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nnaSergeevna\Documents\Ночевкина\Users\1\Desktop\Зав.отделением\Учебные планы ОП№7\2020-2021\"/>
    </mc:Choice>
  </mc:AlternateContent>
  <bookViews>
    <workbookView xWindow="0" yWindow="0" windowWidth="28800" windowHeight="12330" tabRatio="884" activeTab="1"/>
  </bookViews>
  <sheets>
    <sheet name="уч план 09.02.07" sheetId="12" r:id="rId1"/>
    <sheet name="поясн зап баз" sheetId="6" r:id="rId2"/>
  </sheets>
  <definedNames>
    <definedName name="_xlnm._FilterDatabase" localSheetId="0" hidden="1">'уч план 09.02.07'!$A$39:$CB$103</definedName>
  </definedNames>
  <calcPr calcId="162913"/>
</workbook>
</file>

<file path=xl/calcChain.xml><?xml version="1.0" encoding="utf-8"?>
<calcChain xmlns="http://schemas.openxmlformats.org/spreadsheetml/2006/main">
  <c r="AZ52" i="12" l="1"/>
  <c r="BH52" i="12"/>
  <c r="BC52" i="12" l="1"/>
  <c r="BJ52" i="12" l="1"/>
  <c r="AC54" i="12"/>
  <c r="AC55" i="12"/>
  <c r="AC56" i="12"/>
  <c r="AC57" i="12"/>
  <c r="AC58" i="12"/>
  <c r="AC59" i="12"/>
  <c r="AC60" i="12"/>
  <c r="AC61" i="12"/>
  <c r="AC62" i="12"/>
  <c r="AC63" i="12"/>
  <c r="AC64" i="12"/>
  <c r="AC53" i="12"/>
  <c r="AD53" i="12" s="1"/>
  <c r="Y53" i="12"/>
  <c r="X90" i="12" l="1"/>
  <c r="Y90" i="12"/>
  <c r="Z90" i="12"/>
  <c r="X91" i="12"/>
  <c r="Y91" i="12"/>
  <c r="Z91" i="12"/>
  <c r="X92" i="12"/>
  <c r="Y92" i="12"/>
  <c r="Z92" i="12"/>
  <c r="X84" i="12"/>
  <c r="Y84" i="12"/>
  <c r="Z84" i="12"/>
  <c r="X85" i="12"/>
  <c r="Y85" i="12"/>
  <c r="Z85" i="12"/>
  <c r="X86" i="12"/>
  <c r="Y86" i="12"/>
  <c r="Z86" i="12"/>
  <c r="X87" i="12"/>
  <c r="Y87" i="12"/>
  <c r="Z87" i="12"/>
  <c r="X79" i="12"/>
  <c r="Y79" i="12"/>
  <c r="Z79" i="12"/>
  <c r="X80" i="12"/>
  <c r="Y80" i="12"/>
  <c r="Z80" i="12"/>
  <c r="X81" i="12"/>
  <c r="Y81" i="12"/>
  <c r="Z81" i="12"/>
  <c r="X72" i="12"/>
  <c r="Y72" i="12"/>
  <c r="Z72" i="12"/>
  <c r="X73" i="12"/>
  <c r="Y73" i="12"/>
  <c r="Z73" i="12"/>
  <c r="X74" i="12"/>
  <c r="Y74" i="12"/>
  <c r="Z74" i="12"/>
  <c r="AH67" i="12"/>
  <c r="AA90" i="12" l="1"/>
  <c r="BD67" i="12"/>
  <c r="BE67" i="12"/>
  <c r="BF67" i="12"/>
  <c r="BG67" i="12"/>
  <c r="BH67" i="12"/>
  <c r="BI67" i="12"/>
  <c r="BJ67" i="12"/>
  <c r="BK67" i="12"/>
  <c r="BL67" i="12"/>
  <c r="BM67" i="12"/>
  <c r="BN67" i="12"/>
  <c r="AB66" i="12"/>
  <c r="W66" i="12"/>
  <c r="V66" i="12"/>
  <c r="BF21" i="12" l="1"/>
  <c r="BG21" i="12"/>
  <c r="BH21" i="12"/>
  <c r="BI21" i="12"/>
  <c r="BJ21" i="12"/>
  <c r="BK21" i="12"/>
  <c r="BE18" i="12"/>
  <c r="BE19" i="12"/>
  <c r="BE20" i="12"/>
  <c r="BE21" i="12" l="1"/>
  <c r="D7" i="6"/>
  <c r="X89" i="12" l="1"/>
  <c r="AH88" i="12" l="1"/>
  <c r="AH66" i="12" s="1"/>
  <c r="AQ47" i="12" l="1"/>
  <c r="AP47" i="12"/>
  <c r="AT67" i="12"/>
  <c r="AQ82" i="12"/>
  <c r="AQ66" i="12" s="1"/>
  <c r="AR82" i="12"/>
  <c r="AP82" i="12"/>
  <c r="AP66" i="12" s="1"/>
  <c r="AO82" i="12"/>
  <c r="AO66" i="12" s="1"/>
  <c r="AA80" i="12" l="1"/>
  <c r="AU82" i="12"/>
  <c r="AV82" i="12"/>
  <c r="AW82" i="12"/>
  <c r="AX82" i="12"/>
  <c r="AY88" i="12"/>
  <c r="AZ88" i="12"/>
  <c r="BA88" i="12"/>
  <c r="BB88" i="12"/>
  <c r="BC88" i="12"/>
  <c r="AT82" i="12"/>
  <c r="AS82" i="12"/>
  <c r="AS66" i="12" s="1"/>
  <c r="AS47" i="12"/>
  <c r="AC50" i="12"/>
  <c r="AD50" i="12" s="1"/>
  <c r="Z50" i="12"/>
  <c r="Y50" i="12"/>
  <c r="AC45" i="12"/>
  <c r="AF45" i="12" s="1"/>
  <c r="Z45" i="12"/>
  <c r="Y45" i="12"/>
  <c r="AX88" i="12" l="1"/>
  <c r="X53" i="12" l="1"/>
  <c r="AA91" i="12"/>
  <c r="AA72" i="12"/>
  <c r="AA79" i="12"/>
  <c r="AA85" i="12"/>
  <c r="AA73" i="12" l="1"/>
  <c r="X70" i="12"/>
  <c r="Y70" i="12"/>
  <c r="Z70" i="12"/>
  <c r="AC70" i="12"/>
  <c r="AD70" i="12" s="1"/>
  <c r="X71" i="12"/>
  <c r="Y71" i="12"/>
  <c r="Z71" i="12"/>
  <c r="AC71" i="12"/>
  <c r="AD71" i="12" s="1"/>
  <c r="AC43" i="12"/>
  <c r="AD43" i="12" s="1"/>
  <c r="Y43" i="12"/>
  <c r="Z43" i="12"/>
  <c r="AC69" i="12" l="1"/>
  <c r="AD69" i="12" s="1"/>
  <c r="Z69" i="12"/>
  <c r="Y69" i="12"/>
  <c r="X69" i="12"/>
  <c r="AC68" i="12"/>
  <c r="AD68" i="12" s="1"/>
  <c r="Z68" i="12"/>
  <c r="Y68" i="12"/>
  <c r="X68" i="12"/>
  <c r="AF82" i="12" l="1"/>
  <c r="AF67" i="12"/>
  <c r="V51" i="12" l="1"/>
  <c r="V39" i="12" s="1"/>
  <c r="W51" i="12"/>
  <c r="W39" i="12" s="1"/>
  <c r="X64" i="12"/>
  <c r="AU67" i="12"/>
  <c r="AV67" i="12"/>
  <c r="AW67" i="12"/>
  <c r="AB39" i="12"/>
  <c r="Z54" i="12"/>
  <c r="Z55" i="12"/>
  <c r="Z56" i="12"/>
  <c r="Z57" i="12"/>
  <c r="Z58" i="12"/>
  <c r="Z59" i="12"/>
  <c r="Z60" i="12"/>
  <c r="Z61" i="12"/>
  <c r="Z62" i="12"/>
  <c r="Z63" i="12"/>
  <c r="Z64" i="12"/>
  <c r="Z65" i="12"/>
  <c r="Y54" i="12"/>
  <c r="Y55" i="12"/>
  <c r="Y56" i="12"/>
  <c r="Y57" i="12"/>
  <c r="Y58" i="12"/>
  <c r="Y59" i="12"/>
  <c r="Y60" i="12"/>
  <c r="Y61" i="12"/>
  <c r="Y62" i="12"/>
  <c r="Y63" i="12"/>
  <c r="Y64" i="12"/>
  <c r="Y65" i="12"/>
  <c r="X54" i="12"/>
  <c r="X55" i="12"/>
  <c r="X56" i="12"/>
  <c r="X57" i="12"/>
  <c r="X58" i="12"/>
  <c r="X59" i="12"/>
  <c r="X60" i="12"/>
  <c r="X61" i="12"/>
  <c r="X62" i="12"/>
  <c r="X63" i="12"/>
  <c r="X65" i="12"/>
  <c r="Z53" i="12"/>
  <c r="AD54" i="12"/>
  <c r="AD55" i="12"/>
  <c r="AD56" i="12"/>
  <c r="AD57" i="12"/>
  <c r="AD58" i="12"/>
  <c r="AD59" i="12"/>
  <c r="AD60" i="12"/>
  <c r="AD61" i="12"/>
  <c r="AD62" i="12"/>
  <c r="AD63" i="12"/>
  <c r="AD64" i="12"/>
  <c r="AC65" i="12"/>
  <c r="AD65" i="12" s="1"/>
  <c r="AA52" i="12"/>
  <c r="AB52" i="12"/>
  <c r="AA93" i="12"/>
  <c r="AJ40" i="12"/>
  <c r="AJ39" i="12" s="1"/>
  <c r="AK40" i="12"/>
  <c r="AT88" i="12"/>
  <c r="AT66" i="12" s="1"/>
  <c r="AU88" i="12"/>
  <c r="AV88" i="12"/>
  <c r="X83" i="12"/>
  <c r="BI66" i="12"/>
  <c r="BJ66" i="12"/>
  <c r="BK66" i="12"/>
  <c r="BL66" i="12"/>
  <c r="BM66" i="12"/>
  <c r="BN66" i="12"/>
  <c r="AY75" i="12"/>
  <c r="AZ75" i="12"/>
  <c r="BA75" i="12"/>
  <c r="BB75" i="12"/>
  <c r="BC75" i="12"/>
  <c r="BD75" i="12"/>
  <c r="BD66" i="12" s="1"/>
  <c r="BE75" i="12"/>
  <c r="BE66" i="12" s="1"/>
  <c r="BF75" i="12"/>
  <c r="BF66" i="12" s="1"/>
  <c r="BG75" i="12"/>
  <c r="BG66" i="12" s="1"/>
  <c r="BH75" i="12"/>
  <c r="BH66" i="12" s="1"/>
  <c r="BM39" i="12"/>
  <c r="Y49" i="12"/>
  <c r="Z49" i="12"/>
  <c r="AA67" i="12"/>
  <c r="AA75" i="12"/>
  <c r="X77" i="12"/>
  <c r="Y77" i="12"/>
  <c r="Z77" i="12"/>
  <c r="X78" i="12"/>
  <c r="Y78" i="12"/>
  <c r="Z78" i="12"/>
  <c r="X76" i="12"/>
  <c r="X88" i="12"/>
  <c r="AA88" i="12"/>
  <c r="AA86" i="12"/>
  <c r="AA82" i="12" s="1"/>
  <c r="Z89" i="12"/>
  <c r="Y89" i="12"/>
  <c r="Y88" i="12" s="1"/>
  <c r="Z83" i="12"/>
  <c r="Y83" i="12"/>
  <c r="Z76" i="12"/>
  <c r="Y76" i="12"/>
  <c r="Z48" i="12"/>
  <c r="Y48" i="12"/>
  <c r="Y42" i="12"/>
  <c r="Y44" i="12"/>
  <c r="Y46" i="12"/>
  <c r="Z42" i="12"/>
  <c r="Z44" i="12"/>
  <c r="Z46" i="12"/>
  <c r="Y41" i="12"/>
  <c r="Z41" i="12"/>
  <c r="AC89" i="12"/>
  <c r="AD89" i="12" s="1"/>
  <c r="AD88" i="12" s="1"/>
  <c r="AC77" i="12"/>
  <c r="AD77" i="12" s="1"/>
  <c r="AC78" i="12"/>
  <c r="AC84" i="12"/>
  <c r="AD84" i="12" s="1"/>
  <c r="AC83" i="12"/>
  <c r="AD83" i="12" s="1"/>
  <c r="AC76" i="12"/>
  <c r="AD76" i="12" s="1"/>
  <c r="AC67" i="12"/>
  <c r="AC49" i="12"/>
  <c r="AC48" i="12"/>
  <c r="AD48" i="12" s="1"/>
  <c r="AC42" i="12"/>
  <c r="AD42" i="12" s="1"/>
  <c r="AC44" i="12"/>
  <c r="AF44" i="12" s="1"/>
  <c r="AC46" i="12"/>
  <c r="AC41" i="12"/>
  <c r="AD41" i="12" s="1"/>
  <c r="BL18" i="12"/>
  <c r="BL19" i="12"/>
  <c r="BL20" i="12"/>
  <c r="AF88" i="12"/>
  <c r="AF75" i="12"/>
  <c r="AT52" i="12"/>
  <c r="AY67" i="12"/>
  <c r="AY66" i="12" s="1"/>
  <c r="AO52" i="12"/>
  <c r="BI40" i="12"/>
  <c r="BD40" i="12"/>
  <c r="AY40" i="12"/>
  <c r="AT40" i="12"/>
  <c r="AO40" i="12"/>
  <c r="AK52" i="12"/>
  <c r="AX40" i="12"/>
  <c r="AN40" i="12"/>
  <c r="AK47" i="12"/>
  <c r="AL47" i="12"/>
  <c r="AM47" i="12"/>
  <c r="AN47" i="12"/>
  <c r="AW88" i="12"/>
  <c r="AR66" i="12"/>
  <c r="AX67" i="12"/>
  <c r="AX66" i="12" s="1"/>
  <c r="AZ67" i="12"/>
  <c r="BA67" i="12"/>
  <c r="BB67" i="12"/>
  <c r="BB66" i="12" s="1"/>
  <c r="BC67" i="12"/>
  <c r="BC66" i="12" s="1"/>
  <c r="AL52" i="12"/>
  <c r="AM52" i="12"/>
  <c r="AN52" i="12"/>
  <c r="AP52" i="12"/>
  <c r="AQ52" i="12"/>
  <c r="AR52" i="12"/>
  <c r="AU52" i="12"/>
  <c r="AV52" i="12"/>
  <c r="AW52" i="12"/>
  <c r="AX52" i="12"/>
  <c r="BN52" i="12"/>
  <c r="AS52" i="12"/>
  <c r="BC40" i="12"/>
  <c r="AP40" i="12"/>
  <c r="AQ40" i="12"/>
  <c r="AR40" i="12"/>
  <c r="AS40" i="12"/>
  <c r="AU40" i="12"/>
  <c r="AV40" i="12"/>
  <c r="AW40" i="12"/>
  <c r="AZ40" i="12"/>
  <c r="BA40" i="12"/>
  <c r="BB40" i="12"/>
  <c r="BE40" i="12"/>
  <c r="BF40" i="12"/>
  <c r="BG40" i="12"/>
  <c r="BH40" i="12"/>
  <c r="BJ40" i="12"/>
  <c r="BK40" i="12"/>
  <c r="BL40" i="12"/>
  <c r="BN40" i="12"/>
  <c r="AL40" i="12"/>
  <c r="AM40" i="12"/>
  <c r="AD67" i="12"/>
  <c r="AH52" i="12"/>
  <c r="AF47" i="12"/>
  <c r="AZ66" i="12" l="1"/>
  <c r="AZ51" i="12" s="1"/>
  <c r="AZ39" i="12" s="1"/>
  <c r="AF66" i="12"/>
  <c r="AW66" i="12"/>
  <c r="AW51" i="12" s="1"/>
  <c r="AW39" i="12" s="1"/>
  <c r="BA66" i="12"/>
  <c r="BA51" i="12" s="1"/>
  <c r="BA39" i="12" s="1"/>
  <c r="AV66" i="12"/>
  <c r="AV51" i="12" s="1"/>
  <c r="AV39" i="12" s="1"/>
  <c r="AU66" i="12"/>
  <c r="AU51" i="12" s="1"/>
  <c r="AU39" i="12" s="1"/>
  <c r="AA66" i="12"/>
  <c r="BL21" i="12"/>
  <c r="AS51" i="12"/>
  <c r="AS39" i="12" s="1"/>
  <c r="AF52" i="12"/>
  <c r="AD52" i="12"/>
  <c r="AF40" i="12"/>
  <c r="BI51" i="12"/>
  <c r="BI39" i="12" s="1"/>
  <c r="AC88" i="12"/>
  <c r="X67" i="12"/>
  <c r="BN51" i="12"/>
  <c r="BN39" i="12" s="1"/>
  <c r="BI34" i="12" s="1"/>
  <c r="BD51" i="12"/>
  <c r="BD39" i="12" s="1"/>
  <c r="AY51" i="12"/>
  <c r="AY39" i="12" s="1"/>
  <c r="AC75" i="12"/>
  <c r="AC47" i="12"/>
  <c r="BL51" i="12"/>
  <c r="BL39" i="12" s="1"/>
  <c r="BC51" i="12"/>
  <c r="BC39" i="12" s="1"/>
  <c r="Z47" i="12"/>
  <c r="AL51" i="12"/>
  <c r="AL39" i="12" s="1"/>
  <c r="Y82" i="12"/>
  <c r="X82" i="12"/>
  <c r="Z75" i="12"/>
  <c r="BK51" i="12"/>
  <c r="BK39" i="12" s="1"/>
  <c r="BE51" i="12"/>
  <c r="BE39" i="12" s="1"/>
  <c r="X75" i="12"/>
  <c r="AX51" i="12"/>
  <c r="AX39" i="12" s="1"/>
  <c r="BF51" i="12"/>
  <c r="BF39" i="12" s="1"/>
  <c r="AD40" i="12"/>
  <c r="AC52" i="12"/>
  <c r="AT51" i="12"/>
  <c r="AT39" i="12" s="1"/>
  <c r="AH51" i="12"/>
  <c r="AH39" i="12" s="1"/>
  <c r="AN51" i="12"/>
  <c r="AN39" i="12" s="1"/>
  <c r="BG51" i="12"/>
  <c r="BG39" i="12" s="1"/>
  <c r="AB51" i="12"/>
  <c r="AC82" i="12"/>
  <c r="BJ51" i="12"/>
  <c r="BJ39" i="12" s="1"/>
  <c r="AP51" i="12"/>
  <c r="AP39" i="12" s="1"/>
  <c r="AO51" i="12"/>
  <c r="AO39" i="12" s="1"/>
  <c r="AK51" i="12"/>
  <c r="AK39" i="12" s="1"/>
  <c r="AJ33" i="12" s="1"/>
  <c r="Y67" i="12"/>
  <c r="Z88" i="12"/>
  <c r="AD78" i="12"/>
  <c r="AD75" i="12" s="1"/>
  <c r="AR51" i="12"/>
  <c r="AR39" i="12" s="1"/>
  <c r="Y75" i="12"/>
  <c r="Z82" i="12"/>
  <c r="AQ51" i="12"/>
  <c r="AQ39" i="12" s="1"/>
  <c r="Y40" i="12"/>
  <c r="BB51" i="12"/>
  <c r="BB39" i="12" s="1"/>
  <c r="Z67" i="12"/>
  <c r="Y47" i="12"/>
  <c r="Y52" i="12"/>
  <c r="X52" i="12"/>
  <c r="Z40" i="12"/>
  <c r="AD82" i="12"/>
  <c r="Z52" i="12"/>
  <c r="AM51" i="12"/>
  <c r="AM39" i="12" s="1"/>
  <c r="AD49" i="12"/>
  <c r="AD47" i="12" s="1"/>
  <c r="BH51" i="12"/>
  <c r="BH39" i="12" s="1"/>
  <c r="AC40" i="12"/>
  <c r="BI33" i="12" l="1"/>
  <c r="AD66" i="12"/>
  <c r="AD51" i="12" s="1"/>
  <c r="AD39" i="12" s="1"/>
  <c r="Y66" i="12"/>
  <c r="Y51" i="12" s="1"/>
  <c r="Y39" i="12" s="1"/>
  <c r="X66" i="12"/>
  <c r="X51" i="12" s="1"/>
  <c r="X39" i="12" s="1"/>
  <c r="BM94" i="12" s="1"/>
  <c r="AC66" i="12"/>
  <c r="AC51" i="12" s="1"/>
  <c r="AC39" i="12" s="1"/>
  <c r="Z66" i="12"/>
  <c r="Z51" i="12" s="1"/>
  <c r="Z39" i="12" s="1"/>
  <c r="BD34" i="12"/>
  <c r="AT34" i="12"/>
  <c r="AO34" i="12"/>
  <c r="AY34" i="12"/>
  <c r="AJ101" i="12"/>
  <c r="AF51" i="12"/>
  <c r="AF39" i="12" s="1"/>
  <c r="AA51" i="12"/>
  <c r="AA39" i="12" s="1"/>
  <c r="AJ34" i="12"/>
  <c r="AT101" i="12"/>
  <c r="AO101" i="12"/>
  <c r="AO33" i="12"/>
  <c r="BI101" i="12"/>
  <c r="AT33" i="12"/>
  <c r="AY33" i="12"/>
  <c r="AY101" i="12"/>
  <c r="BD101" i="12"/>
  <c r="BD33" i="12"/>
  <c r="V101" i="12" l="1"/>
</calcChain>
</file>

<file path=xl/sharedStrings.xml><?xml version="1.0" encoding="utf-8"?>
<sst xmlns="http://schemas.openxmlformats.org/spreadsheetml/2006/main" count="319" uniqueCount="255">
  <si>
    <t>сентябрь</t>
  </si>
  <si>
    <t>октябрь</t>
  </si>
  <si>
    <t>ноябрь</t>
  </si>
  <si>
    <t>декабрь</t>
  </si>
  <si>
    <t>январь</t>
  </si>
  <si>
    <t>февраль</t>
  </si>
  <si>
    <t xml:space="preserve">март </t>
  </si>
  <si>
    <t xml:space="preserve">апрель </t>
  </si>
  <si>
    <t>май</t>
  </si>
  <si>
    <t>июнь</t>
  </si>
  <si>
    <t>июль</t>
  </si>
  <si>
    <t>август</t>
  </si>
  <si>
    <t>Каникулы</t>
  </si>
  <si>
    <t>Всего</t>
  </si>
  <si>
    <t>29.IX-5.X</t>
  </si>
  <si>
    <t>27.X-2.XI</t>
  </si>
  <si>
    <t>29.XII-4.I</t>
  </si>
  <si>
    <t>26.I-1.II</t>
  </si>
  <si>
    <t>23.II-1.III</t>
  </si>
  <si>
    <t>30.III-5.IV</t>
  </si>
  <si>
    <t>27.IV-3.V</t>
  </si>
  <si>
    <t>29.VI-5.VII</t>
  </si>
  <si>
    <t>27.VII-2.VIII</t>
  </si>
  <si>
    <t>курсы</t>
  </si>
  <si>
    <t>III</t>
  </si>
  <si>
    <t>х</t>
  </si>
  <si>
    <t>Итого:</t>
  </si>
  <si>
    <t>Теоретическое обучение</t>
  </si>
  <si>
    <t>Промежуточная аттестация</t>
  </si>
  <si>
    <t>Индекс</t>
  </si>
  <si>
    <t>Распределение обязательной нагрузки по курсам и семестрам</t>
  </si>
  <si>
    <t xml:space="preserve"> в том числе:</t>
  </si>
  <si>
    <t>1 курс</t>
  </si>
  <si>
    <t>История</t>
  </si>
  <si>
    <t>Физическая культура</t>
  </si>
  <si>
    <t>ОГСЭ.00</t>
  </si>
  <si>
    <t>Основы философии</t>
  </si>
  <si>
    <t>ЕН.00</t>
  </si>
  <si>
    <t>ОПД.00</t>
  </si>
  <si>
    <t>ОБЩЕПРОФЕССИОНАЛЬНЫЕ ДИСЦИПЛИНЫ</t>
  </si>
  <si>
    <t>Безопасность жизнедеятельности</t>
  </si>
  <si>
    <t>Наименование</t>
  </si>
  <si>
    <t>Семестр</t>
  </si>
  <si>
    <t>3. План учебного процесса</t>
  </si>
  <si>
    <t>П.00</t>
  </si>
  <si>
    <t>ПРОФЕССИОНАЛЬНЫЙ ЦИКЛ</t>
  </si>
  <si>
    <t>ПРОФЕССИОНАЛЬНЫЕ МОДУЛИ</t>
  </si>
  <si>
    <t>ПМ.00</t>
  </si>
  <si>
    <t>ПМ.01</t>
  </si>
  <si>
    <t>ПП.00</t>
  </si>
  <si>
    <t>ПМ.02</t>
  </si>
  <si>
    <t>ПМ.04</t>
  </si>
  <si>
    <t>УП.00</t>
  </si>
  <si>
    <t>Учебная практика</t>
  </si>
  <si>
    <t>ПДП.00</t>
  </si>
  <si>
    <t>преддипломная</t>
  </si>
  <si>
    <t xml:space="preserve">по специальности среднего профессионального образования   </t>
  </si>
  <si>
    <t>Форма обучения - очная</t>
  </si>
  <si>
    <t>2. Сводные данные по бюджету времени (в неделях)</t>
  </si>
  <si>
    <t>Обучение по дисциплинам и междисциплинарным курсам</t>
  </si>
  <si>
    <t>Производственная практика</t>
  </si>
  <si>
    <t xml:space="preserve">промежуточная аттестация </t>
  </si>
  <si>
    <t xml:space="preserve">Государственная (итоговая) аттестация </t>
  </si>
  <si>
    <t>по профилю специальности</t>
  </si>
  <si>
    <t>Обозначения:</t>
  </si>
  <si>
    <t>Практика учебная</t>
  </si>
  <si>
    <t xml:space="preserve">Производственная практика (преддипломная) </t>
  </si>
  <si>
    <t>Государственная (итоговая) аттестация</t>
  </si>
  <si>
    <t>Подготовка к государственной (итоговой) аттестации</t>
  </si>
  <si>
    <t>:  :</t>
  </si>
  <si>
    <t>∆</t>
  </si>
  <si>
    <t>═</t>
  </si>
  <si>
    <t>Наименование циклов, дисциплин, профессиональных модулей, МДК, практик</t>
  </si>
  <si>
    <t>Формы промежуточной аттестации  (семестр)</t>
  </si>
  <si>
    <t>Учебная нагрузка обучающихся</t>
  </si>
  <si>
    <t>самостоятельная работа</t>
  </si>
  <si>
    <t>всего занятий</t>
  </si>
  <si>
    <t>занятия  на уроках</t>
  </si>
  <si>
    <t>лабораторных работ и практических занятий</t>
  </si>
  <si>
    <t>Производственная практика (по профилю специальности)</t>
  </si>
  <si>
    <t>Производственная практика (преддипломная)</t>
  </si>
  <si>
    <t>ГИА.00</t>
  </si>
  <si>
    <t>Утверждаю:</t>
  </si>
  <si>
    <t xml:space="preserve">Производственная практика  (по профилю специальности) </t>
  </si>
  <si>
    <t>№ п/п</t>
  </si>
  <si>
    <t>Недель</t>
  </si>
  <si>
    <t>Всего:</t>
  </si>
  <si>
    <t>Кабинеты:</t>
  </si>
  <si>
    <t>Лаборатории:</t>
  </si>
  <si>
    <t>Спортивный комплекс:</t>
  </si>
  <si>
    <t>Залы:</t>
  </si>
  <si>
    <t>Актовый зал</t>
  </si>
  <si>
    <t>4. Учебная и производственная практика</t>
  </si>
  <si>
    <t>5. Перечень лабораторий, кабинетов, мастерских и др.</t>
  </si>
  <si>
    <t>1. Календарный учебный график</t>
  </si>
  <si>
    <t>Спортивный зал</t>
  </si>
  <si>
    <t>3 курс</t>
  </si>
  <si>
    <t xml:space="preserve">Библиотека, читальный зал с выходом в сеть Интернет </t>
  </si>
  <si>
    <t>ОБЩИЙ ГУМАНИТАРНЫЙ И СОЦИАЛЬНО-ЭКОНОМИЧЕСКИЙ ЦИКЛ</t>
  </si>
  <si>
    <t>МАТЕМАТИЧЕСКИЙ И ОБЩИЙ ЕСТЕСТВЕННОНАУЧНЫЙ ЦИКЛ</t>
  </si>
  <si>
    <t xml:space="preserve">Всего часов обучения по циклам ОПОП </t>
  </si>
  <si>
    <t>6. Пояснения к рабочему учебному плану</t>
  </si>
  <si>
    <t>экзамен</t>
  </si>
  <si>
    <t>дифференцированный зачет</t>
  </si>
  <si>
    <t>_________________И.А.Павлюк</t>
  </si>
  <si>
    <t>основной профессиональной образовательной программы подготовки специалистов среднего звена</t>
  </si>
  <si>
    <t xml:space="preserve">Колледж связи №54  имени П.М.Вострухина   </t>
  </si>
  <si>
    <t>МДК.01.01</t>
  </si>
  <si>
    <t>МДК.01.02</t>
  </si>
  <si>
    <t>Демонстрационный экзамен по модулю</t>
  </si>
  <si>
    <t>МДК.02.01</t>
  </si>
  <si>
    <t>МДК.02.02</t>
  </si>
  <si>
    <t>ПП.02</t>
  </si>
  <si>
    <t>ПП.01</t>
  </si>
  <si>
    <t>МДК.04.01</t>
  </si>
  <si>
    <t>Иностранный язык в профессиональной деятельности</t>
  </si>
  <si>
    <t>ОГСЭ.01</t>
  </si>
  <si>
    <t>ОГСЭ.02</t>
  </si>
  <si>
    <t>ОГСЭ.03</t>
  </si>
  <si>
    <t>ОГСЭ.04</t>
  </si>
  <si>
    <t>ЕН.01</t>
  </si>
  <si>
    <t>ЕН.02</t>
  </si>
  <si>
    <t>ЕН.03</t>
  </si>
  <si>
    <t>ОП.01</t>
  </si>
  <si>
    <t>ОП.02</t>
  </si>
  <si>
    <t>ОП.03</t>
  </si>
  <si>
    <t>ОП.04</t>
  </si>
  <si>
    <t>ОП.05</t>
  </si>
  <si>
    <t>ОП.06</t>
  </si>
  <si>
    <t>ОП.07</t>
  </si>
  <si>
    <t>ОП.08</t>
  </si>
  <si>
    <t>ОП.09</t>
  </si>
  <si>
    <t>ОП.10</t>
  </si>
  <si>
    <t>ОП.11</t>
  </si>
  <si>
    <t>курсов./индивид. проект (работа)</t>
  </si>
  <si>
    <t>: :</t>
  </si>
  <si>
    <t>МДК.02.03</t>
  </si>
  <si>
    <t>ОП.12</t>
  </si>
  <si>
    <t>ОП.13</t>
  </si>
  <si>
    <t>консультации</t>
  </si>
  <si>
    <t>2 курс</t>
  </si>
  <si>
    <t>экзамены</t>
  </si>
  <si>
    <t>самостоят работа</t>
  </si>
  <si>
    <t>УП,ПП,ППД,ЭК</t>
  </si>
  <si>
    <t>Промежуточная аттестация по дисциплинам и МДК</t>
  </si>
  <si>
    <t>ПА</t>
  </si>
  <si>
    <t>Экзаменов</t>
  </si>
  <si>
    <t>3 (1дэ)</t>
  </si>
  <si>
    <t>ГИА</t>
  </si>
  <si>
    <t xml:space="preserve">на базе среднего общего образования </t>
  </si>
  <si>
    <t>6. По  завершении изучения междисциплинарных курсов предусмотрены экзамены.  По освоении программ профессиональных модулей в последнем семестре изучения проводится демонстрационный экзамен, по итогам проверки которого выносится решение: "вид профессиональной деятельности освоен / не освоен".</t>
  </si>
  <si>
    <t>5. Объем часов по дисциплине "Физическая культура" реализуется как за счет часов, указанных в учебном плане, так и за счет внеаудиторных  занятий в спортивных  секциях  по настольному теннису, волейболу, баскетболу, вольной борьбе, кикбоксингу. 
Часть учебного времени дисциплины "Безопасность жизнедеятельности" (48 часов), отведенного на изучение основ военной службы для подгрупп девушек будет использовано на освоение основ медицинских знаний.</t>
  </si>
  <si>
    <t>3. Максимальный объем учебной нагрузки обучающихся составляет 36 академических часа в неделю, включая все виды аудиторной и внеаудиторной (самостоятельной) учебной работы по освоению профессиональной образовательной программы.</t>
  </si>
  <si>
    <t xml:space="preserve">7. Дифференцированные зачеты  проводятся за счет часов, отведенных на изучение дисциплины и междисциплинарного курса. </t>
  </si>
  <si>
    <t>Нормативный срок обучения - 2 года 10 месяцев</t>
  </si>
  <si>
    <t>МДК.04.02</t>
  </si>
  <si>
    <t>ДЭ.01</t>
  </si>
  <si>
    <t>ДЭ.02</t>
  </si>
  <si>
    <t>ПП.04</t>
  </si>
  <si>
    <t>6 семестр
8 нед теория
24 нед всего</t>
  </si>
  <si>
    <t>3 семестр
12 нед теория
17 нед всего</t>
  </si>
  <si>
    <t xml:space="preserve">Учебный план </t>
  </si>
  <si>
    <t>Директор  ГБПОУ КС №54   имени П.М.Вострухина</t>
  </si>
  <si>
    <t>Государственного бюджетного профессионального образовательного учреждения  города Москвы</t>
  </si>
  <si>
    <t xml:space="preserve">09.02.07 Информационные системы и программирование </t>
  </si>
  <si>
    <t>Психология общения</t>
  </si>
  <si>
    <t>Элементы высшей математики</t>
  </si>
  <si>
    <t>Теория вероятностей и математическая статистика</t>
  </si>
  <si>
    <t>Операционные системы и среды</t>
  </si>
  <si>
    <t>Архитектура аппаратных средств</t>
  </si>
  <si>
    <t>Информационные технологии</t>
  </si>
  <si>
    <t>Основы алгоритмизации и программирования</t>
  </si>
  <si>
    <t>Правовое обеспечение профессиональной деятельности</t>
  </si>
  <si>
    <t>Экономика отрасли</t>
  </si>
  <si>
    <t>Основы проектирования баз данных</t>
  </si>
  <si>
    <t>Стандартизация, сертификация и техническое документоведение</t>
  </si>
  <si>
    <t>Численные методы</t>
  </si>
  <si>
    <t xml:space="preserve">Компьютерные сети </t>
  </si>
  <si>
    <t>Менеджмент в профессиональной деятельности</t>
  </si>
  <si>
    <t>МДК.01.03</t>
  </si>
  <si>
    <t>МДК.01.04</t>
  </si>
  <si>
    <t>УП.01</t>
  </si>
  <si>
    <t>Разработка программных модулей</t>
  </si>
  <si>
    <t>Поддержка и тестирование программных модулей</t>
  </si>
  <si>
    <t>Разработка мобильных приложений</t>
  </si>
  <si>
    <t>Системное программирование</t>
  </si>
  <si>
    <t>Осуществление интеграции программных модулей</t>
  </si>
  <si>
    <t>Технология разработки программного обеспечения</t>
  </si>
  <si>
    <t>Инструментальные средства разработки программного обеспечения</t>
  </si>
  <si>
    <t>Математическое моделирование</t>
  </si>
  <si>
    <t>Сопровождение и обслуживание программного обеспечения компьютерных систем</t>
  </si>
  <si>
    <t>УП.02</t>
  </si>
  <si>
    <t>УП.04</t>
  </si>
  <si>
    <t>ДЭ.04</t>
  </si>
  <si>
    <t>Внедрение и поддержка компьютерных систем</t>
  </si>
  <si>
    <t>Обеспечение качества функционирования компьютерных систем</t>
  </si>
  <si>
    <t>ПМ.11</t>
  </si>
  <si>
    <t>МДК.11.01</t>
  </si>
  <si>
    <t>УП.11</t>
  </si>
  <si>
    <t>ДЭ.11</t>
  </si>
  <si>
    <t>Разработка, администрирование и защита баз данных</t>
  </si>
  <si>
    <t>Технология разработки и защиты баз данных</t>
  </si>
  <si>
    <t>ПП.11</t>
  </si>
  <si>
    <t>ОГСЭ.05</t>
  </si>
  <si>
    <t>Русский язык и культура речи</t>
  </si>
  <si>
    <t>1 семестр
17 нед. Теория
17 нед  всего</t>
  </si>
  <si>
    <t>2 семестр
21 нед теория
24 нед всего</t>
  </si>
  <si>
    <t>1</t>
  </si>
  <si>
    <t>5, 6</t>
  </si>
  <si>
    <t>2к</t>
  </si>
  <si>
    <t>1к</t>
  </si>
  <si>
    <t>3(1к)</t>
  </si>
  <si>
    <t>1,2,3,4,5,6</t>
  </si>
  <si>
    <t>4 семестр
14 нед теория
25 нед всего</t>
  </si>
  <si>
    <t>5 семестр
10 нед теория
17 нед всего</t>
  </si>
  <si>
    <t>2,4,5</t>
  </si>
  <si>
    <t>3,4,5,6</t>
  </si>
  <si>
    <t>Метрологии и стандартизации</t>
  </si>
  <si>
    <t xml:space="preserve">9. Учебная и производственная практика реализуются в рамках профессиональных модулей профессионального учебного цикла по каждому из основных видов деятельности .Учебная практика составляет 360 часов. Производственная практика состоит из двух этапов: практики по профилю специальности (576 часов) и преддипломной практики (144 часа ). Учебная практика и производственная практика (по профилю специальности) проводятся образовательным учреждением при освоении студентами профессиональных компетенций в рамках профессиональных модулей и  реализуются  концентрированно.  Цели и задачи, программы и формы отчетности определяются в рабочих программах учебных и производственных практик. </t>
  </si>
  <si>
    <t>10. В период обучения с юношами проводятся учебные сборы   в соответствии с п.1 ст.13 Федерального закона "О воинской обязанности и военной службе" от 28 марта 1998 г. №53-ФЗ.</t>
  </si>
  <si>
    <t xml:space="preserve">ВСЕГО ПО ДИСЦИПЛИНАМ, МДК, УП, ПП, ППД, ПА, ГИА </t>
  </si>
  <si>
    <t xml:space="preserve">Квалификация - Программист  </t>
  </si>
  <si>
    <t>4</t>
  </si>
  <si>
    <t>3(1дэ)</t>
  </si>
  <si>
    <t>Дифференцированных зачётов</t>
  </si>
  <si>
    <t>8. Выполнение курсовых проектов (работ) является  видом учебной работы по  профессиональному   модулю профессионального цикла:  ПМ.01 "Разработка модулей программного обеспечения, которые  реализуются в пределах времени, отведенного на их изучение.</t>
  </si>
  <si>
    <t xml:space="preserve">2. Начало учебных занятий – 1 сентября, окончание - в соответствии с графиком учебного процесса.  Общий объем каникулярного времени в учебном году составляет 10 - 11 недель, в том числе не менее двух недель в зимний период. Продолжительность учебной недели составляет 6 дней. Продолжительность учебного занятия   45 мин. </t>
  </si>
  <si>
    <t>Дискретная математика с элементами математической логики</t>
  </si>
  <si>
    <t>Вычислительной техники, архитектуры персонального компьютера и периферийных устройств</t>
  </si>
  <si>
    <t>Социально-экономических дисциплин</t>
  </si>
  <si>
    <t>Математических дисциплин</t>
  </si>
  <si>
    <t>Безопасности жизнедеятельности</t>
  </si>
  <si>
    <t>Программного обеспечения и сопровождения компьютерных систем</t>
  </si>
  <si>
    <t>Программирования и баз данных</t>
  </si>
  <si>
    <t>Управление малым предприятием</t>
  </si>
  <si>
    <t>4. Обязательная часть программы направлена на формирование общих и профессиональных компетенций и составляет  70 % времени ПООП.   Объем времени, отведенный на вариативную часть образовательной программы (1296 часов), определен в соответствии с требованиями ФГОС СПО (30% от общего объема времени, отведенного на освоение программы),  с учетом рекомендаций примерной основной образовательной программы, требований профессиональных стандартов и использован на увеличение количества часов на учебную практику (85 часов),  производственную практику (226 часов) преддипломную практику (44 часа),  государственную итоговую аттестацию (36 часов), на самостоятельную работу (66 часов), на консультации (150 часа), на увеличение количества часов на  дисциплины  и  МДК федерального компонента  и на  на введение новых дисциплин: ОГСЭ.05 "Русский язык и культура речи" (68 часов), ОП.13 "Управление малым предприятием" (64 часа).</t>
  </si>
  <si>
    <t>11. Государственная (итоговая) аттестация  предусмотрена в виде  выпускной квалификационной работы (дипломного проекта (работы) и демонстрационного экзамена).</t>
  </si>
  <si>
    <t xml:space="preserve">Выпускная квалификационная работа </t>
  </si>
  <si>
    <t>ГИА.01.01</t>
  </si>
  <si>
    <t>ГИА.01.02</t>
  </si>
  <si>
    <t xml:space="preserve">Заместитель  директора по ОУП                                     __________________И.Г.Бозрова
Заведующий ОККО                                                          __________________ Т.А.Матвеева
</t>
  </si>
  <si>
    <t>Разработка модулей программного обеспечения для компьютерных систем</t>
  </si>
  <si>
    <r>
      <t xml:space="preserve"> " ____ "   ___________  </t>
    </r>
    <r>
      <rPr>
        <b/>
        <sz val="14"/>
        <color indexed="8"/>
        <rFont val="Times New Roman"/>
        <family val="1"/>
        <charset val="204"/>
      </rPr>
      <t xml:space="preserve">2021 </t>
    </r>
    <r>
      <rPr>
        <sz val="14"/>
        <color indexed="8"/>
        <rFont val="Times New Roman"/>
        <family val="1"/>
        <charset val="204"/>
      </rPr>
      <t>года</t>
    </r>
  </si>
  <si>
    <t>Согласовано:
Председатель ПЦК ОПД и ПМ специальности 09.02.07 ___________________  К.М.Бастрыкин</t>
  </si>
  <si>
    <t>Истории и философии</t>
  </si>
  <si>
    <t>Иностранного языка в профессиональной деятельности</t>
  </si>
  <si>
    <t xml:space="preserve"> Русского языка </t>
  </si>
  <si>
    <t>Информатики</t>
  </si>
  <si>
    <t>Тренажерный зал</t>
  </si>
  <si>
    <t>Лыжная база</t>
  </si>
  <si>
    <t>Защита выпускной квалификационной работы     с 15 июня по 28 июня</t>
  </si>
  <si>
    <t>1. Дипломный проект (работа)</t>
  </si>
  <si>
    <t xml:space="preserve">2. Демонстрационный   экзамен </t>
  </si>
  <si>
    <t xml:space="preserve">Подготовка  выпускной квалификационной работы  с 11 мая по 14 июня </t>
  </si>
  <si>
    <t>1. Учебный план разработан в соответствии с  Федеральным законом от 29.12.2012 N 273-ФЗ  "Об образовании в Российской Федерации",  Федеральным государственным образовательным  стандаром среднего профессионального образования  по специальности 09.02.07 Информационные системы и программирование, утвержденным приказом  Минобрнауки России от от 9 декабря 2016 г. № 1547 "Об утверждении федерального государственного образовательного стандарта среднего профессионального образования по специальности 09.02.07 Информационные системы и программирование", зарегистрированным в Минюсте России 26.12.2016 №44936; Приказом Минобрнауки России от 14 июня 2013 г. № 464 «Об утверждении Порядка организации и осуществления образовательной деятельности по образовательным программам среднего профессионального образования» (зарегистрирован Министерством юстиции Российской Федерации 30 июля 2013 г., регистрационный № 29200);  Приказом Минобрнауки России от 16 августа 2013 г. № 968 «Об утверждении Порядка проведения государственной итоговой аттестации по образовательным программам среднего профессионального образования» (зарегистрирован Министерством юстиции Российской Федерации 1 ноября 2013 г., регистрационный № 30306);   Приказом Министерства науки и высшего образования Российской Федерациии и Министерства просвещения Российской Федерации от 5 августа 2020 г. N 885/390  "О практической подготовке обучяающихся" (зарегтстрирован  в Минюсте  России 11 сентября  2020г, № 59778).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</si>
</sst>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name val="Arial Cyr"/>
      <charset val="204"/>
    </font>
    <font>
      <sz val="11"/>
      <color theme="1"/>
      <name val="Calibri"/>
      <family val="2"/>
      <charset val="204"/>
      <scheme val="minor"/>
    </font>
    <font>
      <b/>
      <sz val="12"/>
      <name val="Times New Roman"/>
      <family val="1"/>
    </font>
    <font>
      <sz val="12"/>
      <name val="Arial Cyr"/>
      <charset val="204"/>
    </font>
    <font>
      <sz val="12"/>
      <name val="Times New Roman"/>
      <family val="1"/>
    </font>
    <font>
      <sz val="12"/>
      <name val="Times New Roman"/>
      <family val="1"/>
      <charset val="204"/>
    </font>
    <font>
      <b/>
      <sz val="12"/>
      <name val="Times New Roman"/>
      <family val="1"/>
      <charset val="204"/>
    </font>
    <font>
      <sz val="24"/>
      <name val="Times New Roman"/>
      <family val="1"/>
      <charset val="204"/>
    </font>
    <font>
      <sz val="10"/>
      <name val="Times New Roman"/>
      <family val="1"/>
      <charset val="204"/>
    </font>
    <font>
      <sz val="16"/>
      <name val="Times New Roman"/>
      <family val="1"/>
      <charset val="204"/>
    </font>
    <font>
      <sz val="11"/>
      <name val="Times New Roman"/>
      <family val="1"/>
      <charset val="204"/>
    </font>
    <font>
      <sz val="9"/>
      <name val="Times New Roman"/>
      <family val="1"/>
      <charset val="204"/>
    </font>
    <font>
      <sz val="20"/>
      <name val="Times New Roman"/>
      <family val="1"/>
      <charset val="204"/>
    </font>
    <font>
      <b/>
      <sz val="14"/>
      <name val="Times New Roman"/>
      <family val="1"/>
      <charset val="204"/>
    </font>
    <font>
      <b/>
      <sz val="24"/>
      <name val="Times New Roman"/>
      <family val="1"/>
      <charset val="204"/>
    </font>
    <font>
      <sz val="14"/>
      <name val="Times New Roman"/>
      <family val="1"/>
      <charset val="204"/>
    </font>
    <font>
      <b/>
      <sz val="20"/>
      <name val="Times New Roman"/>
      <family val="1"/>
      <charset val="204"/>
    </font>
    <font>
      <b/>
      <sz val="14"/>
      <name val="Times New Roman"/>
      <family val="1"/>
    </font>
    <font>
      <b/>
      <sz val="13"/>
      <name val="Times New Roman"/>
      <family val="1"/>
      <charset val="204"/>
    </font>
    <font>
      <sz val="8"/>
      <name val="Times New Roman"/>
      <family val="1"/>
      <charset val="204"/>
    </font>
    <font>
      <sz val="14"/>
      <color indexed="8"/>
      <name val="Times New Roman"/>
      <family val="1"/>
      <charset val="204"/>
    </font>
    <font>
      <sz val="13"/>
      <name val="Times New Roman"/>
      <family val="1"/>
      <charset val="204"/>
    </font>
    <font>
      <sz val="8"/>
      <color indexed="8"/>
      <name val="Tahoma"/>
      <family val="2"/>
      <charset val="204"/>
    </font>
    <font>
      <sz val="9"/>
      <color indexed="8"/>
      <name val="Tahoma"/>
      <family val="2"/>
      <charset val="204"/>
    </font>
    <font>
      <b/>
      <sz val="16"/>
      <name val="Times New Roman"/>
      <family val="1"/>
      <charset val="204"/>
    </font>
    <font>
      <b/>
      <sz val="11"/>
      <name val="Times New Roman"/>
      <family val="1"/>
      <charset val="204"/>
    </font>
    <font>
      <sz val="14"/>
      <color theme="1"/>
      <name val="Times New Roman"/>
      <family val="1"/>
      <charset val="204"/>
    </font>
    <font>
      <sz val="12"/>
      <color rgb="FF000000"/>
      <name val="Times New Roman"/>
      <family val="1"/>
      <charset val="204"/>
    </font>
    <font>
      <b/>
      <sz val="14"/>
      <color theme="1"/>
      <name val="Times New Roman"/>
      <family val="1"/>
      <charset val="204"/>
    </font>
    <font>
      <sz val="14"/>
      <color rgb="FF000000"/>
      <name val="Times New Roman"/>
      <family val="1"/>
      <charset val="204"/>
    </font>
    <font>
      <b/>
      <sz val="14"/>
      <color indexed="8"/>
      <name val="Times New Roman"/>
      <family val="1"/>
      <charset val="204"/>
    </font>
    <font>
      <u/>
      <sz val="10"/>
      <color theme="10"/>
      <name val="Arial Cyr"/>
      <charset val="204"/>
    </font>
    <font>
      <b/>
      <sz val="18"/>
      <name val="Arial Cyr"/>
      <charset val="204"/>
    </font>
    <font>
      <sz val="10"/>
      <color theme="10"/>
      <name val="Arial Cyr"/>
      <charset val="204"/>
    </font>
    <font>
      <sz val="9"/>
      <color indexed="8"/>
      <name val="Tahoma"/>
      <family val="2"/>
      <charset val="204"/>
    </font>
    <font>
      <sz val="13"/>
      <color indexed="8"/>
      <name val="Times New Roman"/>
      <family val="1"/>
      <charset val="204"/>
    </font>
    <font>
      <sz val="12"/>
      <color indexed="8"/>
      <name val="Times New Roman"/>
      <family val="1"/>
      <charset val="204"/>
    </font>
    <font>
      <sz val="12"/>
      <color theme="1"/>
      <name val="Times New Roman"/>
      <family val="1"/>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bgColor indexed="16"/>
      </patternFill>
    </fill>
    <fill>
      <patternFill patternType="solid">
        <fgColor theme="6"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59999389629810485"/>
        <bgColor indexed="16"/>
      </patternFill>
    </fill>
  </fills>
  <borders count="6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right style="thin">
        <color indexed="64"/>
      </right>
      <top style="medium">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style="medium">
        <color indexed="64"/>
      </right>
      <top/>
      <bottom/>
      <diagonal/>
    </border>
    <border>
      <left/>
      <right style="thin">
        <color indexed="64"/>
      </right>
      <top/>
      <bottom style="thin">
        <color indexed="64"/>
      </bottom>
      <diagonal/>
    </border>
    <border>
      <left style="thin">
        <color indexed="64"/>
      </left>
      <right style="medium">
        <color indexed="64"/>
      </right>
      <top/>
      <bottom/>
      <diagonal/>
    </border>
    <border>
      <left style="thin">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9">
    <xf numFmtId="0" fontId="0" fillId="0" borderId="0"/>
    <xf numFmtId="0" fontId="23" fillId="0" borderId="0"/>
    <xf numFmtId="0" fontId="23" fillId="0" borderId="0"/>
    <xf numFmtId="0" fontId="22" fillId="0" borderId="0"/>
    <xf numFmtId="0" fontId="22" fillId="0" borderId="0"/>
    <xf numFmtId="0" fontId="31" fillId="0" borderId="0" applyNumberFormat="0" applyFill="0" applyBorder="0" applyAlignment="0" applyProtection="0"/>
    <xf numFmtId="0" fontId="1" fillId="0" borderId="0"/>
    <xf numFmtId="0" fontId="34" fillId="0" borderId="0"/>
    <xf numFmtId="0" fontId="34" fillId="0" borderId="0"/>
  </cellStyleXfs>
  <cellXfs count="585">
    <xf numFmtId="0" fontId="0" fillId="0" borderId="0" xfId="0"/>
    <xf numFmtId="0" fontId="3" fillId="0" borderId="0" xfId="0" applyFont="1"/>
    <xf numFmtId="0" fontId="5" fillId="0" borderId="0" xfId="0" applyFont="1"/>
    <xf numFmtId="0" fontId="5" fillId="0" borderId="0" xfId="0" applyFont="1" applyAlignment="1">
      <alignment horizontal="center"/>
    </xf>
    <xf numFmtId="0" fontId="8" fillId="0" borderId="0" xfId="0" applyFont="1"/>
    <xf numFmtId="0" fontId="8" fillId="0" borderId="0" xfId="0" applyFont="1" applyAlignment="1">
      <alignment horizontal="center"/>
    </xf>
    <xf numFmtId="0" fontId="9" fillId="0" borderId="0" xfId="0" applyFont="1"/>
    <xf numFmtId="0" fontId="15" fillId="0" borderId="0" xfId="0" applyFont="1"/>
    <xf numFmtId="0" fontId="15" fillId="0" borderId="0" xfId="0" applyFont="1" applyBorder="1"/>
    <xf numFmtId="0" fontId="13" fillId="0" borderId="0" xfId="0" applyFont="1"/>
    <xf numFmtId="0" fontId="5" fillId="0" borderId="0" xfId="0" applyNumberFormat="1" applyFont="1" applyFill="1" applyBorder="1" applyAlignment="1" applyProtection="1">
      <alignment vertical="top"/>
    </xf>
    <xf numFmtId="0" fontId="3" fillId="0" borderId="0" xfId="0" applyFont="1" applyBorder="1"/>
    <xf numFmtId="0" fontId="4" fillId="0" borderId="0" xfId="0" applyFont="1" applyBorder="1" applyAlignment="1">
      <alignment vertical="center" wrapText="1"/>
    </xf>
    <xf numFmtId="0" fontId="5" fillId="0" borderId="1"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horizontal="center" vertical="center" wrapText="1"/>
    </xf>
    <xf numFmtId="0" fontId="6" fillId="0" borderId="8" xfId="0" applyNumberFormat="1" applyFont="1" applyFill="1" applyBorder="1" applyAlignment="1" applyProtection="1">
      <alignment horizontal="center" vertical="center" wrapText="1"/>
    </xf>
    <xf numFmtId="0" fontId="5" fillId="0" borderId="7" xfId="0" applyNumberFormat="1" applyFont="1" applyFill="1" applyBorder="1" applyAlignment="1" applyProtection="1">
      <alignment horizontal="center" vertical="center" wrapText="1"/>
    </xf>
    <xf numFmtId="0" fontId="5" fillId="0" borderId="0" xfId="0" applyFont="1" applyAlignment="1">
      <alignment horizontal="center" vertical="center" wrapText="1"/>
    </xf>
    <xf numFmtId="0" fontId="15" fillId="2" borderId="0" xfId="0" applyFont="1" applyFill="1"/>
    <xf numFmtId="0" fontId="13" fillId="0" borderId="0" xfId="0" applyFont="1" applyAlignment="1">
      <alignment vertical="center"/>
    </xf>
    <xf numFmtId="0" fontId="8" fillId="0" borderId="0" xfId="0" applyFont="1" applyAlignment="1">
      <alignment vertical="center" readingOrder="1"/>
    </xf>
    <xf numFmtId="0" fontId="8" fillId="0" borderId="0" xfId="0" applyFont="1" applyAlignment="1">
      <alignment horizontal="center" vertical="center" readingOrder="1"/>
    </xf>
    <xf numFmtId="0" fontId="7" fillId="0" borderId="0" xfId="0" applyFont="1" applyAlignment="1">
      <alignment vertical="center" readingOrder="1"/>
    </xf>
    <xf numFmtId="0" fontId="5" fillId="0" borderId="0" xfId="0" applyFont="1" applyAlignment="1">
      <alignment vertical="center" readingOrder="1"/>
    </xf>
    <xf numFmtId="0" fontId="8" fillId="0" borderId="0" xfId="0" applyFont="1" applyAlignment="1">
      <alignment horizontal="left" vertical="center" readingOrder="1"/>
    </xf>
    <xf numFmtId="0" fontId="9" fillId="0" borderId="0" xfId="0" applyFont="1" applyAlignment="1">
      <alignment vertical="center" readingOrder="1"/>
    </xf>
    <xf numFmtId="0" fontId="12" fillId="0" borderId="0" xfId="0" applyFont="1" applyAlignment="1">
      <alignment vertical="center" readingOrder="1"/>
    </xf>
    <xf numFmtId="0" fontId="9" fillId="0" borderId="0" xfId="0" applyFont="1" applyAlignment="1">
      <alignment horizontal="center" vertical="center" readingOrder="1"/>
    </xf>
    <xf numFmtId="0" fontId="5" fillId="0" borderId="0" xfId="0" applyFont="1" applyAlignment="1">
      <alignment horizontal="center" vertical="center" readingOrder="1"/>
    </xf>
    <xf numFmtId="0" fontId="13" fillId="0" borderId="0" xfId="0" applyFont="1" applyAlignment="1">
      <alignment horizontal="center" vertical="center" readingOrder="1"/>
    </xf>
    <xf numFmtId="0" fontId="13" fillId="0" borderId="0" xfId="0" applyFont="1" applyAlignment="1">
      <alignment horizontal="left" vertical="center" readingOrder="1"/>
    </xf>
    <xf numFmtId="0" fontId="8" fillId="0" borderId="12" xfId="0" applyFont="1" applyBorder="1" applyAlignment="1">
      <alignment vertical="center" readingOrder="1"/>
    </xf>
    <xf numFmtId="0" fontId="8" fillId="0" borderId="12" xfId="0" applyFont="1" applyBorder="1" applyAlignment="1">
      <alignment horizontal="center" vertical="center" readingOrder="1"/>
    </xf>
    <xf numFmtId="0" fontId="8" fillId="2" borderId="1" xfId="0" applyFont="1" applyFill="1" applyBorder="1" applyAlignment="1">
      <alignment horizontal="center" vertical="center" readingOrder="1"/>
    </xf>
    <xf numFmtId="0" fontId="5" fillId="2" borderId="1" xfId="0" applyFont="1" applyFill="1" applyBorder="1" applyAlignment="1">
      <alignment horizontal="center" vertical="center" readingOrder="1"/>
    </xf>
    <xf numFmtId="0" fontId="5" fillId="0" borderId="1" xfId="0" applyFont="1" applyFill="1" applyBorder="1" applyAlignment="1">
      <alignment horizontal="center" vertical="center" readingOrder="1"/>
    </xf>
    <xf numFmtId="0" fontId="6" fillId="2" borderId="10" xfId="0" applyFont="1" applyFill="1" applyBorder="1" applyAlignment="1">
      <alignment horizontal="center" vertical="center" readingOrder="1"/>
    </xf>
    <xf numFmtId="0" fontId="5" fillId="2" borderId="10" xfId="0" applyFont="1" applyFill="1" applyBorder="1" applyAlignment="1">
      <alignment horizontal="center" vertical="center" readingOrder="1"/>
    </xf>
    <xf numFmtId="0" fontId="5" fillId="0" borderId="0" xfId="0" applyFont="1" applyBorder="1" applyAlignment="1">
      <alignment horizontal="center" vertical="center" readingOrder="1"/>
    </xf>
    <xf numFmtId="0" fontId="5" fillId="0" borderId="0" xfId="0" applyNumberFormat="1" applyFont="1" applyFill="1" applyBorder="1" applyAlignment="1" applyProtection="1">
      <alignment vertical="center" readingOrder="1"/>
    </xf>
    <xf numFmtId="0" fontId="5" fillId="0" borderId="0" xfId="0" applyNumberFormat="1" applyFont="1" applyFill="1" applyBorder="1" applyAlignment="1" applyProtection="1">
      <alignment vertical="center" wrapText="1" readingOrder="1"/>
    </xf>
    <xf numFmtId="0" fontId="5" fillId="0" borderId="0" xfId="0" applyNumberFormat="1" applyFont="1" applyFill="1" applyBorder="1" applyAlignment="1" applyProtection="1">
      <alignment horizontal="center" vertical="center" readingOrder="1"/>
    </xf>
    <xf numFmtId="0" fontId="5" fillId="0" borderId="0" xfId="0" applyNumberFormat="1" applyFont="1" applyFill="1" applyBorder="1" applyAlignment="1" applyProtection="1">
      <alignment horizontal="left" vertical="center" readingOrder="1"/>
    </xf>
    <xf numFmtId="0" fontId="6" fillId="0" borderId="0" xfId="0" applyNumberFormat="1" applyFont="1" applyFill="1" applyBorder="1" applyAlignment="1" applyProtection="1">
      <alignment horizontal="left" vertical="center" readingOrder="1"/>
    </xf>
    <xf numFmtId="0" fontId="5" fillId="0" borderId="0" xfId="0" applyNumberFormat="1" applyFont="1" applyFill="1" applyBorder="1" applyAlignment="1" applyProtection="1">
      <alignment horizontal="right" vertical="center" readingOrder="1"/>
    </xf>
    <xf numFmtId="0" fontId="6" fillId="0" borderId="0" xfId="0" applyNumberFormat="1" applyFont="1" applyFill="1" applyBorder="1" applyAlignment="1" applyProtection="1">
      <alignment vertical="center" readingOrder="1"/>
    </xf>
    <xf numFmtId="0" fontId="15" fillId="0" borderId="0" xfId="0" applyFont="1" applyBorder="1" applyAlignment="1">
      <alignment horizontal="center" vertical="center" readingOrder="1"/>
    </xf>
    <xf numFmtId="0" fontId="13" fillId="3" borderId="15" xfId="0" applyFont="1" applyFill="1" applyBorder="1" applyAlignment="1">
      <alignment vertical="center" readingOrder="1"/>
    </xf>
    <xf numFmtId="0" fontId="13" fillId="3" borderId="1" xfId="0" applyFont="1" applyFill="1" applyBorder="1" applyAlignment="1">
      <alignment horizontal="center" vertical="center" readingOrder="1"/>
    </xf>
    <xf numFmtId="0" fontId="15" fillId="0" borderId="15" xfId="0" applyFont="1" applyBorder="1" applyAlignment="1">
      <alignment vertical="center" readingOrder="1"/>
    </xf>
    <xf numFmtId="0" fontId="15" fillId="0" borderId="0" xfId="0" applyFont="1" applyBorder="1" applyAlignment="1">
      <alignment vertical="center" readingOrder="1"/>
    </xf>
    <xf numFmtId="0" fontId="15" fillId="0" borderId="18" xfId="0" applyFont="1" applyBorder="1" applyAlignment="1">
      <alignment vertical="center" readingOrder="1"/>
    </xf>
    <xf numFmtId="0" fontId="15" fillId="0" borderId="1" xfId="0" applyFont="1" applyBorder="1" applyAlignment="1">
      <alignment horizontal="center" vertical="center" readingOrder="1"/>
    </xf>
    <xf numFmtId="1" fontId="15" fillId="0" borderId="18" xfId="0" applyNumberFormat="1" applyFont="1" applyBorder="1" applyAlignment="1">
      <alignment vertical="center" readingOrder="1"/>
    </xf>
    <xf numFmtId="1" fontId="15" fillId="0" borderId="18" xfId="0" applyNumberFormat="1" applyFont="1" applyBorder="1" applyAlignment="1">
      <alignment horizontal="center" vertical="center" readingOrder="1"/>
    </xf>
    <xf numFmtId="0" fontId="15" fillId="3" borderId="18" xfId="0" applyFont="1" applyFill="1" applyBorder="1" applyAlignment="1">
      <alignment vertical="center" readingOrder="1"/>
    </xf>
    <xf numFmtId="0" fontId="15" fillId="0" borderId="17" xfId="0" applyFont="1" applyBorder="1" applyAlignment="1">
      <alignment vertical="center" readingOrder="1"/>
    </xf>
    <xf numFmtId="0" fontId="15" fillId="0" borderId="20" xfId="0" applyFont="1" applyBorder="1" applyAlignment="1">
      <alignment horizontal="center" vertical="center" readingOrder="1"/>
    </xf>
    <xf numFmtId="0" fontId="15" fillId="0" borderId="20" xfId="0" applyFont="1" applyBorder="1" applyAlignment="1">
      <alignment vertical="center" readingOrder="1"/>
    </xf>
    <xf numFmtId="0" fontId="5" fillId="0" borderId="0" xfId="0" applyFont="1" applyBorder="1" applyAlignment="1">
      <alignment vertical="center" readingOrder="1"/>
    </xf>
    <xf numFmtId="0" fontId="6" fillId="2" borderId="0" xfId="0" applyFont="1" applyFill="1" applyBorder="1" applyAlignment="1">
      <alignment horizontal="center" vertical="center" readingOrder="1"/>
    </xf>
    <xf numFmtId="0" fontId="5" fillId="0" borderId="15" xfId="0" applyFont="1" applyBorder="1" applyAlignment="1">
      <alignment vertical="center" readingOrder="1"/>
    </xf>
    <xf numFmtId="1" fontId="15" fillId="0" borderId="7" xfId="0" applyNumberFormat="1" applyFont="1" applyBorder="1" applyAlignment="1">
      <alignment horizontal="center" vertical="center" readingOrder="1"/>
    </xf>
    <xf numFmtId="1" fontId="13" fillId="3" borderId="7" xfId="0" applyNumberFormat="1" applyFont="1" applyFill="1" applyBorder="1" applyAlignment="1">
      <alignment horizontal="center" vertical="center" readingOrder="1"/>
    </xf>
    <xf numFmtId="0" fontId="15" fillId="0" borderId="23" xfId="0" applyFont="1" applyBorder="1" applyAlignment="1">
      <alignment horizontal="center" vertical="center" readingOrder="1"/>
    </xf>
    <xf numFmtId="1" fontId="13" fillId="3" borderId="21" xfId="0" applyNumberFormat="1" applyFont="1" applyFill="1" applyBorder="1" applyAlignment="1">
      <alignment horizontal="center" vertical="center" readingOrder="1"/>
    </xf>
    <xf numFmtId="1" fontId="15" fillId="0" borderId="21" xfId="0" applyNumberFormat="1" applyFont="1" applyBorder="1" applyAlignment="1">
      <alignment horizontal="center" vertical="center" readingOrder="1"/>
    </xf>
    <xf numFmtId="1" fontId="15" fillId="2" borderId="21" xfId="0" applyNumberFormat="1" applyFont="1" applyFill="1" applyBorder="1" applyAlignment="1">
      <alignment horizontal="center" vertical="center" readingOrder="1"/>
    </xf>
    <xf numFmtId="0" fontId="5" fillId="0" borderId="0" xfId="0" applyNumberFormat="1" applyFont="1" applyFill="1" applyBorder="1" applyAlignment="1" applyProtection="1">
      <alignment horizontal="center" vertical="center" wrapText="1" readingOrder="1"/>
    </xf>
    <xf numFmtId="0" fontId="15" fillId="0" borderId="7" xfId="0" applyFont="1" applyBorder="1" applyAlignment="1">
      <alignment horizontal="center" vertical="center" readingOrder="1"/>
    </xf>
    <xf numFmtId="0" fontId="6" fillId="0" borderId="0" xfId="0" applyNumberFormat="1" applyFont="1" applyFill="1" applyBorder="1" applyAlignment="1" applyProtection="1">
      <alignment horizontal="center" vertical="center" readingOrder="1"/>
    </xf>
    <xf numFmtId="0" fontId="15" fillId="3" borderId="1" xfId="0" applyFont="1" applyFill="1" applyBorder="1" applyAlignment="1">
      <alignment horizontal="center" vertical="center" readingOrder="1"/>
    </xf>
    <xf numFmtId="0" fontId="15" fillId="3" borderId="7" xfId="0" applyFont="1" applyFill="1" applyBorder="1" applyAlignment="1">
      <alignment horizontal="center" vertical="center" readingOrder="1"/>
    </xf>
    <xf numFmtId="1" fontId="13" fillId="2" borderId="7" xfId="0" applyNumberFormat="1" applyFont="1" applyFill="1" applyBorder="1" applyAlignment="1">
      <alignment horizontal="center" vertical="center" readingOrder="1"/>
    </xf>
    <xf numFmtId="1" fontId="13" fillId="2" borderId="1" xfId="0" applyNumberFormat="1" applyFont="1" applyFill="1" applyBorder="1" applyAlignment="1">
      <alignment horizontal="center" vertical="center" readingOrder="1"/>
    </xf>
    <xf numFmtId="0" fontId="15" fillId="2" borderId="1" xfId="0" applyFont="1" applyFill="1" applyBorder="1" applyAlignment="1">
      <alignment horizontal="center" vertical="center" readingOrder="1"/>
    </xf>
    <xf numFmtId="0" fontId="13" fillId="3" borderId="7" xfId="0" applyFont="1" applyFill="1" applyBorder="1" applyAlignment="1">
      <alignment horizontal="center" vertical="center" readingOrder="1"/>
    </xf>
    <xf numFmtId="0" fontId="13" fillId="3" borderId="24" xfId="0" applyFont="1" applyFill="1" applyBorder="1" applyAlignment="1">
      <alignment horizontal="center" vertical="center" readingOrder="1"/>
    </xf>
    <xf numFmtId="1" fontId="15" fillId="2" borderId="1" xfId="0" applyNumberFormat="1" applyFont="1" applyFill="1" applyBorder="1" applyAlignment="1">
      <alignment horizontal="center" vertical="center" readingOrder="1"/>
    </xf>
    <xf numFmtId="1" fontId="15" fillId="2" borderId="7" xfId="0" applyNumberFormat="1" applyFont="1" applyFill="1" applyBorder="1" applyAlignment="1">
      <alignment horizontal="center" vertical="center" readingOrder="1"/>
    </xf>
    <xf numFmtId="0" fontId="15" fillId="0" borderId="19" xfId="0" applyFont="1" applyBorder="1" applyAlignment="1">
      <alignment horizontal="center" vertical="center" readingOrder="1"/>
    </xf>
    <xf numFmtId="1" fontId="15" fillId="0" borderId="25" xfId="0" applyNumberFormat="1" applyFont="1" applyBorder="1" applyAlignment="1">
      <alignment horizontal="center" vertical="center" readingOrder="1"/>
    </xf>
    <xf numFmtId="0" fontId="15" fillId="3" borderId="26" xfId="0" applyFont="1" applyFill="1" applyBorder="1" applyAlignment="1">
      <alignment horizontal="center" vertical="center" readingOrder="1"/>
    </xf>
    <xf numFmtId="0" fontId="13" fillId="3" borderId="26" xfId="0" applyFont="1" applyFill="1" applyBorder="1" applyAlignment="1">
      <alignment horizontal="center" vertical="center" readingOrder="1"/>
    </xf>
    <xf numFmtId="0" fontId="15" fillId="0" borderId="18" xfId="0" applyFont="1" applyBorder="1" applyAlignment="1">
      <alignment horizontal="center" vertical="center" readingOrder="1"/>
    </xf>
    <xf numFmtId="0" fontId="15" fillId="2" borderId="7" xfId="0" applyFont="1" applyFill="1" applyBorder="1" applyAlignment="1">
      <alignment horizontal="center" vertical="center" readingOrder="1"/>
    </xf>
    <xf numFmtId="0" fontId="5" fillId="0" borderId="0" xfId="0" applyFont="1" applyAlignment="1"/>
    <xf numFmtId="0" fontId="15" fillId="0" borderId="0" xfId="0" applyFont="1" applyAlignment="1"/>
    <xf numFmtId="0" fontId="15" fillId="0" borderId="23" xfId="0" applyFont="1" applyBorder="1"/>
    <xf numFmtId="1" fontId="13" fillId="2" borderId="17" xfId="0" applyNumberFormat="1" applyFont="1" applyFill="1" applyBorder="1" applyAlignment="1">
      <alignment horizontal="center" vertical="center" readingOrder="1"/>
    </xf>
    <xf numFmtId="1" fontId="15" fillId="0" borderId="28" xfId="0" applyNumberFormat="1" applyFont="1" applyBorder="1" applyAlignment="1">
      <alignment horizontal="center" vertical="center" readingOrder="1"/>
    </xf>
    <xf numFmtId="1" fontId="15" fillId="2" borderId="24" xfId="0" applyNumberFormat="1" applyFont="1" applyFill="1" applyBorder="1" applyAlignment="1">
      <alignment horizontal="center" vertical="center" readingOrder="1"/>
    </xf>
    <xf numFmtId="0" fontId="15" fillId="3" borderId="29" xfId="0" applyFont="1" applyFill="1" applyBorder="1" applyAlignment="1">
      <alignment horizontal="center" vertical="center" readingOrder="1"/>
    </xf>
    <xf numFmtId="0" fontId="13" fillId="3" borderId="29" xfId="0" applyFont="1" applyFill="1" applyBorder="1" applyAlignment="1">
      <alignment horizontal="center" vertical="center" readingOrder="1"/>
    </xf>
    <xf numFmtId="0" fontId="15" fillId="3" borderId="21" xfId="0" applyFont="1" applyFill="1" applyBorder="1" applyAlignment="1">
      <alignment horizontal="center" vertical="center" readingOrder="1"/>
    </xf>
    <xf numFmtId="0" fontId="13" fillId="3" borderId="30" xfId="0" applyFont="1" applyFill="1" applyBorder="1" applyAlignment="1">
      <alignment horizontal="center" vertical="center" readingOrder="1"/>
    </xf>
    <xf numFmtId="0" fontId="15" fillId="3" borderId="15" xfId="0" applyFont="1" applyFill="1" applyBorder="1" applyAlignment="1">
      <alignment vertical="center" readingOrder="1"/>
    </xf>
    <xf numFmtId="0" fontId="13" fillId="3" borderId="28" xfId="0" applyFont="1" applyFill="1" applyBorder="1" applyAlignment="1">
      <alignment horizontal="center" vertical="center" readingOrder="1"/>
    </xf>
    <xf numFmtId="0" fontId="13" fillId="2" borderId="0" xfId="0" applyFont="1" applyFill="1"/>
    <xf numFmtId="0" fontId="15" fillId="3" borderId="15" xfId="0" applyFont="1" applyFill="1" applyBorder="1" applyAlignment="1">
      <alignment horizontal="center" vertical="center" readingOrder="1"/>
    </xf>
    <xf numFmtId="0" fontId="15" fillId="3" borderId="19" xfId="0" applyFont="1" applyFill="1" applyBorder="1" applyAlignment="1">
      <alignment horizontal="center" vertical="center" readingOrder="1"/>
    </xf>
    <xf numFmtId="0" fontId="13" fillId="3" borderId="25" xfId="0" applyFont="1" applyFill="1" applyBorder="1" applyAlignment="1">
      <alignment vertical="center" readingOrder="1"/>
    </xf>
    <xf numFmtId="0" fontId="15" fillId="3" borderId="21" xfId="0" applyFont="1" applyFill="1" applyBorder="1" applyAlignment="1">
      <alignment vertical="center" readingOrder="1"/>
    </xf>
    <xf numFmtId="0" fontId="13" fillId="3" borderId="15" xfId="0" applyFont="1" applyFill="1" applyBorder="1" applyAlignment="1">
      <alignment horizontal="center" vertical="center" readingOrder="1"/>
    </xf>
    <xf numFmtId="0" fontId="13" fillId="3" borderId="17" xfId="0" applyFont="1" applyFill="1" applyBorder="1" applyAlignment="1">
      <alignment vertical="center" readingOrder="1"/>
    </xf>
    <xf numFmtId="49" fontId="13" fillId="3" borderId="17" xfId="0" applyNumberFormat="1" applyFont="1" applyFill="1" applyBorder="1" applyAlignment="1">
      <alignment vertical="center" readingOrder="1"/>
    </xf>
    <xf numFmtId="49" fontId="15" fillId="0" borderId="17" xfId="0" applyNumberFormat="1" applyFont="1" applyBorder="1" applyAlignment="1">
      <alignment vertical="center" readingOrder="1"/>
    </xf>
    <xf numFmtId="0" fontId="15" fillId="2" borderId="17" xfId="0" applyFont="1" applyFill="1" applyBorder="1" applyAlignment="1">
      <alignment vertical="center" readingOrder="1"/>
    </xf>
    <xf numFmtId="0" fontId="13" fillId="0" borderId="17" xfId="0" applyNumberFormat="1" applyFont="1" applyFill="1" applyBorder="1" applyAlignment="1" applyProtection="1">
      <alignment vertical="center" readingOrder="1"/>
    </xf>
    <xf numFmtId="0" fontId="15" fillId="0" borderId="17" xfId="0" applyNumberFormat="1" applyFont="1" applyFill="1" applyBorder="1" applyAlignment="1" applyProtection="1">
      <alignment vertical="center" readingOrder="1"/>
    </xf>
    <xf numFmtId="0" fontId="6" fillId="3" borderId="21" xfId="0" applyFont="1" applyFill="1" applyBorder="1" applyAlignment="1">
      <alignment vertical="center" readingOrder="1"/>
    </xf>
    <xf numFmtId="0" fontId="6" fillId="3" borderId="15" xfId="0" applyFont="1" applyFill="1" applyBorder="1" applyAlignment="1">
      <alignment vertical="center" readingOrder="1"/>
    </xf>
    <xf numFmtId="0" fontId="5" fillId="0" borderId="21" xfId="0" applyFont="1" applyBorder="1" applyAlignment="1">
      <alignment vertical="center" readingOrder="1"/>
    </xf>
    <xf numFmtId="49" fontId="6" fillId="3" borderId="21" xfId="0" applyNumberFormat="1" applyFont="1" applyFill="1" applyBorder="1" applyAlignment="1">
      <alignment vertical="center" readingOrder="1"/>
    </xf>
    <xf numFmtId="49" fontId="6" fillId="3" borderId="15" xfId="0" applyNumberFormat="1" applyFont="1" applyFill="1" applyBorder="1" applyAlignment="1">
      <alignment vertical="center" readingOrder="1"/>
    </xf>
    <xf numFmtId="49" fontId="5" fillId="0" borderId="21" xfId="0" applyNumberFormat="1" applyFont="1" applyBorder="1" applyAlignment="1">
      <alignment vertical="center" readingOrder="1"/>
    </xf>
    <xf numFmtId="49" fontId="5" fillId="0" borderId="15" xfId="0" applyNumberFormat="1" applyFont="1" applyBorder="1" applyAlignment="1">
      <alignment vertical="center" readingOrder="1"/>
    </xf>
    <xf numFmtId="0" fontId="5" fillId="2" borderId="15" xfId="0" applyFont="1" applyFill="1" applyBorder="1" applyAlignment="1">
      <alignment vertical="center" readingOrder="1"/>
    </xf>
    <xf numFmtId="0" fontId="6" fillId="0" borderId="15" xfId="0" applyNumberFormat="1" applyFont="1" applyFill="1" applyBorder="1" applyAlignment="1" applyProtection="1">
      <alignment vertical="center" readingOrder="1"/>
    </xf>
    <xf numFmtId="0" fontId="5" fillId="0" borderId="21" xfId="0" applyNumberFormat="1" applyFont="1" applyFill="1" applyBorder="1" applyAlignment="1" applyProtection="1">
      <alignment vertical="center" readingOrder="1"/>
    </xf>
    <xf numFmtId="0" fontId="5" fillId="0" borderId="15" xfId="0" applyNumberFormat="1" applyFont="1" applyFill="1" applyBorder="1" applyAlignment="1" applyProtection="1">
      <alignment vertical="center" readingOrder="1"/>
    </xf>
    <xf numFmtId="0" fontId="13" fillId="3" borderId="0" xfId="0" applyFont="1" applyFill="1" applyBorder="1" applyAlignment="1">
      <alignment vertical="center" readingOrder="1"/>
    </xf>
    <xf numFmtId="0" fontId="13" fillId="3" borderId="18" xfId="0" applyFont="1" applyFill="1" applyBorder="1" applyAlignment="1">
      <alignment vertical="center" readingOrder="1"/>
    </xf>
    <xf numFmtId="0" fontId="13" fillId="0" borderId="17" xfId="0" applyNumberFormat="1" applyFont="1" applyFill="1" applyBorder="1" applyAlignment="1" applyProtection="1">
      <alignment horizontal="left" vertical="center" readingOrder="1"/>
    </xf>
    <xf numFmtId="0" fontId="15" fillId="3" borderId="22" xfId="0" applyFont="1" applyFill="1" applyBorder="1" applyAlignment="1">
      <alignment horizontal="center" vertical="center" readingOrder="1"/>
    </xf>
    <xf numFmtId="0" fontId="15" fillId="3" borderId="18" xfId="0" applyFont="1" applyFill="1" applyBorder="1" applyAlignment="1">
      <alignment horizontal="center" vertical="center" readingOrder="1"/>
    </xf>
    <xf numFmtId="0" fontId="15" fillId="3" borderId="27" xfId="0" applyFont="1" applyFill="1" applyBorder="1" applyAlignment="1">
      <alignment horizontal="center" vertical="center" readingOrder="1"/>
    </xf>
    <xf numFmtId="0" fontId="15" fillId="0" borderId="31" xfId="0" applyFont="1" applyBorder="1" applyAlignment="1">
      <alignment horizontal="center" vertical="center" readingOrder="1"/>
    </xf>
    <xf numFmtId="0" fontId="20" fillId="2" borderId="17" xfId="3" applyNumberFormat="1" applyFont="1" applyFill="1" applyBorder="1" applyAlignment="1">
      <alignment horizontal="left" vertical="center"/>
    </xf>
    <xf numFmtId="0" fontId="13" fillId="3" borderId="5" xfId="0" applyFont="1" applyFill="1" applyBorder="1" applyAlignment="1">
      <alignment horizontal="center" vertical="center" readingOrder="1"/>
    </xf>
    <xf numFmtId="0" fontId="15" fillId="0" borderId="33" xfId="0" applyFont="1" applyBorder="1" applyAlignment="1">
      <alignment horizontal="center" vertical="center" readingOrder="1"/>
    </xf>
    <xf numFmtId="49" fontId="15" fillId="0" borderId="7" xfId="0" applyNumberFormat="1" applyFont="1" applyBorder="1" applyAlignment="1">
      <alignment horizontal="center" vertical="center" readingOrder="1"/>
    </xf>
    <xf numFmtId="0" fontId="8" fillId="0" borderId="7" xfId="0" applyFont="1" applyBorder="1" applyAlignment="1">
      <alignment horizontal="center" vertical="center" readingOrder="1"/>
    </xf>
    <xf numFmtId="0" fontId="5" fillId="0" borderId="7" xfId="0" applyFont="1" applyBorder="1" applyAlignment="1">
      <alignment horizontal="center" vertical="center" readingOrder="1"/>
    </xf>
    <xf numFmtId="0" fontId="5" fillId="0" borderId="10" xfId="0" applyFont="1" applyFill="1" applyBorder="1" applyAlignment="1">
      <alignment horizontal="center" vertical="center" readingOrder="1"/>
    </xf>
    <xf numFmtId="0" fontId="5" fillId="0" borderId="34" xfId="0" applyFont="1" applyBorder="1" applyAlignment="1">
      <alignment vertical="center" readingOrder="1"/>
    </xf>
    <xf numFmtId="0" fontId="5" fillId="0" borderId="35" xfId="0" applyNumberFormat="1" applyFont="1" applyFill="1" applyBorder="1" applyAlignment="1" applyProtection="1">
      <alignment vertical="center" readingOrder="1"/>
    </xf>
    <xf numFmtId="0" fontId="5" fillId="0" borderId="36" xfId="0" applyNumberFormat="1" applyFont="1" applyFill="1" applyBorder="1" applyAlignment="1" applyProtection="1">
      <alignment vertical="center" readingOrder="1"/>
    </xf>
    <xf numFmtId="0" fontId="15" fillId="0" borderId="37" xfId="0" applyNumberFormat="1" applyFont="1" applyFill="1" applyBorder="1" applyAlignment="1" applyProtection="1">
      <alignment vertical="center" readingOrder="1"/>
    </xf>
    <xf numFmtId="0" fontId="20" fillId="2" borderId="38" xfId="3" applyNumberFormat="1" applyFont="1" applyFill="1" applyBorder="1" applyAlignment="1">
      <alignment horizontal="left" vertical="center"/>
    </xf>
    <xf numFmtId="1" fontId="13" fillId="3" borderId="6" xfId="0" applyNumberFormat="1" applyFont="1" applyFill="1" applyBorder="1" applyAlignment="1">
      <alignment horizontal="center" vertical="center" readingOrder="1"/>
    </xf>
    <xf numFmtId="1" fontId="15" fillId="0" borderId="6" xfId="0" applyNumberFormat="1" applyFont="1" applyBorder="1" applyAlignment="1">
      <alignment horizontal="center" vertical="center" readingOrder="1"/>
    </xf>
    <xf numFmtId="0" fontId="15" fillId="0" borderId="0" xfId="0" applyFont="1" applyBorder="1" applyAlignment="1">
      <alignment horizontal="center"/>
    </xf>
    <xf numFmtId="1" fontId="13" fillId="3" borderId="28" xfId="0" applyNumberFormat="1" applyFont="1" applyFill="1" applyBorder="1" applyAlignment="1">
      <alignment horizontal="center" vertical="center" readingOrder="1"/>
    </xf>
    <xf numFmtId="0" fontId="13" fillId="3" borderId="43" xfId="0" applyFont="1" applyFill="1" applyBorder="1" applyAlignment="1">
      <alignment vertical="center" readingOrder="1"/>
    </xf>
    <xf numFmtId="0" fontId="4" fillId="2" borderId="0" xfId="0" applyFont="1" applyFill="1" applyAlignment="1">
      <alignment horizontal="center" vertical="center" wrapText="1"/>
    </xf>
    <xf numFmtId="1" fontId="13" fillId="3" borderId="19" xfId="0" applyNumberFormat="1" applyFont="1" applyFill="1" applyBorder="1" applyAlignment="1">
      <alignment horizontal="center" vertical="center" readingOrder="1"/>
    </xf>
    <xf numFmtId="1" fontId="15" fillId="2" borderId="19" xfId="0" applyNumberFormat="1" applyFont="1" applyFill="1" applyBorder="1" applyAlignment="1">
      <alignment horizontal="center" vertical="center" readingOrder="1"/>
    </xf>
    <xf numFmtId="0" fontId="26" fillId="0" borderId="1" xfId="0" applyFont="1" applyBorder="1" applyAlignment="1">
      <alignment vertical="center"/>
    </xf>
    <xf numFmtId="0" fontId="15" fillId="2" borderId="18" xfId="1" applyFont="1" applyFill="1" applyBorder="1" applyAlignment="1">
      <alignment vertical="center"/>
    </xf>
    <xf numFmtId="0" fontId="15" fillId="0" borderId="16" xfId="0" applyFont="1" applyBorder="1" applyAlignment="1">
      <alignment horizontal="center" vertical="center" readingOrder="1"/>
    </xf>
    <xf numFmtId="0" fontId="25" fillId="3" borderId="21" xfId="0" applyFont="1" applyFill="1" applyBorder="1" applyAlignment="1">
      <alignment vertical="center" readingOrder="1"/>
    </xf>
    <xf numFmtId="0" fontId="10" fillId="0" borderId="21" xfId="0" applyFont="1" applyBorder="1" applyAlignment="1">
      <alignment vertical="center" readingOrder="1"/>
    </xf>
    <xf numFmtId="49" fontId="25" fillId="3" borderId="21" xfId="0" applyNumberFormat="1" applyFont="1" applyFill="1" applyBorder="1" applyAlignment="1">
      <alignment vertical="center" readingOrder="1"/>
    </xf>
    <xf numFmtId="49" fontId="10" fillId="0" borderId="21" xfId="0" applyNumberFormat="1" applyFont="1" applyBorder="1" applyAlignment="1">
      <alignment vertical="center" readingOrder="1"/>
    </xf>
    <xf numFmtId="0" fontId="10" fillId="2" borderId="21" xfId="0" applyFont="1" applyFill="1" applyBorder="1" applyAlignment="1">
      <alignment vertical="center" readingOrder="1"/>
    </xf>
    <xf numFmtId="0" fontId="15" fillId="3" borderId="16" xfId="0" applyFont="1" applyFill="1" applyBorder="1" applyAlignment="1">
      <alignment horizontal="center" vertical="center" readingOrder="1"/>
    </xf>
    <xf numFmtId="0" fontId="15" fillId="2" borderId="16" xfId="0" applyFont="1" applyFill="1" applyBorder="1" applyAlignment="1">
      <alignment horizontal="center" vertical="center" readingOrder="1"/>
    </xf>
    <xf numFmtId="0" fontId="13" fillId="3" borderId="43" xfId="0" applyFont="1" applyFill="1" applyBorder="1" applyAlignment="1">
      <alignment horizontal="center" vertical="center" readingOrder="1"/>
    </xf>
    <xf numFmtId="0" fontId="5" fillId="2" borderId="41" xfId="0" applyFont="1" applyFill="1" applyBorder="1" applyAlignment="1">
      <alignment horizontal="center" vertical="center" readingOrder="1"/>
    </xf>
    <xf numFmtId="0" fontId="13" fillId="0" borderId="0" xfId="0" applyFont="1" applyBorder="1" applyAlignment="1">
      <alignment horizontal="center" vertical="center" readingOrder="1"/>
    </xf>
    <xf numFmtId="0" fontId="13" fillId="0" borderId="15" xfId="0" applyFont="1" applyBorder="1" applyAlignment="1">
      <alignment horizontal="center" vertical="center" readingOrder="1"/>
    </xf>
    <xf numFmtId="0" fontId="13" fillId="3" borderId="25" xfId="0" applyFont="1" applyFill="1" applyBorder="1" applyAlignment="1">
      <alignment horizontal="center" vertical="center" readingOrder="1"/>
    </xf>
    <xf numFmtId="0" fontId="13" fillId="3" borderId="26" xfId="0" applyFont="1" applyFill="1" applyBorder="1" applyAlignment="1">
      <alignment vertical="center" readingOrder="1"/>
    </xf>
    <xf numFmtId="0" fontId="5" fillId="0" borderId="31" xfId="0" applyFont="1" applyBorder="1" applyAlignment="1">
      <alignment horizontal="center" vertical="center" textRotation="90" wrapText="1" readingOrder="1"/>
    </xf>
    <xf numFmtId="1" fontId="15" fillId="0" borderId="6" xfId="0" applyNumberFormat="1" applyFont="1" applyBorder="1" applyAlignment="1">
      <alignment vertical="center" readingOrder="1"/>
    </xf>
    <xf numFmtId="1" fontId="15" fillId="2" borderId="6" xfId="0" applyNumberFormat="1" applyFont="1" applyFill="1" applyBorder="1" applyAlignment="1">
      <alignment horizontal="center" vertical="center" readingOrder="1"/>
    </xf>
    <xf numFmtId="1" fontId="15" fillId="0" borderId="44" xfId="0" applyNumberFormat="1" applyFont="1" applyBorder="1" applyAlignment="1">
      <alignment vertical="center" readingOrder="1"/>
    </xf>
    <xf numFmtId="0" fontId="13" fillId="3" borderId="44" xfId="0" applyFont="1" applyFill="1" applyBorder="1" applyAlignment="1">
      <alignment vertical="center" readingOrder="1"/>
    </xf>
    <xf numFmtId="0" fontId="24" fillId="3" borderId="15" xfId="0" applyFont="1" applyFill="1" applyBorder="1" applyAlignment="1">
      <alignment vertical="center" readingOrder="1"/>
    </xf>
    <xf numFmtId="0" fontId="24" fillId="3" borderId="19" xfId="0" applyFont="1" applyFill="1" applyBorder="1" applyAlignment="1">
      <alignment vertical="center" readingOrder="1"/>
    </xf>
    <xf numFmtId="0" fontId="15" fillId="0" borderId="15" xfId="0" applyFont="1" applyBorder="1"/>
    <xf numFmtId="1" fontId="15" fillId="2" borderId="18" xfId="0" applyNumberFormat="1" applyFont="1" applyFill="1" applyBorder="1" applyAlignment="1">
      <alignment vertical="center" readingOrder="1"/>
    </xf>
    <xf numFmtId="1" fontId="15" fillId="3" borderId="1" xfId="0" applyNumberFormat="1" applyFont="1" applyFill="1" applyBorder="1" applyAlignment="1">
      <alignment horizontal="center" vertical="center" readingOrder="1"/>
    </xf>
    <xf numFmtId="1" fontId="5" fillId="0" borderId="0" xfId="0" applyNumberFormat="1" applyFont="1"/>
    <xf numFmtId="0" fontId="6" fillId="2" borderId="3" xfId="0" applyNumberFormat="1" applyFont="1" applyFill="1" applyBorder="1" applyAlignment="1" applyProtection="1">
      <alignment horizontal="center" vertical="center" wrapText="1"/>
    </xf>
    <xf numFmtId="0" fontId="3" fillId="2" borderId="0" xfId="0" applyFont="1" applyFill="1" applyAlignment="1">
      <alignment vertical="center"/>
    </xf>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horizontal="left" vertical="center" wrapText="1"/>
    </xf>
    <xf numFmtId="0" fontId="5" fillId="0" borderId="0" xfId="0" applyFont="1" applyAlignment="1">
      <alignment horizontal="center" vertical="center"/>
    </xf>
    <xf numFmtId="0" fontId="29" fillId="0" borderId="0" xfId="0" applyFont="1" applyAlignment="1">
      <alignment horizontal="left" vertical="center" readingOrder="1"/>
    </xf>
    <xf numFmtId="0" fontId="5" fillId="2" borderId="2" xfId="0" applyNumberFormat="1" applyFont="1" applyFill="1" applyBorder="1" applyAlignment="1" applyProtection="1">
      <alignment horizontal="center" vertical="center" wrapText="1"/>
    </xf>
    <xf numFmtId="0" fontId="33" fillId="0" borderId="0" xfId="5" applyFont="1" applyAlignment="1">
      <alignment horizontal="left" vertical="center" wrapText="1"/>
    </xf>
    <xf numFmtId="49" fontId="5" fillId="2" borderId="21" xfId="0" applyNumberFormat="1" applyFont="1" applyFill="1" applyBorder="1" applyAlignment="1">
      <alignment vertical="center" readingOrder="1"/>
    </xf>
    <xf numFmtId="49" fontId="5" fillId="2" borderId="15" xfId="0" applyNumberFormat="1" applyFont="1" applyFill="1" applyBorder="1" applyAlignment="1">
      <alignment vertical="center" readingOrder="1"/>
    </xf>
    <xf numFmtId="49" fontId="15" fillId="2" borderId="17" xfId="0" applyNumberFormat="1" applyFont="1" applyFill="1" applyBorder="1" applyAlignment="1">
      <alignment vertical="center" readingOrder="1"/>
    </xf>
    <xf numFmtId="1" fontId="15" fillId="2" borderId="18" xfId="0" applyNumberFormat="1" applyFont="1" applyFill="1" applyBorder="1" applyAlignment="1">
      <alignment horizontal="center" vertical="center" readingOrder="1"/>
    </xf>
    <xf numFmtId="0" fontId="26" fillId="2" borderId="15" xfId="0" applyFont="1" applyFill="1" applyBorder="1" applyAlignment="1">
      <alignment vertical="center" wrapText="1"/>
    </xf>
    <xf numFmtId="0" fontId="20" fillId="4" borderId="3" xfId="3" applyNumberFormat="1" applyFont="1" applyFill="1" applyBorder="1" applyAlignment="1" applyProtection="1">
      <alignment horizontal="left" vertical="center"/>
      <protection locked="0"/>
    </xf>
    <xf numFmtId="0" fontId="20" fillId="4" borderId="7" xfId="3" applyNumberFormat="1" applyFont="1" applyFill="1" applyBorder="1" applyAlignment="1" applyProtection="1">
      <alignment horizontal="left" vertical="center"/>
      <protection locked="0"/>
    </xf>
    <xf numFmtId="0" fontId="26" fillId="0" borderId="15" xfId="0" applyFont="1" applyBorder="1" applyAlignment="1">
      <alignment vertical="center" wrapText="1"/>
    </xf>
    <xf numFmtId="0" fontId="26" fillId="0" borderId="16" xfId="0" applyFont="1" applyBorder="1" applyAlignment="1">
      <alignment vertical="center"/>
    </xf>
    <xf numFmtId="0" fontId="20" fillId="4" borderId="34" xfId="3" applyNumberFormat="1" applyFont="1" applyFill="1" applyBorder="1" applyAlignment="1">
      <alignment horizontal="left" vertical="center"/>
    </xf>
    <xf numFmtId="0" fontId="20" fillId="4" borderId="16" xfId="3" applyNumberFormat="1" applyFont="1" applyFill="1" applyBorder="1" applyAlignment="1">
      <alignment horizontal="left" vertical="center"/>
    </xf>
    <xf numFmtId="0" fontId="21" fillId="2" borderId="15" xfId="0" applyFont="1" applyFill="1" applyBorder="1" applyAlignment="1">
      <alignment vertical="center" wrapText="1" readingOrder="1"/>
    </xf>
    <xf numFmtId="0" fontId="20" fillId="4" borderId="1" xfId="3" applyNumberFormat="1" applyFont="1" applyFill="1" applyBorder="1" applyAlignment="1" applyProtection="1">
      <alignment horizontal="left" vertical="center"/>
      <protection locked="0"/>
    </xf>
    <xf numFmtId="0" fontId="15" fillId="2" borderId="5" xfId="0" applyFont="1" applyFill="1" applyBorder="1" applyAlignment="1">
      <alignment horizontal="center" vertical="center" readingOrder="1"/>
    </xf>
    <xf numFmtId="0" fontId="5" fillId="0" borderId="0" xfId="0" applyFont="1" applyBorder="1" applyAlignment="1">
      <alignment horizontal="center" vertical="center" readingOrder="1"/>
    </xf>
    <xf numFmtId="0" fontId="5" fillId="0" borderId="10" xfId="0" applyFont="1" applyBorder="1" applyAlignment="1">
      <alignment horizontal="center" vertical="center" readingOrder="1"/>
    </xf>
    <xf numFmtId="1" fontId="5" fillId="0" borderId="1" xfId="0" applyNumberFormat="1" applyFont="1" applyBorder="1" applyAlignment="1">
      <alignment horizontal="center" vertical="center" readingOrder="1"/>
    </xf>
    <xf numFmtId="1" fontId="5" fillId="0" borderId="10" xfId="0" applyNumberFormat="1" applyFont="1" applyBorder="1" applyAlignment="1">
      <alignment horizontal="center" vertical="center" readingOrder="1"/>
    </xf>
    <xf numFmtId="0" fontId="5" fillId="0" borderId="0" xfId="0" applyNumberFormat="1" applyFont="1" applyFill="1" applyBorder="1" applyAlignment="1" applyProtection="1">
      <alignment horizontal="center" vertical="center" wrapText="1" readingOrder="1"/>
    </xf>
    <xf numFmtId="0" fontId="8" fillId="0" borderId="0" xfId="0" applyFont="1" applyAlignment="1">
      <alignment horizontal="center" vertical="center" readingOrder="1"/>
    </xf>
    <xf numFmtId="0" fontId="5" fillId="0" borderId="1" xfId="0" applyFont="1" applyBorder="1" applyAlignment="1">
      <alignment horizontal="center" vertical="center" readingOrder="1"/>
    </xf>
    <xf numFmtId="1" fontId="15" fillId="5" borderId="1" xfId="0" applyNumberFormat="1" applyFont="1" applyFill="1" applyBorder="1" applyAlignment="1">
      <alignment horizontal="center" vertical="center" readingOrder="1"/>
    </xf>
    <xf numFmtId="0" fontId="15" fillId="5" borderId="1" xfId="0" applyFont="1" applyFill="1" applyBorder="1" applyAlignment="1">
      <alignment horizontal="center" vertical="center" readingOrder="1"/>
    </xf>
    <xf numFmtId="1" fontId="15" fillId="6" borderId="7" xfId="0" applyNumberFormat="1" applyFont="1" applyFill="1" applyBorder="1" applyAlignment="1">
      <alignment horizontal="center" vertical="center" readingOrder="1"/>
    </xf>
    <xf numFmtId="1" fontId="15" fillId="6" borderId="19" xfId="0" applyNumberFormat="1" applyFont="1" applyFill="1" applyBorder="1" applyAlignment="1">
      <alignment horizontal="center" vertical="center" readingOrder="1"/>
    </xf>
    <xf numFmtId="0" fontId="5" fillId="2" borderId="21" xfId="0" applyFont="1" applyFill="1" applyBorder="1" applyAlignment="1">
      <alignment vertical="center" readingOrder="1"/>
    </xf>
    <xf numFmtId="0" fontId="5" fillId="2" borderId="10" xfId="0" applyFont="1" applyFill="1" applyBorder="1" applyAlignment="1">
      <alignment vertical="center" readingOrder="1"/>
    </xf>
    <xf numFmtId="0" fontId="24" fillId="3" borderId="15" xfId="0" applyFont="1" applyFill="1" applyBorder="1" applyAlignment="1">
      <alignment horizontal="center" vertical="center" readingOrder="1"/>
    </xf>
    <xf numFmtId="0" fontId="5" fillId="0" borderId="0" xfId="0" applyFont="1" applyAlignment="1">
      <alignment horizontal="center" vertical="center" wrapText="1" readingOrder="1"/>
    </xf>
    <xf numFmtId="0" fontId="8" fillId="0" borderId="12" xfId="0" applyFont="1" applyBorder="1" applyAlignment="1">
      <alignment horizontal="center" vertical="center" wrapText="1" readingOrder="1"/>
    </xf>
    <xf numFmtId="0" fontId="5" fillId="2" borderId="1" xfId="0" applyFont="1" applyFill="1" applyBorder="1" applyAlignment="1">
      <alignment horizontal="center" vertical="center" wrapText="1" readingOrder="1"/>
    </xf>
    <xf numFmtId="0" fontId="5" fillId="2" borderId="10" xfId="0" applyFont="1" applyFill="1" applyBorder="1" applyAlignment="1">
      <alignment horizontal="center" vertical="center" wrapText="1" readingOrder="1"/>
    </xf>
    <xf numFmtId="0" fontId="5" fillId="0" borderId="0" xfId="0" applyFont="1" applyBorder="1" applyAlignment="1">
      <alignment horizontal="center" vertical="center" wrapText="1" readingOrder="1"/>
    </xf>
    <xf numFmtId="0" fontId="13" fillId="3" borderId="22" xfId="0" applyFont="1" applyFill="1" applyBorder="1" applyAlignment="1">
      <alignment horizontal="center" vertical="center" wrapText="1" readingOrder="1"/>
    </xf>
    <xf numFmtId="0" fontId="15" fillId="0" borderId="21" xfId="0" applyFont="1" applyBorder="1" applyAlignment="1">
      <alignment horizontal="center" vertical="center" wrapText="1" readingOrder="1"/>
    </xf>
    <xf numFmtId="0" fontId="15" fillId="0" borderId="22" xfId="0" applyFont="1" applyBorder="1" applyAlignment="1">
      <alignment horizontal="center" vertical="center" wrapText="1" readingOrder="1"/>
    </xf>
    <xf numFmtId="0" fontId="13" fillId="3" borderId="21" xfId="0" applyFont="1" applyFill="1" applyBorder="1" applyAlignment="1">
      <alignment horizontal="center" vertical="center" wrapText="1" readingOrder="1"/>
    </xf>
    <xf numFmtId="0" fontId="13" fillId="3" borderId="6" xfId="0" applyFont="1" applyFill="1" applyBorder="1" applyAlignment="1">
      <alignment horizontal="center" vertical="center" wrapText="1" readingOrder="1"/>
    </xf>
    <xf numFmtId="0" fontId="15" fillId="0" borderId="6" xfId="0" applyFont="1" applyBorder="1" applyAlignment="1">
      <alignment horizontal="center" vertical="center" wrapText="1" readingOrder="1"/>
    </xf>
    <xf numFmtId="0" fontId="13" fillId="3" borderId="7" xfId="0" applyFont="1" applyFill="1" applyBorder="1" applyAlignment="1">
      <alignment horizontal="center" vertical="center" wrapText="1" readingOrder="1"/>
    </xf>
    <xf numFmtId="0" fontId="6" fillId="3" borderId="21" xfId="0" applyFont="1" applyFill="1" applyBorder="1" applyAlignment="1">
      <alignment horizontal="center" vertical="center" wrapText="1" readingOrder="1"/>
    </xf>
    <xf numFmtId="0" fontId="15" fillId="2" borderId="21" xfId="0" applyFont="1" applyFill="1" applyBorder="1" applyAlignment="1">
      <alignment horizontal="center" vertical="center" wrapText="1" readingOrder="1"/>
    </xf>
    <xf numFmtId="0" fontId="15" fillId="0" borderId="23" xfId="0" applyFont="1" applyBorder="1" applyAlignment="1">
      <alignment horizontal="center" vertical="center" wrapText="1" readingOrder="1"/>
    </xf>
    <xf numFmtId="0" fontId="5" fillId="0" borderId="21" xfId="0" applyFont="1" applyBorder="1" applyAlignment="1">
      <alignment horizontal="center" vertical="center" wrapText="1" readingOrder="1"/>
    </xf>
    <xf numFmtId="0" fontId="15" fillId="3" borderId="22" xfId="0" applyFont="1" applyFill="1" applyBorder="1" applyAlignment="1">
      <alignment horizontal="center" vertical="center" wrapText="1" readingOrder="1"/>
    </xf>
    <xf numFmtId="0" fontId="24" fillId="3" borderId="21" xfId="0" applyFont="1" applyFill="1" applyBorder="1" applyAlignment="1">
      <alignment horizontal="center" vertical="center" wrapText="1" readingOrder="1"/>
    </xf>
    <xf numFmtId="0" fontId="15" fillId="0" borderId="45" xfId="0" applyFont="1" applyBorder="1" applyAlignment="1">
      <alignment horizontal="center" vertical="center" wrapText="1" readingOrder="1"/>
    </xf>
    <xf numFmtId="0" fontId="8" fillId="0" borderId="0" xfId="0" applyFont="1" applyAlignment="1">
      <alignment horizontal="center" vertical="center" wrapText="1" readingOrder="1"/>
    </xf>
    <xf numFmtId="0" fontId="6" fillId="2" borderId="1" xfId="0" applyFont="1" applyFill="1" applyBorder="1" applyAlignment="1">
      <alignment horizontal="center" vertical="center" readingOrder="1"/>
    </xf>
    <xf numFmtId="0" fontId="5" fillId="2" borderId="6" xfId="0" applyNumberFormat="1" applyFont="1" applyFill="1" applyBorder="1" applyAlignment="1" applyProtection="1">
      <alignment horizontal="center" vertical="center" wrapText="1"/>
    </xf>
    <xf numFmtId="0" fontId="5" fillId="0" borderId="20" xfId="0" applyFont="1" applyBorder="1" applyAlignment="1">
      <alignment vertical="center" readingOrder="1"/>
    </xf>
    <xf numFmtId="1" fontId="13" fillId="3" borderId="1" xfId="0" applyNumberFormat="1" applyFont="1" applyFill="1" applyBorder="1" applyAlignment="1">
      <alignment horizontal="center" vertical="center" readingOrder="1"/>
    </xf>
    <xf numFmtId="0" fontId="5" fillId="0" borderId="30" xfId="0" applyFont="1" applyBorder="1" applyAlignment="1">
      <alignment horizontal="center" vertical="center" textRotation="90" wrapText="1" readingOrder="1"/>
    </xf>
    <xf numFmtId="0" fontId="5" fillId="0" borderId="43" xfId="0" applyFont="1" applyBorder="1" applyAlignment="1">
      <alignment horizontal="center" vertical="center" textRotation="90" wrapText="1" readingOrder="1"/>
    </xf>
    <xf numFmtId="0" fontId="5" fillId="0" borderId="24" xfId="0" applyFont="1" applyBorder="1" applyAlignment="1">
      <alignment horizontal="center" vertical="center" textRotation="90" wrapText="1" readingOrder="1"/>
    </xf>
    <xf numFmtId="0" fontId="5" fillId="0" borderId="25" xfId="0" applyFont="1" applyBorder="1" applyAlignment="1">
      <alignment horizontal="center" vertical="center" textRotation="90" wrapText="1" readingOrder="1"/>
    </xf>
    <xf numFmtId="1" fontId="15" fillId="0" borderId="0" xfId="0" applyNumberFormat="1" applyFont="1" applyAlignment="1"/>
    <xf numFmtId="0" fontId="5" fillId="0" borderId="13" xfId="0" applyFont="1" applyBorder="1" applyAlignment="1">
      <alignment horizontal="center" vertical="center" wrapText="1" readingOrder="1"/>
    </xf>
    <xf numFmtId="0" fontId="5" fillId="0" borderId="12" xfId="0" applyFont="1" applyBorder="1" applyAlignment="1">
      <alignment horizontal="center" vertical="center" readingOrder="1"/>
    </xf>
    <xf numFmtId="0" fontId="5" fillId="0" borderId="12" xfId="0" applyFont="1" applyBorder="1" applyAlignment="1">
      <alignment horizontal="center" vertical="center" wrapText="1" readingOrder="1"/>
    </xf>
    <xf numFmtId="0" fontId="25" fillId="3" borderId="15" xfId="0" applyFont="1" applyFill="1" applyBorder="1" applyAlignment="1">
      <alignment vertical="center" readingOrder="1"/>
    </xf>
    <xf numFmtId="0" fontId="35" fillId="4" borderId="7" xfId="3" applyNumberFormat="1" applyFont="1" applyFill="1" applyBorder="1" applyAlignment="1" applyProtection="1">
      <alignment horizontal="left" vertical="center"/>
      <protection locked="0"/>
    </xf>
    <xf numFmtId="1" fontId="15" fillId="0" borderId="16" xfId="0" applyNumberFormat="1" applyFont="1" applyBorder="1" applyAlignment="1">
      <alignment horizontal="center" vertical="center" readingOrder="1"/>
    </xf>
    <xf numFmtId="1" fontId="15" fillId="0" borderId="19" xfId="0" applyNumberFormat="1" applyFont="1" applyBorder="1" applyAlignment="1">
      <alignment horizontal="center" vertical="center" readingOrder="1"/>
    </xf>
    <xf numFmtId="1" fontId="15" fillId="0" borderId="17" xfId="0" applyNumberFormat="1" applyFont="1" applyBorder="1" applyAlignment="1">
      <alignment horizontal="center" vertical="center" readingOrder="1"/>
    </xf>
    <xf numFmtId="0" fontId="9" fillId="0" borderId="15" xfId="0" applyFont="1" applyBorder="1" applyAlignment="1">
      <alignment horizontal="center" vertical="center" readingOrder="1"/>
    </xf>
    <xf numFmtId="0" fontId="5" fillId="0" borderId="14" xfId="0" applyFont="1" applyBorder="1" applyAlignment="1">
      <alignment horizontal="center" vertical="center" textRotation="90" wrapText="1" readingOrder="1"/>
    </xf>
    <xf numFmtId="0" fontId="5" fillId="0" borderId="12" xfId="0" applyFont="1" applyBorder="1" applyAlignment="1">
      <alignment horizontal="center" vertical="center" textRotation="90" wrapText="1" readingOrder="1"/>
    </xf>
    <xf numFmtId="1" fontId="13" fillId="3" borderId="15" xfId="0" applyNumberFormat="1" applyFont="1" applyFill="1" applyBorder="1" applyAlignment="1">
      <alignment horizontal="center" vertical="center" readingOrder="1"/>
    </xf>
    <xf numFmtId="1" fontId="13" fillId="3" borderId="17" xfId="0" applyNumberFormat="1" applyFont="1" applyFill="1" applyBorder="1" applyAlignment="1">
      <alignment horizontal="center" vertical="center" readingOrder="1"/>
    </xf>
    <xf numFmtId="1" fontId="13" fillId="3" borderId="16" xfId="0" applyNumberFormat="1" applyFont="1" applyFill="1" applyBorder="1" applyAlignment="1">
      <alignment horizontal="center" vertical="center" readingOrder="1"/>
    </xf>
    <xf numFmtId="1" fontId="15" fillId="2" borderId="16" xfId="0" applyNumberFormat="1" applyFont="1" applyFill="1" applyBorder="1" applyAlignment="1">
      <alignment horizontal="center" vertical="center" readingOrder="1"/>
    </xf>
    <xf numFmtId="1" fontId="15" fillId="2" borderId="17" xfId="0" applyNumberFormat="1" applyFont="1" applyFill="1" applyBorder="1" applyAlignment="1">
      <alignment horizontal="center" vertical="center" readingOrder="1"/>
    </xf>
    <xf numFmtId="1" fontId="15" fillId="5" borderId="17" xfId="0" applyNumberFormat="1" applyFont="1" applyFill="1" applyBorder="1" applyAlignment="1">
      <alignment horizontal="center" vertical="center" readingOrder="1"/>
    </xf>
    <xf numFmtId="0" fontId="9" fillId="0" borderId="21" xfId="0" applyFont="1" applyBorder="1" applyAlignment="1">
      <alignment horizontal="center" vertical="center" readingOrder="1"/>
    </xf>
    <xf numFmtId="0" fontId="9" fillId="0" borderId="19" xfId="0" applyFont="1" applyBorder="1" applyAlignment="1">
      <alignment horizontal="center" vertical="center" readingOrder="1"/>
    </xf>
    <xf numFmtId="1" fontId="15" fillId="2" borderId="15" xfId="0" applyNumberFormat="1" applyFont="1" applyFill="1" applyBorder="1" applyAlignment="1">
      <alignment horizontal="center" vertical="center" readingOrder="1"/>
    </xf>
    <xf numFmtId="1" fontId="15" fillId="0" borderId="1" xfId="0" applyNumberFormat="1" applyFont="1" applyBorder="1" applyAlignment="1">
      <alignment horizontal="center" vertical="center" readingOrder="1"/>
    </xf>
    <xf numFmtId="0" fontId="15" fillId="0" borderId="21" xfId="0" applyFont="1" applyBorder="1" applyAlignment="1">
      <alignment horizontal="center" vertical="center" readingOrder="1"/>
    </xf>
    <xf numFmtId="0" fontId="15" fillId="0" borderId="15" xfId="0" applyFont="1" applyBorder="1" applyAlignment="1">
      <alignment horizontal="center" vertical="center" readingOrder="1"/>
    </xf>
    <xf numFmtId="0" fontId="5" fillId="0" borderId="44" xfId="0" applyFont="1" applyBorder="1" applyAlignment="1">
      <alignment horizontal="center" vertical="center" textRotation="90" wrapText="1" readingOrder="1"/>
    </xf>
    <xf numFmtId="1" fontId="13" fillId="3" borderId="26" xfId="0" applyNumberFormat="1" applyFont="1" applyFill="1" applyBorder="1" applyAlignment="1">
      <alignment horizontal="center" vertical="center" readingOrder="1"/>
    </xf>
    <xf numFmtId="0" fontId="5" fillId="0" borderId="0" xfId="0" applyFont="1" applyBorder="1" applyAlignment="1">
      <alignment horizontal="center" vertical="center" readingOrder="1"/>
    </xf>
    <xf numFmtId="0" fontId="5" fillId="0" borderId="28" xfId="0" applyFont="1" applyBorder="1" applyAlignment="1">
      <alignment horizontal="center" vertical="center" textRotation="90" wrapText="1" readingOrder="1"/>
    </xf>
    <xf numFmtId="0" fontId="15" fillId="0" borderId="4" xfId="0" applyFont="1" applyBorder="1" applyAlignment="1">
      <alignment horizontal="center" vertical="center" wrapText="1" readingOrder="1"/>
    </xf>
    <xf numFmtId="0" fontId="15" fillId="0" borderId="5" xfId="0" applyFont="1" applyBorder="1" applyAlignment="1">
      <alignment horizontal="center" vertical="center" readingOrder="1"/>
    </xf>
    <xf numFmtId="0" fontId="36" fillId="4" borderId="1" xfId="3" applyNumberFormat="1" applyFont="1" applyFill="1" applyBorder="1" applyAlignment="1" applyProtection="1">
      <alignment horizontal="left" vertical="center"/>
      <protection locked="0"/>
    </xf>
    <xf numFmtId="0" fontId="5" fillId="0" borderId="15" xfId="0" applyFont="1" applyBorder="1" applyAlignment="1">
      <alignment vertical="center" wrapText="1" readingOrder="1"/>
    </xf>
    <xf numFmtId="1" fontId="15" fillId="2" borderId="6" xfId="0" applyNumberFormat="1" applyFont="1" applyFill="1" applyBorder="1" applyAlignment="1">
      <alignment vertical="center" readingOrder="1"/>
    </xf>
    <xf numFmtId="1" fontId="13" fillId="2" borderId="21" xfId="0" applyNumberFormat="1" applyFont="1" applyFill="1" applyBorder="1" applyAlignment="1">
      <alignment horizontal="center" vertical="center" readingOrder="1"/>
    </xf>
    <xf numFmtId="0" fontId="13" fillId="3" borderId="44" xfId="0" applyFont="1" applyFill="1" applyBorder="1" applyAlignment="1">
      <alignment horizontal="center" vertical="center" readingOrder="1"/>
    </xf>
    <xf numFmtId="0" fontId="6" fillId="3" borderId="61" xfId="0" applyFont="1" applyFill="1" applyBorder="1" applyAlignment="1">
      <alignment vertical="center" readingOrder="1"/>
    </xf>
    <xf numFmtId="0" fontId="6" fillId="3" borderId="59" xfId="0" applyFont="1" applyFill="1" applyBorder="1" applyAlignment="1">
      <alignment vertical="center" readingOrder="1"/>
    </xf>
    <xf numFmtId="0" fontId="13" fillId="3" borderId="46" xfId="0" applyFont="1" applyFill="1" applyBorder="1" applyAlignment="1">
      <alignment vertical="center" readingOrder="1"/>
    </xf>
    <xf numFmtId="0" fontId="13" fillId="3" borderId="59" xfId="0" applyFont="1" applyFill="1" applyBorder="1" applyAlignment="1">
      <alignment vertical="center" readingOrder="1"/>
    </xf>
    <xf numFmtId="0" fontId="13" fillId="3" borderId="2" xfId="0" applyFont="1" applyFill="1" applyBorder="1" applyAlignment="1">
      <alignment horizontal="center" vertical="center" wrapText="1" readingOrder="1"/>
    </xf>
    <xf numFmtId="0" fontId="13" fillId="3" borderId="3" xfId="0" applyFont="1" applyFill="1" applyBorder="1" applyAlignment="1">
      <alignment horizontal="center" vertical="center" readingOrder="1"/>
    </xf>
    <xf numFmtId="1" fontId="13" fillId="3" borderId="46" xfId="0" applyNumberFormat="1" applyFont="1" applyFill="1" applyBorder="1" applyAlignment="1">
      <alignment horizontal="center" vertical="center" readingOrder="1"/>
    </xf>
    <xf numFmtId="1" fontId="13" fillId="3" borderId="8" xfId="0" applyNumberFormat="1" applyFont="1" applyFill="1" applyBorder="1" applyAlignment="1">
      <alignment horizontal="center" vertical="center" readingOrder="1"/>
    </xf>
    <xf numFmtId="1" fontId="13" fillId="3" borderId="2" xfId="0" applyNumberFormat="1" applyFont="1" applyFill="1" applyBorder="1" applyAlignment="1">
      <alignment horizontal="center" vertical="center" readingOrder="1"/>
    </xf>
    <xf numFmtId="1" fontId="13" fillId="3" borderId="3" xfId="0" applyNumberFormat="1" applyFont="1" applyFill="1" applyBorder="1" applyAlignment="1">
      <alignment horizontal="center" vertical="center" readingOrder="1"/>
    </xf>
    <xf numFmtId="1" fontId="13" fillId="3" borderId="59" xfId="0" applyNumberFormat="1" applyFont="1" applyFill="1" applyBorder="1" applyAlignment="1">
      <alignment horizontal="center" vertical="center" readingOrder="1"/>
    </xf>
    <xf numFmtId="1" fontId="13" fillId="3" borderId="61" xfId="0" applyNumberFormat="1" applyFont="1" applyFill="1" applyBorder="1" applyAlignment="1">
      <alignment horizontal="center" vertical="center" readingOrder="1"/>
    </xf>
    <xf numFmtId="1" fontId="13" fillId="3" borderId="58" xfId="0" applyNumberFormat="1" applyFont="1" applyFill="1" applyBorder="1" applyAlignment="1">
      <alignment horizontal="center" vertical="center" readingOrder="1"/>
    </xf>
    <xf numFmtId="0" fontId="16" fillId="0" borderId="0" xfId="0" applyFont="1" applyAlignment="1">
      <alignment vertical="center" readingOrder="1"/>
    </xf>
    <xf numFmtId="49" fontId="16" fillId="0" borderId="0" xfId="0" applyNumberFormat="1" applyFont="1" applyAlignment="1">
      <alignment vertical="center" readingOrder="1"/>
    </xf>
    <xf numFmtId="1" fontId="15" fillId="0" borderId="1" xfId="0" applyNumberFormat="1" applyFont="1" applyBorder="1" applyAlignment="1">
      <alignment horizontal="center" vertical="center" readingOrder="1"/>
    </xf>
    <xf numFmtId="1" fontId="13" fillId="3" borderId="16" xfId="0" applyNumberFormat="1" applyFont="1" applyFill="1" applyBorder="1" applyAlignment="1">
      <alignment horizontal="center" vertical="center" readingOrder="1"/>
    </xf>
    <xf numFmtId="0" fontId="20" fillId="4" borderId="40" xfId="3" applyNumberFormat="1" applyFont="1" applyFill="1" applyBorder="1" applyAlignment="1" applyProtection="1">
      <alignment horizontal="left" vertical="center"/>
      <protection locked="0"/>
    </xf>
    <xf numFmtId="0" fontId="26" fillId="0" borderId="18" xfId="0" applyFont="1" applyBorder="1" applyAlignment="1">
      <alignment vertical="center" wrapText="1"/>
    </xf>
    <xf numFmtId="0" fontId="20" fillId="4" borderId="39" xfId="3" applyNumberFormat="1" applyFont="1" applyFill="1" applyBorder="1" applyAlignment="1" applyProtection="1">
      <alignment horizontal="left" vertical="center"/>
      <protection locked="0"/>
    </xf>
    <xf numFmtId="0" fontId="15" fillId="0" borderId="18" xfId="0" applyFont="1" applyBorder="1" applyAlignment="1">
      <alignment vertical="center" wrapText="1" readingOrder="1"/>
    </xf>
    <xf numFmtId="1" fontId="13" fillId="3" borderId="16" xfId="0" applyNumberFormat="1" applyFont="1" applyFill="1" applyBorder="1" applyAlignment="1">
      <alignment horizontal="center" vertical="center" readingOrder="1"/>
    </xf>
    <xf numFmtId="0" fontId="27" fillId="0" borderId="7" xfId="0" applyFont="1" applyBorder="1" applyAlignment="1">
      <alignment vertical="center" wrapText="1"/>
    </xf>
    <xf numFmtId="0" fontId="32" fillId="0" borderId="0" xfId="0" applyFont="1" applyAlignment="1">
      <alignment vertical="center" wrapText="1"/>
    </xf>
    <xf numFmtId="0" fontId="3" fillId="2" borderId="0" xfId="0" applyFont="1" applyFill="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vertical="center" wrapText="1"/>
    </xf>
    <xf numFmtId="0" fontId="5" fillId="2" borderId="0" xfId="0" applyFont="1" applyFill="1" applyAlignment="1">
      <alignment vertical="center" wrapText="1"/>
    </xf>
    <xf numFmtId="0" fontId="4" fillId="0" borderId="0" xfId="0" applyFont="1" applyAlignment="1">
      <alignment vertical="center" wrapText="1"/>
    </xf>
    <xf numFmtId="0" fontId="4" fillId="2" borderId="0" xfId="0" applyFont="1" applyFill="1" applyAlignment="1">
      <alignment horizontal="left" vertical="center" wrapText="1"/>
    </xf>
    <xf numFmtId="0" fontId="5" fillId="0" borderId="0" xfId="0" applyFont="1" applyAlignment="1">
      <alignment horizontal="left" vertical="center" wrapText="1"/>
    </xf>
    <xf numFmtId="0" fontId="6" fillId="2" borderId="7" xfId="0" applyNumberFormat="1" applyFont="1" applyFill="1" applyBorder="1" applyAlignment="1" applyProtection="1">
      <alignment horizontal="center" vertical="center" wrapText="1"/>
    </xf>
    <xf numFmtId="0" fontId="21" fillId="0" borderId="15" xfId="1" applyFont="1" applyBorder="1" applyAlignment="1">
      <alignment vertical="center"/>
    </xf>
    <xf numFmtId="49" fontId="5" fillId="0" borderId="5" xfId="0" applyNumberFormat="1" applyFont="1" applyBorder="1" applyAlignment="1">
      <alignment horizontal="center" vertical="center" readingOrder="1"/>
    </xf>
    <xf numFmtId="49" fontId="11" fillId="0" borderId="7" xfId="0" applyNumberFormat="1" applyFont="1" applyBorder="1" applyAlignment="1">
      <alignment horizontal="center" vertical="center" wrapText="1" readingOrder="1"/>
    </xf>
    <xf numFmtId="0" fontId="15" fillId="2" borderId="18" xfId="0" applyFont="1" applyFill="1" applyBorder="1" applyAlignment="1">
      <alignment vertical="center" readingOrder="1"/>
    </xf>
    <xf numFmtId="0" fontId="17"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horizontal="center" vertical="center" wrapText="1"/>
    </xf>
    <xf numFmtId="0" fontId="3" fillId="2" borderId="0" xfId="0" applyFont="1" applyFill="1" applyBorder="1" applyAlignment="1">
      <alignment vertical="center" wrapText="1"/>
    </xf>
    <xf numFmtId="0" fontId="5" fillId="2" borderId="0" xfId="0" applyFont="1" applyFill="1" applyBorder="1" applyAlignment="1">
      <alignment vertical="center" wrapText="1"/>
    </xf>
    <xf numFmtId="0" fontId="4" fillId="0" borderId="0" xfId="0" applyFont="1" applyBorder="1" applyAlignment="1">
      <alignment horizontal="center" vertical="center" wrapText="1"/>
    </xf>
    <xf numFmtId="0" fontId="5" fillId="0" borderId="6" xfId="0" applyNumberFormat="1" applyFont="1" applyFill="1" applyBorder="1" applyAlignment="1" applyProtection="1">
      <alignment vertical="center" wrapText="1"/>
    </xf>
    <xf numFmtId="0" fontId="5" fillId="0" borderId="1" xfId="0" applyNumberFormat="1" applyFont="1" applyFill="1" applyBorder="1" applyAlignment="1" applyProtection="1">
      <alignment vertical="center" wrapText="1"/>
    </xf>
    <xf numFmtId="0" fontId="5" fillId="0" borderId="9" xfId="0" applyNumberFormat="1" applyFont="1" applyFill="1" applyBorder="1" applyAlignment="1" applyProtection="1">
      <alignment vertical="center" wrapText="1"/>
    </xf>
    <xf numFmtId="0" fontId="6" fillId="0" borderId="10" xfId="0" applyNumberFormat="1" applyFont="1" applyFill="1" applyBorder="1" applyAlignment="1" applyProtection="1">
      <alignment horizontal="right" vertical="center" wrapText="1"/>
    </xf>
    <xf numFmtId="0" fontId="5" fillId="0" borderId="10" xfId="0" applyNumberFormat="1" applyFont="1" applyFill="1" applyBorder="1" applyAlignment="1" applyProtection="1">
      <alignment horizontal="left" vertical="center" wrapText="1"/>
    </xf>
    <xf numFmtId="0" fontId="6" fillId="0" borderId="11" xfId="0" applyNumberFormat="1" applyFont="1" applyFill="1" applyBorder="1" applyAlignment="1" applyProtection="1">
      <alignment horizontal="center" vertical="center" wrapText="1"/>
    </xf>
    <xf numFmtId="49" fontId="4" fillId="0" borderId="0" xfId="0" applyNumberFormat="1" applyFont="1" applyBorder="1" applyAlignment="1">
      <alignment vertical="center" wrapText="1"/>
    </xf>
    <xf numFmtId="0" fontId="15" fillId="0" borderId="0" xfId="0" applyFont="1" applyBorder="1" applyAlignment="1">
      <alignment vertical="center" wrapText="1"/>
    </xf>
    <xf numFmtId="0" fontId="5" fillId="2" borderId="7" xfId="0" applyNumberFormat="1" applyFont="1" applyFill="1" applyBorder="1" applyAlignment="1" applyProtection="1">
      <alignment horizontal="left" vertical="center" wrapText="1"/>
    </xf>
    <xf numFmtId="0" fontId="5" fillId="0" borderId="0" xfId="0" applyNumberFormat="1" applyFont="1" applyFill="1" applyBorder="1" applyAlignment="1" applyProtection="1">
      <alignment horizontal="center" vertical="center" wrapText="1"/>
    </xf>
    <xf numFmtId="0" fontId="5" fillId="2" borderId="9" xfId="0" applyNumberFormat="1" applyFont="1" applyFill="1" applyBorder="1" applyAlignment="1" applyProtection="1">
      <alignment horizontal="center" vertical="center" wrapText="1"/>
    </xf>
    <xf numFmtId="0" fontId="5" fillId="2" borderId="11" xfId="0" applyNumberFormat="1" applyFont="1" applyFill="1" applyBorder="1" applyAlignment="1" applyProtection="1">
      <alignment horizontal="lef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horizontal="center" vertical="center" wrapText="1"/>
    </xf>
    <xf numFmtId="0" fontId="0" fillId="2" borderId="0" xfId="0" applyFill="1" applyAlignment="1">
      <alignment vertical="center" wrapText="1"/>
    </xf>
    <xf numFmtId="0" fontId="0" fillId="0" borderId="0" xfId="0" applyAlignment="1">
      <alignment horizontal="center" vertical="center" wrapText="1"/>
    </xf>
    <xf numFmtId="49" fontId="5" fillId="7" borderId="21" xfId="0" applyNumberFormat="1" applyFont="1" applyFill="1" applyBorder="1" applyAlignment="1">
      <alignment vertical="center" readingOrder="1"/>
    </xf>
    <xf numFmtId="49" fontId="5" fillId="7" borderId="15" xfId="0" applyNumberFormat="1" applyFont="1" applyFill="1" applyBorder="1" applyAlignment="1">
      <alignment vertical="center" readingOrder="1"/>
    </xf>
    <xf numFmtId="49" fontId="15" fillId="7" borderId="17" xfId="0" applyNumberFormat="1" applyFont="1" applyFill="1" applyBorder="1" applyAlignment="1">
      <alignment vertical="center" readingOrder="1"/>
    </xf>
    <xf numFmtId="0" fontId="20" fillId="8" borderId="5" xfId="3" applyNumberFormat="1" applyFont="1" applyFill="1" applyBorder="1" applyAlignment="1" applyProtection="1">
      <alignment horizontal="left" vertical="center"/>
      <protection locked="0"/>
    </xf>
    <xf numFmtId="0" fontId="15" fillId="7" borderId="15" xfId="0" applyFont="1" applyFill="1" applyBorder="1" applyAlignment="1">
      <alignment vertical="center" wrapText="1" readingOrder="1"/>
    </xf>
    <xf numFmtId="0" fontId="15" fillId="7" borderId="6" xfId="0" applyFont="1" applyFill="1" applyBorder="1" applyAlignment="1">
      <alignment horizontal="center" vertical="center" wrapText="1" readingOrder="1"/>
    </xf>
    <xf numFmtId="0" fontId="15" fillId="7" borderId="5" xfId="0" applyFont="1" applyFill="1" applyBorder="1" applyAlignment="1">
      <alignment horizontal="center" vertical="center" readingOrder="1"/>
    </xf>
    <xf numFmtId="1" fontId="15" fillId="7" borderId="17" xfId="0" applyNumberFormat="1" applyFont="1" applyFill="1" applyBorder="1" applyAlignment="1">
      <alignment horizontal="center" vertical="center" readingOrder="1"/>
    </xf>
    <xf numFmtId="1" fontId="15" fillId="7" borderId="1" xfId="0" applyNumberFormat="1" applyFont="1" applyFill="1" applyBorder="1" applyAlignment="1">
      <alignment horizontal="center" vertical="center" readingOrder="1"/>
    </xf>
    <xf numFmtId="1" fontId="15" fillId="7" borderId="18" xfId="0" applyNumberFormat="1" applyFont="1" applyFill="1" applyBorder="1" applyAlignment="1">
      <alignment horizontal="center" vertical="center" readingOrder="1"/>
    </xf>
    <xf numFmtId="1" fontId="15" fillId="7" borderId="6" xfId="0" applyNumberFormat="1" applyFont="1" applyFill="1" applyBorder="1" applyAlignment="1">
      <alignment horizontal="center" vertical="center" readingOrder="1"/>
    </xf>
    <xf numFmtId="1" fontId="15" fillId="7" borderId="7" xfId="0" applyNumberFormat="1" applyFont="1" applyFill="1" applyBorder="1" applyAlignment="1">
      <alignment horizontal="center" vertical="center" readingOrder="1"/>
    </xf>
    <xf numFmtId="1" fontId="15" fillId="7" borderId="21" xfId="0" applyNumberFormat="1" applyFont="1" applyFill="1" applyBorder="1" applyAlignment="1">
      <alignment horizontal="center" vertical="center" readingOrder="1"/>
    </xf>
    <xf numFmtId="0" fontId="15" fillId="7" borderId="1" xfId="0" applyFont="1" applyFill="1" applyBorder="1" applyAlignment="1">
      <alignment horizontal="center" vertical="center" readingOrder="1"/>
    </xf>
    <xf numFmtId="0" fontId="15" fillId="7" borderId="16" xfId="0" applyFont="1" applyFill="1" applyBorder="1" applyAlignment="1">
      <alignment horizontal="center" vertical="center" readingOrder="1"/>
    </xf>
    <xf numFmtId="0" fontId="15" fillId="7" borderId="7" xfId="0" applyFont="1" applyFill="1" applyBorder="1" applyAlignment="1">
      <alignment horizontal="center" vertical="center" readingOrder="1"/>
    </xf>
    <xf numFmtId="1" fontId="15" fillId="7" borderId="17" xfId="0" applyNumberFormat="1" applyFont="1" applyFill="1" applyBorder="1" applyAlignment="1">
      <alignment horizontal="center" vertical="center" readingOrder="1"/>
    </xf>
    <xf numFmtId="0" fontId="27" fillId="0" borderId="7" xfId="0" applyFont="1" applyBorder="1" applyAlignment="1">
      <alignment wrapText="1"/>
    </xf>
    <xf numFmtId="0" fontId="5" fillId="2" borderId="7" xfId="0" applyNumberFormat="1" applyFont="1" applyFill="1" applyBorder="1" applyAlignment="1" applyProtection="1">
      <alignment horizontal="left" vertical="top" wrapText="1"/>
    </xf>
    <xf numFmtId="0" fontId="5" fillId="7" borderId="21" xfId="0" applyFont="1" applyFill="1" applyBorder="1" applyAlignment="1">
      <alignment vertical="center" readingOrder="1"/>
    </xf>
    <xf numFmtId="0" fontId="5" fillId="7" borderId="15" xfId="0" applyFont="1" applyFill="1" applyBorder="1" applyAlignment="1">
      <alignment vertical="center" readingOrder="1"/>
    </xf>
    <xf numFmtId="0" fontId="15" fillId="7" borderId="17" xfId="0" applyFont="1" applyFill="1" applyBorder="1" applyAlignment="1">
      <alignment vertical="center" readingOrder="1"/>
    </xf>
    <xf numFmtId="0" fontId="15" fillId="7" borderId="18" xfId="0" applyFont="1" applyFill="1" applyBorder="1" applyAlignment="1">
      <alignment vertical="center" readingOrder="1"/>
    </xf>
    <xf numFmtId="0" fontId="15" fillId="7" borderId="21" xfId="0" applyFont="1" applyFill="1" applyBorder="1" applyAlignment="1">
      <alignment horizontal="center" vertical="center" wrapText="1" readingOrder="1"/>
    </xf>
    <xf numFmtId="49" fontId="15" fillId="7" borderId="7" xfId="0" applyNumberFormat="1" applyFont="1" applyFill="1" applyBorder="1" applyAlignment="1">
      <alignment horizontal="center" vertical="center" wrapText="1" readingOrder="1"/>
    </xf>
    <xf numFmtId="1" fontId="15" fillId="7" borderId="19" xfId="0" applyNumberFormat="1" applyFont="1" applyFill="1" applyBorder="1" applyAlignment="1">
      <alignment horizontal="center" vertical="center" readingOrder="1"/>
    </xf>
    <xf numFmtId="0" fontId="10" fillId="0" borderId="6" xfId="0" applyNumberFormat="1" applyFont="1" applyFill="1" applyBorder="1" applyAlignment="1" applyProtection="1">
      <alignment horizontal="left" vertical="center" readingOrder="1"/>
    </xf>
    <xf numFmtId="0" fontId="10" fillId="0" borderId="4" xfId="0" applyNumberFormat="1" applyFont="1" applyFill="1" applyBorder="1" applyAlignment="1" applyProtection="1">
      <alignment horizontal="left" vertical="center" readingOrder="1"/>
    </xf>
    <xf numFmtId="16" fontId="13" fillId="0" borderId="6" xfId="0" applyNumberFormat="1" applyFont="1" applyFill="1" applyBorder="1" applyAlignment="1" applyProtection="1">
      <alignment horizontal="left" vertical="center" readingOrder="1"/>
    </xf>
    <xf numFmtId="0" fontId="6" fillId="0" borderId="0" xfId="0" applyFont="1" applyBorder="1" applyAlignment="1">
      <alignment horizontal="center" vertical="center" readingOrder="1"/>
    </xf>
    <xf numFmtId="0" fontId="6" fillId="2" borderId="0" xfId="0" applyFont="1" applyFill="1" applyBorder="1" applyAlignment="1">
      <alignment horizontal="center" vertical="center" wrapText="1" readingOrder="1"/>
    </xf>
    <xf numFmtId="0" fontId="6" fillId="0" borderId="0" xfId="0" applyFont="1" applyFill="1" applyBorder="1" applyAlignment="1">
      <alignment horizontal="center" vertical="center" readingOrder="1"/>
    </xf>
    <xf numFmtId="0" fontId="6" fillId="0" borderId="0" xfId="0" applyFont="1" applyAlignment="1">
      <alignment horizontal="center"/>
    </xf>
    <xf numFmtId="0" fontId="6" fillId="0" borderId="48" xfId="0" applyFont="1" applyBorder="1" applyAlignment="1">
      <alignment vertical="center" readingOrder="1"/>
    </xf>
    <xf numFmtId="0" fontId="6" fillId="0" borderId="39" xfId="0" applyFont="1" applyBorder="1" applyAlignment="1">
      <alignment horizontal="center" vertical="center" readingOrder="1"/>
    </xf>
    <xf numFmtId="0" fontId="6" fillId="0" borderId="0" xfId="0" applyFont="1" applyAlignment="1">
      <alignment horizontal="center" vertical="center" readingOrder="1"/>
    </xf>
    <xf numFmtId="0" fontId="6" fillId="0" borderId="0" xfId="0" applyFont="1" applyBorder="1" applyAlignment="1">
      <alignment vertical="center" readingOrder="1"/>
    </xf>
    <xf numFmtId="1" fontId="6" fillId="0" borderId="0" xfId="0" applyNumberFormat="1" applyFont="1" applyBorder="1" applyAlignment="1">
      <alignment horizontal="center" vertical="center" readingOrder="1"/>
    </xf>
    <xf numFmtId="0" fontId="9" fillId="0" borderId="0" xfId="0" applyNumberFormat="1" applyFont="1" applyFill="1" applyBorder="1" applyAlignment="1" applyProtection="1">
      <alignment horizontal="center" vertical="center" readingOrder="1"/>
    </xf>
    <xf numFmtId="0" fontId="24" fillId="0" borderId="0" xfId="0" applyNumberFormat="1" applyFont="1" applyFill="1" applyBorder="1" applyAlignment="1" applyProtection="1">
      <alignment vertical="center" readingOrder="1"/>
    </xf>
    <xf numFmtId="0" fontId="24" fillId="0" borderId="0" xfId="0" applyNumberFormat="1" applyFont="1" applyFill="1" applyBorder="1" applyAlignment="1" applyProtection="1">
      <alignment horizontal="center" vertical="center" readingOrder="1"/>
    </xf>
    <xf numFmtId="0" fontId="5" fillId="0" borderId="16" xfId="0" applyFont="1" applyBorder="1" applyAlignment="1">
      <alignment horizontal="center" vertical="center" readingOrder="1"/>
    </xf>
    <xf numFmtId="0" fontId="5" fillId="0" borderId="15" xfId="0" applyFont="1" applyBorder="1" applyAlignment="1">
      <alignment horizontal="center" vertical="center" readingOrder="1"/>
    </xf>
    <xf numFmtId="0" fontId="5" fillId="0" borderId="17" xfId="0" applyFont="1" applyBorder="1" applyAlignment="1">
      <alignment horizontal="center" vertical="center" readingOrder="1"/>
    </xf>
    <xf numFmtId="0" fontId="9" fillId="0" borderId="35" xfId="0" applyFont="1" applyBorder="1" applyAlignment="1">
      <alignment horizontal="center" vertical="center" readingOrder="1"/>
    </xf>
    <xf numFmtId="0" fontId="9" fillId="0" borderId="36" xfId="0" applyFont="1" applyBorder="1" applyAlignment="1">
      <alignment horizontal="center" vertical="center" readingOrder="1"/>
    </xf>
    <xf numFmtId="0" fontId="9" fillId="0" borderId="50" xfId="0" applyFont="1" applyBorder="1" applyAlignment="1">
      <alignment horizontal="center" vertical="center" readingOrder="1"/>
    </xf>
    <xf numFmtId="0" fontId="9" fillId="0" borderId="21" xfId="0" applyFont="1" applyBorder="1" applyAlignment="1">
      <alignment horizontal="center" vertical="center" readingOrder="1"/>
    </xf>
    <xf numFmtId="0" fontId="9" fillId="0" borderId="15" xfId="0" applyFont="1" applyBorder="1" applyAlignment="1">
      <alignment horizontal="center" vertical="center" readingOrder="1"/>
    </xf>
    <xf numFmtId="0" fontId="9" fillId="0" borderId="19" xfId="0" applyFont="1" applyBorder="1" applyAlignment="1">
      <alignment horizontal="center" vertical="center" readingOrder="1"/>
    </xf>
    <xf numFmtId="0" fontId="5" fillId="2" borderId="61" xfId="0" applyFont="1" applyFill="1" applyBorder="1" applyAlignment="1">
      <alignment horizontal="center" vertical="center" wrapText="1" readingOrder="1"/>
    </xf>
    <xf numFmtId="0" fontId="5" fillId="2" borderId="59" xfId="0" applyFont="1" applyFill="1" applyBorder="1" applyAlignment="1">
      <alignment horizontal="center" vertical="center" wrapText="1" readingOrder="1"/>
    </xf>
    <xf numFmtId="0" fontId="5" fillId="2" borderId="62" xfId="0" applyFont="1" applyFill="1" applyBorder="1" applyAlignment="1">
      <alignment horizontal="center" vertical="center" wrapText="1" readingOrder="1"/>
    </xf>
    <xf numFmtId="0" fontId="5" fillId="0" borderId="55" xfId="0" applyFont="1" applyBorder="1" applyAlignment="1">
      <alignment horizontal="center" vertical="center" readingOrder="1"/>
    </xf>
    <xf numFmtId="0" fontId="5" fillId="0" borderId="52" xfId="0" applyFont="1" applyBorder="1" applyAlignment="1">
      <alignment horizontal="center" vertical="center" readingOrder="1"/>
    </xf>
    <xf numFmtId="0" fontId="5" fillId="0" borderId="54" xfId="0" applyFont="1" applyBorder="1" applyAlignment="1">
      <alignment horizontal="center" vertical="center" readingOrder="1"/>
    </xf>
    <xf numFmtId="0" fontId="5" fillId="0" borderId="0" xfId="0" applyNumberFormat="1" applyFont="1" applyFill="1" applyBorder="1" applyAlignment="1" applyProtection="1">
      <alignment horizontal="center" vertical="center" wrapText="1" readingOrder="1"/>
    </xf>
    <xf numFmtId="0" fontId="5" fillId="0" borderId="43" xfId="0" applyFont="1" applyBorder="1" applyAlignment="1">
      <alignment horizontal="center" vertical="center" readingOrder="1"/>
    </xf>
    <xf numFmtId="0" fontId="5" fillId="0" borderId="26" xfId="0" applyFont="1" applyBorder="1" applyAlignment="1">
      <alignment horizontal="center" vertical="center" readingOrder="1"/>
    </xf>
    <xf numFmtId="0" fontId="5" fillId="0" borderId="25" xfId="0" applyFont="1" applyBorder="1" applyAlignment="1">
      <alignment horizontal="center" vertical="center" readingOrder="1"/>
    </xf>
    <xf numFmtId="0" fontId="13" fillId="3" borderId="16" xfId="0" applyFont="1" applyFill="1" applyBorder="1" applyAlignment="1">
      <alignment horizontal="left" vertical="center" wrapText="1" readingOrder="1"/>
    </xf>
    <xf numFmtId="0" fontId="13" fillId="3" borderId="15" xfId="0" applyFont="1" applyFill="1" applyBorder="1" applyAlignment="1">
      <alignment horizontal="left" vertical="center" wrapText="1" readingOrder="1"/>
    </xf>
    <xf numFmtId="0" fontId="13" fillId="3" borderId="19" xfId="0" applyFont="1" applyFill="1" applyBorder="1" applyAlignment="1">
      <alignment horizontal="left" vertical="center" wrapText="1" readingOrder="1"/>
    </xf>
    <xf numFmtId="0" fontId="18" fillId="3" borderId="16" xfId="0" applyFont="1" applyFill="1" applyBorder="1" applyAlignment="1">
      <alignment horizontal="left" vertical="center" wrapText="1" readingOrder="1"/>
    </xf>
    <xf numFmtId="0" fontId="18" fillId="3" borderId="15" xfId="0" applyFont="1" applyFill="1" applyBorder="1" applyAlignment="1">
      <alignment horizontal="left" vertical="center" wrapText="1" readingOrder="1"/>
    </xf>
    <xf numFmtId="0" fontId="18" fillId="3" borderId="19" xfId="0" applyFont="1" applyFill="1" applyBorder="1" applyAlignment="1">
      <alignment horizontal="left" vertical="center" wrapText="1" readingOrder="1"/>
    </xf>
    <xf numFmtId="0" fontId="28" fillId="3" borderId="16" xfId="0" applyFont="1" applyFill="1" applyBorder="1" applyAlignment="1">
      <alignment horizontal="left" vertical="center" wrapText="1"/>
    </xf>
    <xf numFmtId="0" fontId="28" fillId="3" borderId="15" xfId="0" applyFont="1" applyFill="1" applyBorder="1" applyAlignment="1">
      <alignment horizontal="left" vertical="center" wrapText="1"/>
    </xf>
    <xf numFmtId="0" fontId="28" fillId="3" borderId="19" xfId="0" applyFont="1" applyFill="1" applyBorder="1" applyAlignment="1">
      <alignment horizontal="left" vertical="center" wrapText="1"/>
    </xf>
    <xf numFmtId="0" fontId="25" fillId="3" borderId="16" xfId="0" applyFont="1" applyFill="1" applyBorder="1" applyAlignment="1">
      <alignment horizontal="left" vertical="center" wrapText="1" readingOrder="1"/>
    </xf>
    <xf numFmtId="0" fontId="25" fillId="3" borderId="15" xfId="0" applyFont="1" applyFill="1" applyBorder="1" applyAlignment="1">
      <alignment horizontal="left" vertical="center" wrapText="1" readingOrder="1"/>
    </xf>
    <xf numFmtId="0" fontId="25" fillId="3" borderId="19" xfId="0" applyFont="1" applyFill="1" applyBorder="1" applyAlignment="1">
      <alignment horizontal="left" vertical="center" wrapText="1" readingOrder="1"/>
    </xf>
    <xf numFmtId="1" fontId="13" fillId="3" borderId="15" xfId="0" applyNumberFormat="1" applyFont="1" applyFill="1" applyBorder="1" applyAlignment="1">
      <alignment horizontal="center" vertical="center" readingOrder="1"/>
    </xf>
    <xf numFmtId="1" fontId="13" fillId="3" borderId="17" xfId="0" applyNumberFormat="1" applyFont="1" applyFill="1" applyBorder="1" applyAlignment="1">
      <alignment horizontal="center" vertical="center" readingOrder="1"/>
    </xf>
    <xf numFmtId="1" fontId="15" fillId="0" borderId="16" xfId="0" applyNumberFormat="1" applyFont="1" applyBorder="1" applyAlignment="1">
      <alignment horizontal="center" vertical="center" readingOrder="1"/>
    </xf>
    <xf numFmtId="1" fontId="15" fillId="0" borderId="15" xfId="0" applyNumberFormat="1" applyFont="1" applyBorder="1" applyAlignment="1">
      <alignment horizontal="center" vertical="center" readingOrder="1"/>
    </xf>
    <xf numFmtId="0" fontId="29" fillId="0" borderId="0" xfId="0" applyFont="1" applyAlignment="1">
      <alignment horizontal="left" vertical="center" wrapText="1" readingOrder="1"/>
    </xf>
    <xf numFmtId="0" fontId="15" fillId="0" borderId="64" xfId="0" applyFont="1" applyBorder="1" applyAlignment="1">
      <alignment horizontal="center" vertical="center" shrinkToFit="1" readingOrder="1"/>
    </xf>
    <xf numFmtId="0" fontId="15" fillId="0" borderId="65" xfId="0" applyFont="1" applyBorder="1" applyAlignment="1">
      <alignment horizontal="center" vertical="center" shrinkToFit="1" readingOrder="1"/>
    </xf>
    <xf numFmtId="0" fontId="15" fillId="0" borderId="66" xfId="0" applyFont="1" applyBorder="1" applyAlignment="1">
      <alignment horizontal="center" vertical="center" shrinkToFit="1" readingOrder="1"/>
    </xf>
    <xf numFmtId="1" fontId="15" fillId="0" borderId="17" xfId="0" applyNumberFormat="1" applyFont="1" applyBorder="1" applyAlignment="1">
      <alignment horizontal="center" vertical="center" readingOrder="1"/>
    </xf>
    <xf numFmtId="1" fontId="15" fillId="7" borderId="16" xfId="0" applyNumberFormat="1" applyFont="1" applyFill="1" applyBorder="1" applyAlignment="1">
      <alignment horizontal="center" vertical="center" readingOrder="1"/>
    </xf>
    <xf numFmtId="1" fontId="15" fillId="7" borderId="15" xfId="0" applyNumberFormat="1" applyFont="1" applyFill="1" applyBorder="1" applyAlignment="1">
      <alignment horizontal="center" vertical="center" readingOrder="1"/>
    </xf>
    <xf numFmtId="1" fontId="13" fillId="3" borderId="16" xfId="0" applyNumberFormat="1" applyFont="1" applyFill="1" applyBorder="1" applyAlignment="1">
      <alignment horizontal="center" vertical="center" readingOrder="1"/>
    </xf>
    <xf numFmtId="1" fontId="15" fillId="7" borderId="17" xfId="0" applyNumberFormat="1" applyFont="1" applyFill="1" applyBorder="1" applyAlignment="1">
      <alignment horizontal="center" vertical="center" readingOrder="1"/>
    </xf>
    <xf numFmtId="1" fontId="13" fillId="3" borderId="59" xfId="0" applyNumberFormat="1" applyFont="1" applyFill="1" applyBorder="1" applyAlignment="1">
      <alignment horizontal="center" vertical="center" readingOrder="1"/>
    </xf>
    <xf numFmtId="1" fontId="13" fillId="3" borderId="46" xfId="0" applyNumberFormat="1" applyFont="1" applyFill="1" applyBorder="1" applyAlignment="1">
      <alignment horizontal="center" vertical="center" readingOrder="1"/>
    </xf>
    <xf numFmtId="0" fontId="5" fillId="0" borderId="43" xfId="0" applyFont="1" applyBorder="1" applyAlignment="1">
      <alignment horizontal="center" vertical="center" textRotation="90" wrapText="1" readingOrder="1"/>
    </xf>
    <xf numFmtId="0" fontId="5" fillId="0" borderId="25" xfId="0" applyFont="1" applyBorder="1" applyAlignment="1">
      <alignment horizontal="center" vertical="center" textRotation="90" wrapText="1" readingOrder="1"/>
    </xf>
    <xf numFmtId="0" fontId="8" fillId="0" borderId="59" xfId="0" applyFont="1" applyBorder="1" applyAlignment="1">
      <alignment horizontal="center" vertical="center" readingOrder="1"/>
    </xf>
    <xf numFmtId="0" fontId="8" fillId="0" borderId="46" xfId="0" applyFont="1" applyBorder="1" applyAlignment="1">
      <alignment horizontal="center" vertical="center" readingOrder="1"/>
    </xf>
    <xf numFmtId="0" fontId="8" fillId="0" borderId="56" xfId="0" applyFont="1" applyBorder="1" applyAlignment="1">
      <alignment horizontal="center" vertical="center" readingOrder="1"/>
    </xf>
    <xf numFmtId="0" fontId="8" fillId="0" borderId="41" xfId="0" applyFont="1" applyBorder="1" applyAlignment="1">
      <alignment horizontal="center" vertical="center" readingOrder="1"/>
    </xf>
    <xf numFmtId="0" fontId="8" fillId="0" borderId="58" xfId="0" applyFont="1" applyBorder="1" applyAlignment="1">
      <alignment horizontal="center" vertical="center" readingOrder="1"/>
    </xf>
    <xf numFmtId="0" fontId="5" fillId="0" borderId="6" xfId="0" applyFont="1" applyBorder="1" applyAlignment="1">
      <alignment horizontal="center" vertical="center" readingOrder="1"/>
    </xf>
    <xf numFmtId="0" fontId="5" fillId="0" borderId="1" xfId="0" applyFont="1" applyBorder="1" applyAlignment="1">
      <alignment horizontal="center" vertical="center" readingOrder="1"/>
    </xf>
    <xf numFmtId="0" fontId="5" fillId="0" borderId="9" xfId="0" applyFont="1" applyBorder="1" applyAlignment="1">
      <alignment horizontal="center" vertical="center" readingOrder="1"/>
    </xf>
    <xf numFmtId="0" fontId="5" fillId="0" borderId="10" xfId="0" applyFont="1" applyBorder="1" applyAlignment="1">
      <alignment horizontal="center" vertical="center" readingOrder="1"/>
    </xf>
    <xf numFmtId="0" fontId="12" fillId="0" borderId="0" xfId="0" applyFont="1" applyAlignment="1">
      <alignment horizontal="center" vertical="center" readingOrder="1"/>
    </xf>
    <xf numFmtId="0" fontId="16" fillId="0" borderId="0" xfId="0" applyFont="1" applyAlignment="1">
      <alignment horizontal="center" vertical="center" readingOrder="1"/>
    </xf>
    <xf numFmtId="49" fontId="16" fillId="0" borderId="0" xfId="0" applyNumberFormat="1" applyFont="1" applyAlignment="1">
      <alignment horizontal="center" vertical="center" readingOrder="1"/>
    </xf>
    <xf numFmtId="0" fontId="9" fillId="0" borderId="0" xfId="0" applyFont="1" applyAlignment="1">
      <alignment horizontal="center" vertical="center" readingOrder="1"/>
    </xf>
    <xf numFmtId="0" fontId="8" fillId="0" borderId="56" xfId="0" applyFont="1" applyBorder="1" applyAlignment="1">
      <alignment horizontal="center" vertical="center" textRotation="90" wrapText="1" readingOrder="1"/>
    </xf>
    <xf numFmtId="0" fontId="8" fillId="0" borderId="14" xfId="0" applyFont="1" applyBorder="1" applyAlignment="1">
      <alignment horizontal="center" vertical="center" textRotation="90" wrapText="1" readingOrder="1"/>
    </xf>
    <xf numFmtId="0" fontId="16" fillId="0" borderId="43" xfId="0" applyNumberFormat="1" applyFont="1" applyFill="1" applyBorder="1" applyAlignment="1" applyProtection="1">
      <alignment horizontal="center" vertical="center" readingOrder="1"/>
    </xf>
    <xf numFmtId="0" fontId="16" fillId="0" borderId="26" xfId="0" applyNumberFormat="1" applyFont="1" applyFill="1" applyBorder="1" applyAlignment="1" applyProtection="1">
      <alignment horizontal="center" vertical="center" readingOrder="1"/>
    </xf>
    <xf numFmtId="0" fontId="16" fillId="0" borderId="25" xfId="0" applyNumberFormat="1" applyFont="1" applyFill="1" applyBorder="1" applyAlignment="1" applyProtection="1">
      <alignment horizontal="center" vertical="center" readingOrder="1"/>
    </xf>
    <xf numFmtId="0" fontId="16" fillId="0" borderId="40" xfId="0" applyNumberFormat="1" applyFont="1" applyFill="1" applyBorder="1" applyAlignment="1" applyProtection="1">
      <alignment horizontal="center" vertical="center" readingOrder="1"/>
    </xf>
    <xf numFmtId="0" fontId="16" fillId="0" borderId="18" xfId="0" applyNumberFormat="1" applyFont="1" applyFill="1" applyBorder="1" applyAlignment="1" applyProtection="1">
      <alignment horizontal="center" vertical="center" readingOrder="1"/>
    </xf>
    <xf numFmtId="0" fontId="16" fillId="0" borderId="32" xfId="0" applyNumberFormat="1" applyFont="1" applyFill="1" applyBorder="1" applyAlignment="1" applyProtection="1">
      <alignment horizontal="center" vertical="center" readingOrder="1"/>
    </xf>
    <xf numFmtId="0" fontId="11" fillId="0" borderId="57" xfId="0" applyFont="1" applyBorder="1" applyAlignment="1">
      <alignment horizontal="center" vertical="center" wrapText="1" readingOrder="1"/>
    </xf>
    <xf numFmtId="0" fontId="11" fillId="0" borderId="13" xfId="0" applyFont="1" applyBorder="1" applyAlignment="1">
      <alignment horizontal="center" vertical="center" wrapText="1" readingOrder="1"/>
    </xf>
    <xf numFmtId="0" fontId="11" fillId="0" borderId="40" xfId="0" applyFont="1" applyBorder="1" applyAlignment="1">
      <alignment horizontal="center" vertical="center" wrapText="1" readingOrder="1"/>
    </xf>
    <xf numFmtId="0" fontId="11" fillId="0" borderId="32" xfId="0" applyFont="1" applyBorder="1" applyAlignment="1">
      <alignment horizontal="center" vertical="center" wrapText="1" readingOrder="1"/>
    </xf>
    <xf numFmtId="0" fontId="8" fillId="0" borderId="57" xfId="0" applyFont="1" applyBorder="1" applyAlignment="1">
      <alignment horizontal="center" vertical="center" readingOrder="1"/>
    </xf>
    <xf numFmtId="0" fontId="8" fillId="0" borderId="13" xfId="0" applyFont="1" applyBorder="1" applyAlignment="1">
      <alignment horizontal="center" vertical="center" readingOrder="1"/>
    </xf>
    <xf numFmtId="0" fontId="8" fillId="0" borderId="60" xfId="0" applyFont="1" applyBorder="1" applyAlignment="1">
      <alignment horizontal="center" vertical="center" readingOrder="1"/>
    </xf>
    <xf numFmtId="0" fontId="8" fillId="0" borderId="38" xfId="0" applyFont="1" applyBorder="1" applyAlignment="1">
      <alignment horizontal="center" vertical="center" readingOrder="1"/>
    </xf>
    <xf numFmtId="0" fontId="5" fillId="0" borderId="57" xfId="0" applyFont="1" applyBorder="1" applyAlignment="1">
      <alignment horizontal="center" vertical="center" textRotation="90" wrapText="1" readingOrder="1"/>
    </xf>
    <xf numFmtId="0" fontId="5" fillId="0" borderId="13" xfId="0" applyFont="1" applyBorder="1" applyAlignment="1">
      <alignment horizontal="center" vertical="center" textRotation="90" wrapText="1" readingOrder="1"/>
    </xf>
    <xf numFmtId="0" fontId="5" fillId="0" borderId="34" xfId="0" applyFont="1" applyBorder="1" applyAlignment="1">
      <alignment horizontal="center" vertical="center" textRotation="90" wrapText="1" readingOrder="1"/>
    </xf>
    <xf numFmtId="0" fontId="5" fillId="0" borderId="12" xfId="0" applyFont="1" applyBorder="1" applyAlignment="1">
      <alignment horizontal="center" vertical="center" textRotation="90" wrapText="1" readingOrder="1"/>
    </xf>
    <xf numFmtId="0" fontId="5" fillId="0" borderId="56" xfId="0" applyFont="1" applyBorder="1" applyAlignment="1">
      <alignment horizontal="center" vertical="center" textRotation="90" wrapText="1" readingOrder="1"/>
    </xf>
    <xf numFmtId="0" fontId="5" fillId="0" borderId="14" xfId="0" applyFont="1" applyBorder="1" applyAlignment="1">
      <alignment horizontal="center" vertical="center" textRotation="90" wrapText="1" readingOrder="1"/>
    </xf>
    <xf numFmtId="0" fontId="24" fillId="0" borderId="1" xfId="0" applyNumberFormat="1" applyFont="1" applyFill="1" applyBorder="1" applyAlignment="1" applyProtection="1">
      <alignment horizontal="center" vertical="center" readingOrder="1"/>
    </xf>
    <xf numFmtId="0" fontId="14" fillId="0" borderId="0" xfId="0" applyFont="1" applyAlignment="1">
      <alignment horizontal="center" vertical="center" readingOrder="1"/>
    </xf>
    <xf numFmtId="0" fontId="19" fillId="0" borderId="56" xfId="0" applyFont="1" applyBorder="1" applyAlignment="1">
      <alignment horizontal="center" vertical="center" textRotation="90" wrapText="1" readingOrder="1"/>
    </xf>
    <xf numFmtId="0" fontId="19" fillId="0" borderId="14" xfId="0" applyFont="1" applyBorder="1" applyAlignment="1">
      <alignment horizontal="center" vertical="center" textRotation="90" wrapText="1" readingOrder="1"/>
    </xf>
    <xf numFmtId="0" fontId="8" fillId="0" borderId="28" xfId="0" applyFont="1" applyBorder="1" applyAlignment="1">
      <alignment horizontal="center" vertical="center" textRotation="90" wrapText="1" readingOrder="1"/>
    </xf>
    <xf numFmtId="0" fontId="13" fillId="0" borderId="0" xfId="0" applyFont="1" applyAlignment="1">
      <alignment horizontal="center" vertical="center" readingOrder="1"/>
    </xf>
    <xf numFmtId="0" fontId="5" fillId="0" borderId="14" xfId="0" applyFont="1" applyBorder="1" applyAlignment="1">
      <alignment horizontal="center" vertical="center" readingOrder="1"/>
    </xf>
    <xf numFmtId="0" fontId="9" fillId="2" borderId="35" xfId="0" applyFont="1" applyFill="1" applyBorder="1" applyAlignment="1">
      <alignment horizontal="center" vertical="center" readingOrder="1"/>
    </xf>
    <xf numFmtId="0" fontId="9" fillId="2" borderId="36" xfId="0" applyFont="1" applyFill="1" applyBorder="1" applyAlignment="1">
      <alignment horizontal="center" vertical="center" readingOrder="1"/>
    </xf>
    <xf numFmtId="0" fontId="9" fillId="2" borderId="50" xfId="0" applyFont="1" applyFill="1" applyBorder="1" applyAlignment="1">
      <alignment horizontal="center" vertical="center" readingOrder="1"/>
    </xf>
    <xf numFmtId="0" fontId="9" fillId="2" borderId="21" xfId="0" applyFont="1" applyFill="1" applyBorder="1" applyAlignment="1">
      <alignment horizontal="center" vertical="center" readingOrder="1"/>
    </xf>
    <xf numFmtId="0" fontId="9" fillId="2" borderId="15" xfId="0" applyFont="1" applyFill="1" applyBorder="1" applyAlignment="1">
      <alignment horizontal="center" vertical="center" readingOrder="1"/>
    </xf>
    <xf numFmtId="0" fontId="9" fillId="2" borderId="19" xfId="0" applyFont="1" applyFill="1" applyBorder="1" applyAlignment="1">
      <alignment horizontal="center" vertical="center" readingOrder="1"/>
    </xf>
    <xf numFmtId="0" fontId="5" fillId="0" borderId="51" xfId="0" applyFont="1" applyBorder="1" applyAlignment="1">
      <alignment horizontal="center" vertical="center" readingOrder="1"/>
    </xf>
    <xf numFmtId="1" fontId="24" fillId="0" borderId="21" xfId="0" applyNumberFormat="1" applyFont="1" applyBorder="1" applyAlignment="1">
      <alignment horizontal="center" vertical="center" readingOrder="1"/>
    </xf>
    <xf numFmtId="0" fontId="24" fillId="0" borderId="15" xfId="0" applyFont="1" applyBorder="1" applyAlignment="1">
      <alignment horizontal="center" vertical="center" readingOrder="1"/>
    </xf>
    <xf numFmtId="0" fontId="24" fillId="0" borderId="19" xfId="0" applyFont="1" applyBorder="1" applyAlignment="1">
      <alignment horizontal="center" vertical="center" readingOrder="1"/>
    </xf>
    <xf numFmtId="0" fontId="5" fillId="0" borderId="53" xfId="0" applyFont="1" applyBorder="1" applyAlignment="1">
      <alignment horizontal="center" vertical="center" readingOrder="1"/>
    </xf>
    <xf numFmtId="1" fontId="15" fillId="2" borderId="15" xfId="0" applyNumberFormat="1" applyFont="1" applyFill="1" applyBorder="1" applyAlignment="1">
      <alignment horizontal="center" vertical="center" readingOrder="1"/>
    </xf>
    <xf numFmtId="1" fontId="15" fillId="2" borderId="17" xfId="0" applyNumberFormat="1" applyFont="1" applyFill="1" applyBorder="1" applyAlignment="1">
      <alignment horizontal="center" vertical="center" readingOrder="1"/>
    </xf>
    <xf numFmtId="1" fontId="15" fillId="0" borderId="1" xfId="0" applyNumberFormat="1" applyFont="1" applyBorder="1" applyAlignment="1">
      <alignment horizontal="center" vertical="center" readingOrder="1"/>
    </xf>
    <xf numFmtId="1" fontId="15" fillId="2" borderId="16" xfId="0" applyNumberFormat="1" applyFont="1" applyFill="1" applyBorder="1" applyAlignment="1">
      <alignment horizontal="center" vertical="center" readingOrder="1"/>
    </xf>
    <xf numFmtId="1" fontId="13" fillId="3" borderId="26" xfId="0" applyNumberFormat="1" applyFont="1" applyFill="1" applyBorder="1" applyAlignment="1">
      <alignment horizontal="center" vertical="center" readingOrder="1"/>
    </xf>
    <xf numFmtId="1" fontId="13" fillId="3" borderId="25" xfId="0" applyNumberFormat="1" applyFont="1" applyFill="1" applyBorder="1" applyAlignment="1">
      <alignment horizontal="center" vertical="center" readingOrder="1"/>
    </xf>
    <xf numFmtId="0" fontId="5" fillId="2" borderId="10" xfId="0" applyFont="1" applyFill="1" applyBorder="1" applyAlignment="1">
      <alignment horizontal="center" vertical="center" readingOrder="1"/>
    </xf>
    <xf numFmtId="0" fontId="8" fillId="0" borderId="8" xfId="0" applyFont="1" applyBorder="1" applyAlignment="1">
      <alignment horizontal="center" vertical="center" textRotation="90" wrapText="1" readingOrder="1"/>
    </xf>
    <xf numFmtId="0" fontId="8" fillId="0" borderId="3" xfId="0" applyFont="1" applyBorder="1" applyAlignment="1">
      <alignment horizontal="center" vertical="center" textRotation="90" wrapText="1" readingOrder="1"/>
    </xf>
    <xf numFmtId="0" fontId="8" fillId="0" borderId="1" xfId="0" applyFont="1" applyBorder="1" applyAlignment="1">
      <alignment horizontal="center" vertical="center" textRotation="90" wrapText="1" readingOrder="1"/>
    </xf>
    <xf numFmtId="0" fontId="8" fillId="0" borderId="7" xfId="0" applyFont="1" applyBorder="1" applyAlignment="1">
      <alignment horizontal="center" vertical="center" textRotation="90" wrapText="1" readingOrder="1"/>
    </xf>
    <xf numFmtId="1" fontId="5" fillId="0" borderId="16" xfId="0" applyNumberFormat="1" applyFont="1" applyBorder="1" applyAlignment="1">
      <alignment horizontal="center" vertical="center" readingOrder="1"/>
    </xf>
    <xf numFmtId="1" fontId="5" fillId="0" borderId="19" xfId="0" applyNumberFormat="1" applyFont="1" applyBorder="1" applyAlignment="1">
      <alignment horizontal="center" vertical="center" readingOrder="1"/>
    </xf>
    <xf numFmtId="1" fontId="5" fillId="0" borderId="1" xfId="0" applyNumberFormat="1" applyFont="1" applyBorder="1" applyAlignment="1">
      <alignment horizontal="center" vertical="center" readingOrder="1"/>
    </xf>
    <xf numFmtId="1" fontId="5" fillId="0" borderId="7" xfId="0" applyNumberFormat="1" applyFont="1" applyBorder="1" applyAlignment="1">
      <alignment horizontal="center" vertical="center" readingOrder="1"/>
    </xf>
    <xf numFmtId="1" fontId="5" fillId="0" borderId="10" xfId="0" applyNumberFormat="1" applyFont="1" applyBorder="1" applyAlignment="1">
      <alignment horizontal="center" vertical="center" readingOrder="1"/>
    </xf>
    <xf numFmtId="1" fontId="5" fillId="0" borderId="11" xfId="0" applyNumberFormat="1" applyFont="1" applyBorder="1" applyAlignment="1">
      <alignment horizontal="center" vertical="center" readingOrder="1"/>
    </xf>
    <xf numFmtId="0" fontId="24" fillId="0" borderId="43" xfId="0" applyNumberFormat="1" applyFont="1" applyFill="1" applyBorder="1" applyAlignment="1" applyProtection="1">
      <alignment horizontal="center" vertical="center" readingOrder="1"/>
    </xf>
    <xf numFmtId="0" fontId="24" fillId="0" borderId="25" xfId="0" applyNumberFormat="1" applyFont="1" applyFill="1" applyBorder="1" applyAlignment="1" applyProtection="1">
      <alignment horizontal="center" vertical="center" readingOrder="1"/>
    </xf>
    <xf numFmtId="0" fontId="24" fillId="0" borderId="40" xfId="0" applyNumberFormat="1" applyFont="1" applyFill="1" applyBorder="1" applyAlignment="1" applyProtection="1">
      <alignment horizontal="center" vertical="center" readingOrder="1"/>
    </xf>
    <xf numFmtId="0" fontId="24" fillId="0" borderId="32" xfId="0" applyNumberFormat="1" applyFont="1" applyFill="1" applyBorder="1" applyAlignment="1" applyProtection="1">
      <alignment horizontal="center" vertical="center" readingOrder="1"/>
    </xf>
    <xf numFmtId="0" fontId="15" fillId="0" borderId="21" xfId="0" applyFont="1" applyBorder="1" applyAlignment="1">
      <alignment horizontal="center" vertical="center" readingOrder="1"/>
    </xf>
    <xf numFmtId="0" fontId="15" fillId="0" borderId="15" xfId="0" applyFont="1" applyBorder="1" applyAlignment="1">
      <alignment horizontal="center" vertical="center" readingOrder="1"/>
    </xf>
    <xf numFmtId="1" fontId="24" fillId="0" borderId="15" xfId="0" applyNumberFormat="1" applyFont="1" applyBorder="1" applyAlignment="1">
      <alignment horizontal="center" vertical="center" readingOrder="1"/>
    </xf>
    <xf numFmtId="0" fontId="5" fillId="0" borderId="44" xfId="0" applyFont="1" applyBorder="1" applyAlignment="1">
      <alignment horizontal="center" vertical="center" textRotation="90" wrapText="1" readingOrder="1"/>
    </xf>
    <xf numFmtId="0" fontId="5" fillId="0" borderId="63" xfId="0" applyFont="1" applyBorder="1" applyAlignment="1">
      <alignment horizontal="center" vertical="center" textRotation="90" wrapText="1" readingOrder="1"/>
    </xf>
    <xf numFmtId="0" fontId="5" fillId="0" borderId="24" xfId="0" applyFont="1" applyBorder="1" applyAlignment="1">
      <alignment horizontal="center" vertical="center" textRotation="90" wrapText="1" readingOrder="1"/>
    </xf>
    <xf numFmtId="0" fontId="5" fillId="0" borderId="33" xfId="0" applyFont="1" applyBorder="1" applyAlignment="1">
      <alignment horizontal="center" vertical="center" textRotation="90" wrapText="1" readingOrder="1"/>
    </xf>
    <xf numFmtId="1" fontId="15" fillId="0" borderId="19" xfId="0" applyNumberFormat="1" applyFont="1" applyBorder="1" applyAlignment="1">
      <alignment horizontal="center" vertical="center" readingOrder="1"/>
    </xf>
    <xf numFmtId="0" fontId="5" fillId="0" borderId="29" xfId="0" applyFont="1" applyBorder="1" applyAlignment="1">
      <alignment horizontal="center" vertical="center" textRotation="90" wrapText="1" readingOrder="1"/>
    </xf>
    <xf numFmtId="0" fontId="5" fillId="0" borderId="47" xfId="0" applyFont="1" applyBorder="1" applyAlignment="1">
      <alignment horizontal="center" vertical="center" readingOrder="1"/>
    </xf>
    <xf numFmtId="0" fontId="5" fillId="0" borderId="48" xfId="0" applyFont="1" applyBorder="1" applyAlignment="1">
      <alignment horizontal="center" vertical="center" readingOrder="1"/>
    </xf>
    <xf numFmtId="0" fontId="5" fillId="0" borderId="49" xfId="0" applyFont="1" applyBorder="1" applyAlignment="1">
      <alignment horizontal="center" vertical="center" readingOrder="1"/>
    </xf>
    <xf numFmtId="0" fontId="5" fillId="0" borderId="23" xfId="0" applyFont="1" applyBorder="1" applyAlignment="1">
      <alignment horizontal="center" vertical="center" readingOrder="1"/>
    </xf>
    <xf numFmtId="0" fontId="5" fillId="0" borderId="0" xfId="0" applyFont="1" applyBorder="1" applyAlignment="1">
      <alignment horizontal="center" vertical="center" readingOrder="1"/>
    </xf>
    <xf numFmtId="0" fontId="5" fillId="0" borderId="31" xfId="0" applyFont="1" applyBorder="1" applyAlignment="1">
      <alignment horizontal="center" vertical="center" readingOrder="1"/>
    </xf>
    <xf numFmtId="0" fontId="8" fillId="0" borderId="59" xfId="0" applyFont="1" applyBorder="1" applyAlignment="1">
      <alignment vertical="center" readingOrder="1"/>
    </xf>
    <xf numFmtId="0" fontId="8" fillId="0" borderId="46" xfId="0" applyFont="1" applyBorder="1" applyAlignment="1">
      <alignment vertical="center" readingOrder="1"/>
    </xf>
    <xf numFmtId="0" fontId="8" fillId="0" borderId="47" xfId="0" applyFont="1" applyBorder="1" applyAlignment="1">
      <alignment horizontal="center"/>
    </xf>
    <xf numFmtId="0" fontId="8" fillId="0" borderId="49" xfId="0" applyFont="1" applyBorder="1" applyAlignment="1">
      <alignment horizontal="center"/>
    </xf>
    <xf numFmtId="0" fontId="8" fillId="0" borderId="45" xfId="0" applyFont="1" applyBorder="1" applyAlignment="1">
      <alignment horizontal="center"/>
    </xf>
    <xf numFmtId="0" fontId="8" fillId="0" borderId="42" xfId="0" applyFont="1" applyBorder="1" applyAlignment="1">
      <alignment horizontal="center"/>
    </xf>
    <xf numFmtId="0" fontId="5" fillId="0" borderId="4" xfId="0" applyFont="1" applyBorder="1" applyAlignment="1">
      <alignment horizontal="center" vertical="center" textRotation="90" wrapText="1" readingOrder="1"/>
    </xf>
    <xf numFmtId="0" fontId="5" fillId="0" borderId="39" xfId="0" applyFont="1" applyBorder="1" applyAlignment="1">
      <alignment horizontal="center" vertical="center" textRotation="90" wrapText="1" readingOrder="1"/>
    </xf>
    <xf numFmtId="0" fontId="5" fillId="0" borderId="6" xfId="0" applyFont="1" applyBorder="1" applyAlignment="1">
      <alignment horizontal="center" vertical="center" textRotation="90" wrapText="1" readingOrder="1"/>
    </xf>
    <xf numFmtId="0" fontId="5" fillId="0" borderId="1" xfId="0" applyFont="1" applyBorder="1" applyAlignment="1">
      <alignment horizontal="center" vertical="center" textRotation="90" wrapText="1" readingOrder="1"/>
    </xf>
    <xf numFmtId="0" fontId="5" fillId="0" borderId="21" xfId="0" applyFont="1" applyBorder="1" applyAlignment="1">
      <alignment horizontal="center" vertical="center" readingOrder="1"/>
    </xf>
    <xf numFmtId="0" fontId="5" fillId="0" borderId="19" xfId="0" applyFont="1" applyBorder="1" applyAlignment="1">
      <alignment horizontal="center" vertical="center" readingOrder="1"/>
    </xf>
    <xf numFmtId="0" fontId="10" fillId="0" borderId="43" xfId="0" applyFont="1" applyBorder="1" applyAlignment="1">
      <alignment horizontal="center" vertical="center" textRotation="90" wrapText="1" readingOrder="1"/>
    </xf>
    <xf numFmtId="0" fontId="10" fillId="0" borderId="25" xfId="0" applyFont="1" applyBorder="1" applyAlignment="1">
      <alignment horizontal="center" vertical="center" textRotation="90" wrapText="1" readingOrder="1"/>
    </xf>
    <xf numFmtId="0" fontId="5" fillId="0" borderId="43" xfId="0" applyNumberFormat="1" applyFont="1" applyFill="1" applyBorder="1" applyAlignment="1" applyProtection="1">
      <alignment horizontal="center" vertical="center" readingOrder="1"/>
    </xf>
    <xf numFmtId="0" fontId="5" fillId="0" borderId="26" xfId="0" applyNumberFormat="1" applyFont="1" applyFill="1" applyBorder="1" applyAlignment="1" applyProtection="1">
      <alignment horizontal="center" vertical="center" readingOrder="1"/>
    </xf>
    <xf numFmtId="0" fontId="5" fillId="0" borderId="25" xfId="0" applyNumberFormat="1" applyFont="1" applyFill="1" applyBorder="1" applyAlignment="1" applyProtection="1">
      <alignment horizontal="center" vertical="center" readingOrder="1"/>
    </xf>
    <xf numFmtId="0" fontId="5" fillId="0" borderId="40" xfId="0" applyNumberFormat="1" applyFont="1" applyFill="1" applyBorder="1" applyAlignment="1" applyProtection="1">
      <alignment horizontal="center" vertical="center" readingOrder="1"/>
    </xf>
    <xf numFmtId="0" fontId="5" fillId="0" borderId="18" xfId="0" applyNumberFormat="1" applyFont="1" applyFill="1" applyBorder="1" applyAlignment="1" applyProtection="1">
      <alignment horizontal="center" vertical="center" readingOrder="1"/>
    </xf>
    <xf numFmtId="0" fontId="5" fillId="0" borderId="32" xfId="0" applyNumberFormat="1" applyFont="1" applyFill="1" applyBorder="1" applyAlignment="1" applyProtection="1">
      <alignment horizontal="center" vertical="center" readingOrder="1"/>
    </xf>
    <xf numFmtId="0" fontId="24" fillId="0" borderId="26" xfId="0" applyNumberFormat="1" applyFont="1" applyFill="1" applyBorder="1" applyAlignment="1" applyProtection="1">
      <alignment horizontal="center" vertical="center" readingOrder="1"/>
    </xf>
    <xf numFmtId="0" fontId="24" fillId="0" borderId="18" xfId="0" applyNumberFormat="1" applyFont="1" applyFill="1" applyBorder="1" applyAlignment="1" applyProtection="1">
      <alignment horizontal="center" vertical="center" readingOrder="1"/>
    </xf>
    <xf numFmtId="0" fontId="5" fillId="0" borderId="28" xfId="0" applyFont="1" applyBorder="1" applyAlignment="1">
      <alignment horizontal="center" vertical="center" textRotation="90" readingOrder="1"/>
    </xf>
    <xf numFmtId="0" fontId="5" fillId="0" borderId="14" xfId="0" applyFont="1" applyBorder="1" applyAlignment="1">
      <alignment horizontal="center" vertical="center" textRotation="90" readingOrder="1"/>
    </xf>
    <xf numFmtId="0" fontId="5" fillId="0" borderId="28" xfId="0" applyFont="1" applyBorder="1" applyAlignment="1">
      <alignment horizontal="center" vertical="center" textRotation="90" wrapText="1" readingOrder="1"/>
    </xf>
    <xf numFmtId="0" fontId="24" fillId="0" borderId="26" xfId="0" applyFont="1" applyBorder="1" applyAlignment="1">
      <alignment vertical="center" readingOrder="1"/>
    </xf>
    <xf numFmtId="0" fontId="24" fillId="0" borderId="25" xfId="0" applyFont="1" applyBorder="1" applyAlignment="1">
      <alignment vertical="center" readingOrder="1"/>
    </xf>
    <xf numFmtId="0" fontId="24" fillId="0" borderId="40" xfId="0" applyFont="1" applyBorder="1" applyAlignment="1">
      <alignment vertical="center" readingOrder="1"/>
    </xf>
    <xf numFmtId="0" fontId="24" fillId="0" borderId="18" xfId="0" applyFont="1" applyBorder="1" applyAlignment="1">
      <alignment vertical="center" readingOrder="1"/>
    </xf>
    <xf numFmtId="0" fontId="24" fillId="0" borderId="32" xfId="0" applyFont="1" applyBorder="1" applyAlignment="1">
      <alignment vertical="center" readingOrder="1"/>
    </xf>
    <xf numFmtId="0" fontId="5" fillId="2" borderId="16" xfId="0" applyFont="1" applyFill="1" applyBorder="1" applyAlignment="1">
      <alignment horizontal="center" vertical="center" readingOrder="1"/>
    </xf>
    <xf numFmtId="0" fontId="5" fillId="2" borderId="17" xfId="0" applyFont="1" applyFill="1" applyBorder="1" applyAlignment="1">
      <alignment horizontal="center" vertical="center" readingOrder="1"/>
    </xf>
    <xf numFmtId="0" fontId="5" fillId="2" borderId="1" xfId="0" applyFont="1" applyFill="1" applyBorder="1" applyAlignment="1">
      <alignment horizontal="center" vertical="center" readingOrder="1"/>
    </xf>
    <xf numFmtId="0" fontId="9" fillId="0" borderId="47" xfId="0" applyFont="1" applyBorder="1" applyAlignment="1">
      <alignment horizontal="center" vertical="center" wrapText="1" readingOrder="1"/>
    </xf>
    <xf numFmtId="0" fontId="9" fillId="0" borderId="48" xfId="0" applyFont="1" applyBorder="1" applyAlignment="1">
      <alignment horizontal="center" vertical="center" wrapText="1" readingOrder="1"/>
    </xf>
    <xf numFmtId="0" fontId="9" fillId="0" borderId="49" xfId="0" applyFont="1" applyBorder="1" applyAlignment="1">
      <alignment horizontal="center" vertical="center" wrapText="1" readingOrder="1"/>
    </xf>
    <xf numFmtId="0" fontId="9" fillId="0" borderId="23" xfId="0" applyFont="1" applyBorder="1" applyAlignment="1">
      <alignment horizontal="center" vertical="center" wrapText="1" readingOrder="1"/>
    </xf>
    <xf numFmtId="0" fontId="9" fillId="0" borderId="0" xfId="0" applyFont="1" applyBorder="1" applyAlignment="1">
      <alignment horizontal="center" vertical="center" wrapText="1" readingOrder="1"/>
    </xf>
    <xf numFmtId="0" fontId="9" fillId="0" borderId="31" xfId="0" applyFont="1" applyBorder="1" applyAlignment="1">
      <alignment horizontal="center" vertical="center" wrapText="1" readingOrder="1"/>
    </xf>
    <xf numFmtId="0" fontId="5" fillId="0" borderId="25" xfId="0" applyFont="1" applyBorder="1" applyAlignment="1">
      <alignment horizontal="center" vertical="center" textRotation="90" readingOrder="1"/>
    </xf>
    <xf numFmtId="0" fontId="5" fillId="0" borderId="12" xfId="0" applyFont="1" applyBorder="1" applyAlignment="1">
      <alignment horizontal="center" vertical="center" textRotation="90" readingOrder="1"/>
    </xf>
    <xf numFmtId="0" fontId="5" fillId="0" borderId="48" xfId="0" applyFont="1" applyBorder="1" applyAlignment="1">
      <alignment horizontal="center" vertical="center" wrapText="1" readingOrder="1"/>
    </xf>
    <xf numFmtId="0" fontId="5" fillId="0" borderId="49" xfId="0" applyFont="1" applyBorder="1" applyAlignment="1">
      <alignment horizontal="center" vertical="center" wrapText="1" readingOrder="1"/>
    </xf>
    <xf numFmtId="0" fontId="5" fillId="0" borderId="18" xfId="0" applyFont="1" applyBorder="1" applyAlignment="1">
      <alignment horizontal="center" vertical="center" wrapText="1" readingOrder="1"/>
    </xf>
    <xf numFmtId="0" fontId="5" fillId="0" borderId="27" xfId="0" applyFont="1" applyBorder="1" applyAlignment="1">
      <alignment horizontal="center" vertical="center" wrapText="1" readingOrder="1"/>
    </xf>
    <xf numFmtId="0" fontId="19" fillId="0" borderId="47" xfId="0" applyFont="1" applyBorder="1" applyAlignment="1">
      <alignment horizontal="center" vertical="center" wrapText="1" readingOrder="1"/>
    </xf>
    <xf numFmtId="0" fontId="19" fillId="0" borderId="49" xfId="0" applyFont="1" applyBorder="1" applyAlignment="1">
      <alignment horizontal="center" vertical="center" wrapText="1" readingOrder="1"/>
    </xf>
    <xf numFmtId="0" fontId="19" fillId="0" borderId="22" xfId="0" applyFont="1" applyBorder="1" applyAlignment="1">
      <alignment horizontal="center" vertical="center" wrapText="1" readingOrder="1"/>
    </xf>
    <xf numFmtId="0" fontId="19" fillId="0" borderId="27" xfId="0" applyFont="1" applyBorder="1" applyAlignment="1">
      <alignment horizontal="center" vertical="center" wrapText="1" readingOrder="1"/>
    </xf>
    <xf numFmtId="0" fontId="36" fillId="2" borderId="16" xfId="4" applyFont="1" applyFill="1" applyBorder="1" applyAlignment="1">
      <alignment horizontal="left" vertical="center" wrapText="1"/>
    </xf>
    <xf numFmtId="0" fontId="36" fillId="2" borderId="15" xfId="4" applyFont="1" applyFill="1" applyBorder="1" applyAlignment="1">
      <alignment horizontal="left" vertical="center" wrapText="1"/>
    </xf>
    <xf numFmtId="0" fontId="36" fillId="2" borderId="19" xfId="4" applyFont="1" applyFill="1" applyBorder="1" applyAlignment="1">
      <alignment horizontal="left" vertical="center" wrapText="1"/>
    </xf>
    <xf numFmtId="0" fontId="15" fillId="0" borderId="44" xfId="0" applyFont="1" applyBorder="1" applyAlignment="1">
      <alignment horizontal="center" vertical="center" wrapText="1" readingOrder="1"/>
    </xf>
    <xf numFmtId="0" fontId="15" fillId="0" borderId="4" xfId="0" applyFont="1" applyBorder="1" applyAlignment="1">
      <alignment horizontal="center" vertical="center" wrapText="1" readingOrder="1"/>
    </xf>
    <xf numFmtId="1" fontId="6" fillId="0" borderId="39" xfId="0" applyNumberFormat="1" applyFont="1" applyBorder="1" applyAlignment="1">
      <alignment horizontal="center" vertical="center" readingOrder="1"/>
    </xf>
    <xf numFmtId="0" fontId="5" fillId="0" borderId="0" xfId="0" applyFont="1" applyAlignment="1">
      <alignment horizontal="center" vertical="center" readingOrder="1"/>
    </xf>
    <xf numFmtId="0" fontId="15" fillId="0" borderId="24" xfId="0" applyFont="1" applyBorder="1" applyAlignment="1">
      <alignment horizontal="center" vertical="center" readingOrder="1"/>
    </xf>
    <xf numFmtId="0" fontId="15" fillId="0" borderId="5" xfId="0" applyFont="1" applyBorder="1" applyAlignment="1">
      <alignment horizontal="center" vertical="center" readingOrder="1"/>
    </xf>
    <xf numFmtId="0" fontId="15" fillId="2" borderId="24" xfId="0" applyFont="1" applyFill="1" applyBorder="1" applyAlignment="1">
      <alignment horizontal="center" vertical="center" readingOrder="1"/>
    </xf>
    <xf numFmtId="0" fontId="15" fillId="2" borderId="5" xfId="0" applyFont="1" applyFill="1" applyBorder="1" applyAlignment="1">
      <alignment horizontal="center" vertical="center" readingOrder="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center" vertical="center" wrapText="1"/>
    </xf>
    <xf numFmtId="0" fontId="17" fillId="0" borderId="0" xfId="0" applyFont="1" applyBorder="1" applyAlignment="1">
      <alignment horizontal="center" vertical="center" wrapText="1"/>
    </xf>
    <xf numFmtId="0" fontId="13" fillId="2" borderId="0" xfId="0" applyFont="1" applyFill="1" applyBorder="1" applyAlignment="1">
      <alignment horizontal="center" vertical="center" wrapText="1"/>
    </xf>
    <xf numFmtId="0" fontId="37" fillId="2" borderId="0" xfId="0" applyFont="1" applyFill="1" applyAlignment="1">
      <alignment vertical="center" wrapText="1"/>
    </xf>
    <xf numFmtId="0" fontId="17" fillId="0" borderId="0" xfId="0" applyFont="1" applyAlignment="1">
      <alignment horizontal="center" vertical="center" wrapText="1"/>
    </xf>
    <xf numFmtId="0" fontId="6" fillId="2" borderId="6" xfId="0" applyNumberFormat="1" applyFont="1" applyFill="1" applyBorder="1" applyAlignment="1" applyProtection="1">
      <alignment horizontal="center" vertical="center" wrapText="1"/>
    </xf>
    <xf numFmtId="0" fontId="6" fillId="2" borderId="7" xfId="0" applyNumberFormat="1" applyFont="1" applyFill="1" applyBorder="1" applyAlignment="1" applyProtection="1">
      <alignment horizontal="center" vertical="center" wrapText="1"/>
    </xf>
  </cellXfs>
  <cellStyles count="9">
    <cellStyle name="Гиперссылка" xfId="5" builtinId="8"/>
    <cellStyle name="Обычный" xfId="0" builtinId="0"/>
    <cellStyle name="Обычный 2" xfId="1"/>
    <cellStyle name="Обычный 2 2" xfId="7"/>
    <cellStyle name="Обычный 2 3" xfId="8"/>
    <cellStyle name="Обычный 3" xfId="2"/>
    <cellStyle name="Обычный 4" xfId="3"/>
    <cellStyle name="Обычный 5" xfId="4"/>
    <cellStyle name="Обычный 6"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47</xdr:col>
      <xdr:colOff>57150</xdr:colOff>
      <xdr:row>17</xdr:row>
      <xdr:rowOff>76200</xdr:rowOff>
    </xdr:from>
    <xdr:to>
      <xdr:col>47</xdr:col>
      <xdr:colOff>190500</xdr:colOff>
      <xdr:row>17</xdr:row>
      <xdr:rowOff>76200</xdr:rowOff>
    </xdr:to>
    <xdr:sp macro="" textlink="">
      <xdr:nvSpPr>
        <xdr:cNvPr id="191618" name="Line 165"/>
        <xdr:cNvSpPr>
          <a:spLocks noChangeShapeType="1"/>
        </xdr:cNvSpPr>
      </xdr:nvSpPr>
      <xdr:spPr bwMode="auto">
        <a:xfrm>
          <a:off x="14097000" y="6115050"/>
          <a:ext cx="133350" cy="0"/>
        </a:xfrm>
        <a:prstGeom prst="line">
          <a:avLst/>
        </a:prstGeom>
        <a:noFill/>
        <a:ln w="9525">
          <a:solidFill>
            <a:srgbClr val="000000"/>
          </a:solidFill>
          <a:round/>
          <a:headEnd/>
          <a:tailEnd/>
        </a:ln>
      </xdr:spPr>
    </xdr:sp>
    <xdr:clientData/>
  </xdr:twoCellAnchor>
  <xdr:twoCellAnchor>
    <xdr:from>
      <xdr:col>47</xdr:col>
      <xdr:colOff>57150</xdr:colOff>
      <xdr:row>17</xdr:row>
      <xdr:rowOff>104775</xdr:rowOff>
    </xdr:from>
    <xdr:to>
      <xdr:col>47</xdr:col>
      <xdr:colOff>190500</xdr:colOff>
      <xdr:row>17</xdr:row>
      <xdr:rowOff>104775</xdr:rowOff>
    </xdr:to>
    <xdr:sp macro="" textlink="">
      <xdr:nvSpPr>
        <xdr:cNvPr id="191619" name="Line 166"/>
        <xdr:cNvSpPr>
          <a:spLocks noChangeShapeType="1"/>
        </xdr:cNvSpPr>
      </xdr:nvSpPr>
      <xdr:spPr bwMode="auto">
        <a:xfrm>
          <a:off x="14097000" y="6143625"/>
          <a:ext cx="133350" cy="0"/>
        </a:xfrm>
        <a:prstGeom prst="line">
          <a:avLst/>
        </a:prstGeom>
        <a:noFill/>
        <a:ln w="9525">
          <a:solidFill>
            <a:srgbClr val="000000"/>
          </a:solidFill>
          <a:round/>
          <a:headEnd/>
          <a:tailEnd/>
        </a:ln>
      </xdr:spPr>
    </xdr:sp>
    <xdr:clientData/>
  </xdr:twoCellAnchor>
  <xdr:twoCellAnchor>
    <xdr:from>
      <xdr:col>48</xdr:col>
      <xdr:colOff>57150</xdr:colOff>
      <xdr:row>17</xdr:row>
      <xdr:rowOff>76200</xdr:rowOff>
    </xdr:from>
    <xdr:to>
      <xdr:col>48</xdr:col>
      <xdr:colOff>190500</xdr:colOff>
      <xdr:row>17</xdr:row>
      <xdr:rowOff>76200</xdr:rowOff>
    </xdr:to>
    <xdr:sp macro="" textlink="">
      <xdr:nvSpPr>
        <xdr:cNvPr id="191620" name="Line 169"/>
        <xdr:cNvSpPr>
          <a:spLocks noChangeShapeType="1"/>
        </xdr:cNvSpPr>
      </xdr:nvSpPr>
      <xdr:spPr bwMode="auto">
        <a:xfrm>
          <a:off x="14506575" y="6115050"/>
          <a:ext cx="133350" cy="0"/>
        </a:xfrm>
        <a:prstGeom prst="line">
          <a:avLst/>
        </a:prstGeom>
        <a:noFill/>
        <a:ln w="9525">
          <a:solidFill>
            <a:srgbClr val="000000"/>
          </a:solidFill>
          <a:round/>
          <a:headEnd/>
          <a:tailEnd/>
        </a:ln>
      </xdr:spPr>
    </xdr:sp>
    <xdr:clientData/>
  </xdr:twoCellAnchor>
  <xdr:twoCellAnchor>
    <xdr:from>
      <xdr:col>48</xdr:col>
      <xdr:colOff>57150</xdr:colOff>
      <xdr:row>17</xdr:row>
      <xdr:rowOff>104775</xdr:rowOff>
    </xdr:from>
    <xdr:to>
      <xdr:col>48</xdr:col>
      <xdr:colOff>190500</xdr:colOff>
      <xdr:row>17</xdr:row>
      <xdr:rowOff>104775</xdr:rowOff>
    </xdr:to>
    <xdr:sp macro="" textlink="">
      <xdr:nvSpPr>
        <xdr:cNvPr id="191621" name="Line 170"/>
        <xdr:cNvSpPr>
          <a:spLocks noChangeShapeType="1"/>
        </xdr:cNvSpPr>
      </xdr:nvSpPr>
      <xdr:spPr bwMode="auto">
        <a:xfrm>
          <a:off x="14506575" y="6143625"/>
          <a:ext cx="133350" cy="0"/>
        </a:xfrm>
        <a:prstGeom prst="line">
          <a:avLst/>
        </a:prstGeom>
        <a:noFill/>
        <a:ln w="9525">
          <a:solidFill>
            <a:srgbClr val="000000"/>
          </a:solidFill>
          <a:round/>
          <a:headEnd/>
          <a:tailEnd/>
        </a:ln>
      </xdr:spPr>
    </xdr:sp>
    <xdr:clientData/>
  </xdr:twoCellAnchor>
  <xdr:twoCellAnchor>
    <xdr:from>
      <xdr:col>49</xdr:col>
      <xdr:colOff>57150</xdr:colOff>
      <xdr:row>17</xdr:row>
      <xdr:rowOff>76200</xdr:rowOff>
    </xdr:from>
    <xdr:to>
      <xdr:col>49</xdr:col>
      <xdr:colOff>190500</xdr:colOff>
      <xdr:row>17</xdr:row>
      <xdr:rowOff>76200</xdr:rowOff>
    </xdr:to>
    <xdr:sp macro="" textlink="">
      <xdr:nvSpPr>
        <xdr:cNvPr id="191622" name="Line 173"/>
        <xdr:cNvSpPr>
          <a:spLocks noChangeShapeType="1"/>
        </xdr:cNvSpPr>
      </xdr:nvSpPr>
      <xdr:spPr bwMode="auto">
        <a:xfrm>
          <a:off x="14897100" y="6115050"/>
          <a:ext cx="133350" cy="0"/>
        </a:xfrm>
        <a:prstGeom prst="line">
          <a:avLst/>
        </a:prstGeom>
        <a:noFill/>
        <a:ln w="9525">
          <a:solidFill>
            <a:srgbClr val="000000"/>
          </a:solidFill>
          <a:round/>
          <a:headEnd/>
          <a:tailEnd/>
        </a:ln>
      </xdr:spPr>
    </xdr:sp>
    <xdr:clientData/>
  </xdr:twoCellAnchor>
  <xdr:twoCellAnchor>
    <xdr:from>
      <xdr:col>49</xdr:col>
      <xdr:colOff>57150</xdr:colOff>
      <xdr:row>17</xdr:row>
      <xdr:rowOff>104775</xdr:rowOff>
    </xdr:from>
    <xdr:to>
      <xdr:col>49</xdr:col>
      <xdr:colOff>190500</xdr:colOff>
      <xdr:row>17</xdr:row>
      <xdr:rowOff>104775</xdr:rowOff>
    </xdr:to>
    <xdr:sp macro="" textlink="">
      <xdr:nvSpPr>
        <xdr:cNvPr id="191623" name="Line 174"/>
        <xdr:cNvSpPr>
          <a:spLocks noChangeShapeType="1"/>
        </xdr:cNvSpPr>
      </xdr:nvSpPr>
      <xdr:spPr bwMode="auto">
        <a:xfrm>
          <a:off x="14897100" y="6143625"/>
          <a:ext cx="133350" cy="0"/>
        </a:xfrm>
        <a:prstGeom prst="line">
          <a:avLst/>
        </a:prstGeom>
        <a:noFill/>
        <a:ln w="9525">
          <a:solidFill>
            <a:srgbClr val="000000"/>
          </a:solidFill>
          <a:round/>
          <a:headEnd/>
          <a:tailEnd/>
        </a:ln>
      </xdr:spPr>
    </xdr:sp>
    <xdr:clientData/>
  </xdr:twoCellAnchor>
  <xdr:twoCellAnchor>
    <xdr:from>
      <xdr:col>50</xdr:col>
      <xdr:colOff>57150</xdr:colOff>
      <xdr:row>17</xdr:row>
      <xdr:rowOff>76200</xdr:rowOff>
    </xdr:from>
    <xdr:to>
      <xdr:col>50</xdr:col>
      <xdr:colOff>190500</xdr:colOff>
      <xdr:row>17</xdr:row>
      <xdr:rowOff>76200</xdr:rowOff>
    </xdr:to>
    <xdr:sp macro="" textlink="">
      <xdr:nvSpPr>
        <xdr:cNvPr id="191624" name="Line 177"/>
        <xdr:cNvSpPr>
          <a:spLocks noChangeShapeType="1"/>
        </xdr:cNvSpPr>
      </xdr:nvSpPr>
      <xdr:spPr bwMode="auto">
        <a:xfrm>
          <a:off x="15287625" y="6115050"/>
          <a:ext cx="133350" cy="0"/>
        </a:xfrm>
        <a:prstGeom prst="line">
          <a:avLst/>
        </a:prstGeom>
        <a:noFill/>
        <a:ln w="9525">
          <a:solidFill>
            <a:srgbClr val="000000"/>
          </a:solidFill>
          <a:round/>
          <a:headEnd/>
          <a:tailEnd/>
        </a:ln>
      </xdr:spPr>
    </xdr:sp>
    <xdr:clientData/>
  </xdr:twoCellAnchor>
  <xdr:twoCellAnchor>
    <xdr:from>
      <xdr:col>50</xdr:col>
      <xdr:colOff>57150</xdr:colOff>
      <xdr:row>17</xdr:row>
      <xdr:rowOff>104775</xdr:rowOff>
    </xdr:from>
    <xdr:to>
      <xdr:col>50</xdr:col>
      <xdr:colOff>190500</xdr:colOff>
      <xdr:row>17</xdr:row>
      <xdr:rowOff>104775</xdr:rowOff>
    </xdr:to>
    <xdr:sp macro="" textlink="">
      <xdr:nvSpPr>
        <xdr:cNvPr id="191625" name="Line 178"/>
        <xdr:cNvSpPr>
          <a:spLocks noChangeShapeType="1"/>
        </xdr:cNvSpPr>
      </xdr:nvSpPr>
      <xdr:spPr bwMode="auto">
        <a:xfrm>
          <a:off x="15287625" y="6143625"/>
          <a:ext cx="133350" cy="0"/>
        </a:xfrm>
        <a:prstGeom prst="line">
          <a:avLst/>
        </a:prstGeom>
        <a:noFill/>
        <a:ln w="9525">
          <a:solidFill>
            <a:srgbClr val="000000"/>
          </a:solidFill>
          <a:round/>
          <a:headEnd/>
          <a:tailEnd/>
        </a:ln>
      </xdr:spPr>
    </xdr:sp>
    <xdr:clientData/>
  </xdr:twoCellAnchor>
  <xdr:twoCellAnchor>
    <xdr:from>
      <xdr:col>51</xdr:col>
      <xdr:colOff>57150</xdr:colOff>
      <xdr:row>17</xdr:row>
      <xdr:rowOff>76200</xdr:rowOff>
    </xdr:from>
    <xdr:to>
      <xdr:col>51</xdr:col>
      <xdr:colOff>190500</xdr:colOff>
      <xdr:row>17</xdr:row>
      <xdr:rowOff>76200</xdr:rowOff>
    </xdr:to>
    <xdr:sp macro="" textlink="">
      <xdr:nvSpPr>
        <xdr:cNvPr id="191626" name="Line 181"/>
        <xdr:cNvSpPr>
          <a:spLocks noChangeShapeType="1"/>
        </xdr:cNvSpPr>
      </xdr:nvSpPr>
      <xdr:spPr bwMode="auto">
        <a:xfrm>
          <a:off x="15744825" y="6115050"/>
          <a:ext cx="133350" cy="0"/>
        </a:xfrm>
        <a:prstGeom prst="line">
          <a:avLst/>
        </a:prstGeom>
        <a:noFill/>
        <a:ln w="9525">
          <a:solidFill>
            <a:srgbClr val="000000"/>
          </a:solidFill>
          <a:round/>
          <a:headEnd/>
          <a:tailEnd/>
        </a:ln>
      </xdr:spPr>
    </xdr:sp>
    <xdr:clientData/>
  </xdr:twoCellAnchor>
  <xdr:twoCellAnchor>
    <xdr:from>
      <xdr:col>51</xdr:col>
      <xdr:colOff>57150</xdr:colOff>
      <xdr:row>17</xdr:row>
      <xdr:rowOff>104775</xdr:rowOff>
    </xdr:from>
    <xdr:to>
      <xdr:col>51</xdr:col>
      <xdr:colOff>190500</xdr:colOff>
      <xdr:row>17</xdr:row>
      <xdr:rowOff>104775</xdr:rowOff>
    </xdr:to>
    <xdr:sp macro="" textlink="">
      <xdr:nvSpPr>
        <xdr:cNvPr id="191627" name="Line 182"/>
        <xdr:cNvSpPr>
          <a:spLocks noChangeShapeType="1"/>
        </xdr:cNvSpPr>
      </xdr:nvSpPr>
      <xdr:spPr bwMode="auto">
        <a:xfrm>
          <a:off x="15744825" y="6143625"/>
          <a:ext cx="133350" cy="0"/>
        </a:xfrm>
        <a:prstGeom prst="line">
          <a:avLst/>
        </a:prstGeom>
        <a:noFill/>
        <a:ln w="9525">
          <a:solidFill>
            <a:srgbClr val="000000"/>
          </a:solidFill>
          <a:round/>
          <a:headEnd/>
          <a:tailEnd/>
        </a:ln>
      </xdr:spPr>
    </xdr:sp>
    <xdr:clientData/>
  </xdr:twoCellAnchor>
  <xdr:twoCellAnchor>
    <xdr:from>
      <xdr:col>52</xdr:col>
      <xdr:colOff>57150</xdr:colOff>
      <xdr:row>17</xdr:row>
      <xdr:rowOff>76200</xdr:rowOff>
    </xdr:from>
    <xdr:to>
      <xdr:col>52</xdr:col>
      <xdr:colOff>190500</xdr:colOff>
      <xdr:row>17</xdr:row>
      <xdr:rowOff>76200</xdr:rowOff>
    </xdr:to>
    <xdr:sp macro="" textlink="">
      <xdr:nvSpPr>
        <xdr:cNvPr id="191628" name="Line 185"/>
        <xdr:cNvSpPr>
          <a:spLocks noChangeShapeType="1"/>
        </xdr:cNvSpPr>
      </xdr:nvSpPr>
      <xdr:spPr bwMode="auto">
        <a:xfrm>
          <a:off x="16135350" y="6115050"/>
          <a:ext cx="133350" cy="0"/>
        </a:xfrm>
        <a:prstGeom prst="line">
          <a:avLst/>
        </a:prstGeom>
        <a:noFill/>
        <a:ln w="9525">
          <a:solidFill>
            <a:srgbClr val="000000"/>
          </a:solidFill>
          <a:round/>
          <a:headEnd/>
          <a:tailEnd/>
        </a:ln>
      </xdr:spPr>
    </xdr:sp>
    <xdr:clientData/>
  </xdr:twoCellAnchor>
  <xdr:twoCellAnchor>
    <xdr:from>
      <xdr:col>52</xdr:col>
      <xdr:colOff>57150</xdr:colOff>
      <xdr:row>17</xdr:row>
      <xdr:rowOff>104775</xdr:rowOff>
    </xdr:from>
    <xdr:to>
      <xdr:col>52</xdr:col>
      <xdr:colOff>190500</xdr:colOff>
      <xdr:row>17</xdr:row>
      <xdr:rowOff>104775</xdr:rowOff>
    </xdr:to>
    <xdr:sp macro="" textlink="">
      <xdr:nvSpPr>
        <xdr:cNvPr id="191629" name="Line 186"/>
        <xdr:cNvSpPr>
          <a:spLocks noChangeShapeType="1"/>
        </xdr:cNvSpPr>
      </xdr:nvSpPr>
      <xdr:spPr bwMode="auto">
        <a:xfrm>
          <a:off x="16135350" y="6143625"/>
          <a:ext cx="133350" cy="0"/>
        </a:xfrm>
        <a:prstGeom prst="line">
          <a:avLst/>
        </a:prstGeom>
        <a:noFill/>
        <a:ln w="9525">
          <a:solidFill>
            <a:srgbClr val="000000"/>
          </a:solidFill>
          <a:round/>
          <a:headEnd/>
          <a:tailEnd/>
        </a:ln>
      </xdr:spPr>
    </xdr:sp>
    <xdr:clientData/>
  </xdr:twoCellAnchor>
  <xdr:twoCellAnchor>
    <xdr:from>
      <xdr:col>53</xdr:col>
      <xdr:colOff>57150</xdr:colOff>
      <xdr:row>17</xdr:row>
      <xdr:rowOff>76200</xdr:rowOff>
    </xdr:from>
    <xdr:to>
      <xdr:col>53</xdr:col>
      <xdr:colOff>190500</xdr:colOff>
      <xdr:row>17</xdr:row>
      <xdr:rowOff>76200</xdr:rowOff>
    </xdr:to>
    <xdr:sp macro="" textlink="">
      <xdr:nvSpPr>
        <xdr:cNvPr id="191630" name="Line 189"/>
        <xdr:cNvSpPr>
          <a:spLocks noChangeShapeType="1"/>
        </xdr:cNvSpPr>
      </xdr:nvSpPr>
      <xdr:spPr bwMode="auto">
        <a:xfrm>
          <a:off x="16583025" y="6115050"/>
          <a:ext cx="133350" cy="0"/>
        </a:xfrm>
        <a:prstGeom prst="line">
          <a:avLst/>
        </a:prstGeom>
        <a:noFill/>
        <a:ln w="9525">
          <a:solidFill>
            <a:srgbClr val="000000"/>
          </a:solidFill>
          <a:round/>
          <a:headEnd/>
          <a:tailEnd/>
        </a:ln>
      </xdr:spPr>
    </xdr:sp>
    <xdr:clientData/>
  </xdr:twoCellAnchor>
  <xdr:twoCellAnchor>
    <xdr:from>
      <xdr:col>53</xdr:col>
      <xdr:colOff>57150</xdr:colOff>
      <xdr:row>17</xdr:row>
      <xdr:rowOff>104775</xdr:rowOff>
    </xdr:from>
    <xdr:to>
      <xdr:col>53</xdr:col>
      <xdr:colOff>190500</xdr:colOff>
      <xdr:row>17</xdr:row>
      <xdr:rowOff>104775</xdr:rowOff>
    </xdr:to>
    <xdr:sp macro="" textlink="">
      <xdr:nvSpPr>
        <xdr:cNvPr id="191631" name="Line 190"/>
        <xdr:cNvSpPr>
          <a:spLocks noChangeShapeType="1"/>
        </xdr:cNvSpPr>
      </xdr:nvSpPr>
      <xdr:spPr bwMode="auto">
        <a:xfrm>
          <a:off x="16583025" y="6143625"/>
          <a:ext cx="133350" cy="0"/>
        </a:xfrm>
        <a:prstGeom prst="line">
          <a:avLst/>
        </a:prstGeom>
        <a:noFill/>
        <a:ln w="9525">
          <a:solidFill>
            <a:srgbClr val="000000"/>
          </a:solidFill>
          <a:round/>
          <a:headEnd/>
          <a:tailEnd/>
        </a:ln>
      </xdr:spPr>
    </xdr:sp>
    <xdr:clientData/>
  </xdr:twoCellAnchor>
  <xdr:twoCellAnchor>
    <xdr:from>
      <xdr:col>54</xdr:col>
      <xdr:colOff>57150</xdr:colOff>
      <xdr:row>17</xdr:row>
      <xdr:rowOff>76200</xdr:rowOff>
    </xdr:from>
    <xdr:to>
      <xdr:col>54</xdr:col>
      <xdr:colOff>190500</xdr:colOff>
      <xdr:row>17</xdr:row>
      <xdr:rowOff>76200</xdr:rowOff>
    </xdr:to>
    <xdr:sp macro="" textlink="">
      <xdr:nvSpPr>
        <xdr:cNvPr id="191632" name="Line 193"/>
        <xdr:cNvSpPr>
          <a:spLocks noChangeShapeType="1"/>
        </xdr:cNvSpPr>
      </xdr:nvSpPr>
      <xdr:spPr bwMode="auto">
        <a:xfrm>
          <a:off x="16954500" y="6115050"/>
          <a:ext cx="133350" cy="0"/>
        </a:xfrm>
        <a:prstGeom prst="line">
          <a:avLst/>
        </a:prstGeom>
        <a:noFill/>
        <a:ln w="9525">
          <a:solidFill>
            <a:srgbClr val="000000"/>
          </a:solidFill>
          <a:round/>
          <a:headEnd/>
          <a:tailEnd/>
        </a:ln>
      </xdr:spPr>
    </xdr:sp>
    <xdr:clientData/>
  </xdr:twoCellAnchor>
  <xdr:twoCellAnchor>
    <xdr:from>
      <xdr:col>54</xdr:col>
      <xdr:colOff>57150</xdr:colOff>
      <xdr:row>17</xdr:row>
      <xdr:rowOff>104775</xdr:rowOff>
    </xdr:from>
    <xdr:to>
      <xdr:col>54</xdr:col>
      <xdr:colOff>190500</xdr:colOff>
      <xdr:row>17</xdr:row>
      <xdr:rowOff>104775</xdr:rowOff>
    </xdr:to>
    <xdr:sp macro="" textlink="">
      <xdr:nvSpPr>
        <xdr:cNvPr id="191633" name="Line 194"/>
        <xdr:cNvSpPr>
          <a:spLocks noChangeShapeType="1"/>
        </xdr:cNvSpPr>
      </xdr:nvSpPr>
      <xdr:spPr bwMode="auto">
        <a:xfrm>
          <a:off x="16954500" y="6143625"/>
          <a:ext cx="133350" cy="0"/>
        </a:xfrm>
        <a:prstGeom prst="line">
          <a:avLst/>
        </a:prstGeom>
        <a:noFill/>
        <a:ln w="9525">
          <a:solidFill>
            <a:srgbClr val="000000"/>
          </a:solidFill>
          <a:round/>
          <a:headEnd/>
          <a:tailEnd/>
        </a:ln>
      </xdr:spPr>
    </xdr:sp>
    <xdr:clientData/>
  </xdr:twoCellAnchor>
  <xdr:twoCellAnchor>
    <xdr:from>
      <xdr:col>20</xdr:col>
      <xdr:colOff>57150</xdr:colOff>
      <xdr:row>19</xdr:row>
      <xdr:rowOff>76200</xdr:rowOff>
    </xdr:from>
    <xdr:to>
      <xdr:col>20</xdr:col>
      <xdr:colOff>190500</xdr:colOff>
      <xdr:row>19</xdr:row>
      <xdr:rowOff>76200</xdr:rowOff>
    </xdr:to>
    <xdr:sp macro="" textlink="">
      <xdr:nvSpPr>
        <xdr:cNvPr id="191634" name="Line 199"/>
        <xdr:cNvSpPr>
          <a:spLocks noChangeShapeType="1"/>
        </xdr:cNvSpPr>
      </xdr:nvSpPr>
      <xdr:spPr bwMode="auto">
        <a:xfrm>
          <a:off x="5229225" y="6515100"/>
          <a:ext cx="133350" cy="0"/>
        </a:xfrm>
        <a:prstGeom prst="line">
          <a:avLst/>
        </a:prstGeom>
        <a:noFill/>
        <a:ln w="9525">
          <a:solidFill>
            <a:srgbClr val="000000"/>
          </a:solidFill>
          <a:round/>
          <a:headEnd/>
          <a:tailEnd/>
        </a:ln>
      </xdr:spPr>
    </xdr:sp>
    <xdr:clientData/>
  </xdr:twoCellAnchor>
  <xdr:twoCellAnchor>
    <xdr:from>
      <xdr:col>20</xdr:col>
      <xdr:colOff>57150</xdr:colOff>
      <xdr:row>19</xdr:row>
      <xdr:rowOff>104775</xdr:rowOff>
    </xdr:from>
    <xdr:to>
      <xdr:col>20</xdr:col>
      <xdr:colOff>190500</xdr:colOff>
      <xdr:row>19</xdr:row>
      <xdr:rowOff>104775</xdr:rowOff>
    </xdr:to>
    <xdr:sp macro="" textlink="">
      <xdr:nvSpPr>
        <xdr:cNvPr id="191635" name="Line 200"/>
        <xdr:cNvSpPr>
          <a:spLocks noChangeShapeType="1"/>
        </xdr:cNvSpPr>
      </xdr:nvSpPr>
      <xdr:spPr bwMode="auto">
        <a:xfrm>
          <a:off x="5229225" y="6543675"/>
          <a:ext cx="133350" cy="0"/>
        </a:xfrm>
        <a:prstGeom prst="line">
          <a:avLst/>
        </a:prstGeom>
        <a:noFill/>
        <a:ln w="9525">
          <a:solidFill>
            <a:srgbClr val="000000"/>
          </a:solidFill>
          <a:round/>
          <a:headEnd/>
          <a:tailEnd/>
        </a:ln>
      </xdr:spPr>
    </xdr:sp>
    <xdr:clientData/>
  </xdr:twoCellAnchor>
  <xdr:twoCellAnchor>
    <xdr:from>
      <xdr:col>21</xdr:col>
      <xdr:colOff>57150</xdr:colOff>
      <xdr:row>19</xdr:row>
      <xdr:rowOff>76200</xdr:rowOff>
    </xdr:from>
    <xdr:to>
      <xdr:col>21</xdr:col>
      <xdr:colOff>190500</xdr:colOff>
      <xdr:row>19</xdr:row>
      <xdr:rowOff>76200</xdr:rowOff>
    </xdr:to>
    <xdr:sp macro="" textlink="">
      <xdr:nvSpPr>
        <xdr:cNvPr id="191636" name="Line 203"/>
        <xdr:cNvSpPr>
          <a:spLocks noChangeShapeType="1"/>
        </xdr:cNvSpPr>
      </xdr:nvSpPr>
      <xdr:spPr bwMode="auto">
        <a:xfrm>
          <a:off x="5486400" y="6515100"/>
          <a:ext cx="133350" cy="0"/>
        </a:xfrm>
        <a:prstGeom prst="line">
          <a:avLst/>
        </a:prstGeom>
        <a:noFill/>
        <a:ln w="9525">
          <a:solidFill>
            <a:srgbClr val="000000"/>
          </a:solidFill>
          <a:round/>
          <a:headEnd/>
          <a:tailEnd/>
        </a:ln>
      </xdr:spPr>
    </xdr:sp>
    <xdr:clientData/>
  </xdr:twoCellAnchor>
  <xdr:twoCellAnchor>
    <xdr:from>
      <xdr:col>21</xdr:col>
      <xdr:colOff>57150</xdr:colOff>
      <xdr:row>19</xdr:row>
      <xdr:rowOff>104775</xdr:rowOff>
    </xdr:from>
    <xdr:to>
      <xdr:col>21</xdr:col>
      <xdr:colOff>190500</xdr:colOff>
      <xdr:row>19</xdr:row>
      <xdr:rowOff>104775</xdr:rowOff>
    </xdr:to>
    <xdr:sp macro="" textlink="">
      <xdr:nvSpPr>
        <xdr:cNvPr id="191637" name="Line 204"/>
        <xdr:cNvSpPr>
          <a:spLocks noChangeShapeType="1"/>
        </xdr:cNvSpPr>
      </xdr:nvSpPr>
      <xdr:spPr bwMode="auto">
        <a:xfrm>
          <a:off x="5486400" y="6543675"/>
          <a:ext cx="133350" cy="0"/>
        </a:xfrm>
        <a:prstGeom prst="line">
          <a:avLst/>
        </a:prstGeom>
        <a:noFill/>
        <a:ln w="9525">
          <a:solidFill>
            <a:srgbClr val="000000"/>
          </a:solidFill>
          <a:round/>
          <a:headEnd/>
          <a:tailEnd/>
        </a:ln>
      </xdr:spPr>
    </xdr:sp>
    <xdr:clientData/>
  </xdr:twoCellAnchor>
  <xdr:twoCellAnchor>
    <xdr:from>
      <xdr:col>42</xdr:col>
      <xdr:colOff>66675</xdr:colOff>
      <xdr:row>19</xdr:row>
      <xdr:rowOff>66675</xdr:rowOff>
    </xdr:from>
    <xdr:to>
      <xdr:col>42</xdr:col>
      <xdr:colOff>142875</xdr:colOff>
      <xdr:row>19</xdr:row>
      <xdr:rowOff>142875</xdr:rowOff>
    </xdr:to>
    <xdr:sp macro="" textlink="">
      <xdr:nvSpPr>
        <xdr:cNvPr id="191638" name="AutoShape 205"/>
        <xdr:cNvSpPr>
          <a:spLocks noChangeArrowheads="1"/>
        </xdr:cNvSpPr>
      </xdr:nvSpPr>
      <xdr:spPr bwMode="auto">
        <a:xfrm>
          <a:off x="12449175" y="6505575"/>
          <a:ext cx="76200" cy="7620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43</xdr:col>
      <xdr:colOff>66675</xdr:colOff>
      <xdr:row>19</xdr:row>
      <xdr:rowOff>66675</xdr:rowOff>
    </xdr:from>
    <xdr:to>
      <xdr:col>43</xdr:col>
      <xdr:colOff>142875</xdr:colOff>
      <xdr:row>19</xdr:row>
      <xdr:rowOff>142875</xdr:rowOff>
    </xdr:to>
    <xdr:sp macro="" textlink="">
      <xdr:nvSpPr>
        <xdr:cNvPr id="191639" name="AutoShape 206"/>
        <xdr:cNvSpPr>
          <a:spLocks noChangeArrowheads="1"/>
        </xdr:cNvSpPr>
      </xdr:nvSpPr>
      <xdr:spPr bwMode="auto">
        <a:xfrm>
          <a:off x="12839700" y="6505575"/>
          <a:ext cx="76200" cy="7620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20</xdr:col>
      <xdr:colOff>57150</xdr:colOff>
      <xdr:row>17</xdr:row>
      <xdr:rowOff>76200</xdr:rowOff>
    </xdr:from>
    <xdr:to>
      <xdr:col>20</xdr:col>
      <xdr:colOff>190500</xdr:colOff>
      <xdr:row>17</xdr:row>
      <xdr:rowOff>76200</xdr:rowOff>
    </xdr:to>
    <xdr:sp macro="" textlink="">
      <xdr:nvSpPr>
        <xdr:cNvPr id="191640" name="Line 239"/>
        <xdr:cNvSpPr>
          <a:spLocks noChangeShapeType="1"/>
        </xdr:cNvSpPr>
      </xdr:nvSpPr>
      <xdr:spPr bwMode="auto">
        <a:xfrm>
          <a:off x="5229225" y="6115050"/>
          <a:ext cx="133350" cy="0"/>
        </a:xfrm>
        <a:prstGeom prst="line">
          <a:avLst/>
        </a:prstGeom>
        <a:noFill/>
        <a:ln w="9525">
          <a:solidFill>
            <a:srgbClr val="000000"/>
          </a:solidFill>
          <a:round/>
          <a:headEnd/>
          <a:tailEnd/>
        </a:ln>
      </xdr:spPr>
    </xdr:sp>
    <xdr:clientData/>
  </xdr:twoCellAnchor>
  <xdr:twoCellAnchor>
    <xdr:from>
      <xdr:col>20</xdr:col>
      <xdr:colOff>57150</xdr:colOff>
      <xdr:row>17</xdr:row>
      <xdr:rowOff>104775</xdr:rowOff>
    </xdr:from>
    <xdr:to>
      <xdr:col>20</xdr:col>
      <xdr:colOff>190500</xdr:colOff>
      <xdr:row>17</xdr:row>
      <xdr:rowOff>104775</xdr:rowOff>
    </xdr:to>
    <xdr:sp macro="" textlink="">
      <xdr:nvSpPr>
        <xdr:cNvPr id="191641" name="Line 240"/>
        <xdr:cNvSpPr>
          <a:spLocks noChangeShapeType="1"/>
        </xdr:cNvSpPr>
      </xdr:nvSpPr>
      <xdr:spPr bwMode="auto">
        <a:xfrm>
          <a:off x="5229225" y="6143625"/>
          <a:ext cx="133350" cy="0"/>
        </a:xfrm>
        <a:prstGeom prst="line">
          <a:avLst/>
        </a:prstGeom>
        <a:noFill/>
        <a:ln w="9525">
          <a:solidFill>
            <a:srgbClr val="000000"/>
          </a:solidFill>
          <a:round/>
          <a:headEnd/>
          <a:tailEnd/>
        </a:ln>
      </xdr:spPr>
    </xdr:sp>
    <xdr:clientData/>
  </xdr:twoCellAnchor>
  <xdr:twoCellAnchor>
    <xdr:from>
      <xdr:col>21</xdr:col>
      <xdr:colOff>57150</xdr:colOff>
      <xdr:row>17</xdr:row>
      <xdr:rowOff>76200</xdr:rowOff>
    </xdr:from>
    <xdr:to>
      <xdr:col>21</xdr:col>
      <xdr:colOff>190500</xdr:colOff>
      <xdr:row>17</xdr:row>
      <xdr:rowOff>76200</xdr:rowOff>
    </xdr:to>
    <xdr:sp macro="" textlink="">
      <xdr:nvSpPr>
        <xdr:cNvPr id="191642" name="Line 241"/>
        <xdr:cNvSpPr>
          <a:spLocks noChangeShapeType="1"/>
        </xdr:cNvSpPr>
      </xdr:nvSpPr>
      <xdr:spPr bwMode="auto">
        <a:xfrm>
          <a:off x="5486400" y="6115050"/>
          <a:ext cx="133350" cy="0"/>
        </a:xfrm>
        <a:prstGeom prst="line">
          <a:avLst/>
        </a:prstGeom>
        <a:noFill/>
        <a:ln w="9525">
          <a:solidFill>
            <a:srgbClr val="000000"/>
          </a:solidFill>
          <a:round/>
          <a:headEnd/>
          <a:tailEnd/>
        </a:ln>
      </xdr:spPr>
    </xdr:sp>
    <xdr:clientData/>
  </xdr:twoCellAnchor>
  <xdr:twoCellAnchor>
    <xdr:from>
      <xdr:col>21</xdr:col>
      <xdr:colOff>57150</xdr:colOff>
      <xdr:row>17</xdr:row>
      <xdr:rowOff>104775</xdr:rowOff>
    </xdr:from>
    <xdr:to>
      <xdr:col>21</xdr:col>
      <xdr:colOff>190500</xdr:colOff>
      <xdr:row>17</xdr:row>
      <xdr:rowOff>104775</xdr:rowOff>
    </xdr:to>
    <xdr:sp macro="" textlink="">
      <xdr:nvSpPr>
        <xdr:cNvPr id="191643" name="Line 242"/>
        <xdr:cNvSpPr>
          <a:spLocks noChangeShapeType="1"/>
        </xdr:cNvSpPr>
      </xdr:nvSpPr>
      <xdr:spPr bwMode="auto">
        <a:xfrm>
          <a:off x="5486400" y="6143625"/>
          <a:ext cx="133350" cy="0"/>
        </a:xfrm>
        <a:prstGeom prst="line">
          <a:avLst/>
        </a:prstGeom>
        <a:noFill/>
        <a:ln w="9525">
          <a:solidFill>
            <a:srgbClr val="000000"/>
          </a:solidFill>
          <a:round/>
          <a:headEnd/>
          <a:tailEnd/>
        </a:ln>
      </xdr:spPr>
    </xdr:sp>
    <xdr:clientData/>
  </xdr:twoCellAnchor>
  <xdr:twoCellAnchor>
    <xdr:from>
      <xdr:col>40</xdr:col>
      <xdr:colOff>66675</xdr:colOff>
      <xdr:row>19</xdr:row>
      <xdr:rowOff>66675</xdr:rowOff>
    </xdr:from>
    <xdr:to>
      <xdr:col>40</xdr:col>
      <xdr:colOff>142875</xdr:colOff>
      <xdr:row>19</xdr:row>
      <xdr:rowOff>142875</xdr:rowOff>
    </xdr:to>
    <xdr:sp macro="" textlink="">
      <xdr:nvSpPr>
        <xdr:cNvPr id="191644" name="AutoShape 205"/>
        <xdr:cNvSpPr>
          <a:spLocks noChangeArrowheads="1"/>
        </xdr:cNvSpPr>
      </xdr:nvSpPr>
      <xdr:spPr bwMode="auto">
        <a:xfrm>
          <a:off x="11877675" y="6505575"/>
          <a:ext cx="76200" cy="7620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41</xdr:col>
      <xdr:colOff>66675</xdr:colOff>
      <xdr:row>19</xdr:row>
      <xdr:rowOff>66675</xdr:rowOff>
    </xdr:from>
    <xdr:to>
      <xdr:col>41</xdr:col>
      <xdr:colOff>142875</xdr:colOff>
      <xdr:row>19</xdr:row>
      <xdr:rowOff>142875</xdr:rowOff>
    </xdr:to>
    <xdr:sp macro="" textlink="">
      <xdr:nvSpPr>
        <xdr:cNvPr id="191645" name="AutoShape 205"/>
        <xdr:cNvSpPr>
          <a:spLocks noChangeArrowheads="1"/>
        </xdr:cNvSpPr>
      </xdr:nvSpPr>
      <xdr:spPr bwMode="auto">
        <a:xfrm>
          <a:off x="12163425" y="6505575"/>
          <a:ext cx="76200" cy="76200"/>
        </a:xfrm>
        <a:prstGeom prst="triangle">
          <a:avLst>
            <a:gd name="adj" fmla="val 50000"/>
          </a:avLst>
        </a:prstGeom>
        <a:solidFill>
          <a:srgbClr val="FFFFFF"/>
        </a:solidFill>
        <a:ln w="9525">
          <a:solidFill>
            <a:srgbClr val="000000"/>
          </a:solidFill>
          <a:miter lim="800000"/>
          <a:headEnd/>
          <a:tailEnd/>
        </a:ln>
      </xdr:spPr>
    </xdr:sp>
    <xdr:clientData/>
  </xdr:twoCellAnchor>
  <xdr:twoCellAnchor>
    <xdr:from>
      <xdr:col>46</xdr:col>
      <xdr:colOff>57150</xdr:colOff>
      <xdr:row>17</xdr:row>
      <xdr:rowOff>76200</xdr:rowOff>
    </xdr:from>
    <xdr:to>
      <xdr:col>46</xdr:col>
      <xdr:colOff>190500</xdr:colOff>
      <xdr:row>17</xdr:row>
      <xdr:rowOff>76200</xdr:rowOff>
    </xdr:to>
    <xdr:sp macro="" textlink="">
      <xdr:nvSpPr>
        <xdr:cNvPr id="191646" name="Line 165"/>
        <xdr:cNvSpPr>
          <a:spLocks noChangeShapeType="1"/>
        </xdr:cNvSpPr>
      </xdr:nvSpPr>
      <xdr:spPr bwMode="auto">
        <a:xfrm>
          <a:off x="13811250" y="6115050"/>
          <a:ext cx="133350" cy="0"/>
        </a:xfrm>
        <a:prstGeom prst="line">
          <a:avLst/>
        </a:prstGeom>
        <a:noFill/>
        <a:ln w="9525">
          <a:solidFill>
            <a:srgbClr val="000000"/>
          </a:solidFill>
          <a:round/>
          <a:headEnd/>
          <a:tailEnd/>
        </a:ln>
      </xdr:spPr>
    </xdr:sp>
    <xdr:clientData/>
  </xdr:twoCellAnchor>
  <xdr:twoCellAnchor>
    <xdr:from>
      <xdr:col>46</xdr:col>
      <xdr:colOff>57150</xdr:colOff>
      <xdr:row>17</xdr:row>
      <xdr:rowOff>104775</xdr:rowOff>
    </xdr:from>
    <xdr:to>
      <xdr:col>46</xdr:col>
      <xdr:colOff>190500</xdr:colOff>
      <xdr:row>17</xdr:row>
      <xdr:rowOff>104775</xdr:rowOff>
    </xdr:to>
    <xdr:sp macro="" textlink="">
      <xdr:nvSpPr>
        <xdr:cNvPr id="191647" name="Line 166"/>
        <xdr:cNvSpPr>
          <a:spLocks noChangeShapeType="1"/>
        </xdr:cNvSpPr>
      </xdr:nvSpPr>
      <xdr:spPr bwMode="auto">
        <a:xfrm>
          <a:off x="13811250" y="6143625"/>
          <a:ext cx="133350" cy="0"/>
        </a:xfrm>
        <a:prstGeom prst="line">
          <a:avLst/>
        </a:prstGeom>
        <a:noFill/>
        <a:ln w="9525">
          <a:solidFill>
            <a:srgbClr val="000000"/>
          </a:solidFill>
          <a:round/>
          <a:headEnd/>
          <a:tailEnd/>
        </a:ln>
      </xdr:spPr>
    </xdr:sp>
    <xdr:clientData/>
  </xdr:twoCellAnchor>
  <xdr:twoCellAnchor>
    <xdr:from>
      <xdr:col>20</xdr:col>
      <xdr:colOff>57150</xdr:colOff>
      <xdr:row>18</xdr:row>
      <xdr:rowOff>76200</xdr:rowOff>
    </xdr:from>
    <xdr:to>
      <xdr:col>20</xdr:col>
      <xdr:colOff>190500</xdr:colOff>
      <xdr:row>18</xdr:row>
      <xdr:rowOff>76200</xdr:rowOff>
    </xdr:to>
    <xdr:sp macro="" textlink="">
      <xdr:nvSpPr>
        <xdr:cNvPr id="191648" name="Line 239"/>
        <xdr:cNvSpPr>
          <a:spLocks noChangeShapeType="1"/>
        </xdr:cNvSpPr>
      </xdr:nvSpPr>
      <xdr:spPr bwMode="auto">
        <a:xfrm>
          <a:off x="5229225" y="6315075"/>
          <a:ext cx="133350" cy="0"/>
        </a:xfrm>
        <a:prstGeom prst="line">
          <a:avLst/>
        </a:prstGeom>
        <a:noFill/>
        <a:ln w="9525">
          <a:solidFill>
            <a:srgbClr val="000000"/>
          </a:solidFill>
          <a:round/>
          <a:headEnd/>
          <a:tailEnd/>
        </a:ln>
      </xdr:spPr>
    </xdr:sp>
    <xdr:clientData/>
  </xdr:twoCellAnchor>
  <xdr:twoCellAnchor>
    <xdr:from>
      <xdr:col>20</xdr:col>
      <xdr:colOff>57150</xdr:colOff>
      <xdr:row>18</xdr:row>
      <xdr:rowOff>104775</xdr:rowOff>
    </xdr:from>
    <xdr:to>
      <xdr:col>20</xdr:col>
      <xdr:colOff>190500</xdr:colOff>
      <xdr:row>18</xdr:row>
      <xdr:rowOff>104775</xdr:rowOff>
    </xdr:to>
    <xdr:sp macro="" textlink="">
      <xdr:nvSpPr>
        <xdr:cNvPr id="191649" name="Line 240"/>
        <xdr:cNvSpPr>
          <a:spLocks noChangeShapeType="1"/>
        </xdr:cNvSpPr>
      </xdr:nvSpPr>
      <xdr:spPr bwMode="auto">
        <a:xfrm>
          <a:off x="5229225" y="6343650"/>
          <a:ext cx="133350" cy="0"/>
        </a:xfrm>
        <a:prstGeom prst="line">
          <a:avLst/>
        </a:prstGeom>
        <a:noFill/>
        <a:ln w="9525">
          <a:solidFill>
            <a:srgbClr val="000000"/>
          </a:solidFill>
          <a:round/>
          <a:headEnd/>
          <a:tailEnd/>
        </a:ln>
      </xdr:spPr>
    </xdr:sp>
    <xdr:clientData/>
  </xdr:twoCellAnchor>
  <xdr:twoCellAnchor>
    <xdr:from>
      <xdr:col>21</xdr:col>
      <xdr:colOff>57150</xdr:colOff>
      <xdr:row>18</xdr:row>
      <xdr:rowOff>76200</xdr:rowOff>
    </xdr:from>
    <xdr:to>
      <xdr:col>21</xdr:col>
      <xdr:colOff>190500</xdr:colOff>
      <xdr:row>18</xdr:row>
      <xdr:rowOff>76200</xdr:rowOff>
    </xdr:to>
    <xdr:sp macro="" textlink="">
      <xdr:nvSpPr>
        <xdr:cNvPr id="191650" name="Line 241"/>
        <xdr:cNvSpPr>
          <a:spLocks noChangeShapeType="1"/>
        </xdr:cNvSpPr>
      </xdr:nvSpPr>
      <xdr:spPr bwMode="auto">
        <a:xfrm>
          <a:off x="5486400" y="6315075"/>
          <a:ext cx="133350" cy="0"/>
        </a:xfrm>
        <a:prstGeom prst="line">
          <a:avLst/>
        </a:prstGeom>
        <a:noFill/>
        <a:ln w="9525">
          <a:solidFill>
            <a:srgbClr val="000000"/>
          </a:solidFill>
          <a:round/>
          <a:headEnd/>
          <a:tailEnd/>
        </a:ln>
      </xdr:spPr>
    </xdr:sp>
    <xdr:clientData/>
  </xdr:twoCellAnchor>
  <xdr:twoCellAnchor>
    <xdr:from>
      <xdr:col>21</xdr:col>
      <xdr:colOff>57150</xdr:colOff>
      <xdr:row>18</xdr:row>
      <xdr:rowOff>104775</xdr:rowOff>
    </xdr:from>
    <xdr:to>
      <xdr:col>21</xdr:col>
      <xdr:colOff>190500</xdr:colOff>
      <xdr:row>18</xdr:row>
      <xdr:rowOff>104775</xdr:rowOff>
    </xdr:to>
    <xdr:sp macro="" textlink="">
      <xdr:nvSpPr>
        <xdr:cNvPr id="191651" name="Line 242"/>
        <xdr:cNvSpPr>
          <a:spLocks noChangeShapeType="1"/>
        </xdr:cNvSpPr>
      </xdr:nvSpPr>
      <xdr:spPr bwMode="auto">
        <a:xfrm>
          <a:off x="5486400" y="6343650"/>
          <a:ext cx="133350" cy="0"/>
        </a:xfrm>
        <a:prstGeom prst="line">
          <a:avLst/>
        </a:prstGeom>
        <a:noFill/>
        <a:ln w="9525">
          <a:solidFill>
            <a:srgbClr val="000000"/>
          </a:solidFill>
          <a:round/>
          <a:headEnd/>
          <a:tailEnd/>
        </a:ln>
      </xdr:spPr>
    </xdr:sp>
    <xdr:clientData/>
  </xdr:twoCellAnchor>
  <xdr:twoCellAnchor>
    <xdr:from>
      <xdr:col>47</xdr:col>
      <xdr:colOff>57150</xdr:colOff>
      <xdr:row>18</xdr:row>
      <xdr:rowOff>76200</xdr:rowOff>
    </xdr:from>
    <xdr:to>
      <xdr:col>47</xdr:col>
      <xdr:colOff>190500</xdr:colOff>
      <xdr:row>18</xdr:row>
      <xdr:rowOff>76200</xdr:rowOff>
    </xdr:to>
    <xdr:sp macro="" textlink="">
      <xdr:nvSpPr>
        <xdr:cNvPr id="191652" name="Line 165"/>
        <xdr:cNvSpPr>
          <a:spLocks noChangeShapeType="1"/>
        </xdr:cNvSpPr>
      </xdr:nvSpPr>
      <xdr:spPr bwMode="auto">
        <a:xfrm>
          <a:off x="14097000" y="6315075"/>
          <a:ext cx="133350" cy="0"/>
        </a:xfrm>
        <a:prstGeom prst="line">
          <a:avLst/>
        </a:prstGeom>
        <a:noFill/>
        <a:ln w="9525">
          <a:solidFill>
            <a:srgbClr val="000000"/>
          </a:solidFill>
          <a:round/>
          <a:headEnd/>
          <a:tailEnd/>
        </a:ln>
      </xdr:spPr>
    </xdr:sp>
    <xdr:clientData/>
  </xdr:twoCellAnchor>
  <xdr:twoCellAnchor>
    <xdr:from>
      <xdr:col>47</xdr:col>
      <xdr:colOff>57150</xdr:colOff>
      <xdr:row>18</xdr:row>
      <xdr:rowOff>104775</xdr:rowOff>
    </xdr:from>
    <xdr:to>
      <xdr:col>47</xdr:col>
      <xdr:colOff>190500</xdr:colOff>
      <xdr:row>18</xdr:row>
      <xdr:rowOff>104775</xdr:rowOff>
    </xdr:to>
    <xdr:sp macro="" textlink="">
      <xdr:nvSpPr>
        <xdr:cNvPr id="191653" name="Line 166"/>
        <xdr:cNvSpPr>
          <a:spLocks noChangeShapeType="1"/>
        </xdr:cNvSpPr>
      </xdr:nvSpPr>
      <xdr:spPr bwMode="auto">
        <a:xfrm>
          <a:off x="14097000" y="6343650"/>
          <a:ext cx="133350" cy="0"/>
        </a:xfrm>
        <a:prstGeom prst="line">
          <a:avLst/>
        </a:prstGeom>
        <a:noFill/>
        <a:ln w="9525">
          <a:solidFill>
            <a:srgbClr val="000000"/>
          </a:solidFill>
          <a:round/>
          <a:headEnd/>
          <a:tailEnd/>
        </a:ln>
      </xdr:spPr>
    </xdr:sp>
    <xdr:clientData/>
  </xdr:twoCellAnchor>
  <xdr:twoCellAnchor>
    <xdr:from>
      <xdr:col>48</xdr:col>
      <xdr:colOff>57150</xdr:colOff>
      <xdr:row>18</xdr:row>
      <xdr:rowOff>76200</xdr:rowOff>
    </xdr:from>
    <xdr:to>
      <xdr:col>48</xdr:col>
      <xdr:colOff>190500</xdr:colOff>
      <xdr:row>18</xdr:row>
      <xdr:rowOff>76200</xdr:rowOff>
    </xdr:to>
    <xdr:sp macro="" textlink="">
      <xdr:nvSpPr>
        <xdr:cNvPr id="191654" name="Line 169"/>
        <xdr:cNvSpPr>
          <a:spLocks noChangeShapeType="1"/>
        </xdr:cNvSpPr>
      </xdr:nvSpPr>
      <xdr:spPr bwMode="auto">
        <a:xfrm>
          <a:off x="14506575" y="6315075"/>
          <a:ext cx="133350" cy="0"/>
        </a:xfrm>
        <a:prstGeom prst="line">
          <a:avLst/>
        </a:prstGeom>
        <a:noFill/>
        <a:ln w="9525">
          <a:solidFill>
            <a:srgbClr val="000000"/>
          </a:solidFill>
          <a:round/>
          <a:headEnd/>
          <a:tailEnd/>
        </a:ln>
      </xdr:spPr>
    </xdr:sp>
    <xdr:clientData/>
  </xdr:twoCellAnchor>
  <xdr:twoCellAnchor>
    <xdr:from>
      <xdr:col>48</xdr:col>
      <xdr:colOff>57150</xdr:colOff>
      <xdr:row>18</xdr:row>
      <xdr:rowOff>104775</xdr:rowOff>
    </xdr:from>
    <xdr:to>
      <xdr:col>48</xdr:col>
      <xdr:colOff>190500</xdr:colOff>
      <xdr:row>18</xdr:row>
      <xdr:rowOff>104775</xdr:rowOff>
    </xdr:to>
    <xdr:sp macro="" textlink="">
      <xdr:nvSpPr>
        <xdr:cNvPr id="191655" name="Line 170"/>
        <xdr:cNvSpPr>
          <a:spLocks noChangeShapeType="1"/>
        </xdr:cNvSpPr>
      </xdr:nvSpPr>
      <xdr:spPr bwMode="auto">
        <a:xfrm>
          <a:off x="14506575" y="6343650"/>
          <a:ext cx="133350" cy="0"/>
        </a:xfrm>
        <a:prstGeom prst="line">
          <a:avLst/>
        </a:prstGeom>
        <a:noFill/>
        <a:ln w="9525">
          <a:solidFill>
            <a:srgbClr val="000000"/>
          </a:solidFill>
          <a:round/>
          <a:headEnd/>
          <a:tailEnd/>
        </a:ln>
      </xdr:spPr>
    </xdr:sp>
    <xdr:clientData/>
  </xdr:twoCellAnchor>
  <xdr:twoCellAnchor>
    <xdr:from>
      <xdr:col>49</xdr:col>
      <xdr:colOff>57150</xdr:colOff>
      <xdr:row>18</xdr:row>
      <xdr:rowOff>76200</xdr:rowOff>
    </xdr:from>
    <xdr:to>
      <xdr:col>49</xdr:col>
      <xdr:colOff>190500</xdr:colOff>
      <xdr:row>18</xdr:row>
      <xdr:rowOff>76200</xdr:rowOff>
    </xdr:to>
    <xdr:sp macro="" textlink="">
      <xdr:nvSpPr>
        <xdr:cNvPr id="191656" name="Line 173"/>
        <xdr:cNvSpPr>
          <a:spLocks noChangeShapeType="1"/>
        </xdr:cNvSpPr>
      </xdr:nvSpPr>
      <xdr:spPr bwMode="auto">
        <a:xfrm>
          <a:off x="14897100" y="6315075"/>
          <a:ext cx="133350" cy="0"/>
        </a:xfrm>
        <a:prstGeom prst="line">
          <a:avLst/>
        </a:prstGeom>
        <a:noFill/>
        <a:ln w="9525">
          <a:solidFill>
            <a:srgbClr val="000000"/>
          </a:solidFill>
          <a:round/>
          <a:headEnd/>
          <a:tailEnd/>
        </a:ln>
      </xdr:spPr>
    </xdr:sp>
    <xdr:clientData/>
  </xdr:twoCellAnchor>
  <xdr:twoCellAnchor>
    <xdr:from>
      <xdr:col>49</xdr:col>
      <xdr:colOff>57150</xdr:colOff>
      <xdr:row>18</xdr:row>
      <xdr:rowOff>104775</xdr:rowOff>
    </xdr:from>
    <xdr:to>
      <xdr:col>49</xdr:col>
      <xdr:colOff>190500</xdr:colOff>
      <xdr:row>18</xdr:row>
      <xdr:rowOff>104775</xdr:rowOff>
    </xdr:to>
    <xdr:sp macro="" textlink="">
      <xdr:nvSpPr>
        <xdr:cNvPr id="191657" name="Line 174"/>
        <xdr:cNvSpPr>
          <a:spLocks noChangeShapeType="1"/>
        </xdr:cNvSpPr>
      </xdr:nvSpPr>
      <xdr:spPr bwMode="auto">
        <a:xfrm>
          <a:off x="14897100" y="6343650"/>
          <a:ext cx="133350" cy="0"/>
        </a:xfrm>
        <a:prstGeom prst="line">
          <a:avLst/>
        </a:prstGeom>
        <a:noFill/>
        <a:ln w="9525">
          <a:solidFill>
            <a:srgbClr val="000000"/>
          </a:solidFill>
          <a:round/>
          <a:headEnd/>
          <a:tailEnd/>
        </a:ln>
      </xdr:spPr>
    </xdr:sp>
    <xdr:clientData/>
  </xdr:twoCellAnchor>
  <xdr:twoCellAnchor>
    <xdr:from>
      <xdr:col>50</xdr:col>
      <xdr:colOff>57150</xdr:colOff>
      <xdr:row>18</xdr:row>
      <xdr:rowOff>76200</xdr:rowOff>
    </xdr:from>
    <xdr:to>
      <xdr:col>50</xdr:col>
      <xdr:colOff>190500</xdr:colOff>
      <xdr:row>18</xdr:row>
      <xdr:rowOff>76200</xdr:rowOff>
    </xdr:to>
    <xdr:sp macro="" textlink="">
      <xdr:nvSpPr>
        <xdr:cNvPr id="191658" name="Line 177"/>
        <xdr:cNvSpPr>
          <a:spLocks noChangeShapeType="1"/>
        </xdr:cNvSpPr>
      </xdr:nvSpPr>
      <xdr:spPr bwMode="auto">
        <a:xfrm>
          <a:off x="15287625" y="6315075"/>
          <a:ext cx="133350" cy="0"/>
        </a:xfrm>
        <a:prstGeom prst="line">
          <a:avLst/>
        </a:prstGeom>
        <a:noFill/>
        <a:ln w="9525">
          <a:solidFill>
            <a:srgbClr val="000000"/>
          </a:solidFill>
          <a:round/>
          <a:headEnd/>
          <a:tailEnd/>
        </a:ln>
      </xdr:spPr>
    </xdr:sp>
    <xdr:clientData/>
  </xdr:twoCellAnchor>
  <xdr:twoCellAnchor>
    <xdr:from>
      <xdr:col>50</xdr:col>
      <xdr:colOff>57150</xdr:colOff>
      <xdr:row>18</xdr:row>
      <xdr:rowOff>104775</xdr:rowOff>
    </xdr:from>
    <xdr:to>
      <xdr:col>50</xdr:col>
      <xdr:colOff>190500</xdr:colOff>
      <xdr:row>18</xdr:row>
      <xdr:rowOff>104775</xdr:rowOff>
    </xdr:to>
    <xdr:sp macro="" textlink="">
      <xdr:nvSpPr>
        <xdr:cNvPr id="191659" name="Line 178"/>
        <xdr:cNvSpPr>
          <a:spLocks noChangeShapeType="1"/>
        </xdr:cNvSpPr>
      </xdr:nvSpPr>
      <xdr:spPr bwMode="auto">
        <a:xfrm>
          <a:off x="15287625" y="6343650"/>
          <a:ext cx="133350" cy="0"/>
        </a:xfrm>
        <a:prstGeom prst="line">
          <a:avLst/>
        </a:prstGeom>
        <a:noFill/>
        <a:ln w="9525">
          <a:solidFill>
            <a:srgbClr val="000000"/>
          </a:solidFill>
          <a:round/>
          <a:headEnd/>
          <a:tailEnd/>
        </a:ln>
      </xdr:spPr>
    </xdr:sp>
    <xdr:clientData/>
  </xdr:twoCellAnchor>
  <xdr:twoCellAnchor>
    <xdr:from>
      <xdr:col>51</xdr:col>
      <xdr:colOff>57150</xdr:colOff>
      <xdr:row>18</xdr:row>
      <xdr:rowOff>76200</xdr:rowOff>
    </xdr:from>
    <xdr:to>
      <xdr:col>51</xdr:col>
      <xdr:colOff>190500</xdr:colOff>
      <xdr:row>18</xdr:row>
      <xdr:rowOff>76200</xdr:rowOff>
    </xdr:to>
    <xdr:sp macro="" textlink="">
      <xdr:nvSpPr>
        <xdr:cNvPr id="191660" name="Line 181"/>
        <xdr:cNvSpPr>
          <a:spLocks noChangeShapeType="1"/>
        </xdr:cNvSpPr>
      </xdr:nvSpPr>
      <xdr:spPr bwMode="auto">
        <a:xfrm>
          <a:off x="15744825" y="6315075"/>
          <a:ext cx="133350" cy="0"/>
        </a:xfrm>
        <a:prstGeom prst="line">
          <a:avLst/>
        </a:prstGeom>
        <a:noFill/>
        <a:ln w="9525">
          <a:solidFill>
            <a:srgbClr val="000000"/>
          </a:solidFill>
          <a:round/>
          <a:headEnd/>
          <a:tailEnd/>
        </a:ln>
      </xdr:spPr>
    </xdr:sp>
    <xdr:clientData/>
  </xdr:twoCellAnchor>
  <xdr:twoCellAnchor>
    <xdr:from>
      <xdr:col>51</xdr:col>
      <xdr:colOff>57150</xdr:colOff>
      <xdr:row>18</xdr:row>
      <xdr:rowOff>104775</xdr:rowOff>
    </xdr:from>
    <xdr:to>
      <xdr:col>51</xdr:col>
      <xdr:colOff>190500</xdr:colOff>
      <xdr:row>18</xdr:row>
      <xdr:rowOff>104775</xdr:rowOff>
    </xdr:to>
    <xdr:sp macro="" textlink="">
      <xdr:nvSpPr>
        <xdr:cNvPr id="191661" name="Line 182"/>
        <xdr:cNvSpPr>
          <a:spLocks noChangeShapeType="1"/>
        </xdr:cNvSpPr>
      </xdr:nvSpPr>
      <xdr:spPr bwMode="auto">
        <a:xfrm>
          <a:off x="15744825" y="6343650"/>
          <a:ext cx="133350" cy="0"/>
        </a:xfrm>
        <a:prstGeom prst="line">
          <a:avLst/>
        </a:prstGeom>
        <a:noFill/>
        <a:ln w="9525">
          <a:solidFill>
            <a:srgbClr val="000000"/>
          </a:solidFill>
          <a:round/>
          <a:headEnd/>
          <a:tailEnd/>
        </a:ln>
      </xdr:spPr>
    </xdr:sp>
    <xdr:clientData/>
  </xdr:twoCellAnchor>
  <xdr:twoCellAnchor>
    <xdr:from>
      <xdr:col>52</xdr:col>
      <xdr:colOff>57150</xdr:colOff>
      <xdr:row>18</xdr:row>
      <xdr:rowOff>76200</xdr:rowOff>
    </xdr:from>
    <xdr:to>
      <xdr:col>52</xdr:col>
      <xdr:colOff>190500</xdr:colOff>
      <xdr:row>18</xdr:row>
      <xdr:rowOff>76200</xdr:rowOff>
    </xdr:to>
    <xdr:sp macro="" textlink="">
      <xdr:nvSpPr>
        <xdr:cNvPr id="191662" name="Line 185"/>
        <xdr:cNvSpPr>
          <a:spLocks noChangeShapeType="1"/>
        </xdr:cNvSpPr>
      </xdr:nvSpPr>
      <xdr:spPr bwMode="auto">
        <a:xfrm>
          <a:off x="16135350" y="6315075"/>
          <a:ext cx="133350" cy="0"/>
        </a:xfrm>
        <a:prstGeom prst="line">
          <a:avLst/>
        </a:prstGeom>
        <a:noFill/>
        <a:ln w="9525">
          <a:solidFill>
            <a:srgbClr val="000000"/>
          </a:solidFill>
          <a:round/>
          <a:headEnd/>
          <a:tailEnd/>
        </a:ln>
      </xdr:spPr>
    </xdr:sp>
    <xdr:clientData/>
  </xdr:twoCellAnchor>
  <xdr:twoCellAnchor>
    <xdr:from>
      <xdr:col>52</xdr:col>
      <xdr:colOff>57150</xdr:colOff>
      <xdr:row>18</xdr:row>
      <xdr:rowOff>104775</xdr:rowOff>
    </xdr:from>
    <xdr:to>
      <xdr:col>52</xdr:col>
      <xdr:colOff>190500</xdr:colOff>
      <xdr:row>18</xdr:row>
      <xdr:rowOff>104775</xdr:rowOff>
    </xdr:to>
    <xdr:sp macro="" textlink="">
      <xdr:nvSpPr>
        <xdr:cNvPr id="191663" name="Line 186"/>
        <xdr:cNvSpPr>
          <a:spLocks noChangeShapeType="1"/>
        </xdr:cNvSpPr>
      </xdr:nvSpPr>
      <xdr:spPr bwMode="auto">
        <a:xfrm>
          <a:off x="16135350" y="6343650"/>
          <a:ext cx="133350" cy="0"/>
        </a:xfrm>
        <a:prstGeom prst="line">
          <a:avLst/>
        </a:prstGeom>
        <a:noFill/>
        <a:ln w="9525">
          <a:solidFill>
            <a:srgbClr val="000000"/>
          </a:solidFill>
          <a:round/>
          <a:headEnd/>
          <a:tailEnd/>
        </a:ln>
      </xdr:spPr>
    </xdr:sp>
    <xdr:clientData/>
  </xdr:twoCellAnchor>
  <xdr:twoCellAnchor>
    <xdr:from>
      <xdr:col>53</xdr:col>
      <xdr:colOff>57150</xdr:colOff>
      <xdr:row>18</xdr:row>
      <xdr:rowOff>76200</xdr:rowOff>
    </xdr:from>
    <xdr:to>
      <xdr:col>53</xdr:col>
      <xdr:colOff>190500</xdr:colOff>
      <xdr:row>18</xdr:row>
      <xdr:rowOff>76200</xdr:rowOff>
    </xdr:to>
    <xdr:sp macro="" textlink="">
      <xdr:nvSpPr>
        <xdr:cNvPr id="191664" name="Line 189"/>
        <xdr:cNvSpPr>
          <a:spLocks noChangeShapeType="1"/>
        </xdr:cNvSpPr>
      </xdr:nvSpPr>
      <xdr:spPr bwMode="auto">
        <a:xfrm>
          <a:off x="16583025" y="6315075"/>
          <a:ext cx="133350" cy="0"/>
        </a:xfrm>
        <a:prstGeom prst="line">
          <a:avLst/>
        </a:prstGeom>
        <a:noFill/>
        <a:ln w="9525">
          <a:solidFill>
            <a:srgbClr val="000000"/>
          </a:solidFill>
          <a:round/>
          <a:headEnd/>
          <a:tailEnd/>
        </a:ln>
      </xdr:spPr>
    </xdr:sp>
    <xdr:clientData/>
  </xdr:twoCellAnchor>
  <xdr:twoCellAnchor>
    <xdr:from>
      <xdr:col>53</xdr:col>
      <xdr:colOff>57150</xdr:colOff>
      <xdr:row>18</xdr:row>
      <xdr:rowOff>104775</xdr:rowOff>
    </xdr:from>
    <xdr:to>
      <xdr:col>53</xdr:col>
      <xdr:colOff>190500</xdr:colOff>
      <xdr:row>18</xdr:row>
      <xdr:rowOff>104775</xdr:rowOff>
    </xdr:to>
    <xdr:sp macro="" textlink="">
      <xdr:nvSpPr>
        <xdr:cNvPr id="191665" name="Line 190"/>
        <xdr:cNvSpPr>
          <a:spLocks noChangeShapeType="1"/>
        </xdr:cNvSpPr>
      </xdr:nvSpPr>
      <xdr:spPr bwMode="auto">
        <a:xfrm>
          <a:off x="16583025" y="6343650"/>
          <a:ext cx="133350" cy="0"/>
        </a:xfrm>
        <a:prstGeom prst="line">
          <a:avLst/>
        </a:prstGeom>
        <a:noFill/>
        <a:ln w="9525">
          <a:solidFill>
            <a:srgbClr val="000000"/>
          </a:solidFill>
          <a:round/>
          <a:headEnd/>
          <a:tailEnd/>
        </a:ln>
      </xdr:spPr>
    </xdr:sp>
    <xdr:clientData/>
  </xdr:twoCellAnchor>
  <xdr:twoCellAnchor>
    <xdr:from>
      <xdr:col>54</xdr:col>
      <xdr:colOff>57150</xdr:colOff>
      <xdr:row>18</xdr:row>
      <xdr:rowOff>76200</xdr:rowOff>
    </xdr:from>
    <xdr:to>
      <xdr:col>54</xdr:col>
      <xdr:colOff>190500</xdr:colOff>
      <xdr:row>18</xdr:row>
      <xdr:rowOff>76200</xdr:rowOff>
    </xdr:to>
    <xdr:sp macro="" textlink="">
      <xdr:nvSpPr>
        <xdr:cNvPr id="191666" name="Line 193"/>
        <xdr:cNvSpPr>
          <a:spLocks noChangeShapeType="1"/>
        </xdr:cNvSpPr>
      </xdr:nvSpPr>
      <xdr:spPr bwMode="auto">
        <a:xfrm>
          <a:off x="16954500" y="6315075"/>
          <a:ext cx="133350" cy="0"/>
        </a:xfrm>
        <a:prstGeom prst="line">
          <a:avLst/>
        </a:prstGeom>
        <a:noFill/>
        <a:ln w="9525">
          <a:solidFill>
            <a:srgbClr val="000000"/>
          </a:solidFill>
          <a:round/>
          <a:headEnd/>
          <a:tailEnd/>
        </a:ln>
      </xdr:spPr>
    </xdr:sp>
    <xdr:clientData/>
  </xdr:twoCellAnchor>
  <xdr:twoCellAnchor>
    <xdr:from>
      <xdr:col>54</xdr:col>
      <xdr:colOff>57150</xdr:colOff>
      <xdr:row>18</xdr:row>
      <xdr:rowOff>104775</xdr:rowOff>
    </xdr:from>
    <xdr:to>
      <xdr:col>54</xdr:col>
      <xdr:colOff>190500</xdr:colOff>
      <xdr:row>18</xdr:row>
      <xdr:rowOff>104775</xdr:rowOff>
    </xdr:to>
    <xdr:sp macro="" textlink="">
      <xdr:nvSpPr>
        <xdr:cNvPr id="191667" name="Line 194"/>
        <xdr:cNvSpPr>
          <a:spLocks noChangeShapeType="1"/>
        </xdr:cNvSpPr>
      </xdr:nvSpPr>
      <xdr:spPr bwMode="auto">
        <a:xfrm>
          <a:off x="16954500" y="6343650"/>
          <a:ext cx="133350" cy="0"/>
        </a:xfrm>
        <a:prstGeom prst="line">
          <a:avLst/>
        </a:prstGeom>
        <a:noFill/>
        <a:ln w="9525">
          <a:solidFill>
            <a:srgbClr val="000000"/>
          </a:solidFill>
          <a:round/>
          <a:headEnd/>
          <a:tailEnd/>
        </a:ln>
      </xdr:spPr>
    </xdr:sp>
    <xdr:clientData/>
  </xdr:twoCellAnchor>
  <xdr:twoCellAnchor>
    <xdr:from>
      <xdr:col>39</xdr:col>
      <xdr:colOff>66675</xdr:colOff>
      <xdr:row>19</xdr:row>
      <xdr:rowOff>66675</xdr:rowOff>
    </xdr:from>
    <xdr:to>
      <xdr:col>39</xdr:col>
      <xdr:colOff>142875</xdr:colOff>
      <xdr:row>19</xdr:row>
      <xdr:rowOff>142875</xdr:rowOff>
    </xdr:to>
    <xdr:sp macro="" textlink="">
      <xdr:nvSpPr>
        <xdr:cNvPr id="191668" name="AutoShape 205"/>
        <xdr:cNvSpPr>
          <a:spLocks noChangeArrowheads="1"/>
        </xdr:cNvSpPr>
      </xdr:nvSpPr>
      <xdr:spPr bwMode="auto">
        <a:xfrm>
          <a:off x="11591925" y="6505575"/>
          <a:ext cx="76200" cy="76200"/>
        </a:xfrm>
        <a:prstGeom prst="triangle">
          <a:avLst>
            <a:gd name="adj" fmla="val 50000"/>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L121"/>
  <sheetViews>
    <sheetView topLeftCell="A77" zoomScale="70" zoomScaleNormal="70" workbookViewId="0">
      <selection activeCell="A33" sqref="A33:BN103"/>
    </sheetView>
  </sheetViews>
  <sheetFormatPr defaultRowHeight="15.75" x14ac:dyDescent="0.2"/>
  <cols>
    <col min="1" max="1" width="3.7109375" style="24" customWidth="1"/>
    <col min="2" max="2" width="3.7109375" style="21" customWidth="1"/>
    <col min="3" max="3" width="4.42578125" style="21" customWidth="1"/>
    <col min="4" max="4" width="3.7109375" style="21" customWidth="1"/>
    <col min="5" max="5" width="4.42578125" style="21" customWidth="1"/>
    <col min="6" max="6" width="4.28515625" style="21" customWidth="1"/>
    <col min="7" max="7" width="4.42578125" style="21" customWidth="1"/>
    <col min="8" max="9" width="3.7109375" style="21" customWidth="1"/>
    <col min="10" max="10" width="4.140625" style="21" customWidth="1"/>
    <col min="11" max="14" width="3.7109375" style="21" customWidth="1"/>
    <col min="15" max="15" width="3.85546875" style="21" customWidth="1"/>
    <col min="16" max="20" width="3.7109375" style="21" customWidth="1"/>
    <col min="21" max="22" width="4.42578125" style="21" customWidth="1"/>
    <col min="23" max="23" width="6.28515625" style="21" customWidth="1"/>
    <col min="24" max="24" width="6" style="21" customWidth="1"/>
    <col min="25" max="25" width="5.28515625" style="21" customWidth="1"/>
    <col min="26" max="26" width="5.28515625" style="232" customWidth="1"/>
    <col min="27" max="27" width="6.7109375" style="204" customWidth="1"/>
    <col min="28" max="28" width="5.85546875" style="22" customWidth="1"/>
    <col min="29" max="29" width="7.7109375" style="22" customWidth="1"/>
    <col min="30" max="30" width="3.85546875" style="21" customWidth="1"/>
    <col min="31" max="31" width="4.140625" style="22" customWidth="1"/>
    <col min="32" max="33" width="4.28515625" style="22" customWidth="1"/>
    <col min="34" max="34" width="4.42578125" style="22" customWidth="1"/>
    <col min="35" max="35" width="4.28515625" style="21" customWidth="1"/>
    <col min="36" max="36" width="5" style="21" customWidth="1"/>
    <col min="37" max="39" width="4.28515625" style="21" customWidth="1"/>
    <col min="40" max="40" width="6.28515625" style="21" customWidth="1"/>
    <col min="41" max="42" width="4.28515625" style="21" customWidth="1"/>
    <col min="43" max="43" width="5.85546875" style="21" customWidth="1"/>
    <col min="44" max="44" width="6.140625" style="21" customWidth="1"/>
    <col min="45" max="45" width="6.5703125" style="22" customWidth="1"/>
    <col min="46" max="47" width="4.28515625" style="22" customWidth="1"/>
    <col min="48" max="48" width="6.140625" style="22" customWidth="1"/>
    <col min="49" max="50" width="5.85546875" style="22" customWidth="1"/>
    <col min="51" max="51" width="6.85546875" style="22" customWidth="1"/>
    <col min="52" max="52" width="5.85546875" style="22" customWidth="1"/>
    <col min="53" max="53" width="6.7109375" style="22" customWidth="1"/>
    <col min="54" max="54" width="5.5703125" style="22" customWidth="1"/>
    <col min="55" max="55" width="6.5703125" style="22" customWidth="1"/>
    <col min="56" max="56" width="6.28515625" style="22" customWidth="1"/>
    <col min="57" max="57" width="5.85546875" style="22" customWidth="1"/>
    <col min="58" max="58" width="5.7109375" style="22" customWidth="1"/>
    <col min="59" max="59" width="5.85546875" style="22" customWidth="1"/>
    <col min="60" max="60" width="6.5703125" style="22" customWidth="1"/>
    <col min="61" max="61" width="5.85546875" style="22" customWidth="1"/>
    <col min="62" max="62" width="6.7109375" style="22" customWidth="1"/>
    <col min="63" max="63" width="6" style="22" customWidth="1"/>
    <col min="64" max="65" width="5.85546875" style="22" customWidth="1"/>
    <col min="66" max="66" width="5.7109375" style="22" customWidth="1"/>
    <col min="67" max="67" width="10.28515625" style="22" customWidth="1"/>
    <col min="68" max="69" width="5.7109375" style="22" customWidth="1"/>
    <col min="70" max="70" width="5.42578125" style="22" customWidth="1"/>
    <col min="71" max="71" width="8.85546875" style="4" customWidth="1"/>
    <col min="72" max="72" width="4.28515625" style="4" customWidth="1"/>
    <col min="73" max="73" width="5.7109375" style="4" customWidth="1"/>
    <col min="74" max="74" width="5.42578125" style="4" customWidth="1"/>
    <col min="75" max="76" width="5.85546875" style="4" customWidth="1"/>
    <col min="77" max="77" width="7.28515625" style="4" customWidth="1"/>
    <col min="78" max="80" width="9.140625" style="4" customWidth="1"/>
    <col min="81" max="81" width="12.7109375" style="4" customWidth="1"/>
    <col min="82" max="90" width="9.140625" style="4" customWidth="1"/>
  </cols>
  <sheetData>
    <row r="1" spans="1:70" s="2" customFormat="1" ht="36" customHeight="1" x14ac:dyDescent="0.25">
      <c r="A1" s="182" t="s">
        <v>82</v>
      </c>
      <c r="B1" s="25"/>
      <c r="C1" s="23"/>
      <c r="D1" s="23"/>
      <c r="E1" s="23"/>
      <c r="F1" s="23"/>
      <c r="G1" s="23"/>
      <c r="H1" s="23"/>
      <c r="I1" s="23"/>
      <c r="J1" s="23"/>
      <c r="K1" s="23"/>
      <c r="L1" s="462" t="s">
        <v>161</v>
      </c>
      <c r="M1" s="462"/>
      <c r="N1" s="462"/>
      <c r="O1" s="462"/>
      <c r="P1" s="462"/>
      <c r="Q1" s="462"/>
      <c r="R1" s="462"/>
      <c r="S1" s="462"/>
      <c r="T1" s="462"/>
      <c r="U1" s="462"/>
      <c r="V1" s="462"/>
      <c r="W1" s="462"/>
      <c r="X1" s="462"/>
      <c r="Y1" s="462"/>
      <c r="Z1" s="462"/>
      <c r="AA1" s="462"/>
      <c r="AB1" s="462"/>
      <c r="AC1" s="462"/>
      <c r="AD1" s="462"/>
      <c r="AE1" s="462"/>
      <c r="AF1" s="462"/>
      <c r="AG1" s="462"/>
      <c r="AH1" s="462"/>
      <c r="AI1" s="462"/>
      <c r="AJ1" s="462"/>
      <c r="AK1" s="462"/>
      <c r="AL1" s="462"/>
      <c r="AM1" s="462"/>
      <c r="AN1" s="462"/>
      <c r="AO1" s="462"/>
      <c r="AP1" s="462"/>
      <c r="AQ1" s="462"/>
      <c r="AR1" s="462"/>
      <c r="AS1" s="462"/>
      <c r="AT1" s="462"/>
      <c r="AU1" s="462"/>
      <c r="AV1" s="462"/>
      <c r="AW1" s="462"/>
      <c r="AX1" s="462"/>
      <c r="AY1" s="462"/>
      <c r="AZ1" s="462"/>
      <c r="BA1" s="462"/>
      <c r="BB1" s="462"/>
      <c r="BC1" s="462"/>
      <c r="BD1" s="462"/>
      <c r="BE1" s="462"/>
      <c r="BF1" s="462"/>
      <c r="BG1" s="462"/>
      <c r="BH1" s="462"/>
      <c r="BI1" s="462"/>
      <c r="BJ1" s="462"/>
      <c r="BK1" s="462"/>
      <c r="BL1" s="462"/>
      <c r="BM1" s="462"/>
      <c r="BN1" s="462"/>
      <c r="BO1" s="462"/>
      <c r="BP1" s="462"/>
      <c r="BQ1" s="462"/>
      <c r="BR1" s="462"/>
    </row>
    <row r="2" spans="1:70" s="2" customFormat="1" ht="35.450000000000003" customHeight="1" x14ac:dyDescent="0.25">
      <c r="A2" s="413" t="s">
        <v>162</v>
      </c>
      <c r="B2" s="413"/>
      <c r="C2" s="413"/>
      <c r="D2" s="413"/>
      <c r="E2" s="413"/>
      <c r="F2" s="413"/>
      <c r="G2" s="413"/>
      <c r="H2" s="413"/>
      <c r="I2" s="413"/>
      <c r="J2" s="23"/>
      <c r="K2" s="23"/>
      <c r="L2" s="435" t="s">
        <v>105</v>
      </c>
      <c r="M2" s="435"/>
      <c r="N2" s="435"/>
      <c r="O2" s="435"/>
      <c r="P2" s="435"/>
      <c r="Q2" s="435"/>
      <c r="R2" s="435"/>
      <c r="S2" s="435"/>
      <c r="T2" s="435"/>
      <c r="U2" s="435"/>
      <c r="V2" s="435"/>
      <c r="W2" s="435"/>
      <c r="X2" s="435"/>
      <c r="Y2" s="435"/>
      <c r="Z2" s="435"/>
      <c r="AA2" s="435"/>
      <c r="AB2" s="435"/>
      <c r="AC2" s="435"/>
      <c r="AD2" s="435"/>
      <c r="AE2" s="435"/>
      <c r="AF2" s="435"/>
      <c r="AG2" s="435"/>
      <c r="AH2" s="435"/>
      <c r="AI2" s="435"/>
      <c r="AJ2" s="435"/>
      <c r="AK2" s="435"/>
      <c r="AL2" s="435"/>
      <c r="AM2" s="435"/>
      <c r="AN2" s="435"/>
      <c r="AO2" s="435"/>
      <c r="AP2" s="435"/>
      <c r="AQ2" s="435"/>
      <c r="AR2" s="435"/>
      <c r="AS2" s="435"/>
      <c r="AT2" s="435"/>
      <c r="AU2" s="435"/>
      <c r="AV2" s="435"/>
      <c r="AW2" s="435"/>
      <c r="AX2" s="435"/>
      <c r="AY2" s="435"/>
      <c r="AZ2" s="435"/>
      <c r="BA2" s="435"/>
      <c r="BB2" s="435"/>
      <c r="BC2" s="435"/>
      <c r="BD2" s="435"/>
      <c r="BE2" s="435"/>
      <c r="BF2" s="435"/>
      <c r="BG2" s="435"/>
      <c r="BH2" s="435"/>
      <c r="BI2" s="435"/>
      <c r="BJ2" s="435"/>
      <c r="BK2" s="435"/>
      <c r="BL2" s="435"/>
      <c r="BM2" s="435"/>
      <c r="BN2" s="435"/>
      <c r="BO2" s="27"/>
      <c r="BP2" s="27"/>
      <c r="BQ2" s="27"/>
      <c r="BR2" s="27"/>
    </row>
    <row r="3" spans="1:70" s="2" customFormat="1" ht="29.25" customHeight="1" x14ac:dyDescent="0.25">
      <c r="A3" s="182" t="s">
        <v>104</v>
      </c>
      <c r="B3" s="25"/>
      <c r="C3" s="24"/>
      <c r="D3" s="24"/>
      <c r="E3" s="24"/>
      <c r="F3" s="24"/>
      <c r="G3" s="24"/>
      <c r="H3" s="24"/>
      <c r="I3" s="24"/>
      <c r="J3" s="21"/>
      <c r="K3" s="21"/>
      <c r="L3" s="435" t="s">
        <v>163</v>
      </c>
      <c r="M3" s="435"/>
      <c r="N3" s="435"/>
      <c r="O3" s="435"/>
      <c r="P3" s="435"/>
      <c r="Q3" s="435"/>
      <c r="R3" s="435"/>
      <c r="S3" s="435"/>
      <c r="T3" s="435"/>
      <c r="U3" s="435"/>
      <c r="V3" s="435"/>
      <c r="W3" s="435"/>
      <c r="X3" s="435"/>
      <c r="Y3" s="435"/>
      <c r="Z3" s="435"/>
      <c r="AA3" s="435"/>
      <c r="AB3" s="435"/>
      <c r="AC3" s="435"/>
      <c r="AD3" s="435"/>
      <c r="AE3" s="435"/>
      <c r="AF3" s="435"/>
      <c r="AG3" s="435"/>
      <c r="AH3" s="435"/>
      <c r="AI3" s="435"/>
      <c r="AJ3" s="435"/>
      <c r="AK3" s="435"/>
      <c r="AL3" s="435"/>
      <c r="AM3" s="435"/>
      <c r="AN3" s="435"/>
      <c r="AO3" s="435"/>
      <c r="AP3" s="435"/>
      <c r="AQ3" s="435"/>
      <c r="AR3" s="435"/>
      <c r="AS3" s="435"/>
      <c r="AT3" s="435"/>
      <c r="AU3" s="435"/>
      <c r="AV3" s="435"/>
      <c r="AW3" s="435"/>
      <c r="AX3" s="435"/>
      <c r="AY3" s="435"/>
      <c r="AZ3" s="435"/>
      <c r="BA3" s="435"/>
      <c r="BB3" s="435"/>
      <c r="BC3" s="435"/>
      <c r="BD3" s="435"/>
      <c r="BE3" s="435"/>
      <c r="BF3" s="435"/>
      <c r="BG3" s="435"/>
      <c r="BH3" s="435"/>
      <c r="BI3" s="435"/>
      <c r="BJ3" s="435"/>
      <c r="BK3" s="435"/>
      <c r="BL3" s="435"/>
      <c r="BM3" s="435"/>
      <c r="BN3" s="435"/>
      <c r="BO3" s="27"/>
      <c r="BP3" s="27"/>
      <c r="BQ3" s="27"/>
      <c r="BR3" s="27"/>
    </row>
    <row r="4" spans="1:70" s="2" customFormat="1" ht="25.5" x14ac:dyDescent="0.25">
      <c r="A4" s="182" t="s">
        <v>242</v>
      </c>
      <c r="B4" s="21"/>
      <c r="C4" s="21"/>
      <c r="D4" s="21"/>
      <c r="E4" s="21"/>
      <c r="F4" s="21"/>
      <c r="G4" s="21"/>
      <c r="H4" s="21"/>
      <c r="I4" s="21"/>
      <c r="J4" s="21"/>
      <c r="K4" s="21"/>
      <c r="L4" s="436" t="s">
        <v>106</v>
      </c>
      <c r="M4" s="436"/>
      <c r="N4" s="436"/>
      <c r="O4" s="436"/>
      <c r="P4" s="436"/>
      <c r="Q4" s="436"/>
      <c r="R4" s="436"/>
      <c r="S4" s="436"/>
      <c r="T4" s="436"/>
      <c r="U4" s="436"/>
      <c r="V4" s="436"/>
      <c r="W4" s="436"/>
      <c r="X4" s="436"/>
      <c r="Y4" s="436"/>
      <c r="Z4" s="436"/>
      <c r="AA4" s="436"/>
      <c r="AB4" s="436"/>
      <c r="AC4" s="436"/>
      <c r="AD4" s="436"/>
      <c r="AE4" s="436"/>
      <c r="AF4" s="436"/>
      <c r="AG4" s="436"/>
      <c r="AH4" s="436"/>
      <c r="AI4" s="436"/>
      <c r="AJ4" s="436"/>
      <c r="AK4" s="436"/>
      <c r="AL4" s="436"/>
      <c r="AM4" s="436"/>
      <c r="AN4" s="436"/>
      <c r="AO4" s="436"/>
      <c r="AP4" s="436"/>
      <c r="AQ4" s="436"/>
      <c r="AR4" s="436"/>
      <c r="AS4" s="436"/>
      <c r="AT4" s="436"/>
      <c r="AU4" s="436"/>
      <c r="AV4" s="436"/>
      <c r="AW4" s="436"/>
      <c r="AX4" s="436"/>
      <c r="AY4" s="436"/>
      <c r="AZ4" s="436"/>
      <c r="BA4" s="436"/>
      <c r="BB4" s="436"/>
      <c r="BC4" s="436"/>
      <c r="BD4" s="436"/>
      <c r="BE4" s="436"/>
      <c r="BF4" s="436"/>
      <c r="BG4" s="436"/>
      <c r="BH4" s="436"/>
      <c r="BI4" s="436"/>
      <c r="BJ4" s="436"/>
      <c r="BK4" s="436"/>
      <c r="BL4" s="436"/>
      <c r="BM4" s="436"/>
      <c r="BN4" s="436"/>
      <c r="BO4" s="289"/>
      <c r="BP4" s="289"/>
      <c r="BQ4" s="289"/>
      <c r="BR4" s="289"/>
    </row>
    <row r="5" spans="1:70" s="4" customFormat="1" ht="26.25" x14ac:dyDescent="0.2">
      <c r="A5" s="24"/>
      <c r="B5" s="26"/>
      <c r="C5" s="26"/>
      <c r="D5" s="26"/>
      <c r="E5" s="26"/>
      <c r="F5" s="26"/>
      <c r="G5" s="26"/>
      <c r="H5" s="26"/>
      <c r="I5" s="26"/>
      <c r="J5" s="27"/>
      <c r="K5" s="27"/>
      <c r="L5" s="435" t="s">
        <v>56</v>
      </c>
      <c r="M5" s="435"/>
      <c r="N5" s="435"/>
      <c r="O5" s="435"/>
      <c r="P5" s="435"/>
      <c r="Q5" s="435"/>
      <c r="R5" s="435"/>
      <c r="S5" s="435"/>
      <c r="T5" s="435"/>
      <c r="U5" s="435"/>
      <c r="V5" s="435"/>
      <c r="W5" s="435"/>
      <c r="X5" s="435"/>
      <c r="Y5" s="435"/>
      <c r="Z5" s="435"/>
      <c r="AA5" s="435"/>
      <c r="AB5" s="435"/>
      <c r="AC5" s="435"/>
      <c r="AD5" s="435"/>
      <c r="AE5" s="435"/>
      <c r="AF5" s="435"/>
      <c r="AG5" s="435"/>
      <c r="AH5" s="435"/>
      <c r="AI5" s="435"/>
      <c r="AJ5" s="435"/>
      <c r="AK5" s="435"/>
      <c r="AL5" s="435"/>
      <c r="AM5" s="435"/>
      <c r="AN5" s="435"/>
      <c r="AO5" s="435"/>
      <c r="AP5" s="435"/>
      <c r="AQ5" s="435"/>
      <c r="AR5" s="435"/>
      <c r="AS5" s="435"/>
      <c r="AT5" s="435"/>
      <c r="AU5" s="435"/>
      <c r="AV5" s="435"/>
      <c r="AW5" s="435"/>
      <c r="AX5" s="435"/>
      <c r="AY5" s="435"/>
      <c r="AZ5" s="435"/>
      <c r="BA5" s="435"/>
      <c r="BB5" s="435"/>
      <c r="BC5" s="435"/>
      <c r="BD5" s="435"/>
      <c r="BE5" s="435"/>
      <c r="BF5" s="435"/>
      <c r="BG5" s="435"/>
      <c r="BH5" s="435"/>
      <c r="BI5" s="435"/>
      <c r="BJ5" s="435"/>
      <c r="BK5" s="435"/>
      <c r="BL5" s="435"/>
      <c r="BM5" s="435"/>
      <c r="BN5" s="435"/>
      <c r="BO5" s="27"/>
      <c r="BP5" s="27"/>
      <c r="BQ5" s="27"/>
      <c r="BR5" s="27"/>
    </row>
    <row r="6" spans="1:70" s="4" customFormat="1" ht="25.15" customHeight="1" x14ac:dyDescent="0.2">
      <c r="A6" s="29"/>
      <c r="B6" s="28"/>
      <c r="C6" s="28"/>
      <c r="D6" s="28"/>
      <c r="E6" s="28"/>
      <c r="F6" s="28"/>
      <c r="G6" s="28"/>
      <c r="H6" s="28"/>
      <c r="I6" s="28"/>
      <c r="J6" s="28"/>
      <c r="K6" s="28"/>
      <c r="L6" s="437" t="s">
        <v>164</v>
      </c>
      <c r="M6" s="437"/>
      <c r="N6" s="437"/>
      <c r="O6" s="437"/>
      <c r="P6" s="437"/>
      <c r="Q6" s="437"/>
      <c r="R6" s="437"/>
      <c r="S6" s="437"/>
      <c r="T6" s="437"/>
      <c r="U6" s="437"/>
      <c r="V6" s="437"/>
      <c r="W6" s="437"/>
      <c r="X6" s="437"/>
      <c r="Y6" s="437"/>
      <c r="Z6" s="437"/>
      <c r="AA6" s="437"/>
      <c r="AB6" s="437"/>
      <c r="AC6" s="437"/>
      <c r="AD6" s="437"/>
      <c r="AE6" s="437"/>
      <c r="AF6" s="437"/>
      <c r="AG6" s="437"/>
      <c r="AH6" s="437"/>
      <c r="AI6" s="437"/>
      <c r="AJ6" s="437"/>
      <c r="AK6" s="437"/>
      <c r="AL6" s="437"/>
      <c r="AM6" s="437"/>
      <c r="AN6" s="437"/>
      <c r="AO6" s="437"/>
      <c r="AP6" s="437"/>
      <c r="AQ6" s="437"/>
      <c r="AR6" s="437"/>
      <c r="AS6" s="437"/>
      <c r="AT6" s="437"/>
      <c r="AU6" s="437"/>
      <c r="AV6" s="437"/>
      <c r="AW6" s="437"/>
      <c r="AX6" s="437"/>
      <c r="AY6" s="437"/>
      <c r="AZ6" s="437"/>
      <c r="BA6" s="437"/>
      <c r="BB6" s="437"/>
      <c r="BC6" s="437"/>
      <c r="BD6" s="437"/>
      <c r="BE6" s="437"/>
      <c r="BF6" s="437"/>
      <c r="BG6" s="437"/>
      <c r="BH6" s="437"/>
      <c r="BI6" s="437"/>
      <c r="BJ6" s="437"/>
      <c r="BK6" s="437"/>
      <c r="BL6" s="437"/>
      <c r="BM6" s="437"/>
      <c r="BN6" s="437"/>
      <c r="BO6" s="290"/>
      <c r="BP6" s="290"/>
      <c r="BQ6" s="290"/>
      <c r="BR6" s="290"/>
    </row>
    <row r="7" spans="1:70" s="6" customFormat="1" ht="28.5" customHeight="1" x14ac:dyDescent="0.3">
      <c r="A7" s="24"/>
      <c r="B7" s="26"/>
      <c r="C7" s="26"/>
      <c r="D7" s="26"/>
      <c r="E7" s="26"/>
      <c r="F7" s="26"/>
      <c r="G7" s="26"/>
      <c r="H7" s="26"/>
      <c r="I7" s="26"/>
      <c r="J7" s="26"/>
      <c r="K7" s="26"/>
      <c r="L7" s="436" t="s">
        <v>221</v>
      </c>
      <c r="M7" s="436"/>
      <c r="N7" s="436"/>
      <c r="O7" s="436"/>
      <c r="P7" s="436"/>
      <c r="Q7" s="436"/>
      <c r="R7" s="436"/>
      <c r="S7" s="436"/>
      <c r="T7" s="436"/>
      <c r="U7" s="436"/>
      <c r="V7" s="436"/>
      <c r="W7" s="436"/>
      <c r="X7" s="436"/>
      <c r="Y7" s="436"/>
      <c r="Z7" s="436"/>
      <c r="AA7" s="436"/>
      <c r="AB7" s="436"/>
      <c r="AC7" s="436"/>
      <c r="AD7" s="436"/>
      <c r="AE7" s="436"/>
      <c r="AF7" s="436"/>
      <c r="AG7" s="436"/>
      <c r="AH7" s="436"/>
      <c r="AI7" s="436"/>
      <c r="AJ7" s="436"/>
      <c r="AK7" s="436"/>
      <c r="AL7" s="436"/>
      <c r="AM7" s="436"/>
      <c r="AN7" s="436"/>
      <c r="AO7" s="436"/>
      <c r="AP7" s="436"/>
      <c r="AQ7" s="436"/>
      <c r="AR7" s="436"/>
      <c r="AS7" s="436"/>
      <c r="AT7" s="436"/>
      <c r="AU7" s="436"/>
      <c r="AV7" s="436"/>
      <c r="AW7" s="436"/>
      <c r="AX7" s="436"/>
      <c r="AY7" s="436"/>
      <c r="AZ7" s="436"/>
      <c r="BA7" s="436"/>
      <c r="BB7" s="436"/>
      <c r="BC7" s="436"/>
      <c r="BD7" s="436"/>
      <c r="BE7" s="436"/>
      <c r="BF7" s="436"/>
      <c r="BG7" s="436"/>
      <c r="BH7" s="436"/>
      <c r="BI7" s="436"/>
      <c r="BJ7" s="436"/>
      <c r="BK7" s="436"/>
      <c r="BL7" s="436"/>
      <c r="BM7" s="436"/>
      <c r="BN7" s="436"/>
      <c r="BO7" s="289"/>
      <c r="BP7" s="289"/>
      <c r="BQ7" s="289"/>
      <c r="BR7" s="289"/>
    </row>
    <row r="8" spans="1:70" s="6" customFormat="1" ht="20.25" x14ac:dyDescent="0.3">
      <c r="A8" s="24"/>
      <c r="B8" s="26"/>
      <c r="C8" s="26"/>
      <c r="D8" s="26"/>
      <c r="E8" s="26"/>
      <c r="F8" s="26"/>
      <c r="G8" s="26"/>
      <c r="H8" s="26"/>
      <c r="I8" s="26"/>
      <c r="J8" s="26"/>
      <c r="K8" s="26"/>
      <c r="L8" s="438" t="s">
        <v>57</v>
      </c>
      <c r="M8" s="438"/>
      <c r="N8" s="438"/>
      <c r="O8" s="438"/>
      <c r="P8" s="438"/>
      <c r="Q8" s="438"/>
      <c r="R8" s="438"/>
      <c r="S8" s="438"/>
      <c r="T8" s="438"/>
      <c r="U8" s="438"/>
      <c r="V8" s="438"/>
      <c r="W8" s="438"/>
      <c r="X8" s="438"/>
      <c r="Y8" s="438"/>
      <c r="Z8" s="438"/>
      <c r="AA8" s="438"/>
      <c r="AB8" s="438"/>
      <c r="AC8" s="438"/>
      <c r="AD8" s="438"/>
      <c r="AE8" s="438"/>
      <c r="AF8" s="438"/>
      <c r="AG8" s="438"/>
      <c r="AH8" s="438"/>
      <c r="AI8" s="438"/>
      <c r="AJ8" s="438"/>
      <c r="AK8" s="438"/>
      <c r="AL8" s="438"/>
      <c r="AM8" s="438"/>
      <c r="AN8" s="438"/>
      <c r="AO8" s="438"/>
      <c r="AP8" s="438"/>
      <c r="AQ8" s="438"/>
      <c r="AR8" s="438"/>
      <c r="AS8" s="438"/>
      <c r="AT8" s="438"/>
      <c r="AU8" s="438"/>
      <c r="AV8" s="438"/>
      <c r="AW8" s="438"/>
      <c r="AX8" s="438"/>
      <c r="AY8" s="438"/>
      <c r="AZ8" s="438"/>
      <c r="BA8" s="438"/>
      <c r="BB8" s="438"/>
      <c r="BC8" s="438"/>
      <c r="BD8" s="438"/>
      <c r="BE8" s="438"/>
      <c r="BF8" s="438"/>
      <c r="BG8" s="438"/>
      <c r="BH8" s="438"/>
      <c r="BI8" s="438"/>
      <c r="BJ8" s="438"/>
      <c r="BK8" s="438"/>
      <c r="BL8" s="438"/>
      <c r="BM8" s="438"/>
      <c r="BN8" s="438"/>
      <c r="BO8" s="26"/>
      <c r="BP8" s="26"/>
      <c r="BQ8" s="26"/>
      <c r="BR8" s="26"/>
    </row>
    <row r="9" spans="1:70" s="6" customFormat="1" ht="20.25" x14ac:dyDescent="0.3">
      <c r="A9" s="24"/>
      <c r="B9" s="26"/>
      <c r="C9" s="26"/>
      <c r="D9" s="26"/>
      <c r="E9" s="26"/>
      <c r="F9" s="26"/>
      <c r="G9" s="26"/>
      <c r="H9" s="26"/>
      <c r="I9" s="26"/>
      <c r="J9" s="26"/>
      <c r="K9" s="26"/>
      <c r="L9" s="438" t="s">
        <v>154</v>
      </c>
      <c r="M9" s="438"/>
      <c r="N9" s="438"/>
      <c r="O9" s="438"/>
      <c r="P9" s="438"/>
      <c r="Q9" s="438"/>
      <c r="R9" s="438"/>
      <c r="S9" s="438"/>
      <c r="T9" s="438"/>
      <c r="U9" s="438"/>
      <c r="V9" s="438"/>
      <c r="W9" s="438"/>
      <c r="X9" s="438"/>
      <c r="Y9" s="438"/>
      <c r="Z9" s="438"/>
      <c r="AA9" s="438"/>
      <c r="AB9" s="438"/>
      <c r="AC9" s="438"/>
      <c r="AD9" s="438"/>
      <c r="AE9" s="438"/>
      <c r="AF9" s="438"/>
      <c r="AG9" s="438"/>
      <c r="AH9" s="438"/>
      <c r="AI9" s="438"/>
      <c r="AJ9" s="438"/>
      <c r="AK9" s="438"/>
      <c r="AL9" s="438"/>
      <c r="AM9" s="438"/>
      <c r="AN9" s="438"/>
      <c r="AO9" s="438"/>
      <c r="AP9" s="438"/>
      <c r="AQ9" s="438"/>
      <c r="AR9" s="438"/>
      <c r="AS9" s="438"/>
      <c r="AT9" s="438"/>
      <c r="AU9" s="438"/>
      <c r="AV9" s="438"/>
      <c r="AW9" s="438"/>
      <c r="AX9" s="438"/>
      <c r="AY9" s="438"/>
      <c r="AZ9" s="438"/>
      <c r="BA9" s="438"/>
      <c r="BB9" s="438"/>
      <c r="BC9" s="438"/>
      <c r="BD9" s="438"/>
      <c r="BE9" s="438"/>
      <c r="BF9" s="438"/>
      <c r="BG9" s="438"/>
      <c r="BH9" s="438"/>
      <c r="BI9" s="438"/>
      <c r="BJ9" s="438"/>
      <c r="BK9" s="438"/>
      <c r="BL9" s="438"/>
      <c r="BM9" s="438"/>
      <c r="BN9" s="438"/>
      <c r="BO9" s="26"/>
      <c r="BP9" s="26"/>
      <c r="BQ9" s="26"/>
      <c r="BR9" s="26"/>
    </row>
    <row r="10" spans="1:70" s="6" customFormat="1" ht="20.25" x14ac:dyDescent="0.3">
      <c r="A10" s="29"/>
      <c r="B10" s="26"/>
      <c r="C10" s="26"/>
      <c r="D10" s="26"/>
      <c r="E10" s="26"/>
      <c r="F10" s="26"/>
      <c r="G10" s="26"/>
      <c r="H10" s="28"/>
      <c r="I10" s="28"/>
      <c r="J10" s="28"/>
      <c r="K10" s="28"/>
      <c r="L10" s="438" t="s">
        <v>149</v>
      </c>
      <c r="M10" s="438"/>
      <c r="N10" s="438"/>
      <c r="O10" s="438"/>
      <c r="P10" s="438"/>
      <c r="Q10" s="438"/>
      <c r="R10" s="438"/>
      <c r="S10" s="438"/>
      <c r="T10" s="438"/>
      <c r="U10" s="438"/>
      <c r="V10" s="438"/>
      <c r="W10" s="438"/>
      <c r="X10" s="438"/>
      <c r="Y10" s="438"/>
      <c r="Z10" s="438"/>
      <c r="AA10" s="438"/>
      <c r="AB10" s="438"/>
      <c r="AC10" s="438"/>
      <c r="AD10" s="438"/>
      <c r="AE10" s="438"/>
      <c r="AF10" s="438"/>
      <c r="AG10" s="438"/>
      <c r="AH10" s="438"/>
      <c r="AI10" s="438"/>
      <c r="AJ10" s="438"/>
      <c r="AK10" s="438"/>
      <c r="AL10" s="438"/>
      <c r="AM10" s="438"/>
      <c r="AN10" s="438"/>
      <c r="AO10" s="438"/>
      <c r="AP10" s="438"/>
      <c r="AQ10" s="438"/>
      <c r="AR10" s="438"/>
      <c r="AS10" s="438"/>
      <c r="AT10" s="438"/>
      <c r="AU10" s="438"/>
      <c r="AV10" s="438"/>
      <c r="AW10" s="438"/>
      <c r="AX10" s="438"/>
      <c r="AY10" s="438"/>
      <c r="AZ10" s="438"/>
      <c r="BA10" s="438"/>
      <c r="BB10" s="438"/>
      <c r="BC10" s="438"/>
      <c r="BD10" s="438"/>
      <c r="BE10" s="438"/>
      <c r="BF10" s="438"/>
      <c r="BG10" s="438"/>
      <c r="BH10" s="438"/>
      <c r="BI10" s="438"/>
      <c r="BJ10" s="438"/>
      <c r="BK10" s="438"/>
      <c r="BL10" s="438"/>
      <c r="BM10" s="438"/>
      <c r="BN10" s="438"/>
      <c r="BO10" s="26"/>
      <c r="BP10" s="26"/>
      <c r="BQ10" s="26"/>
      <c r="BR10" s="26"/>
    </row>
    <row r="11" spans="1:70" s="2" customFormat="1" ht="18.600000000000001" customHeight="1" x14ac:dyDescent="0.25">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13"/>
      <c r="AA11" s="29"/>
      <c r="AB11" s="29"/>
      <c r="AC11" s="29"/>
      <c r="AD11" s="24"/>
      <c r="AE11" s="29"/>
      <c r="AF11" s="29"/>
      <c r="AG11" s="29"/>
      <c r="AH11" s="29"/>
      <c r="AI11" s="24"/>
      <c r="AJ11" s="24"/>
      <c r="AK11" s="24"/>
      <c r="AL11" s="24"/>
      <c r="AM11" s="24"/>
      <c r="AN11" s="24"/>
      <c r="AO11" s="24"/>
      <c r="AP11" s="24"/>
      <c r="AQ11" s="24"/>
      <c r="AR11" s="24"/>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row>
    <row r="12" spans="1:70" s="2" customFormat="1" ht="18.75" x14ac:dyDescent="0.25">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13"/>
      <c r="AA12" s="29"/>
      <c r="AB12" s="29"/>
      <c r="AC12" s="29"/>
      <c r="AD12" s="24"/>
      <c r="AE12" s="24"/>
      <c r="AG12" s="29"/>
      <c r="AH12" s="466" t="s">
        <v>94</v>
      </c>
      <c r="AI12" s="466"/>
      <c r="AJ12" s="466"/>
      <c r="AK12" s="466"/>
      <c r="AL12" s="466"/>
      <c r="AM12" s="466"/>
      <c r="AN12" s="466"/>
      <c r="AO12" s="466"/>
      <c r="AP12" s="466"/>
      <c r="AQ12" s="466"/>
      <c r="AR12" s="466"/>
      <c r="AS12" s="466"/>
      <c r="AT12" s="466"/>
      <c r="AU12" s="466"/>
      <c r="AV12" s="466"/>
      <c r="AW12" s="466"/>
      <c r="AX12" s="29"/>
      <c r="AY12" s="29"/>
      <c r="BA12" s="31" t="s">
        <v>58</v>
      </c>
      <c r="BB12" s="30"/>
      <c r="BC12" s="30"/>
      <c r="BD12" s="30"/>
      <c r="BE12" s="30"/>
      <c r="BF12" s="30"/>
      <c r="BG12" s="30"/>
      <c r="BH12" s="30"/>
      <c r="BI12" s="30"/>
      <c r="BJ12" s="30"/>
      <c r="BK12" s="30"/>
      <c r="BL12" s="30"/>
      <c r="BM12" s="29"/>
      <c r="BN12" s="29"/>
      <c r="BO12" s="29"/>
      <c r="BP12" s="29"/>
      <c r="BQ12" s="29"/>
      <c r="BR12" s="29"/>
    </row>
    <row r="13" spans="1:70" s="2" customFormat="1" ht="16.5" thickBot="1" x14ac:dyDescent="0.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13"/>
      <c r="AA13" s="29"/>
      <c r="AB13" s="29"/>
      <c r="AC13" s="29"/>
      <c r="AD13" s="24"/>
      <c r="AE13" s="24"/>
      <c r="AF13" s="29"/>
      <c r="AG13" s="29"/>
      <c r="AH13" s="29"/>
      <c r="AI13" s="29"/>
      <c r="AJ13" s="24"/>
      <c r="AK13" s="24"/>
      <c r="AL13" s="24"/>
      <c r="AM13" s="24"/>
      <c r="AN13" s="24"/>
      <c r="AO13" s="24"/>
      <c r="AP13" s="24"/>
      <c r="AQ13" s="24"/>
      <c r="AR13" s="24"/>
      <c r="AS13" s="24"/>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row>
    <row r="14" spans="1:70" s="4" customFormat="1" ht="15" customHeight="1" x14ac:dyDescent="0.2">
      <c r="A14" s="517"/>
      <c r="B14" s="518"/>
      <c r="C14" s="426" t="s">
        <v>0</v>
      </c>
      <c r="D14" s="426"/>
      <c r="E14" s="426"/>
      <c r="F14" s="427"/>
      <c r="G14" s="428"/>
      <c r="H14" s="430" t="s">
        <v>1</v>
      </c>
      <c r="I14" s="426"/>
      <c r="J14" s="427"/>
      <c r="K14" s="451"/>
      <c r="L14" s="452"/>
      <c r="M14" s="430" t="s">
        <v>2</v>
      </c>
      <c r="N14" s="426"/>
      <c r="O14" s="426"/>
      <c r="P14" s="427"/>
      <c r="Q14" s="430" t="s">
        <v>3</v>
      </c>
      <c r="R14" s="426"/>
      <c r="S14" s="426"/>
      <c r="T14" s="427"/>
      <c r="U14" s="428"/>
      <c r="V14" s="430" t="s">
        <v>4</v>
      </c>
      <c r="W14" s="426"/>
      <c r="X14" s="427"/>
      <c r="Y14" s="428"/>
      <c r="Z14" s="430" t="s">
        <v>5</v>
      </c>
      <c r="AA14" s="426"/>
      <c r="AB14" s="427"/>
      <c r="AC14" s="428"/>
      <c r="AD14" s="430" t="s">
        <v>6</v>
      </c>
      <c r="AE14" s="515"/>
      <c r="AF14" s="515"/>
      <c r="AG14" s="516"/>
      <c r="AH14" s="428"/>
      <c r="AI14" s="430" t="s">
        <v>7</v>
      </c>
      <c r="AJ14" s="426"/>
      <c r="AK14" s="427"/>
      <c r="AL14" s="428"/>
      <c r="AM14" s="430" t="s">
        <v>8</v>
      </c>
      <c r="AN14" s="426"/>
      <c r="AO14" s="426"/>
      <c r="AP14" s="427"/>
      <c r="AQ14" s="430" t="s">
        <v>9</v>
      </c>
      <c r="AR14" s="426"/>
      <c r="AS14" s="426"/>
      <c r="AT14" s="427"/>
      <c r="AU14" s="428"/>
      <c r="AV14" s="430" t="s">
        <v>10</v>
      </c>
      <c r="AW14" s="426"/>
      <c r="AX14" s="427"/>
      <c r="AY14" s="428"/>
      <c r="AZ14" s="430" t="s">
        <v>11</v>
      </c>
      <c r="BA14" s="426"/>
      <c r="BB14" s="426"/>
      <c r="BC14" s="427"/>
      <c r="BD14" s="439" t="s">
        <v>23</v>
      </c>
      <c r="BE14" s="463" t="s">
        <v>59</v>
      </c>
      <c r="BF14" s="439" t="s">
        <v>53</v>
      </c>
      <c r="BG14" s="447" t="s">
        <v>60</v>
      </c>
      <c r="BH14" s="448"/>
      <c r="BI14" s="439" t="s">
        <v>61</v>
      </c>
      <c r="BJ14" s="439" t="s">
        <v>62</v>
      </c>
      <c r="BK14" s="439" t="s">
        <v>12</v>
      </c>
      <c r="BL14" s="486" t="s">
        <v>13</v>
      </c>
      <c r="BM14" s="487"/>
      <c r="BN14" s="22"/>
      <c r="BO14" s="22"/>
      <c r="BP14" s="22"/>
      <c r="BQ14" s="22"/>
      <c r="BR14" s="22"/>
    </row>
    <row r="15" spans="1:70" s="4" customFormat="1" ht="13.5" customHeight="1" thickBot="1" x14ac:dyDescent="0.25">
      <c r="A15" s="519"/>
      <c r="B15" s="520"/>
      <c r="C15" s="32"/>
      <c r="D15" s="32"/>
      <c r="E15" s="32"/>
      <c r="F15" s="32"/>
      <c r="G15" s="429"/>
      <c r="H15" s="32"/>
      <c r="I15" s="32"/>
      <c r="J15" s="32"/>
      <c r="K15" s="453"/>
      <c r="L15" s="454"/>
      <c r="M15" s="32"/>
      <c r="N15" s="32"/>
      <c r="O15" s="32"/>
      <c r="P15" s="32"/>
      <c r="Q15" s="32"/>
      <c r="R15" s="32"/>
      <c r="S15" s="32"/>
      <c r="T15" s="32"/>
      <c r="U15" s="429"/>
      <c r="V15" s="32"/>
      <c r="W15" s="32"/>
      <c r="X15" s="32"/>
      <c r="Y15" s="429"/>
      <c r="Z15" s="214"/>
      <c r="AA15" s="33"/>
      <c r="AB15" s="33"/>
      <c r="AC15" s="429"/>
      <c r="AD15" s="32"/>
      <c r="AE15" s="32"/>
      <c r="AF15" s="32"/>
      <c r="AG15" s="33"/>
      <c r="AH15" s="429"/>
      <c r="AI15" s="33"/>
      <c r="AJ15" s="33"/>
      <c r="AK15" s="32"/>
      <c r="AL15" s="429"/>
      <c r="AM15" s="32"/>
      <c r="AN15" s="32"/>
      <c r="AO15" s="32"/>
      <c r="AP15" s="32"/>
      <c r="AQ15" s="32"/>
      <c r="AR15" s="32"/>
      <c r="AS15" s="32"/>
      <c r="AT15" s="32"/>
      <c r="AU15" s="429"/>
      <c r="AV15" s="33"/>
      <c r="AW15" s="33"/>
      <c r="AX15" s="33"/>
      <c r="AY15" s="429"/>
      <c r="AZ15" s="33"/>
      <c r="BA15" s="33"/>
      <c r="BB15" s="33"/>
      <c r="BC15" s="33"/>
      <c r="BD15" s="440"/>
      <c r="BE15" s="464"/>
      <c r="BF15" s="440"/>
      <c r="BG15" s="449"/>
      <c r="BH15" s="450"/>
      <c r="BI15" s="440"/>
      <c r="BJ15" s="440"/>
      <c r="BK15" s="440"/>
      <c r="BL15" s="488"/>
      <c r="BM15" s="489"/>
      <c r="BN15" s="22"/>
      <c r="BO15" s="22"/>
      <c r="BP15" s="22"/>
      <c r="BQ15" s="22"/>
      <c r="BR15" s="22"/>
    </row>
    <row r="16" spans="1:70" s="5" customFormat="1" ht="51.6" customHeight="1" x14ac:dyDescent="0.2">
      <c r="A16" s="521" t="s">
        <v>23</v>
      </c>
      <c r="B16" s="522"/>
      <c r="C16" s="242">
        <v>1</v>
      </c>
      <c r="D16" s="242">
        <v>8</v>
      </c>
      <c r="E16" s="242">
        <v>15</v>
      </c>
      <c r="F16" s="242">
        <v>22</v>
      </c>
      <c r="G16" s="459" t="s">
        <v>14</v>
      </c>
      <c r="H16" s="242">
        <v>6</v>
      </c>
      <c r="I16" s="242">
        <v>13</v>
      </c>
      <c r="J16" s="242">
        <v>20</v>
      </c>
      <c r="K16" s="455" t="s">
        <v>15</v>
      </c>
      <c r="L16" s="456"/>
      <c r="M16" s="242">
        <v>3</v>
      </c>
      <c r="N16" s="242">
        <v>10</v>
      </c>
      <c r="O16" s="242">
        <v>17</v>
      </c>
      <c r="P16" s="242">
        <v>24</v>
      </c>
      <c r="Q16" s="242">
        <v>1</v>
      </c>
      <c r="R16" s="242">
        <v>8</v>
      </c>
      <c r="S16" s="242">
        <v>15</v>
      </c>
      <c r="T16" s="242">
        <v>22</v>
      </c>
      <c r="U16" s="459" t="s">
        <v>16</v>
      </c>
      <c r="V16" s="242">
        <v>5</v>
      </c>
      <c r="W16" s="242">
        <v>12</v>
      </c>
      <c r="X16" s="242">
        <v>19</v>
      </c>
      <c r="Y16" s="459" t="s">
        <v>17</v>
      </c>
      <c r="Z16" s="242">
        <v>2</v>
      </c>
      <c r="AA16" s="242">
        <v>12</v>
      </c>
      <c r="AB16" s="242">
        <v>19</v>
      </c>
      <c r="AC16" s="459" t="s">
        <v>18</v>
      </c>
      <c r="AD16" s="242">
        <v>2</v>
      </c>
      <c r="AE16" s="242">
        <v>9</v>
      </c>
      <c r="AF16" s="242">
        <v>16</v>
      </c>
      <c r="AG16" s="242">
        <v>23</v>
      </c>
      <c r="AH16" s="459" t="s">
        <v>19</v>
      </c>
      <c r="AI16" s="242">
        <v>6</v>
      </c>
      <c r="AJ16" s="242">
        <v>13</v>
      </c>
      <c r="AK16" s="242">
        <v>20</v>
      </c>
      <c r="AL16" s="459" t="s">
        <v>20</v>
      </c>
      <c r="AM16" s="242">
        <v>4</v>
      </c>
      <c r="AN16" s="242">
        <v>11</v>
      </c>
      <c r="AO16" s="242">
        <v>18</v>
      </c>
      <c r="AP16" s="242">
        <v>25</v>
      </c>
      <c r="AQ16" s="242">
        <v>1</v>
      </c>
      <c r="AR16" s="242">
        <v>8</v>
      </c>
      <c r="AS16" s="242">
        <v>15</v>
      </c>
      <c r="AT16" s="242">
        <v>22</v>
      </c>
      <c r="AU16" s="459" t="s">
        <v>21</v>
      </c>
      <c r="AV16" s="242">
        <v>6</v>
      </c>
      <c r="AW16" s="242">
        <v>13</v>
      </c>
      <c r="AX16" s="242">
        <v>20</v>
      </c>
      <c r="AY16" s="459" t="s">
        <v>22</v>
      </c>
      <c r="AZ16" s="242">
        <v>3</v>
      </c>
      <c r="BA16" s="242">
        <v>10</v>
      </c>
      <c r="BB16" s="242">
        <v>17</v>
      </c>
      <c r="BC16" s="242">
        <v>24</v>
      </c>
      <c r="BD16" s="440"/>
      <c r="BE16" s="464"/>
      <c r="BF16" s="440"/>
      <c r="BG16" s="465" t="s">
        <v>63</v>
      </c>
      <c r="BH16" s="465" t="s">
        <v>55</v>
      </c>
      <c r="BI16" s="440"/>
      <c r="BJ16" s="440"/>
      <c r="BK16" s="440"/>
      <c r="BL16" s="488"/>
      <c r="BM16" s="489"/>
      <c r="BN16" s="22"/>
      <c r="BO16" s="22"/>
      <c r="BP16" s="22"/>
      <c r="BQ16" s="22"/>
      <c r="BR16" s="22"/>
    </row>
    <row r="17" spans="1:70" s="5" customFormat="1" ht="37.9" customHeight="1" x14ac:dyDescent="0.2">
      <c r="A17" s="523"/>
      <c r="B17" s="524"/>
      <c r="C17" s="243">
        <v>7</v>
      </c>
      <c r="D17" s="243">
        <v>14</v>
      </c>
      <c r="E17" s="243">
        <v>21</v>
      </c>
      <c r="F17" s="243">
        <v>28</v>
      </c>
      <c r="G17" s="460"/>
      <c r="H17" s="243">
        <v>12</v>
      </c>
      <c r="I17" s="243">
        <v>19</v>
      </c>
      <c r="J17" s="243">
        <v>26</v>
      </c>
      <c r="K17" s="457"/>
      <c r="L17" s="458"/>
      <c r="M17" s="243">
        <v>9</v>
      </c>
      <c r="N17" s="243">
        <v>16</v>
      </c>
      <c r="O17" s="243">
        <v>23</v>
      </c>
      <c r="P17" s="243">
        <v>30</v>
      </c>
      <c r="Q17" s="243">
        <v>7</v>
      </c>
      <c r="R17" s="243">
        <v>14</v>
      </c>
      <c r="S17" s="243">
        <v>21</v>
      </c>
      <c r="T17" s="243">
        <v>28</v>
      </c>
      <c r="U17" s="460"/>
      <c r="V17" s="243">
        <v>11</v>
      </c>
      <c r="W17" s="243">
        <v>18</v>
      </c>
      <c r="X17" s="243">
        <v>25</v>
      </c>
      <c r="Y17" s="460"/>
      <c r="Z17" s="244">
        <v>8</v>
      </c>
      <c r="AA17" s="243">
        <v>15</v>
      </c>
      <c r="AB17" s="243">
        <v>22</v>
      </c>
      <c r="AC17" s="467"/>
      <c r="AD17" s="243">
        <v>8</v>
      </c>
      <c r="AE17" s="243">
        <v>15</v>
      </c>
      <c r="AF17" s="243">
        <v>22</v>
      </c>
      <c r="AG17" s="243">
        <v>29</v>
      </c>
      <c r="AH17" s="467"/>
      <c r="AI17" s="243">
        <v>12</v>
      </c>
      <c r="AJ17" s="243">
        <v>19</v>
      </c>
      <c r="AK17" s="243">
        <v>26</v>
      </c>
      <c r="AL17" s="460"/>
      <c r="AM17" s="243">
        <v>10</v>
      </c>
      <c r="AN17" s="243">
        <v>17</v>
      </c>
      <c r="AO17" s="243">
        <v>24</v>
      </c>
      <c r="AP17" s="243">
        <v>31</v>
      </c>
      <c r="AQ17" s="243">
        <v>7</v>
      </c>
      <c r="AR17" s="243">
        <v>14</v>
      </c>
      <c r="AS17" s="243">
        <v>21</v>
      </c>
      <c r="AT17" s="243">
        <v>28</v>
      </c>
      <c r="AU17" s="460"/>
      <c r="AV17" s="243">
        <v>12</v>
      </c>
      <c r="AW17" s="243">
        <v>19</v>
      </c>
      <c r="AX17" s="243">
        <v>26</v>
      </c>
      <c r="AY17" s="460"/>
      <c r="AZ17" s="243">
        <v>9</v>
      </c>
      <c r="BA17" s="243">
        <v>16</v>
      </c>
      <c r="BB17" s="243">
        <v>23</v>
      </c>
      <c r="BC17" s="243">
        <v>31</v>
      </c>
      <c r="BD17" s="440"/>
      <c r="BE17" s="464"/>
      <c r="BF17" s="440"/>
      <c r="BG17" s="440"/>
      <c r="BH17" s="440"/>
      <c r="BI17" s="440"/>
      <c r="BJ17" s="440"/>
      <c r="BK17" s="440"/>
      <c r="BL17" s="488"/>
      <c r="BM17" s="489"/>
      <c r="BN17" s="22"/>
      <c r="BO17" s="22"/>
      <c r="BP17" s="22"/>
      <c r="BQ17" s="22"/>
      <c r="BR17" s="22"/>
    </row>
    <row r="18" spans="1:70" s="3" customFormat="1" ht="17.45" customHeight="1" x14ac:dyDescent="0.25">
      <c r="A18" s="525">
        <v>1</v>
      </c>
      <c r="B18" s="380"/>
      <c r="C18" s="205"/>
      <c r="D18" s="205"/>
      <c r="E18" s="205"/>
      <c r="F18" s="35"/>
      <c r="G18" s="35"/>
      <c r="H18" s="35"/>
      <c r="I18" s="35"/>
      <c r="J18" s="35"/>
      <c r="K18" s="545">
        <v>17</v>
      </c>
      <c r="L18" s="546"/>
      <c r="M18" s="35"/>
      <c r="N18" s="35"/>
      <c r="O18" s="35"/>
      <c r="P18" s="35"/>
      <c r="Q18" s="35"/>
      <c r="R18" s="35"/>
      <c r="S18" s="35"/>
      <c r="T18" s="35"/>
      <c r="U18" s="35"/>
      <c r="V18" s="35"/>
      <c r="W18" s="35"/>
      <c r="X18" s="35"/>
      <c r="Y18" s="35"/>
      <c r="Z18" s="215"/>
      <c r="AA18" s="35">
        <v>21</v>
      </c>
      <c r="AB18" s="35"/>
      <c r="AC18" s="35"/>
      <c r="AD18" s="35"/>
      <c r="AE18" s="35"/>
      <c r="AF18" s="35"/>
      <c r="AG18" s="35"/>
      <c r="AH18" s="35"/>
      <c r="AI18" s="35"/>
      <c r="AJ18" s="35"/>
      <c r="AK18" s="35"/>
      <c r="AL18" s="35"/>
      <c r="AM18" s="35"/>
      <c r="AN18" s="35"/>
      <c r="AO18" s="34"/>
      <c r="AP18" s="34"/>
      <c r="AQ18" s="34"/>
      <c r="AR18" s="233" t="s">
        <v>135</v>
      </c>
      <c r="AS18" s="35">
        <v>0</v>
      </c>
      <c r="AT18" s="35">
        <v>0</v>
      </c>
      <c r="AU18" s="35"/>
      <c r="AV18" s="35"/>
      <c r="AW18" s="36"/>
      <c r="AX18" s="36"/>
      <c r="AY18" s="36"/>
      <c r="AZ18" s="36"/>
      <c r="BA18" s="36"/>
      <c r="BB18" s="36"/>
      <c r="BC18" s="36"/>
      <c r="BD18" s="205">
        <v>1</v>
      </c>
      <c r="BE18" s="205">
        <f>K18+AA18</f>
        <v>38</v>
      </c>
      <c r="BF18" s="201">
        <v>2</v>
      </c>
      <c r="BG18" s="201"/>
      <c r="BH18" s="201"/>
      <c r="BI18" s="201">
        <v>1</v>
      </c>
      <c r="BJ18" s="201"/>
      <c r="BK18" s="201">
        <v>11</v>
      </c>
      <c r="BL18" s="490">
        <f>BE18+BF18+BG18+BH18+BI18+BJ18+BK18</f>
        <v>52</v>
      </c>
      <c r="BM18" s="491"/>
      <c r="BN18" s="29"/>
      <c r="BO18" s="29"/>
      <c r="BP18" s="29"/>
      <c r="BQ18" s="29"/>
      <c r="BR18" s="29"/>
    </row>
    <row r="19" spans="1:70" s="3" customFormat="1" ht="17.45" customHeight="1" x14ac:dyDescent="0.25">
      <c r="A19" s="431">
        <v>2</v>
      </c>
      <c r="B19" s="432"/>
      <c r="C19" s="205"/>
      <c r="D19" s="205"/>
      <c r="E19" s="205"/>
      <c r="F19" s="35"/>
      <c r="G19" s="35"/>
      <c r="H19" s="35"/>
      <c r="I19" s="35"/>
      <c r="J19" s="35"/>
      <c r="K19" s="547">
        <v>12</v>
      </c>
      <c r="L19" s="547"/>
      <c r="M19" s="35"/>
      <c r="N19" s="35"/>
      <c r="O19" s="35"/>
      <c r="P19" s="233" t="s">
        <v>135</v>
      </c>
      <c r="Q19" s="35">
        <v>8</v>
      </c>
      <c r="R19" s="35">
        <v>8</v>
      </c>
      <c r="S19" s="35">
        <v>8</v>
      </c>
      <c r="T19" s="35">
        <v>8</v>
      </c>
      <c r="U19" s="35"/>
      <c r="V19" s="35"/>
      <c r="W19" s="35"/>
      <c r="X19" s="35"/>
      <c r="Y19" s="35"/>
      <c r="Z19" s="215"/>
      <c r="AA19" s="35">
        <v>14</v>
      </c>
      <c r="AB19" s="35"/>
      <c r="AC19" s="35"/>
      <c r="AD19" s="233"/>
      <c r="AE19" s="35"/>
      <c r="AF19" s="35"/>
      <c r="AG19" s="35"/>
      <c r="AH19" s="35"/>
      <c r="AI19" s="35"/>
      <c r="AJ19" s="35"/>
      <c r="AK19" s="233" t="s">
        <v>135</v>
      </c>
      <c r="AL19" s="35">
        <v>0</v>
      </c>
      <c r="AM19" s="35">
        <v>0</v>
      </c>
      <c r="AN19" s="35">
        <v>0</v>
      </c>
      <c r="AO19" s="35">
        <v>0</v>
      </c>
      <c r="AP19" s="35">
        <v>0</v>
      </c>
      <c r="AQ19" s="35">
        <v>0</v>
      </c>
      <c r="AR19" s="35">
        <v>8</v>
      </c>
      <c r="AS19" s="35">
        <v>8</v>
      </c>
      <c r="AT19" s="35">
        <v>8</v>
      </c>
      <c r="AU19" s="35">
        <v>8</v>
      </c>
      <c r="AV19" s="35"/>
      <c r="AW19" s="36"/>
      <c r="AX19" s="36"/>
      <c r="AY19" s="36"/>
      <c r="AZ19" s="36"/>
      <c r="BA19" s="36"/>
      <c r="BB19" s="36"/>
      <c r="BC19" s="36"/>
      <c r="BD19" s="205">
        <v>2</v>
      </c>
      <c r="BE19" s="205">
        <f>K19+AA19</f>
        <v>26</v>
      </c>
      <c r="BF19" s="201">
        <v>6</v>
      </c>
      <c r="BG19" s="201">
        <v>8</v>
      </c>
      <c r="BH19" s="201"/>
      <c r="BI19" s="201">
        <v>2</v>
      </c>
      <c r="BJ19" s="201"/>
      <c r="BK19" s="201">
        <v>10</v>
      </c>
      <c r="BL19" s="492">
        <f>BE19+BF19+BG19+BH19+BI19+BJ19+BK19</f>
        <v>52</v>
      </c>
      <c r="BM19" s="493"/>
      <c r="BN19" s="29"/>
      <c r="BO19" s="29"/>
      <c r="BP19" s="29"/>
      <c r="BQ19" s="29"/>
      <c r="BR19" s="29"/>
    </row>
    <row r="20" spans="1:70" s="3" customFormat="1" ht="17.45" customHeight="1" thickBot="1" x14ac:dyDescent="0.3">
      <c r="A20" s="433">
        <v>3</v>
      </c>
      <c r="B20" s="434"/>
      <c r="C20" s="200"/>
      <c r="D20" s="200"/>
      <c r="E20" s="200"/>
      <c r="F20" s="38"/>
      <c r="G20" s="38"/>
      <c r="H20" s="38"/>
      <c r="I20" s="38"/>
      <c r="J20" s="38"/>
      <c r="K20" s="485">
        <v>10</v>
      </c>
      <c r="L20" s="485"/>
      <c r="M20" s="211"/>
      <c r="N20" s="37" t="s">
        <v>135</v>
      </c>
      <c r="O20" s="37">
        <v>0</v>
      </c>
      <c r="P20" s="37">
        <v>0</v>
      </c>
      <c r="Q20" s="38">
        <v>8</v>
      </c>
      <c r="R20" s="38">
        <v>8</v>
      </c>
      <c r="S20" s="38">
        <v>8</v>
      </c>
      <c r="T20" s="38">
        <v>8</v>
      </c>
      <c r="U20" s="38"/>
      <c r="V20" s="38"/>
      <c r="W20" s="38"/>
      <c r="X20" s="38"/>
      <c r="Y20" s="38"/>
      <c r="Z20" s="216"/>
      <c r="AA20" s="38">
        <v>8</v>
      </c>
      <c r="AB20" s="38"/>
      <c r="AC20" s="38"/>
      <c r="AD20" s="38"/>
      <c r="AE20" s="37" t="s">
        <v>135</v>
      </c>
      <c r="AF20" s="38">
        <v>8</v>
      </c>
      <c r="AG20" s="38">
        <v>8</v>
      </c>
      <c r="AH20" s="38">
        <v>8</v>
      </c>
      <c r="AI20" s="38">
        <v>8</v>
      </c>
      <c r="AJ20" s="38" t="s">
        <v>25</v>
      </c>
      <c r="AK20" s="38" t="s">
        <v>25</v>
      </c>
      <c r="AL20" s="38" t="s">
        <v>25</v>
      </c>
      <c r="AM20" s="38" t="s">
        <v>25</v>
      </c>
      <c r="AN20" s="38"/>
      <c r="AO20" s="38"/>
      <c r="AP20" s="38"/>
      <c r="AQ20" s="160"/>
      <c r="AR20" s="160"/>
      <c r="AS20" s="160" t="s">
        <v>24</v>
      </c>
      <c r="AT20" s="160" t="s">
        <v>24</v>
      </c>
      <c r="AU20" s="38"/>
      <c r="AV20" s="38"/>
      <c r="AW20" s="135"/>
      <c r="AX20" s="135"/>
      <c r="AY20" s="135"/>
      <c r="AZ20" s="135"/>
      <c r="BA20" s="135"/>
      <c r="BB20" s="135"/>
      <c r="BC20" s="135"/>
      <c r="BD20" s="200">
        <v>3</v>
      </c>
      <c r="BE20" s="200">
        <f>K20+AA20</f>
        <v>18</v>
      </c>
      <c r="BF20" s="202">
        <v>2</v>
      </c>
      <c r="BG20" s="202">
        <v>8</v>
      </c>
      <c r="BH20" s="202">
        <v>4</v>
      </c>
      <c r="BI20" s="202">
        <v>2</v>
      </c>
      <c r="BJ20" s="202">
        <v>7</v>
      </c>
      <c r="BK20" s="202">
        <v>2</v>
      </c>
      <c r="BL20" s="494">
        <f>BE20+BF20+BG20+BH20+BI20+BJ20+BK20</f>
        <v>43</v>
      </c>
      <c r="BM20" s="495"/>
      <c r="BN20" s="29"/>
      <c r="BO20" s="29"/>
      <c r="BP20" s="29"/>
      <c r="BQ20" s="29"/>
      <c r="BR20" s="29"/>
    </row>
    <row r="21" spans="1:70" s="369" customFormat="1" ht="22.9" customHeight="1" x14ac:dyDescent="0.25">
      <c r="A21" s="366"/>
      <c r="B21" s="366"/>
      <c r="C21" s="366"/>
      <c r="D21" s="366"/>
      <c r="E21" s="366"/>
      <c r="F21" s="61"/>
      <c r="G21" s="61"/>
      <c r="H21" s="61"/>
      <c r="I21" s="61"/>
      <c r="J21" s="61"/>
      <c r="K21" s="61"/>
      <c r="L21" s="61"/>
      <c r="M21" s="61"/>
      <c r="N21" s="61"/>
      <c r="O21" s="61"/>
      <c r="P21" s="61"/>
      <c r="Q21" s="61"/>
      <c r="R21" s="61"/>
      <c r="S21" s="61"/>
      <c r="T21" s="61"/>
      <c r="U21" s="61"/>
      <c r="V21" s="61"/>
      <c r="W21" s="61"/>
      <c r="X21" s="61"/>
      <c r="Y21" s="61"/>
      <c r="Z21" s="367"/>
      <c r="AA21" s="61"/>
      <c r="AB21" s="61"/>
      <c r="AC21" s="61"/>
      <c r="AD21" s="61"/>
      <c r="AE21" s="61"/>
      <c r="AF21" s="61"/>
      <c r="AG21" s="61"/>
      <c r="AH21" s="61"/>
      <c r="AI21" s="61"/>
      <c r="AJ21" s="61"/>
      <c r="AK21" s="61"/>
      <c r="AL21" s="61"/>
      <c r="AM21" s="61"/>
      <c r="AN21" s="61"/>
      <c r="AO21" s="61"/>
      <c r="AP21" s="61"/>
      <c r="AQ21" s="61"/>
      <c r="AR21" s="61"/>
      <c r="AS21" s="61"/>
      <c r="AT21" s="61"/>
      <c r="AU21" s="61"/>
      <c r="AV21" s="61"/>
      <c r="AW21" s="368"/>
      <c r="AX21" s="368"/>
      <c r="AY21" s="368"/>
      <c r="BA21" s="370"/>
      <c r="BB21" s="370"/>
      <c r="BC21" s="370" t="s">
        <v>26</v>
      </c>
      <c r="BD21" s="366"/>
      <c r="BE21" s="371">
        <f>SUM(BE18:BE20)</f>
        <v>82</v>
      </c>
      <c r="BF21" s="371">
        <f t="shared" ref="BF21:BL21" si="0">SUM(BF18:BF20)</f>
        <v>10</v>
      </c>
      <c r="BG21" s="371">
        <f t="shared" si="0"/>
        <v>16</v>
      </c>
      <c r="BH21" s="371">
        <f t="shared" si="0"/>
        <v>4</v>
      </c>
      <c r="BI21" s="371">
        <f t="shared" si="0"/>
        <v>5</v>
      </c>
      <c r="BJ21" s="371">
        <f t="shared" si="0"/>
        <v>7</v>
      </c>
      <c r="BK21" s="371">
        <f t="shared" si="0"/>
        <v>23</v>
      </c>
      <c r="BL21" s="569">
        <f t="shared" si="0"/>
        <v>147</v>
      </c>
      <c r="BM21" s="569"/>
      <c r="BN21" s="372"/>
      <c r="BO21" s="372"/>
      <c r="BP21" s="372"/>
      <c r="BQ21" s="372"/>
      <c r="BR21" s="372"/>
    </row>
    <row r="22" spans="1:70" s="369" customFormat="1" ht="17.25" customHeight="1" x14ac:dyDescent="0.25">
      <c r="A22" s="366"/>
      <c r="B22" s="366"/>
      <c r="C22" s="366"/>
      <c r="D22" s="366"/>
      <c r="E22" s="366"/>
      <c r="F22" s="61"/>
      <c r="G22" s="61"/>
      <c r="H22" s="61"/>
      <c r="I22" s="61"/>
      <c r="J22" s="61"/>
      <c r="K22" s="61"/>
      <c r="L22" s="61"/>
      <c r="M22" s="61"/>
      <c r="N22" s="61"/>
      <c r="O22" s="61"/>
      <c r="P22" s="61"/>
      <c r="Q22" s="61"/>
      <c r="R22" s="61"/>
      <c r="S22" s="61"/>
      <c r="T22" s="61"/>
      <c r="U22" s="61"/>
      <c r="V22" s="61"/>
      <c r="W22" s="61"/>
      <c r="X22" s="61"/>
      <c r="Y22" s="61"/>
      <c r="Z22" s="367"/>
      <c r="AA22" s="61"/>
      <c r="AB22" s="61"/>
      <c r="AC22" s="61"/>
      <c r="AD22" s="61"/>
      <c r="AE22" s="61"/>
      <c r="AF22" s="61"/>
      <c r="AG22" s="61"/>
      <c r="AH22" s="61"/>
      <c r="AI22" s="61"/>
      <c r="AJ22" s="61"/>
      <c r="AK22" s="61"/>
      <c r="AL22" s="61"/>
      <c r="AM22" s="61"/>
      <c r="AN22" s="61"/>
      <c r="AO22" s="61"/>
      <c r="AP22" s="61"/>
      <c r="AQ22" s="61"/>
      <c r="AR22" s="61"/>
      <c r="AS22" s="61"/>
      <c r="AT22" s="61"/>
      <c r="AU22" s="61"/>
      <c r="AV22" s="61"/>
      <c r="AW22" s="368"/>
      <c r="AX22" s="368"/>
      <c r="AY22" s="368"/>
      <c r="BA22" s="373"/>
      <c r="BB22" s="373"/>
      <c r="BC22" s="373"/>
      <c r="BD22" s="366"/>
      <c r="BE22" s="366"/>
      <c r="BF22" s="366"/>
      <c r="BG22" s="366"/>
      <c r="BH22" s="366"/>
      <c r="BI22" s="366"/>
      <c r="BJ22" s="366"/>
      <c r="BK22" s="366"/>
      <c r="BL22" s="374"/>
      <c r="BM22" s="374"/>
      <c r="BN22" s="372"/>
      <c r="BO22" s="372"/>
      <c r="BP22" s="372"/>
      <c r="BQ22" s="372"/>
      <c r="BR22" s="372"/>
    </row>
    <row r="23" spans="1:70" s="10" customFormat="1" ht="20.25" customHeight="1" x14ac:dyDescent="0.2">
      <c r="A23" s="393" t="s">
        <v>64</v>
      </c>
      <c r="B23" s="393"/>
      <c r="C23" s="393"/>
      <c r="D23" s="393"/>
      <c r="E23" s="41"/>
      <c r="F23" s="393" t="s">
        <v>27</v>
      </c>
      <c r="G23" s="393"/>
      <c r="H23" s="393"/>
      <c r="I23" s="393"/>
      <c r="J23" s="393"/>
      <c r="K23" s="393"/>
      <c r="L23" s="393"/>
      <c r="M23" s="40"/>
      <c r="N23" s="393" t="s">
        <v>65</v>
      </c>
      <c r="O23" s="393"/>
      <c r="P23" s="393"/>
      <c r="Q23" s="393"/>
      <c r="R23" s="393"/>
      <c r="S23" s="393"/>
      <c r="T23" s="393"/>
      <c r="U23" s="41"/>
      <c r="V23" s="393" t="s">
        <v>83</v>
      </c>
      <c r="W23" s="393"/>
      <c r="X23" s="393"/>
      <c r="Y23" s="393"/>
      <c r="Z23" s="393"/>
      <c r="AA23" s="393"/>
      <c r="AB23" s="393"/>
      <c r="AC23" s="42"/>
      <c r="AD23" s="393" t="s">
        <v>66</v>
      </c>
      <c r="AE23" s="393"/>
      <c r="AF23" s="393"/>
      <c r="AG23" s="393"/>
      <c r="AH23" s="393"/>
      <c r="AI23" s="393"/>
      <c r="AJ23" s="393"/>
      <c r="AK23" s="40"/>
      <c r="AL23" s="393" t="s">
        <v>28</v>
      </c>
      <c r="AM23" s="393"/>
      <c r="AN23" s="393"/>
      <c r="AO23" s="393"/>
      <c r="AP23" s="393"/>
      <c r="AQ23" s="393"/>
      <c r="AR23" s="41"/>
      <c r="AS23" s="42"/>
      <c r="AT23" s="393" t="s">
        <v>67</v>
      </c>
      <c r="AU23" s="393"/>
      <c r="AV23" s="393"/>
      <c r="AW23" s="393"/>
      <c r="AX23" s="393"/>
      <c r="AY23" s="41"/>
      <c r="AZ23" s="41"/>
      <c r="BA23" s="41"/>
      <c r="BB23" s="393" t="s">
        <v>68</v>
      </c>
      <c r="BC23" s="393"/>
      <c r="BD23" s="393"/>
      <c r="BE23" s="393"/>
      <c r="BF23" s="393"/>
      <c r="BG23" s="69"/>
      <c r="BH23" s="393" t="s">
        <v>12</v>
      </c>
      <c r="BI23" s="393"/>
      <c r="BJ23" s="393"/>
      <c r="BK23" s="393"/>
      <c r="BL23" s="69"/>
      <c r="BM23" s="42"/>
    </row>
    <row r="24" spans="1:70" s="10" customFormat="1" x14ac:dyDescent="0.2">
      <c r="A24" s="393"/>
      <c r="B24" s="393"/>
      <c r="C24" s="393"/>
      <c r="D24" s="393"/>
      <c r="E24" s="41"/>
      <c r="F24" s="393"/>
      <c r="G24" s="393"/>
      <c r="H24" s="393"/>
      <c r="I24" s="393"/>
      <c r="J24" s="393"/>
      <c r="K24" s="393"/>
      <c r="L24" s="393"/>
      <c r="M24" s="40"/>
      <c r="N24" s="393"/>
      <c r="O24" s="393"/>
      <c r="P24" s="393"/>
      <c r="Q24" s="393"/>
      <c r="R24" s="393"/>
      <c r="S24" s="393"/>
      <c r="T24" s="393"/>
      <c r="U24" s="41"/>
      <c r="V24" s="393"/>
      <c r="W24" s="393"/>
      <c r="X24" s="393"/>
      <c r="Y24" s="393"/>
      <c r="Z24" s="393"/>
      <c r="AA24" s="393"/>
      <c r="AB24" s="393"/>
      <c r="AC24" s="42"/>
      <c r="AD24" s="393"/>
      <c r="AE24" s="393"/>
      <c r="AF24" s="393"/>
      <c r="AG24" s="393"/>
      <c r="AH24" s="393"/>
      <c r="AI24" s="393"/>
      <c r="AJ24" s="393"/>
      <c r="AK24" s="40"/>
      <c r="AL24" s="393"/>
      <c r="AM24" s="393"/>
      <c r="AN24" s="393"/>
      <c r="AO24" s="393"/>
      <c r="AP24" s="393"/>
      <c r="AQ24" s="393"/>
      <c r="AR24" s="41"/>
      <c r="AS24" s="69"/>
      <c r="AT24" s="393"/>
      <c r="AU24" s="393"/>
      <c r="AV24" s="393"/>
      <c r="AW24" s="393"/>
      <c r="AX24" s="393"/>
      <c r="AY24" s="41"/>
      <c r="AZ24" s="41"/>
      <c r="BA24" s="41"/>
      <c r="BB24" s="393"/>
      <c r="BC24" s="393"/>
      <c r="BD24" s="393"/>
      <c r="BE24" s="393"/>
      <c r="BF24" s="393"/>
      <c r="BG24" s="69"/>
      <c r="BH24" s="393"/>
      <c r="BI24" s="393"/>
      <c r="BJ24" s="393"/>
      <c r="BK24" s="393"/>
      <c r="BL24" s="69"/>
      <c r="BM24" s="42"/>
    </row>
    <row r="25" spans="1:70" s="10" customFormat="1" x14ac:dyDescent="0.2">
      <c r="A25" s="393"/>
      <c r="B25" s="393"/>
      <c r="C25" s="393"/>
      <c r="D25" s="393"/>
      <c r="E25" s="41"/>
      <c r="F25" s="393"/>
      <c r="G25" s="393"/>
      <c r="H25" s="393"/>
      <c r="I25" s="393"/>
      <c r="J25" s="393"/>
      <c r="K25" s="393"/>
      <c r="L25" s="393"/>
      <c r="M25" s="40"/>
      <c r="N25" s="393"/>
      <c r="O25" s="393"/>
      <c r="P25" s="393"/>
      <c r="Q25" s="393"/>
      <c r="R25" s="393"/>
      <c r="S25" s="393"/>
      <c r="T25" s="393"/>
      <c r="U25" s="41"/>
      <c r="V25" s="393"/>
      <c r="W25" s="393"/>
      <c r="X25" s="393"/>
      <c r="Y25" s="393"/>
      <c r="Z25" s="393"/>
      <c r="AA25" s="393"/>
      <c r="AB25" s="393"/>
      <c r="AC25" s="42"/>
      <c r="AD25" s="393"/>
      <c r="AE25" s="393"/>
      <c r="AF25" s="393"/>
      <c r="AG25" s="393"/>
      <c r="AH25" s="393"/>
      <c r="AI25" s="393"/>
      <c r="AJ25" s="393"/>
      <c r="AK25" s="40"/>
      <c r="AL25" s="393"/>
      <c r="AM25" s="393"/>
      <c r="AN25" s="393"/>
      <c r="AO25" s="393"/>
      <c r="AP25" s="393"/>
      <c r="AQ25" s="393"/>
      <c r="AR25" s="41"/>
      <c r="AS25" s="69"/>
      <c r="AT25" s="393"/>
      <c r="AU25" s="393"/>
      <c r="AV25" s="393"/>
      <c r="AW25" s="393"/>
      <c r="AX25" s="393"/>
      <c r="AY25" s="41"/>
      <c r="AZ25" s="41"/>
      <c r="BA25" s="41"/>
      <c r="BB25" s="393"/>
      <c r="BC25" s="393"/>
      <c r="BD25" s="393"/>
      <c r="BE25" s="393"/>
      <c r="BF25" s="393"/>
      <c r="BG25" s="69"/>
      <c r="BH25" s="393"/>
      <c r="BI25" s="393"/>
      <c r="BJ25" s="393"/>
      <c r="BK25" s="393"/>
      <c r="BL25" s="69"/>
      <c r="BM25" s="42"/>
    </row>
    <row r="26" spans="1:70" s="10" customFormat="1" x14ac:dyDescent="0.2">
      <c r="A26" s="393"/>
      <c r="B26" s="393"/>
      <c r="C26" s="393"/>
      <c r="D26" s="393"/>
      <c r="E26" s="41"/>
      <c r="F26" s="393"/>
      <c r="G26" s="393"/>
      <c r="H26" s="393"/>
      <c r="I26" s="393"/>
      <c r="J26" s="393"/>
      <c r="K26" s="393"/>
      <c r="L26" s="393"/>
      <c r="M26" s="40"/>
      <c r="N26" s="393"/>
      <c r="O26" s="393"/>
      <c r="P26" s="393"/>
      <c r="Q26" s="393"/>
      <c r="R26" s="393"/>
      <c r="S26" s="393"/>
      <c r="T26" s="393"/>
      <c r="U26" s="41"/>
      <c r="V26" s="393"/>
      <c r="W26" s="393"/>
      <c r="X26" s="393"/>
      <c r="Y26" s="393"/>
      <c r="Z26" s="393"/>
      <c r="AA26" s="393"/>
      <c r="AB26" s="393"/>
      <c r="AC26" s="42"/>
      <c r="AD26" s="393"/>
      <c r="AE26" s="393"/>
      <c r="AF26" s="393"/>
      <c r="AG26" s="393"/>
      <c r="AH26" s="393"/>
      <c r="AI26" s="393"/>
      <c r="AJ26" s="393"/>
      <c r="AK26" s="40"/>
      <c r="AL26" s="393"/>
      <c r="AM26" s="393"/>
      <c r="AN26" s="393"/>
      <c r="AO26" s="393"/>
      <c r="AP26" s="393"/>
      <c r="AQ26" s="393"/>
      <c r="AR26" s="41"/>
      <c r="AS26" s="69"/>
      <c r="AT26" s="393"/>
      <c r="AU26" s="393"/>
      <c r="AV26" s="393"/>
      <c r="AW26" s="393"/>
      <c r="AX26" s="393"/>
      <c r="AY26" s="41"/>
      <c r="AZ26" s="41"/>
      <c r="BA26" s="41"/>
      <c r="BB26" s="393"/>
      <c r="BC26" s="393"/>
      <c r="BD26" s="393"/>
      <c r="BE26" s="393"/>
      <c r="BF26" s="393"/>
      <c r="BG26" s="69"/>
      <c r="BH26" s="393"/>
      <c r="BI26" s="393"/>
      <c r="BJ26" s="393"/>
      <c r="BK26" s="393"/>
      <c r="BL26" s="69"/>
      <c r="BM26" s="42"/>
    </row>
    <row r="27" spans="1:70" s="10" customFormat="1" x14ac:dyDescent="0.2">
      <c r="A27" s="40"/>
      <c r="B27" s="43"/>
      <c r="C27" s="43"/>
      <c r="D27" s="43"/>
      <c r="E27" s="43"/>
      <c r="F27" s="43"/>
      <c r="G27" s="40"/>
      <c r="H27" s="40"/>
      <c r="I27" s="40"/>
      <c r="J27" s="43"/>
      <c r="K27" s="43"/>
      <c r="L27" s="43"/>
      <c r="M27" s="43"/>
      <c r="N27" s="43"/>
      <c r="O27" s="44"/>
      <c r="P27" s="45"/>
      <c r="Q27" s="43"/>
      <c r="R27" s="43"/>
      <c r="S27" s="43"/>
      <c r="T27" s="43"/>
      <c r="U27" s="43"/>
      <c r="V27" s="43"/>
      <c r="W27" s="43"/>
      <c r="X27" s="203"/>
      <c r="Y27" s="71"/>
      <c r="Z27" s="71"/>
      <c r="AA27" s="42"/>
      <c r="AB27" s="43"/>
      <c r="AC27" s="42"/>
      <c r="AD27" s="42"/>
      <c r="AE27" s="42"/>
      <c r="AF27" s="42"/>
      <c r="AG27" s="40"/>
      <c r="AH27" s="40"/>
      <c r="AI27" s="40"/>
      <c r="AJ27" s="43"/>
      <c r="AK27" s="43"/>
      <c r="AL27" s="43"/>
      <c r="AM27" s="43"/>
      <c r="AN27" s="43"/>
      <c r="AO27" s="46"/>
      <c r="AP27" s="46"/>
      <c r="AQ27" s="42"/>
      <c r="AR27" s="42"/>
      <c r="AS27" s="42"/>
      <c r="AT27" s="42"/>
      <c r="AU27" s="42"/>
      <c r="AV27" s="42"/>
      <c r="AW27" s="42"/>
      <c r="AX27" s="42"/>
      <c r="AY27" s="42"/>
      <c r="AZ27" s="71"/>
      <c r="BA27" s="71"/>
      <c r="BB27" s="42"/>
      <c r="BC27" s="42"/>
      <c r="BD27" s="42"/>
      <c r="BE27" s="71"/>
      <c r="BF27" s="42"/>
      <c r="BG27" s="42"/>
      <c r="BH27" s="71"/>
      <c r="BI27" s="42"/>
      <c r="BJ27" s="42"/>
      <c r="BK27" s="42"/>
      <c r="BL27" s="42"/>
      <c r="BM27" s="42"/>
    </row>
    <row r="28" spans="1:70" s="10" customFormat="1" ht="13.5" customHeight="1" x14ac:dyDescent="0.2">
      <c r="A28" s="40"/>
      <c r="B28" s="40"/>
      <c r="C28" s="40"/>
      <c r="D28" s="40"/>
      <c r="E28" s="40"/>
      <c r="F28" s="40"/>
      <c r="G28" s="40"/>
      <c r="H28" s="529"/>
      <c r="I28" s="530"/>
      <c r="J28" s="531"/>
      <c r="K28" s="40"/>
      <c r="L28" s="40"/>
      <c r="M28" s="40"/>
      <c r="N28" s="40"/>
      <c r="O28" s="40"/>
      <c r="P28" s="496">
        <v>0</v>
      </c>
      <c r="Q28" s="535"/>
      <c r="R28" s="497"/>
      <c r="S28" s="376"/>
      <c r="T28" s="376"/>
      <c r="U28" s="376"/>
      <c r="V28" s="376"/>
      <c r="W28" s="376"/>
      <c r="X28" s="496">
        <v>8</v>
      </c>
      <c r="Y28" s="540"/>
      <c r="Z28" s="541"/>
      <c r="AA28" s="377"/>
      <c r="AB28" s="376"/>
      <c r="AC28" s="377"/>
      <c r="AD28" s="377"/>
      <c r="AE28" s="377"/>
      <c r="AF28" s="496" t="s">
        <v>25</v>
      </c>
      <c r="AG28" s="535"/>
      <c r="AH28" s="497"/>
      <c r="AI28" s="376"/>
      <c r="AJ28" s="376"/>
      <c r="AK28" s="376"/>
      <c r="AL28" s="376"/>
      <c r="AM28" s="376"/>
      <c r="AN28" s="441" t="s">
        <v>69</v>
      </c>
      <c r="AO28" s="442"/>
      <c r="AP28" s="443"/>
      <c r="AQ28" s="377"/>
      <c r="AR28" s="377"/>
      <c r="AS28" s="377"/>
      <c r="AT28" s="377"/>
      <c r="AU28" s="461" t="s">
        <v>24</v>
      </c>
      <c r="AV28" s="461"/>
      <c r="AW28" s="461"/>
      <c r="AX28" s="376"/>
      <c r="AY28" s="376"/>
      <c r="AZ28" s="376"/>
      <c r="BA28" s="376"/>
      <c r="BB28" s="377"/>
      <c r="BC28" s="461" t="s">
        <v>70</v>
      </c>
      <c r="BD28" s="461"/>
      <c r="BE28" s="461"/>
      <c r="BF28" s="377"/>
      <c r="BG28" s="377"/>
      <c r="BH28" s="377"/>
      <c r="BI28" s="496" t="s">
        <v>71</v>
      </c>
      <c r="BJ28" s="497"/>
      <c r="BK28" s="375"/>
      <c r="BL28" s="42"/>
      <c r="BM28" s="42"/>
    </row>
    <row r="29" spans="1:70" s="10" customFormat="1" ht="13.5" customHeight="1" x14ac:dyDescent="0.2">
      <c r="A29" s="40"/>
      <c r="B29" s="40"/>
      <c r="C29" s="40"/>
      <c r="D29" s="40"/>
      <c r="E29" s="40"/>
      <c r="F29" s="40"/>
      <c r="G29" s="40"/>
      <c r="H29" s="532"/>
      <c r="I29" s="533"/>
      <c r="J29" s="534"/>
      <c r="K29" s="40"/>
      <c r="L29" s="40"/>
      <c r="M29" s="40"/>
      <c r="N29" s="40"/>
      <c r="O29" s="40"/>
      <c r="P29" s="498"/>
      <c r="Q29" s="536"/>
      <c r="R29" s="499"/>
      <c r="S29" s="376"/>
      <c r="T29" s="376"/>
      <c r="U29" s="376"/>
      <c r="V29" s="376"/>
      <c r="W29" s="376"/>
      <c r="X29" s="542"/>
      <c r="Y29" s="543"/>
      <c r="Z29" s="544"/>
      <c r="AA29" s="377"/>
      <c r="AB29" s="376"/>
      <c r="AC29" s="377"/>
      <c r="AD29" s="377"/>
      <c r="AE29" s="377"/>
      <c r="AF29" s="498"/>
      <c r="AG29" s="536"/>
      <c r="AH29" s="499"/>
      <c r="AI29" s="376"/>
      <c r="AJ29" s="376"/>
      <c r="AK29" s="376"/>
      <c r="AL29" s="376"/>
      <c r="AM29" s="376"/>
      <c r="AN29" s="444"/>
      <c r="AO29" s="445"/>
      <c r="AP29" s="446"/>
      <c r="AQ29" s="377"/>
      <c r="AR29" s="377"/>
      <c r="AS29" s="377"/>
      <c r="AT29" s="377"/>
      <c r="AU29" s="461"/>
      <c r="AV29" s="461"/>
      <c r="AW29" s="461"/>
      <c r="AX29" s="376"/>
      <c r="AY29" s="376"/>
      <c r="AZ29" s="376"/>
      <c r="BA29" s="376"/>
      <c r="BB29" s="377"/>
      <c r="BC29" s="461"/>
      <c r="BD29" s="461"/>
      <c r="BE29" s="461"/>
      <c r="BF29" s="377"/>
      <c r="BG29" s="377"/>
      <c r="BH29" s="377"/>
      <c r="BI29" s="498"/>
      <c r="BJ29" s="499"/>
      <c r="BK29" s="375"/>
      <c r="BL29" s="42"/>
      <c r="BM29" s="42"/>
    </row>
    <row r="30" spans="1:70" s="10" customFormat="1" x14ac:dyDescent="0.2">
      <c r="A30" s="40"/>
      <c r="B30" s="40"/>
      <c r="C30" s="40"/>
      <c r="D30" s="40"/>
      <c r="E30" s="40"/>
      <c r="F30" s="40"/>
      <c r="G30" s="40"/>
      <c r="H30" s="40"/>
      <c r="I30" s="40"/>
      <c r="J30" s="42"/>
      <c r="K30" s="42"/>
      <c r="L30" s="42"/>
      <c r="M30" s="40"/>
      <c r="N30" s="40"/>
      <c r="O30" s="40"/>
      <c r="P30" s="40"/>
      <c r="Q30" s="40"/>
      <c r="R30" s="42"/>
      <c r="S30" s="42"/>
      <c r="T30" s="42"/>
      <c r="U30" s="40"/>
      <c r="V30" s="40"/>
      <c r="W30" s="40"/>
      <c r="X30" s="40"/>
      <c r="Y30" s="40"/>
      <c r="Z30" s="217"/>
      <c r="AA30" s="199"/>
      <c r="AB30" s="39"/>
      <c r="AC30" s="42"/>
      <c r="AD30" s="40"/>
      <c r="AE30" s="42"/>
      <c r="AF30" s="42"/>
      <c r="AG30" s="42"/>
      <c r="AH30" s="42"/>
      <c r="AI30" s="42"/>
      <c r="AJ30" s="42"/>
      <c r="AK30" s="40"/>
      <c r="AL30" s="40"/>
      <c r="AM30" s="40"/>
      <c r="AN30" s="40"/>
      <c r="AO30" s="40"/>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row>
    <row r="31" spans="1:70" s="10" customFormat="1" ht="18.75" x14ac:dyDescent="0.2">
      <c r="A31" s="40"/>
      <c r="B31" s="40"/>
      <c r="C31" s="40"/>
      <c r="D31" s="40"/>
      <c r="E31" s="40"/>
      <c r="F31" s="40"/>
      <c r="G31" s="40"/>
      <c r="H31" s="40"/>
      <c r="I31" s="40"/>
      <c r="J31" s="42"/>
      <c r="K31" s="42"/>
      <c r="L31" s="42"/>
      <c r="M31" s="40"/>
      <c r="N31" s="40"/>
      <c r="O31" s="40"/>
      <c r="P31" s="40"/>
      <c r="Q31" s="40"/>
      <c r="R31" s="42"/>
      <c r="S31" s="42"/>
      <c r="T31" s="42"/>
      <c r="U31" s="40"/>
      <c r="V31" s="40"/>
      <c r="W31" s="40"/>
      <c r="X31" s="40"/>
      <c r="Y31" s="40"/>
      <c r="Z31" s="217"/>
      <c r="AA31" s="199"/>
      <c r="AB31" s="39"/>
      <c r="AC31" s="42"/>
      <c r="AD31" s="40"/>
      <c r="AF31" s="43"/>
      <c r="AG31" s="42"/>
      <c r="AH31" s="42"/>
      <c r="AJ31" s="42"/>
      <c r="AK31" s="40"/>
      <c r="AL31" s="40"/>
      <c r="AM31" s="31" t="s">
        <v>43</v>
      </c>
      <c r="AN31" s="40"/>
      <c r="AO31" s="40"/>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row>
    <row r="32" spans="1:70" s="10" customFormat="1" ht="18.75" x14ac:dyDescent="0.2">
      <c r="A32" s="40"/>
      <c r="B32" s="40"/>
      <c r="C32" s="40"/>
      <c r="D32" s="40"/>
      <c r="E32" s="40"/>
      <c r="F32" s="40"/>
      <c r="G32" s="40"/>
      <c r="H32" s="40"/>
      <c r="I32" s="40"/>
      <c r="J32" s="42"/>
      <c r="K32" s="42"/>
      <c r="L32" s="42"/>
      <c r="M32" s="40"/>
      <c r="N32" s="40"/>
      <c r="O32" s="40"/>
      <c r="P32" s="40"/>
      <c r="Q32" s="40"/>
      <c r="R32" s="42"/>
      <c r="S32" s="42"/>
      <c r="T32" s="42"/>
      <c r="U32" s="40"/>
      <c r="V32" s="40"/>
      <c r="W32" s="40"/>
      <c r="X32" s="40"/>
      <c r="Y32" s="40"/>
      <c r="Z32" s="217"/>
      <c r="AA32" s="267"/>
      <c r="AB32" s="267"/>
      <c r="AC32" s="42"/>
      <c r="AD32" s="40"/>
      <c r="AE32" s="30"/>
      <c r="AF32" s="42"/>
      <c r="AG32" s="42"/>
      <c r="AH32" s="42"/>
      <c r="AI32" s="42"/>
      <c r="AJ32" s="42"/>
      <c r="AK32" s="40"/>
      <c r="AL32" s="40"/>
      <c r="AM32" s="40"/>
      <c r="AN32" s="40"/>
      <c r="AO32" s="40"/>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row>
    <row r="33" spans="1:66" s="2" customFormat="1" x14ac:dyDescent="0.25">
      <c r="A33" s="60"/>
      <c r="B33" s="60"/>
      <c r="C33" s="60"/>
      <c r="D33" s="60"/>
      <c r="E33" s="60"/>
      <c r="F33" s="60"/>
      <c r="G33" s="60"/>
      <c r="H33" s="60"/>
      <c r="I33" s="60"/>
      <c r="J33" s="60"/>
      <c r="K33" s="60"/>
      <c r="L33" s="60"/>
      <c r="M33" s="60"/>
      <c r="N33" s="60"/>
      <c r="O33" s="60"/>
      <c r="P33" s="60"/>
      <c r="Q33" s="60"/>
      <c r="R33" s="60"/>
      <c r="S33" s="60"/>
      <c r="T33" s="60"/>
      <c r="U33" s="60"/>
      <c r="V33" s="60"/>
      <c r="W33" s="60"/>
      <c r="X33" s="39"/>
      <c r="Y33" s="39"/>
      <c r="Z33" s="60"/>
      <c r="AA33" s="60"/>
      <c r="AB33" s="60"/>
      <c r="AC33" s="60"/>
      <c r="AD33" s="60"/>
      <c r="AE33" s="60"/>
      <c r="AF33" s="60"/>
      <c r="AG33" s="60"/>
      <c r="AH33" s="60"/>
      <c r="AI33" s="60"/>
      <c r="AJ33" s="378">
        <f>(AJ39+AK39+AL39+AM39+AN39)/17</f>
        <v>36</v>
      </c>
      <c r="AK33" s="379"/>
      <c r="AL33" s="379"/>
      <c r="AM33" s="379"/>
      <c r="AN33" s="380"/>
      <c r="AO33" s="378">
        <f>(AO39+AP39+AQ39+AR39+AS39)/24</f>
        <v>36</v>
      </c>
      <c r="AP33" s="379"/>
      <c r="AQ33" s="379"/>
      <c r="AR33" s="379"/>
      <c r="AS33" s="380"/>
      <c r="AT33" s="378">
        <f>(AT39+AU39+AV39+AW39+AX39)/17</f>
        <v>36</v>
      </c>
      <c r="AU33" s="379"/>
      <c r="AV33" s="379"/>
      <c r="AW33" s="379"/>
      <c r="AX33" s="380"/>
      <c r="AY33" s="378">
        <f>(AY39+AZ39+BA39+BB39+BC39)/25</f>
        <v>36</v>
      </c>
      <c r="AZ33" s="379"/>
      <c r="BA33" s="379"/>
      <c r="BB33" s="379"/>
      <c r="BC33" s="380"/>
      <c r="BD33" s="378">
        <f>(BD39+BE39+BF39+BG39+BH39)/17</f>
        <v>36</v>
      </c>
      <c r="BE33" s="379"/>
      <c r="BF33" s="379"/>
      <c r="BG33" s="379"/>
      <c r="BH33" s="380"/>
      <c r="BI33" s="378">
        <f>(BI39+BJ39+BK39+BL39+BN39+BM39)/24</f>
        <v>36</v>
      </c>
      <c r="BJ33" s="379"/>
      <c r="BK33" s="379"/>
      <c r="BL33" s="379"/>
      <c r="BM33" s="379"/>
      <c r="BN33" s="380"/>
    </row>
    <row r="34" spans="1:66" s="2" customFormat="1" ht="21" customHeight="1" thickBot="1" x14ac:dyDescent="0.3">
      <c r="A34" s="136"/>
      <c r="B34" s="60"/>
      <c r="C34" s="60"/>
      <c r="D34" s="60"/>
      <c r="E34" s="60"/>
      <c r="F34" s="60"/>
      <c r="G34" s="60"/>
      <c r="H34" s="60"/>
      <c r="I34" s="60"/>
      <c r="J34" s="60"/>
      <c r="K34" s="60"/>
      <c r="L34" s="60"/>
      <c r="M34" s="60"/>
      <c r="N34" s="60"/>
      <c r="O34" s="60"/>
      <c r="P34" s="60"/>
      <c r="Q34" s="60"/>
      <c r="R34" s="60"/>
      <c r="S34" s="60"/>
      <c r="T34" s="60"/>
      <c r="U34" s="60"/>
      <c r="V34" s="60"/>
      <c r="W34" s="60"/>
      <c r="X34" s="39"/>
      <c r="Y34" s="39"/>
      <c r="Z34" s="39"/>
      <c r="AA34" s="60"/>
      <c r="AB34" s="60"/>
      <c r="AC34" s="60"/>
      <c r="AD34" s="235"/>
      <c r="AE34" s="235"/>
      <c r="AF34" s="60"/>
      <c r="AG34" s="60"/>
      <c r="AH34" s="60"/>
      <c r="AI34" s="60"/>
      <c r="AJ34" s="394">
        <f>AN39/17</f>
        <v>34</v>
      </c>
      <c r="AK34" s="395"/>
      <c r="AL34" s="395"/>
      <c r="AM34" s="395"/>
      <c r="AN34" s="396"/>
      <c r="AO34" s="394">
        <f>AS39/21</f>
        <v>34</v>
      </c>
      <c r="AP34" s="395"/>
      <c r="AQ34" s="395"/>
      <c r="AR34" s="395"/>
      <c r="AS34" s="396"/>
      <c r="AT34" s="394">
        <f>AX39/12</f>
        <v>34</v>
      </c>
      <c r="AU34" s="395"/>
      <c r="AV34" s="395"/>
      <c r="AW34" s="395"/>
      <c r="AX34" s="396"/>
      <c r="AY34" s="394">
        <f>BC39/14</f>
        <v>34</v>
      </c>
      <c r="AZ34" s="395"/>
      <c r="BA34" s="395"/>
      <c r="BB34" s="395"/>
      <c r="BC34" s="396"/>
      <c r="BD34" s="394">
        <f>BH39/10</f>
        <v>34</v>
      </c>
      <c r="BE34" s="395"/>
      <c r="BF34" s="395"/>
      <c r="BG34" s="395"/>
      <c r="BH34" s="396"/>
      <c r="BI34" s="394">
        <f>BN39/8</f>
        <v>34</v>
      </c>
      <c r="BJ34" s="395"/>
      <c r="BK34" s="395"/>
      <c r="BL34" s="395"/>
      <c r="BM34" s="395"/>
      <c r="BN34" s="396"/>
    </row>
    <row r="35" spans="1:66" s="2" customFormat="1" ht="26.45" customHeight="1" thickBot="1" x14ac:dyDescent="0.3">
      <c r="A35" s="509" t="s">
        <v>29</v>
      </c>
      <c r="B35" s="510"/>
      <c r="C35" s="511"/>
      <c r="D35" s="548" t="s">
        <v>72</v>
      </c>
      <c r="E35" s="549"/>
      <c r="F35" s="549"/>
      <c r="G35" s="549"/>
      <c r="H35" s="549"/>
      <c r="I35" s="549"/>
      <c r="J35" s="549"/>
      <c r="K35" s="549"/>
      <c r="L35" s="549"/>
      <c r="M35" s="549"/>
      <c r="N35" s="549"/>
      <c r="O35" s="549"/>
      <c r="P35" s="549"/>
      <c r="Q35" s="549"/>
      <c r="R35" s="549"/>
      <c r="S35" s="549"/>
      <c r="T35" s="549"/>
      <c r="U35" s="550"/>
      <c r="V35" s="560" t="s">
        <v>73</v>
      </c>
      <c r="W35" s="561"/>
      <c r="X35" s="556" t="s">
        <v>74</v>
      </c>
      <c r="Y35" s="556"/>
      <c r="Z35" s="556"/>
      <c r="AA35" s="556"/>
      <c r="AB35" s="556"/>
      <c r="AC35" s="556"/>
      <c r="AD35" s="556"/>
      <c r="AE35" s="556"/>
      <c r="AF35" s="556"/>
      <c r="AG35" s="556"/>
      <c r="AH35" s="556"/>
      <c r="AI35" s="557"/>
      <c r="AJ35" s="414" t="s">
        <v>30</v>
      </c>
      <c r="AK35" s="415"/>
      <c r="AL35" s="415"/>
      <c r="AM35" s="415"/>
      <c r="AN35" s="415"/>
      <c r="AO35" s="415"/>
      <c r="AP35" s="415"/>
      <c r="AQ35" s="415"/>
      <c r="AR35" s="415"/>
      <c r="AS35" s="415"/>
      <c r="AT35" s="415"/>
      <c r="AU35" s="415"/>
      <c r="AV35" s="415"/>
      <c r="AW35" s="415"/>
      <c r="AX35" s="415"/>
      <c r="AY35" s="415"/>
      <c r="AZ35" s="415"/>
      <c r="BA35" s="415"/>
      <c r="BB35" s="415"/>
      <c r="BC35" s="415"/>
      <c r="BD35" s="415"/>
      <c r="BE35" s="415"/>
      <c r="BF35" s="415"/>
      <c r="BG35" s="415"/>
      <c r="BH35" s="415"/>
      <c r="BI35" s="415"/>
      <c r="BJ35" s="415"/>
      <c r="BK35" s="415"/>
      <c r="BL35" s="415"/>
      <c r="BM35" s="415"/>
      <c r="BN35" s="416"/>
    </row>
    <row r="36" spans="1:66" s="2" customFormat="1" ht="27" customHeight="1" thickBot="1" x14ac:dyDescent="0.3">
      <c r="A36" s="512"/>
      <c r="B36" s="513"/>
      <c r="C36" s="514"/>
      <c r="D36" s="551"/>
      <c r="E36" s="552"/>
      <c r="F36" s="552"/>
      <c r="G36" s="552"/>
      <c r="H36" s="552"/>
      <c r="I36" s="552"/>
      <c r="J36" s="552"/>
      <c r="K36" s="552"/>
      <c r="L36" s="552"/>
      <c r="M36" s="552"/>
      <c r="N36" s="552"/>
      <c r="O36" s="552"/>
      <c r="P36" s="552"/>
      <c r="Q36" s="552"/>
      <c r="R36" s="552"/>
      <c r="S36" s="552"/>
      <c r="T36" s="552"/>
      <c r="U36" s="553"/>
      <c r="V36" s="562"/>
      <c r="W36" s="563"/>
      <c r="X36" s="558"/>
      <c r="Y36" s="558"/>
      <c r="Z36" s="558"/>
      <c r="AA36" s="558"/>
      <c r="AB36" s="558"/>
      <c r="AC36" s="558"/>
      <c r="AD36" s="558"/>
      <c r="AE36" s="558"/>
      <c r="AF36" s="558"/>
      <c r="AG36" s="558"/>
      <c r="AH36" s="558"/>
      <c r="AI36" s="559"/>
      <c r="AJ36" s="390" t="s">
        <v>32</v>
      </c>
      <c r="AK36" s="391"/>
      <c r="AL36" s="391"/>
      <c r="AM36" s="391"/>
      <c r="AN36" s="391"/>
      <c r="AO36" s="391"/>
      <c r="AP36" s="391"/>
      <c r="AQ36" s="391"/>
      <c r="AR36" s="391"/>
      <c r="AS36" s="392"/>
      <c r="AT36" s="474" t="s">
        <v>140</v>
      </c>
      <c r="AU36" s="391"/>
      <c r="AV36" s="391"/>
      <c r="AW36" s="391"/>
      <c r="AX36" s="391"/>
      <c r="AY36" s="391"/>
      <c r="AZ36" s="391"/>
      <c r="BA36" s="391"/>
      <c r="BB36" s="391"/>
      <c r="BC36" s="391"/>
      <c r="BD36" s="391" t="s">
        <v>96</v>
      </c>
      <c r="BE36" s="391"/>
      <c r="BF36" s="391"/>
      <c r="BG36" s="391"/>
      <c r="BH36" s="391"/>
      <c r="BI36" s="391"/>
      <c r="BJ36" s="391"/>
      <c r="BK36" s="391"/>
      <c r="BL36" s="391"/>
      <c r="BM36" s="478"/>
      <c r="BN36" s="392"/>
    </row>
    <row r="37" spans="1:66" s="2" customFormat="1" ht="54" customHeight="1" x14ac:dyDescent="0.25">
      <c r="A37" s="512"/>
      <c r="B37" s="513"/>
      <c r="C37" s="514"/>
      <c r="D37" s="551"/>
      <c r="E37" s="552"/>
      <c r="F37" s="552"/>
      <c r="G37" s="552"/>
      <c r="H37" s="552"/>
      <c r="I37" s="552"/>
      <c r="J37" s="552"/>
      <c r="K37" s="552"/>
      <c r="L37" s="552"/>
      <c r="M37" s="552"/>
      <c r="N37" s="552"/>
      <c r="O37" s="552"/>
      <c r="P37" s="552"/>
      <c r="Q37" s="552"/>
      <c r="R37" s="552"/>
      <c r="S37" s="552"/>
      <c r="T37" s="552"/>
      <c r="U37" s="553"/>
      <c r="V37" s="503" t="s">
        <v>102</v>
      </c>
      <c r="W37" s="505" t="s">
        <v>103</v>
      </c>
      <c r="X37" s="554" t="s">
        <v>141</v>
      </c>
      <c r="Y37" s="537" t="s">
        <v>139</v>
      </c>
      <c r="Z37" s="537" t="s">
        <v>75</v>
      </c>
      <c r="AA37" s="537" t="s">
        <v>143</v>
      </c>
      <c r="AB37" s="537" t="s">
        <v>148</v>
      </c>
      <c r="AC37" s="539" t="s">
        <v>76</v>
      </c>
      <c r="AD37" s="378" t="s">
        <v>31</v>
      </c>
      <c r="AE37" s="379"/>
      <c r="AF37" s="379"/>
      <c r="AG37" s="379"/>
      <c r="AH37" s="379"/>
      <c r="AI37" s="526"/>
      <c r="AJ37" s="387" t="s">
        <v>205</v>
      </c>
      <c r="AK37" s="388"/>
      <c r="AL37" s="388"/>
      <c r="AM37" s="388"/>
      <c r="AN37" s="389"/>
      <c r="AO37" s="387" t="s">
        <v>206</v>
      </c>
      <c r="AP37" s="388"/>
      <c r="AQ37" s="388"/>
      <c r="AR37" s="388"/>
      <c r="AS37" s="389"/>
      <c r="AT37" s="387" t="s">
        <v>160</v>
      </c>
      <c r="AU37" s="388"/>
      <c r="AV37" s="388"/>
      <c r="AW37" s="388"/>
      <c r="AX37" s="389"/>
      <c r="AY37" s="387" t="s">
        <v>213</v>
      </c>
      <c r="AZ37" s="388"/>
      <c r="BA37" s="388"/>
      <c r="BB37" s="388"/>
      <c r="BC37" s="389"/>
      <c r="BD37" s="387" t="s">
        <v>214</v>
      </c>
      <c r="BE37" s="388"/>
      <c r="BF37" s="388"/>
      <c r="BG37" s="388"/>
      <c r="BH37" s="389"/>
      <c r="BI37" s="387" t="s">
        <v>159</v>
      </c>
      <c r="BJ37" s="388"/>
      <c r="BK37" s="388"/>
      <c r="BL37" s="388"/>
      <c r="BM37" s="388"/>
      <c r="BN37" s="389"/>
    </row>
    <row r="38" spans="1:66" s="2" customFormat="1" ht="125.25" customHeight="1" thickBot="1" x14ac:dyDescent="0.3">
      <c r="A38" s="512"/>
      <c r="B38" s="513"/>
      <c r="C38" s="514"/>
      <c r="D38" s="551"/>
      <c r="E38" s="552"/>
      <c r="F38" s="552"/>
      <c r="G38" s="552"/>
      <c r="H38" s="552"/>
      <c r="I38" s="552"/>
      <c r="J38" s="552"/>
      <c r="K38" s="552"/>
      <c r="L38" s="552"/>
      <c r="M38" s="552"/>
      <c r="N38" s="552"/>
      <c r="O38" s="552"/>
      <c r="P38" s="552"/>
      <c r="Q38" s="552"/>
      <c r="R38" s="552"/>
      <c r="S38" s="552"/>
      <c r="T38" s="552"/>
      <c r="U38" s="553"/>
      <c r="V38" s="504"/>
      <c r="W38" s="506"/>
      <c r="X38" s="555"/>
      <c r="Y38" s="538"/>
      <c r="Z38" s="538"/>
      <c r="AA38" s="538"/>
      <c r="AB38" s="538"/>
      <c r="AC38" s="460"/>
      <c r="AD38" s="424" t="s">
        <v>77</v>
      </c>
      <c r="AE38" s="425"/>
      <c r="AF38" s="527" t="s">
        <v>78</v>
      </c>
      <c r="AG38" s="528"/>
      <c r="AH38" s="424" t="s">
        <v>134</v>
      </c>
      <c r="AI38" s="508"/>
      <c r="AJ38" s="265" t="s">
        <v>141</v>
      </c>
      <c r="AK38" s="268" t="s">
        <v>139</v>
      </c>
      <c r="AL38" s="252" t="s">
        <v>142</v>
      </c>
      <c r="AM38" s="251" t="s">
        <v>143</v>
      </c>
      <c r="AN38" s="165" t="s">
        <v>76</v>
      </c>
      <c r="AO38" s="237" t="s">
        <v>141</v>
      </c>
      <c r="AP38" s="268" t="s">
        <v>139</v>
      </c>
      <c r="AQ38" s="268" t="s">
        <v>142</v>
      </c>
      <c r="AR38" s="252" t="s">
        <v>143</v>
      </c>
      <c r="AS38" s="165" t="s">
        <v>76</v>
      </c>
      <c r="AT38" s="265" t="s">
        <v>141</v>
      </c>
      <c r="AU38" s="252" t="s">
        <v>139</v>
      </c>
      <c r="AV38" s="251" t="s">
        <v>142</v>
      </c>
      <c r="AW38" s="251" t="s">
        <v>143</v>
      </c>
      <c r="AX38" s="165" t="s">
        <v>76</v>
      </c>
      <c r="AY38" s="237" t="s">
        <v>141</v>
      </c>
      <c r="AZ38" s="268" t="s">
        <v>139</v>
      </c>
      <c r="BA38" s="268" t="s">
        <v>142</v>
      </c>
      <c r="BB38" s="268" t="s">
        <v>143</v>
      </c>
      <c r="BC38" s="239" t="s">
        <v>76</v>
      </c>
      <c r="BD38" s="237" t="s">
        <v>141</v>
      </c>
      <c r="BE38" s="268" t="s">
        <v>139</v>
      </c>
      <c r="BF38" s="268" t="s">
        <v>142</v>
      </c>
      <c r="BG38" s="268" t="s">
        <v>143</v>
      </c>
      <c r="BH38" s="239" t="s">
        <v>76</v>
      </c>
      <c r="BI38" s="265" t="s">
        <v>141</v>
      </c>
      <c r="BJ38" s="240" t="s">
        <v>139</v>
      </c>
      <c r="BK38" s="268" t="s">
        <v>142</v>
      </c>
      <c r="BL38" s="268" t="s">
        <v>143</v>
      </c>
      <c r="BM38" s="238" t="s">
        <v>148</v>
      </c>
      <c r="BN38" s="239" t="s">
        <v>76</v>
      </c>
    </row>
    <row r="39" spans="1:66" s="7" customFormat="1" ht="24" customHeight="1" x14ac:dyDescent="0.3">
      <c r="A39" s="276"/>
      <c r="B39" s="277"/>
      <c r="C39" s="278"/>
      <c r="D39" s="279" t="s">
        <v>100</v>
      </c>
      <c r="E39" s="279"/>
      <c r="F39" s="279"/>
      <c r="G39" s="279"/>
      <c r="H39" s="279"/>
      <c r="I39" s="279"/>
      <c r="J39" s="279"/>
      <c r="K39" s="279"/>
      <c r="L39" s="279"/>
      <c r="M39" s="279"/>
      <c r="N39" s="279"/>
      <c r="O39" s="279"/>
      <c r="P39" s="279"/>
      <c r="Q39" s="279"/>
      <c r="R39" s="279"/>
      <c r="S39" s="279"/>
      <c r="T39" s="279"/>
      <c r="U39" s="279"/>
      <c r="V39" s="280">
        <f t="shared" ref="V39:AA39" si="1">V40+V47+V51</f>
        <v>15</v>
      </c>
      <c r="W39" s="281">
        <f t="shared" si="1"/>
        <v>35</v>
      </c>
      <c r="X39" s="282">
        <f t="shared" si="1"/>
        <v>128</v>
      </c>
      <c r="Y39" s="283">
        <f t="shared" si="1"/>
        <v>150</v>
      </c>
      <c r="Z39" s="283">
        <f t="shared" si="1"/>
        <v>66</v>
      </c>
      <c r="AA39" s="283">
        <f t="shared" si="1"/>
        <v>1080</v>
      </c>
      <c r="AB39" s="283">
        <f>BM95</f>
        <v>252</v>
      </c>
      <c r="AC39" s="283">
        <f>AC40+AC47+AC51</f>
        <v>2788</v>
      </c>
      <c r="AD39" s="422">
        <f>AD40+AD47+AD51</f>
        <v>1326</v>
      </c>
      <c r="AE39" s="423"/>
      <c r="AF39" s="422">
        <f>AF40+AF47+AF51</f>
        <v>1342</v>
      </c>
      <c r="AG39" s="423"/>
      <c r="AH39" s="422">
        <f>AH40+AH47+AH51</f>
        <v>60</v>
      </c>
      <c r="AI39" s="422"/>
      <c r="AJ39" s="284">
        <f t="shared" ref="AJ39:BK39" si="2">AJ40+AJ47+AJ51</f>
        <v>0</v>
      </c>
      <c r="AK39" s="283">
        <f t="shared" si="2"/>
        <v>28</v>
      </c>
      <c r="AL39" s="283">
        <f t="shared" si="2"/>
        <v>6</v>
      </c>
      <c r="AM39" s="283">
        <f t="shared" si="2"/>
        <v>0</v>
      </c>
      <c r="AN39" s="285">
        <f t="shared" si="2"/>
        <v>578</v>
      </c>
      <c r="AO39" s="284">
        <f t="shared" si="2"/>
        <v>32</v>
      </c>
      <c r="AP39" s="283">
        <f t="shared" si="2"/>
        <v>30</v>
      </c>
      <c r="AQ39" s="283">
        <f t="shared" si="2"/>
        <v>16</v>
      </c>
      <c r="AR39" s="286">
        <f t="shared" si="2"/>
        <v>72</v>
      </c>
      <c r="AS39" s="285">
        <f t="shared" si="2"/>
        <v>714</v>
      </c>
      <c r="AT39" s="287">
        <f t="shared" si="2"/>
        <v>24</v>
      </c>
      <c r="AU39" s="283">
        <f t="shared" si="2"/>
        <v>20</v>
      </c>
      <c r="AV39" s="288">
        <f t="shared" si="2"/>
        <v>16</v>
      </c>
      <c r="AW39" s="288">
        <f t="shared" si="2"/>
        <v>144</v>
      </c>
      <c r="AX39" s="285">
        <f t="shared" si="2"/>
        <v>408</v>
      </c>
      <c r="AY39" s="284">
        <f t="shared" si="2"/>
        <v>24</v>
      </c>
      <c r="AZ39" s="283">
        <f t="shared" si="2"/>
        <v>26</v>
      </c>
      <c r="BA39" s="283">
        <f t="shared" si="2"/>
        <v>14</v>
      </c>
      <c r="BB39" s="283">
        <f t="shared" si="2"/>
        <v>360</v>
      </c>
      <c r="BC39" s="285">
        <f t="shared" si="2"/>
        <v>476</v>
      </c>
      <c r="BD39" s="284">
        <f t="shared" si="2"/>
        <v>24</v>
      </c>
      <c r="BE39" s="283">
        <f t="shared" si="2"/>
        <v>26</v>
      </c>
      <c r="BF39" s="288">
        <f t="shared" si="2"/>
        <v>6</v>
      </c>
      <c r="BG39" s="288">
        <f t="shared" si="2"/>
        <v>216</v>
      </c>
      <c r="BH39" s="285">
        <f t="shared" si="2"/>
        <v>340</v>
      </c>
      <c r="BI39" s="287">
        <f t="shared" si="2"/>
        <v>24</v>
      </c>
      <c r="BJ39" s="283">
        <f t="shared" si="2"/>
        <v>20</v>
      </c>
      <c r="BK39" s="288">
        <f t="shared" si="2"/>
        <v>8</v>
      </c>
      <c r="BL39" s="288">
        <f>BL40+BL47+BL51+BL93</f>
        <v>288</v>
      </c>
      <c r="BM39" s="288">
        <f>BM95</f>
        <v>252</v>
      </c>
      <c r="BN39" s="285">
        <f>BN40+BN47+BN51</f>
        <v>272</v>
      </c>
    </row>
    <row r="40" spans="1:66" s="7" customFormat="1" ht="34.9" customHeight="1" x14ac:dyDescent="0.3">
      <c r="A40" s="111" t="s">
        <v>35</v>
      </c>
      <c r="B40" s="112"/>
      <c r="C40" s="105"/>
      <c r="D40" s="406" t="s">
        <v>98</v>
      </c>
      <c r="E40" s="407"/>
      <c r="F40" s="407"/>
      <c r="G40" s="407"/>
      <c r="H40" s="407"/>
      <c r="I40" s="407"/>
      <c r="J40" s="407"/>
      <c r="K40" s="407"/>
      <c r="L40" s="407"/>
      <c r="M40" s="407"/>
      <c r="N40" s="407"/>
      <c r="O40" s="407"/>
      <c r="P40" s="407"/>
      <c r="Q40" s="407"/>
      <c r="R40" s="407"/>
      <c r="S40" s="407"/>
      <c r="T40" s="407"/>
      <c r="U40" s="408"/>
      <c r="V40" s="218"/>
      <c r="W40" s="130">
        <v>12</v>
      </c>
      <c r="X40" s="254"/>
      <c r="Y40" s="236">
        <f>SUM(Y41:Y46)</f>
        <v>14</v>
      </c>
      <c r="Z40" s="236">
        <f>SUM(Z41:Z46)</f>
        <v>0</v>
      </c>
      <c r="AA40" s="236"/>
      <c r="AB40" s="236"/>
      <c r="AC40" s="236">
        <f>SUM(AC41:AC46)</f>
        <v>546</v>
      </c>
      <c r="AD40" s="409">
        <f>SUM(AD41:AE46)</f>
        <v>108</v>
      </c>
      <c r="AE40" s="410"/>
      <c r="AF40" s="409">
        <f>SUM(AF41:AG46)</f>
        <v>378</v>
      </c>
      <c r="AG40" s="410"/>
      <c r="AH40" s="420"/>
      <c r="AI40" s="409"/>
      <c r="AJ40" s="141">
        <f t="shared" ref="AJ40:BL40" si="3">SUM(AJ41:AJ46)</f>
        <v>0</v>
      </c>
      <c r="AK40" s="236">
        <f t="shared" si="3"/>
        <v>8</v>
      </c>
      <c r="AL40" s="236">
        <f t="shared" si="3"/>
        <v>0</v>
      </c>
      <c r="AM40" s="236">
        <f t="shared" si="3"/>
        <v>0</v>
      </c>
      <c r="AN40" s="64">
        <f t="shared" si="3"/>
        <v>238</v>
      </c>
      <c r="AO40" s="141">
        <f t="shared" si="3"/>
        <v>0</v>
      </c>
      <c r="AP40" s="236">
        <f t="shared" si="3"/>
        <v>0</v>
      </c>
      <c r="AQ40" s="236">
        <f t="shared" si="3"/>
        <v>0</v>
      </c>
      <c r="AR40" s="253">
        <f t="shared" si="3"/>
        <v>0</v>
      </c>
      <c r="AS40" s="64">
        <f t="shared" si="3"/>
        <v>84</v>
      </c>
      <c r="AT40" s="66">
        <f t="shared" si="3"/>
        <v>0</v>
      </c>
      <c r="AU40" s="236">
        <f t="shared" si="3"/>
        <v>2</v>
      </c>
      <c r="AV40" s="255">
        <f t="shared" si="3"/>
        <v>0</v>
      </c>
      <c r="AW40" s="255">
        <f t="shared" si="3"/>
        <v>0</v>
      </c>
      <c r="AX40" s="64">
        <f t="shared" si="3"/>
        <v>96</v>
      </c>
      <c r="AY40" s="141">
        <f t="shared" si="3"/>
        <v>0</v>
      </c>
      <c r="AZ40" s="236">
        <f t="shared" si="3"/>
        <v>0</v>
      </c>
      <c r="BA40" s="236">
        <f t="shared" si="3"/>
        <v>0</v>
      </c>
      <c r="BB40" s="236">
        <f t="shared" si="3"/>
        <v>0</v>
      </c>
      <c r="BC40" s="64">
        <f t="shared" si="3"/>
        <v>56</v>
      </c>
      <c r="BD40" s="141">
        <f t="shared" si="3"/>
        <v>0</v>
      </c>
      <c r="BE40" s="236">
        <f t="shared" si="3"/>
        <v>2</v>
      </c>
      <c r="BF40" s="255">
        <f t="shared" si="3"/>
        <v>0</v>
      </c>
      <c r="BG40" s="255">
        <f t="shared" si="3"/>
        <v>0</v>
      </c>
      <c r="BH40" s="64">
        <f t="shared" si="3"/>
        <v>40</v>
      </c>
      <c r="BI40" s="66">
        <f t="shared" si="3"/>
        <v>0</v>
      </c>
      <c r="BJ40" s="236">
        <f t="shared" si="3"/>
        <v>2</v>
      </c>
      <c r="BK40" s="255">
        <f t="shared" si="3"/>
        <v>0</v>
      </c>
      <c r="BL40" s="255">
        <f t="shared" si="3"/>
        <v>0</v>
      </c>
      <c r="BM40" s="255"/>
      <c r="BN40" s="64">
        <f>SUM(BN41:BN46)</f>
        <v>32</v>
      </c>
    </row>
    <row r="41" spans="1:66" s="7" customFormat="1" ht="19.5" customHeight="1" x14ac:dyDescent="0.3">
      <c r="A41" s="113" t="s">
        <v>116</v>
      </c>
      <c r="B41" s="62"/>
      <c r="C41" s="57"/>
      <c r="D41" s="50" t="s">
        <v>36</v>
      </c>
      <c r="E41" s="52"/>
      <c r="F41" s="52"/>
      <c r="G41" s="52"/>
      <c r="H41" s="52"/>
      <c r="I41" s="52"/>
      <c r="J41" s="52"/>
      <c r="K41" s="52"/>
      <c r="L41" s="52"/>
      <c r="M41" s="52"/>
      <c r="N41" s="52"/>
      <c r="O41" s="52"/>
      <c r="P41" s="52"/>
      <c r="Q41" s="52"/>
      <c r="R41" s="52"/>
      <c r="S41" s="52"/>
      <c r="T41" s="52"/>
      <c r="U41" s="52"/>
      <c r="V41" s="219"/>
      <c r="W41" s="270">
        <v>3</v>
      </c>
      <c r="X41" s="249"/>
      <c r="Y41" s="262">
        <f t="shared" ref="Y41:Z46" si="4">AK41+AP41+AU41+AZ41+BE41+BJ41</f>
        <v>2</v>
      </c>
      <c r="Z41" s="262">
        <f t="shared" si="4"/>
        <v>0</v>
      </c>
      <c r="AA41" s="262"/>
      <c r="AB41" s="262"/>
      <c r="AC41" s="262">
        <f t="shared" ref="AC41:AC46" si="5">AN41+AS41+AX41+BC41+BH41+BN41</f>
        <v>48</v>
      </c>
      <c r="AD41" s="412">
        <f>AC41-AF41-AH41</f>
        <v>30</v>
      </c>
      <c r="AE41" s="417"/>
      <c r="AF41" s="411">
        <v>18</v>
      </c>
      <c r="AG41" s="417"/>
      <c r="AH41" s="411"/>
      <c r="AI41" s="412"/>
      <c r="AJ41" s="142"/>
      <c r="AK41" s="262"/>
      <c r="AL41" s="249"/>
      <c r="AM41" s="262"/>
      <c r="AN41" s="63"/>
      <c r="AO41" s="67"/>
      <c r="AP41" s="262"/>
      <c r="AQ41" s="262"/>
      <c r="AR41" s="249"/>
      <c r="AS41" s="63"/>
      <c r="AT41" s="67"/>
      <c r="AU41" s="262">
        <v>2</v>
      </c>
      <c r="AV41" s="262"/>
      <c r="AW41" s="262"/>
      <c r="AX41" s="63">
        <v>48</v>
      </c>
      <c r="AY41" s="67"/>
      <c r="AZ41" s="262"/>
      <c r="BA41" s="262"/>
      <c r="BB41" s="262"/>
      <c r="BC41" s="63"/>
      <c r="BD41" s="67"/>
      <c r="BE41" s="262"/>
      <c r="BF41" s="262"/>
      <c r="BG41" s="262"/>
      <c r="BH41" s="63"/>
      <c r="BI41" s="67"/>
      <c r="BJ41" s="262"/>
      <c r="BK41" s="53"/>
      <c r="BL41" s="53"/>
      <c r="BM41" s="151"/>
      <c r="BN41" s="70"/>
    </row>
    <row r="42" spans="1:66" s="7" customFormat="1" ht="19.5" customHeight="1" x14ac:dyDescent="0.3">
      <c r="A42" s="113" t="s">
        <v>117</v>
      </c>
      <c r="B42" s="62"/>
      <c r="C42" s="57"/>
      <c r="D42" s="52" t="s">
        <v>33</v>
      </c>
      <c r="E42" s="52"/>
      <c r="F42" s="52"/>
      <c r="G42" s="52"/>
      <c r="H42" s="52"/>
      <c r="I42" s="52"/>
      <c r="J42" s="52"/>
      <c r="K42" s="52"/>
      <c r="L42" s="52"/>
      <c r="M42" s="52"/>
      <c r="N42" s="52"/>
      <c r="O42" s="52"/>
      <c r="P42" s="52"/>
      <c r="Q42" s="52"/>
      <c r="R42" s="52"/>
      <c r="S42" s="52"/>
      <c r="T42" s="52"/>
      <c r="U42" s="52"/>
      <c r="V42" s="220"/>
      <c r="W42" s="270">
        <v>1</v>
      </c>
      <c r="X42" s="249"/>
      <c r="Y42" s="262">
        <f t="shared" si="4"/>
        <v>4</v>
      </c>
      <c r="Z42" s="262">
        <f t="shared" si="4"/>
        <v>0</v>
      </c>
      <c r="AA42" s="262"/>
      <c r="AB42" s="262"/>
      <c r="AC42" s="262">
        <f t="shared" si="5"/>
        <v>51</v>
      </c>
      <c r="AD42" s="412">
        <f>AC42-AF42-AH42</f>
        <v>37</v>
      </c>
      <c r="AE42" s="417"/>
      <c r="AF42" s="411">
        <v>14</v>
      </c>
      <c r="AG42" s="417"/>
      <c r="AH42" s="411"/>
      <c r="AI42" s="412"/>
      <c r="AJ42" s="142"/>
      <c r="AK42" s="262">
        <v>4</v>
      </c>
      <c r="AL42" s="249"/>
      <c r="AM42" s="262"/>
      <c r="AN42" s="63">
        <v>51</v>
      </c>
      <c r="AO42" s="67"/>
      <c r="AP42" s="262"/>
      <c r="AQ42" s="262"/>
      <c r="AR42" s="249"/>
      <c r="AS42" s="63"/>
      <c r="AT42" s="67"/>
      <c r="AU42" s="262"/>
      <c r="AV42" s="262"/>
      <c r="AW42" s="262"/>
      <c r="AX42" s="63"/>
      <c r="AY42" s="67"/>
      <c r="AZ42" s="262"/>
      <c r="BA42" s="262"/>
      <c r="BB42" s="262"/>
      <c r="BC42" s="63"/>
      <c r="BD42" s="67"/>
      <c r="BE42" s="262"/>
      <c r="BF42" s="262"/>
      <c r="BG42" s="262"/>
      <c r="BH42" s="63"/>
      <c r="BI42" s="67"/>
      <c r="BJ42" s="262"/>
      <c r="BK42" s="53"/>
      <c r="BL42" s="53"/>
      <c r="BM42" s="151"/>
      <c r="BN42" s="70"/>
    </row>
    <row r="43" spans="1:66" s="7" customFormat="1" ht="19.5" customHeight="1" x14ac:dyDescent="0.3">
      <c r="A43" s="210" t="s">
        <v>118</v>
      </c>
      <c r="B43" s="118"/>
      <c r="C43" s="108"/>
      <c r="D43" s="52" t="s">
        <v>165</v>
      </c>
      <c r="E43" s="52"/>
      <c r="F43" s="52"/>
      <c r="G43" s="52"/>
      <c r="H43" s="52"/>
      <c r="I43" s="52"/>
      <c r="J43" s="52"/>
      <c r="K43" s="52"/>
      <c r="L43" s="52"/>
      <c r="M43" s="52"/>
      <c r="N43" s="52"/>
      <c r="O43" s="52"/>
      <c r="P43" s="52"/>
      <c r="Q43" s="52"/>
      <c r="R43" s="52"/>
      <c r="S43" s="52"/>
      <c r="T43" s="52"/>
      <c r="U43" s="52"/>
      <c r="V43" s="220"/>
      <c r="W43" s="270">
        <v>1</v>
      </c>
      <c r="X43" s="249"/>
      <c r="Y43" s="262">
        <f t="shared" ref="Y43" si="6">AK43+AP43+AU43+AZ43+BE43+BJ43</f>
        <v>0</v>
      </c>
      <c r="Z43" s="262">
        <f t="shared" ref="Z43" si="7">AL43+AQ43+AV43+BA43+BF43+BK43</f>
        <v>0</v>
      </c>
      <c r="AA43" s="262"/>
      <c r="AB43" s="262"/>
      <c r="AC43" s="262">
        <f t="shared" si="5"/>
        <v>51</v>
      </c>
      <c r="AD43" s="412">
        <f>AC43-AF43-AH43</f>
        <v>33</v>
      </c>
      <c r="AE43" s="417"/>
      <c r="AF43" s="411">
        <v>18</v>
      </c>
      <c r="AG43" s="417"/>
      <c r="AH43" s="411"/>
      <c r="AI43" s="412"/>
      <c r="AJ43" s="142"/>
      <c r="AK43" s="262"/>
      <c r="AL43" s="249"/>
      <c r="AM43" s="262"/>
      <c r="AN43" s="63">
        <v>51</v>
      </c>
      <c r="AO43" s="67"/>
      <c r="AP43" s="262"/>
      <c r="AQ43" s="262"/>
      <c r="AR43" s="249"/>
      <c r="AS43" s="63"/>
      <c r="AT43" s="67"/>
      <c r="AU43" s="262"/>
      <c r="AV43" s="262"/>
      <c r="AW43" s="262"/>
      <c r="AX43" s="63"/>
      <c r="AY43" s="67"/>
      <c r="AZ43" s="262"/>
      <c r="BA43" s="262"/>
      <c r="BB43" s="262"/>
      <c r="BC43" s="63"/>
      <c r="BD43" s="67"/>
      <c r="BE43" s="262"/>
      <c r="BF43" s="262"/>
      <c r="BG43" s="262"/>
      <c r="BH43" s="63"/>
      <c r="BI43" s="67"/>
      <c r="BJ43" s="262"/>
      <c r="BK43" s="53"/>
      <c r="BL43" s="53"/>
      <c r="BM43" s="151"/>
      <c r="BN43" s="70"/>
    </row>
    <row r="44" spans="1:66" s="7" customFormat="1" ht="19.5" customHeight="1" x14ac:dyDescent="0.3">
      <c r="A44" s="113" t="s">
        <v>118</v>
      </c>
      <c r="B44" s="62"/>
      <c r="C44" s="57"/>
      <c r="D44" s="52" t="s">
        <v>115</v>
      </c>
      <c r="E44" s="52"/>
      <c r="F44" s="52"/>
      <c r="G44" s="52"/>
      <c r="H44" s="52"/>
      <c r="I44" s="52"/>
      <c r="J44" s="52"/>
      <c r="K44" s="52"/>
      <c r="L44" s="52"/>
      <c r="M44" s="52"/>
      <c r="N44" s="52"/>
      <c r="O44" s="52"/>
      <c r="P44" s="52"/>
      <c r="Q44" s="52"/>
      <c r="R44" s="52"/>
      <c r="S44" s="52"/>
      <c r="T44" s="52"/>
      <c r="U44" s="52"/>
      <c r="V44" s="220"/>
      <c r="W44" s="310" t="s">
        <v>208</v>
      </c>
      <c r="X44" s="249"/>
      <c r="Y44" s="262">
        <f t="shared" si="4"/>
        <v>4</v>
      </c>
      <c r="Z44" s="262">
        <f t="shared" si="4"/>
        <v>0</v>
      </c>
      <c r="AA44" s="262"/>
      <c r="AB44" s="262"/>
      <c r="AC44" s="262">
        <f t="shared" si="5"/>
        <v>164</v>
      </c>
      <c r="AD44" s="412"/>
      <c r="AE44" s="417"/>
      <c r="AF44" s="411">
        <f>AC44</f>
        <v>164</v>
      </c>
      <c r="AG44" s="417"/>
      <c r="AH44" s="411"/>
      <c r="AI44" s="412"/>
      <c r="AJ44" s="142"/>
      <c r="AK44" s="262"/>
      <c r="AL44" s="249"/>
      <c r="AM44" s="262"/>
      <c r="AN44" s="63">
        <v>34</v>
      </c>
      <c r="AO44" s="67"/>
      <c r="AP44" s="262"/>
      <c r="AQ44" s="262"/>
      <c r="AR44" s="249"/>
      <c r="AS44" s="63">
        <v>42</v>
      </c>
      <c r="AT44" s="67"/>
      <c r="AU44" s="262"/>
      <c r="AV44" s="262"/>
      <c r="AW44" s="262"/>
      <c r="AX44" s="80">
        <v>24</v>
      </c>
      <c r="AY44" s="68"/>
      <c r="AZ44" s="79"/>
      <c r="BA44" s="262"/>
      <c r="BB44" s="262"/>
      <c r="BC44" s="63">
        <v>28</v>
      </c>
      <c r="BD44" s="67"/>
      <c r="BE44" s="262">
        <v>2</v>
      </c>
      <c r="BF44" s="262"/>
      <c r="BG44" s="262"/>
      <c r="BH44" s="63">
        <v>20</v>
      </c>
      <c r="BI44" s="67"/>
      <c r="BJ44" s="262">
        <v>2</v>
      </c>
      <c r="BK44" s="53"/>
      <c r="BL44" s="53"/>
      <c r="BM44" s="151"/>
      <c r="BN44" s="70">
        <v>16</v>
      </c>
    </row>
    <row r="45" spans="1:66" s="7" customFormat="1" ht="29.45" customHeight="1" x14ac:dyDescent="0.3">
      <c r="A45" s="113" t="s">
        <v>119</v>
      </c>
      <c r="B45" s="62"/>
      <c r="C45" s="57"/>
      <c r="D45" s="52" t="s">
        <v>34</v>
      </c>
      <c r="E45" s="52"/>
      <c r="F45" s="52"/>
      <c r="G45" s="52"/>
      <c r="H45" s="52"/>
      <c r="I45" s="52"/>
      <c r="J45" s="52"/>
      <c r="K45" s="52"/>
      <c r="L45" s="52"/>
      <c r="M45" s="52"/>
      <c r="N45" s="52"/>
      <c r="O45" s="52"/>
      <c r="P45" s="52"/>
      <c r="Q45" s="52"/>
      <c r="R45" s="52"/>
      <c r="S45" s="52"/>
      <c r="T45" s="52"/>
      <c r="U45" s="52"/>
      <c r="V45" s="219"/>
      <c r="W45" s="311" t="s">
        <v>212</v>
      </c>
      <c r="X45" s="249"/>
      <c r="Y45" s="262">
        <f t="shared" ref="Y45" si="8">AK45+AP45+AU45+AZ45+BE45+BJ45</f>
        <v>0</v>
      </c>
      <c r="Z45" s="262">
        <f t="shared" ref="Z45" si="9">AL45+AQ45+AV45+BA45+BF45+BK45</f>
        <v>0</v>
      </c>
      <c r="AA45" s="262"/>
      <c r="AB45" s="262"/>
      <c r="AC45" s="262">
        <f t="shared" si="5"/>
        <v>164</v>
      </c>
      <c r="AD45" s="412">
        <v>8</v>
      </c>
      <c r="AE45" s="417"/>
      <c r="AF45" s="411">
        <f>AC45</f>
        <v>164</v>
      </c>
      <c r="AG45" s="417"/>
      <c r="AH45" s="411"/>
      <c r="AI45" s="412"/>
      <c r="AJ45" s="142"/>
      <c r="AK45" s="262"/>
      <c r="AL45" s="262"/>
      <c r="AM45" s="262"/>
      <c r="AN45" s="248">
        <v>34</v>
      </c>
      <c r="AO45" s="67"/>
      <c r="AP45" s="262"/>
      <c r="AQ45" s="262"/>
      <c r="AR45" s="249"/>
      <c r="AS45" s="63">
        <v>42</v>
      </c>
      <c r="AT45" s="67"/>
      <c r="AU45" s="262"/>
      <c r="AV45" s="262"/>
      <c r="AW45" s="262"/>
      <c r="AX45" s="80">
        <v>24</v>
      </c>
      <c r="AY45" s="68"/>
      <c r="AZ45" s="79"/>
      <c r="BA45" s="262"/>
      <c r="BB45" s="262"/>
      <c r="BC45" s="63">
        <v>28</v>
      </c>
      <c r="BD45" s="67"/>
      <c r="BE45" s="262"/>
      <c r="BF45" s="262"/>
      <c r="BG45" s="262"/>
      <c r="BH45" s="63">
        <v>20</v>
      </c>
      <c r="BI45" s="67"/>
      <c r="BJ45" s="262"/>
      <c r="BK45" s="53"/>
      <c r="BL45" s="53"/>
      <c r="BM45" s="151"/>
      <c r="BN45" s="70">
        <v>16</v>
      </c>
    </row>
    <row r="46" spans="1:66" s="7" customFormat="1" ht="23.45" customHeight="1" x14ac:dyDescent="0.3">
      <c r="A46" s="356" t="s">
        <v>203</v>
      </c>
      <c r="B46" s="357"/>
      <c r="C46" s="358"/>
      <c r="D46" s="359" t="s">
        <v>204</v>
      </c>
      <c r="E46" s="359"/>
      <c r="F46" s="359"/>
      <c r="G46" s="359"/>
      <c r="H46" s="359"/>
      <c r="I46" s="359"/>
      <c r="J46" s="359"/>
      <c r="K46" s="359"/>
      <c r="L46" s="359"/>
      <c r="M46" s="359"/>
      <c r="N46" s="359"/>
      <c r="O46" s="359"/>
      <c r="P46" s="359"/>
      <c r="Q46" s="359"/>
      <c r="R46" s="359"/>
      <c r="S46" s="359"/>
      <c r="T46" s="359"/>
      <c r="U46" s="359"/>
      <c r="V46" s="360"/>
      <c r="W46" s="361" t="s">
        <v>207</v>
      </c>
      <c r="X46" s="353"/>
      <c r="Y46" s="345">
        <f t="shared" si="4"/>
        <v>4</v>
      </c>
      <c r="Z46" s="345">
        <f t="shared" si="4"/>
        <v>0</v>
      </c>
      <c r="AA46" s="345"/>
      <c r="AB46" s="345"/>
      <c r="AC46" s="345">
        <f t="shared" si="5"/>
        <v>68</v>
      </c>
      <c r="AD46" s="419"/>
      <c r="AE46" s="421"/>
      <c r="AF46" s="418"/>
      <c r="AG46" s="421"/>
      <c r="AH46" s="418"/>
      <c r="AI46" s="419"/>
      <c r="AJ46" s="347"/>
      <c r="AK46" s="345">
        <v>4</v>
      </c>
      <c r="AL46" s="345"/>
      <c r="AM46" s="345"/>
      <c r="AN46" s="362">
        <v>68</v>
      </c>
      <c r="AO46" s="349"/>
      <c r="AP46" s="345"/>
      <c r="AQ46" s="345"/>
      <c r="AR46" s="353"/>
      <c r="AS46" s="348"/>
      <c r="AT46" s="349"/>
      <c r="AU46" s="345"/>
      <c r="AV46" s="345"/>
      <c r="AW46" s="345"/>
      <c r="AX46" s="348"/>
      <c r="AY46" s="349"/>
      <c r="AZ46" s="345"/>
      <c r="BA46" s="345"/>
      <c r="BB46" s="345"/>
      <c r="BC46" s="348"/>
      <c r="BD46" s="349"/>
      <c r="BE46" s="345"/>
      <c r="BF46" s="345"/>
      <c r="BG46" s="345"/>
      <c r="BH46" s="348"/>
      <c r="BI46" s="349"/>
      <c r="BJ46" s="345"/>
      <c r="BK46" s="350"/>
      <c r="BL46" s="350"/>
      <c r="BM46" s="351"/>
      <c r="BN46" s="352"/>
    </row>
    <row r="47" spans="1:66" s="7" customFormat="1" ht="21.75" customHeight="1" x14ac:dyDescent="0.3">
      <c r="A47" s="114" t="s">
        <v>37</v>
      </c>
      <c r="B47" s="115"/>
      <c r="C47" s="106"/>
      <c r="D47" s="245" t="s">
        <v>99</v>
      </c>
      <c r="E47" s="112"/>
      <c r="F47" s="112"/>
      <c r="G47" s="112"/>
      <c r="H47" s="112"/>
      <c r="I47" s="112"/>
      <c r="J47" s="112"/>
      <c r="K47" s="112"/>
      <c r="L47" s="112"/>
      <c r="M47" s="112"/>
      <c r="N47" s="112"/>
      <c r="O47" s="112"/>
      <c r="P47" s="112"/>
      <c r="Q47" s="112"/>
      <c r="R47" s="112"/>
      <c r="S47" s="112"/>
      <c r="T47" s="112"/>
      <c r="U47" s="112"/>
      <c r="V47" s="221"/>
      <c r="W47" s="77">
        <v>2</v>
      </c>
      <c r="X47" s="254"/>
      <c r="Y47" s="236">
        <f>SUM(Y48:Y50)</f>
        <v>6</v>
      </c>
      <c r="Z47" s="236">
        <f>SUM(Z48:Z50)</f>
        <v>0</v>
      </c>
      <c r="AA47" s="236"/>
      <c r="AB47" s="236"/>
      <c r="AC47" s="236">
        <f>SUM(AC48:AC50)</f>
        <v>169</v>
      </c>
      <c r="AD47" s="409">
        <f>SUM(AD48:AE50)</f>
        <v>113</v>
      </c>
      <c r="AE47" s="410"/>
      <c r="AF47" s="420">
        <f>SUM(AF48:AG50)</f>
        <v>56</v>
      </c>
      <c r="AG47" s="410"/>
      <c r="AH47" s="420"/>
      <c r="AI47" s="409"/>
      <c r="AJ47" s="141"/>
      <c r="AK47" s="236">
        <f>SUM(AK48:AK50)</f>
        <v>4</v>
      </c>
      <c r="AL47" s="236">
        <f>SUM(AL48:AL50)</f>
        <v>0</v>
      </c>
      <c r="AM47" s="236">
        <f>SUM(AM48:AM50)</f>
        <v>0</v>
      </c>
      <c r="AN47" s="147">
        <f>SUM(AN48:AN50)</f>
        <v>85</v>
      </c>
      <c r="AO47" s="66"/>
      <c r="AP47" s="236">
        <f>SUM(AP48:AP50)</f>
        <v>2</v>
      </c>
      <c r="AQ47" s="236">
        <f>SUM(AQ48:AQ50)</f>
        <v>0</v>
      </c>
      <c r="AR47" s="236"/>
      <c r="AS47" s="147">
        <f>SUM(AS48:AS50)</f>
        <v>84</v>
      </c>
      <c r="AT47" s="66"/>
      <c r="AU47" s="236"/>
      <c r="AV47" s="236"/>
      <c r="AW47" s="236"/>
      <c r="AX47" s="147"/>
      <c r="AY47" s="66"/>
      <c r="AZ47" s="236"/>
      <c r="BA47" s="236"/>
      <c r="BB47" s="236"/>
      <c r="BC47" s="64"/>
      <c r="BD47" s="66"/>
      <c r="BE47" s="236"/>
      <c r="BF47" s="236"/>
      <c r="BG47" s="236"/>
      <c r="BH47" s="64"/>
      <c r="BI47" s="66"/>
      <c r="BJ47" s="236"/>
      <c r="BK47" s="72"/>
      <c r="BL47" s="72"/>
      <c r="BM47" s="157"/>
      <c r="BN47" s="73"/>
    </row>
    <row r="48" spans="1:66" s="7" customFormat="1" ht="19.5" customHeight="1" x14ac:dyDescent="0.3">
      <c r="A48" s="116" t="s">
        <v>120</v>
      </c>
      <c r="B48" s="117"/>
      <c r="C48" s="107"/>
      <c r="D48" s="149" t="s">
        <v>166</v>
      </c>
      <c r="E48" s="52"/>
      <c r="F48" s="52"/>
      <c r="G48" s="52"/>
      <c r="H48" s="52"/>
      <c r="I48" s="52"/>
      <c r="J48" s="52"/>
      <c r="K48" s="52"/>
      <c r="L48" s="52"/>
      <c r="M48" s="52"/>
      <c r="N48" s="52"/>
      <c r="O48" s="52"/>
      <c r="P48" s="52"/>
      <c r="Q48" s="52"/>
      <c r="R48" s="52"/>
      <c r="S48" s="52"/>
      <c r="T48" s="52"/>
      <c r="U48" s="52"/>
      <c r="V48" s="269"/>
      <c r="W48" s="270">
        <v>1</v>
      </c>
      <c r="X48" s="249"/>
      <c r="Y48" s="262">
        <f t="shared" ref="Y48:Z49" si="10">AK48+AP48+AU48+AZ48+BE48+BJ48</f>
        <v>4</v>
      </c>
      <c r="Z48" s="262">
        <f t="shared" si="10"/>
        <v>0</v>
      </c>
      <c r="AA48" s="262"/>
      <c r="AB48" s="262"/>
      <c r="AC48" s="262">
        <f>AN48+AS48+AX48+BC48+BH48+BN48</f>
        <v>85</v>
      </c>
      <c r="AD48" s="412">
        <f>AC48-AF48-AH48</f>
        <v>57</v>
      </c>
      <c r="AE48" s="417"/>
      <c r="AF48" s="411">
        <v>28</v>
      </c>
      <c r="AG48" s="417"/>
      <c r="AH48" s="54"/>
      <c r="AI48" s="54"/>
      <c r="AJ48" s="166"/>
      <c r="AK48" s="262">
        <v>4</v>
      </c>
      <c r="AL48" s="262"/>
      <c r="AM48" s="262"/>
      <c r="AN48" s="148">
        <v>85</v>
      </c>
      <c r="AO48" s="68"/>
      <c r="AP48" s="79"/>
      <c r="AQ48" s="79"/>
      <c r="AR48" s="257"/>
      <c r="AS48" s="80"/>
      <c r="AT48" s="68"/>
      <c r="AU48" s="79"/>
      <c r="AV48" s="262"/>
      <c r="AW48" s="262"/>
      <c r="AX48" s="63"/>
      <c r="AY48" s="67"/>
      <c r="AZ48" s="262"/>
      <c r="BA48" s="262"/>
      <c r="BB48" s="262"/>
      <c r="BC48" s="63"/>
      <c r="BD48" s="67"/>
      <c r="BE48" s="262"/>
      <c r="BF48" s="262"/>
      <c r="BG48" s="262"/>
      <c r="BH48" s="63"/>
      <c r="BI48" s="67"/>
      <c r="BJ48" s="262"/>
      <c r="BK48" s="53"/>
      <c r="BL48" s="53"/>
      <c r="BM48" s="151"/>
      <c r="BN48" s="70"/>
    </row>
    <row r="49" spans="1:66" s="7" customFormat="1" ht="19.5" customHeight="1" x14ac:dyDescent="0.3">
      <c r="A49" s="116" t="s">
        <v>121</v>
      </c>
      <c r="B49" s="117"/>
      <c r="C49" s="107"/>
      <c r="D49" s="309" t="s">
        <v>227</v>
      </c>
      <c r="E49" s="52"/>
      <c r="F49" s="52"/>
      <c r="G49" s="52"/>
      <c r="H49" s="52"/>
      <c r="I49" s="52"/>
      <c r="J49" s="52"/>
      <c r="K49" s="52"/>
      <c r="L49" s="52"/>
      <c r="M49" s="52"/>
      <c r="N49" s="52"/>
      <c r="O49" s="52"/>
      <c r="P49" s="52"/>
      <c r="Q49" s="52"/>
      <c r="R49" s="52"/>
      <c r="S49" s="52"/>
      <c r="T49" s="52"/>
      <c r="U49" s="52"/>
      <c r="V49" s="269"/>
      <c r="W49" s="571" t="s">
        <v>209</v>
      </c>
      <c r="X49" s="249"/>
      <c r="Y49" s="262">
        <f t="shared" si="10"/>
        <v>2</v>
      </c>
      <c r="Z49" s="262">
        <f t="shared" si="10"/>
        <v>0</v>
      </c>
      <c r="AA49" s="262"/>
      <c r="AB49" s="262"/>
      <c r="AC49" s="262">
        <f>AN49+AS49+AX49+BC49+BH49+BN49</f>
        <v>42</v>
      </c>
      <c r="AD49" s="412">
        <f>AC49-AF49-AH49</f>
        <v>28</v>
      </c>
      <c r="AE49" s="417"/>
      <c r="AF49" s="411">
        <v>14</v>
      </c>
      <c r="AG49" s="417"/>
      <c r="AH49" s="54"/>
      <c r="AI49" s="54"/>
      <c r="AJ49" s="166"/>
      <c r="AK49" s="262"/>
      <c r="AL49" s="262"/>
      <c r="AM49" s="262"/>
      <c r="AN49" s="148"/>
      <c r="AO49" s="68"/>
      <c r="AP49" s="79">
        <v>2</v>
      </c>
      <c r="AQ49" s="79"/>
      <c r="AR49" s="257"/>
      <c r="AS49" s="80">
        <v>42</v>
      </c>
      <c r="AT49" s="68"/>
      <c r="AU49" s="79"/>
      <c r="AV49" s="262"/>
      <c r="AW49" s="262"/>
      <c r="AX49" s="63"/>
      <c r="AY49" s="67"/>
      <c r="AZ49" s="262"/>
      <c r="BA49" s="262"/>
      <c r="BB49" s="262"/>
      <c r="BC49" s="63"/>
      <c r="BD49" s="67"/>
      <c r="BE49" s="262"/>
      <c r="BF49" s="262"/>
      <c r="BG49" s="262"/>
      <c r="BH49" s="63"/>
      <c r="BI49" s="67"/>
      <c r="BJ49" s="262"/>
      <c r="BK49" s="53"/>
      <c r="BL49" s="53"/>
      <c r="BM49" s="151"/>
      <c r="BN49" s="70"/>
    </row>
    <row r="50" spans="1:66" s="7" customFormat="1" ht="19.5" customHeight="1" x14ac:dyDescent="0.3">
      <c r="A50" s="116" t="s">
        <v>122</v>
      </c>
      <c r="B50" s="117"/>
      <c r="C50" s="107"/>
      <c r="D50" s="150" t="s">
        <v>167</v>
      </c>
      <c r="E50" s="52"/>
      <c r="F50" s="52"/>
      <c r="G50" s="52"/>
      <c r="H50" s="52"/>
      <c r="I50" s="52"/>
      <c r="J50" s="52"/>
      <c r="K50" s="52"/>
      <c r="L50" s="52"/>
      <c r="M50" s="52"/>
      <c r="N50" s="52"/>
      <c r="O50" s="52"/>
      <c r="P50" s="52"/>
      <c r="Q50" s="52"/>
      <c r="R50" s="52"/>
      <c r="S50" s="52"/>
      <c r="T50" s="52"/>
      <c r="U50" s="52"/>
      <c r="V50" s="269"/>
      <c r="W50" s="572"/>
      <c r="X50" s="249"/>
      <c r="Y50" s="262">
        <f t="shared" ref="Y50" si="11">AK50+AP50+AU50+AZ50+BE50+BJ50</f>
        <v>0</v>
      </c>
      <c r="Z50" s="262">
        <f t="shared" ref="Z50" si="12">AL50+AQ50+AV50+BA50+BF50+BK50</f>
        <v>0</v>
      </c>
      <c r="AA50" s="262"/>
      <c r="AB50" s="262"/>
      <c r="AC50" s="262">
        <f>AN50+AS50+AX50+BC50+BH50+BN50</f>
        <v>42</v>
      </c>
      <c r="AD50" s="412">
        <f>AC50-AF50-AH50</f>
        <v>28</v>
      </c>
      <c r="AE50" s="417"/>
      <c r="AF50" s="411">
        <v>14</v>
      </c>
      <c r="AG50" s="417"/>
      <c r="AH50" s="54"/>
      <c r="AI50" s="54"/>
      <c r="AJ50" s="166"/>
      <c r="AK50" s="262"/>
      <c r="AL50" s="249"/>
      <c r="AM50" s="262"/>
      <c r="AN50" s="80"/>
      <c r="AO50" s="68"/>
      <c r="AP50" s="79"/>
      <c r="AQ50" s="79"/>
      <c r="AR50" s="257"/>
      <c r="AS50" s="80">
        <v>42</v>
      </c>
      <c r="AT50" s="68"/>
      <c r="AU50" s="79"/>
      <c r="AV50" s="262"/>
      <c r="AW50" s="262"/>
      <c r="AX50" s="63"/>
      <c r="AY50" s="67"/>
      <c r="AZ50" s="262"/>
      <c r="BA50" s="262"/>
      <c r="BB50" s="262"/>
      <c r="BC50" s="63"/>
      <c r="BD50" s="67"/>
      <c r="BE50" s="262"/>
      <c r="BF50" s="262"/>
      <c r="BG50" s="262"/>
      <c r="BH50" s="63"/>
      <c r="BI50" s="67"/>
      <c r="BJ50" s="262"/>
      <c r="BK50" s="53"/>
      <c r="BL50" s="53"/>
      <c r="BM50" s="151"/>
      <c r="BN50" s="70"/>
    </row>
    <row r="51" spans="1:66" s="7" customFormat="1" ht="22.5" customHeight="1" x14ac:dyDescent="0.3">
      <c r="A51" s="114" t="s">
        <v>44</v>
      </c>
      <c r="B51" s="115"/>
      <c r="C51" s="106"/>
      <c r="D51" s="48" t="s">
        <v>45</v>
      </c>
      <c r="E51" s="48"/>
      <c r="F51" s="48"/>
      <c r="G51" s="48"/>
      <c r="H51" s="48"/>
      <c r="I51" s="48"/>
      <c r="J51" s="48"/>
      <c r="K51" s="48"/>
      <c r="L51" s="48"/>
      <c r="M51" s="48"/>
      <c r="N51" s="48"/>
      <c r="O51" s="48"/>
      <c r="P51" s="48"/>
      <c r="Q51" s="48"/>
      <c r="R51" s="48"/>
      <c r="S51" s="48"/>
      <c r="T51" s="48"/>
      <c r="U51" s="48"/>
      <c r="V51" s="222">
        <f t="shared" ref="V51:AD51" si="13">V52+V66</f>
        <v>15</v>
      </c>
      <c r="W51" s="77">
        <f t="shared" si="13"/>
        <v>21</v>
      </c>
      <c r="X51" s="254">
        <f t="shared" si="13"/>
        <v>128</v>
      </c>
      <c r="Y51" s="236">
        <f t="shared" si="13"/>
        <v>130</v>
      </c>
      <c r="Z51" s="236">
        <f t="shared" si="13"/>
        <v>66</v>
      </c>
      <c r="AA51" s="236">
        <f t="shared" si="13"/>
        <v>1080</v>
      </c>
      <c r="AB51" s="236">
        <f t="shared" si="13"/>
        <v>0</v>
      </c>
      <c r="AC51" s="236">
        <f t="shared" si="13"/>
        <v>2073</v>
      </c>
      <c r="AD51" s="409">
        <f t="shared" si="13"/>
        <v>1105</v>
      </c>
      <c r="AE51" s="410"/>
      <c r="AF51" s="420">
        <f>AF52+AF66</f>
        <v>908</v>
      </c>
      <c r="AG51" s="410"/>
      <c r="AH51" s="420">
        <f>AH52+AH66</f>
        <v>60</v>
      </c>
      <c r="AI51" s="409"/>
      <c r="AJ51" s="141"/>
      <c r="AK51" s="236">
        <f t="shared" ref="AK51:BL51" si="14">AK52+AK66</f>
        <v>16</v>
      </c>
      <c r="AL51" s="253">
        <f t="shared" si="14"/>
        <v>6</v>
      </c>
      <c r="AM51" s="255">
        <f t="shared" si="14"/>
        <v>0</v>
      </c>
      <c r="AN51" s="64">
        <f t="shared" si="14"/>
        <v>255</v>
      </c>
      <c r="AO51" s="141">
        <f t="shared" si="14"/>
        <v>32</v>
      </c>
      <c r="AP51" s="236">
        <f t="shared" si="14"/>
        <v>28</v>
      </c>
      <c r="AQ51" s="236">
        <f t="shared" si="14"/>
        <v>16</v>
      </c>
      <c r="AR51" s="253">
        <f t="shared" si="14"/>
        <v>72</v>
      </c>
      <c r="AS51" s="64">
        <f t="shared" si="14"/>
        <v>546</v>
      </c>
      <c r="AT51" s="141">
        <f t="shared" si="14"/>
        <v>24</v>
      </c>
      <c r="AU51" s="236">
        <f t="shared" si="14"/>
        <v>18</v>
      </c>
      <c r="AV51" s="255">
        <f t="shared" si="14"/>
        <v>16</v>
      </c>
      <c r="AW51" s="255">
        <f t="shared" si="14"/>
        <v>144</v>
      </c>
      <c r="AX51" s="64">
        <f t="shared" si="14"/>
        <v>312</v>
      </c>
      <c r="AY51" s="141">
        <f t="shared" si="14"/>
        <v>24</v>
      </c>
      <c r="AZ51" s="236">
        <f>AZ52+AZ66</f>
        <v>26</v>
      </c>
      <c r="BA51" s="236">
        <f t="shared" si="14"/>
        <v>14</v>
      </c>
      <c r="BB51" s="236">
        <f t="shared" si="14"/>
        <v>360</v>
      </c>
      <c r="BC51" s="64">
        <f t="shared" si="14"/>
        <v>420</v>
      </c>
      <c r="BD51" s="141">
        <f t="shared" si="14"/>
        <v>24</v>
      </c>
      <c r="BE51" s="236">
        <f t="shared" si="14"/>
        <v>24</v>
      </c>
      <c r="BF51" s="255">
        <f t="shared" si="14"/>
        <v>6</v>
      </c>
      <c r="BG51" s="255">
        <f t="shared" si="14"/>
        <v>216</v>
      </c>
      <c r="BH51" s="64">
        <f t="shared" si="14"/>
        <v>300</v>
      </c>
      <c r="BI51" s="66">
        <f t="shared" si="14"/>
        <v>24</v>
      </c>
      <c r="BJ51" s="236">
        <f t="shared" si="14"/>
        <v>18</v>
      </c>
      <c r="BK51" s="255">
        <f t="shared" si="14"/>
        <v>8</v>
      </c>
      <c r="BL51" s="255">
        <f t="shared" si="14"/>
        <v>144</v>
      </c>
      <c r="BM51" s="255"/>
      <c r="BN51" s="64">
        <f>BN52+BN66</f>
        <v>240</v>
      </c>
    </row>
    <row r="52" spans="1:66" s="7" customFormat="1" ht="22.5" customHeight="1" thickBot="1" x14ac:dyDescent="0.35">
      <c r="A52" s="114" t="s">
        <v>38</v>
      </c>
      <c r="B52" s="115"/>
      <c r="C52" s="106"/>
      <c r="D52" s="48" t="s">
        <v>39</v>
      </c>
      <c r="E52" s="48"/>
      <c r="F52" s="48"/>
      <c r="G52" s="48"/>
      <c r="H52" s="48"/>
      <c r="I52" s="48"/>
      <c r="J52" s="48"/>
      <c r="K52" s="48"/>
      <c r="L52" s="48"/>
      <c r="M52" s="48"/>
      <c r="N52" s="48"/>
      <c r="O52" s="48"/>
      <c r="P52" s="48"/>
      <c r="Q52" s="48"/>
      <c r="R52" s="48"/>
      <c r="S52" s="48"/>
      <c r="T52" s="48"/>
      <c r="U52" s="48"/>
      <c r="V52" s="221">
        <v>2</v>
      </c>
      <c r="W52" s="77">
        <v>8</v>
      </c>
      <c r="X52" s="254">
        <f t="shared" ref="X52:AC52" si="15">SUM(X53:X65)</f>
        <v>24</v>
      </c>
      <c r="Y52" s="236">
        <f t="shared" si="15"/>
        <v>46</v>
      </c>
      <c r="Z52" s="236">
        <f t="shared" si="15"/>
        <v>14</v>
      </c>
      <c r="AA52" s="236">
        <f t="shared" si="15"/>
        <v>0</v>
      </c>
      <c r="AB52" s="236">
        <f t="shared" si="15"/>
        <v>0</v>
      </c>
      <c r="AC52" s="236">
        <f t="shared" si="15"/>
        <v>914</v>
      </c>
      <c r="AD52" s="409">
        <f>SUM(AD53:AE65)</f>
        <v>542</v>
      </c>
      <c r="AE52" s="410"/>
      <c r="AF52" s="420">
        <f>SUM(AF53:AG65)</f>
        <v>372</v>
      </c>
      <c r="AG52" s="410"/>
      <c r="AH52" s="420">
        <f>SUM(AH53:AI65)</f>
        <v>0</v>
      </c>
      <c r="AI52" s="409"/>
      <c r="AJ52" s="141"/>
      <c r="AK52" s="236">
        <f t="shared" ref="AK52:AX52" si="16">SUM(AK53:AK65)</f>
        <v>16</v>
      </c>
      <c r="AL52" s="253">
        <f t="shared" si="16"/>
        <v>6</v>
      </c>
      <c r="AM52" s="255">
        <f t="shared" si="16"/>
        <v>0</v>
      </c>
      <c r="AN52" s="64">
        <f t="shared" si="16"/>
        <v>255</v>
      </c>
      <c r="AO52" s="141">
        <f t="shared" si="16"/>
        <v>24</v>
      </c>
      <c r="AP52" s="236">
        <f t="shared" si="16"/>
        <v>20</v>
      </c>
      <c r="AQ52" s="236">
        <f t="shared" si="16"/>
        <v>8</v>
      </c>
      <c r="AR52" s="253">
        <f t="shared" si="16"/>
        <v>0</v>
      </c>
      <c r="AS52" s="64">
        <f t="shared" si="16"/>
        <v>441</v>
      </c>
      <c r="AT52" s="141">
        <f t="shared" si="16"/>
        <v>0</v>
      </c>
      <c r="AU52" s="236">
        <f t="shared" si="16"/>
        <v>2</v>
      </c>
      <c r="AV52" s="255">
        <f t="shared" si="16"/>
        <v>0</v>
      </c>
      <c r="AW52" s="255">
        <f t="shared" si="16"/>
        <v>0</v>
      </c>
      <c r="AX52" s="64">
        <f t="shared" si="16"/>
        <v>72</v>
      </c>
      <c r="AY52" s="141"/>
      <c r="AZ52" s="297">
        <f>SUM(AZ53:AZ65)</f>
        <v>2</v>
      </c>
      <c r="BA52" s="236"/>
      <c r="BB52" s="236"/>
      <c r="BC52" s="64">
        <f t="shared" ref="BC52" si="17">SUM(BC53:BC65)</f>
        <v>42</v>
      </c>
      <c r="BD52" s="141"/>
      <c r="BE52" s="236"/>
      <c r="BF52" s="255"/>
      <c r="BG52" s="255"/>
      <c r="BH52" s="64">
        <f>SUM(BH53:BH65)</f>
        <v>40</v>
      </c>
      <c r="BI52" s="66"/>
      <c r="BJ52" s="292">
        <f t="shared" ref="BJ52" si="18">SUM(BJ53:BJ65)</f>
        <v>6</v>
      </c>
      <c r="BK52" s="255"/>
      <c r="BL52" s="255"/>
      <c r="BM52" s="255"/>
      <c r="BN52" s="64">
        <f>SUM(BN53:BN65)</f>
        <v>64</v>
      </c>
    </row>
    <row r="53" spans="1:66" s="7" customFormat="1" ht="19.5" customHeight="1" x14ac:dyDescent="0.3">
      <c r="A53" s="116" t="s">
        <v>123</v>
      </c>
      <c r="B53" s="117"/>
      <c r="C53" s="107"/>
      <c r="D53" s="190" t="s">
        <v>168</v>
      </c>
      <c r="E53" s="52"/>
      <c r="F53" s="52"/>
      <c r="G53" s="52"/>
      <c r="H53" s="52"/>
      <c r="I53" s="52"/>
      <c r="J53" s="52"/>
      <c r="K53" s="52"/>
      <c r="L53" s="52"/>
      <c r="M53" s="52"/>
      <c r="N53" s="52"/>
      <c r="O53" s="52"/>
      <c r="P53" s="52"/>
      <c r="Q53" s="52"/>
      <c r="R53" s="52"/>
      <c r="S53" s="52"/>
      <c r="T53" s="52"/>
      <c r="U53" s="52"/>
      <c r="V53" s="219"/>
      <c r="W53" s="571" t="s">
        <v>210</v>
      </c>
      <c r="X53" s="249">
        <f>AJ53+AO53+AT53+AY53+BD53+BI53</f>
        <v>0</v>
      </c>
      <c r="Y53" s="262">
        <f>AK53+AP53+AU53+AZ53+BE53+BJ53</f>
        <v>4</v>
      </c>
      <c r="Z53" s="262">
        <f>AL53+AQ53+AV53+BA53+BF53+BK53</f>
        <v>0</v>
      </c>
      <c r="AA53" s="262"/>
      <c r="AB53" s="262"/>
      <c r="AC53" s="262">
        <f>AN53+AS53+AX53+BC53+BH53+BN53</f>
        <v>51</v>
      </c>
      <c r="AD53" s="412">
        <f>AC53-AF53-AH53</f>
        <v>25</v>
      </c>
      <c r="AE53" s="417"/>
      <c r="AF53" s="411">
        <v>26</v>
      </c>
      <c r="AG53" s="417"/>
      <c r="AH53" s="54"/>
      <c r="AI53" s="54"/>
      <c r="AJ53" s="166"/>
      <c r="AK53" s="79">
        <v>4</v>
      </c>
      <c r="AL53" s="257"/>
      <c r="AM53" s="79"/>
      <c r="AN53" s="80">
        <v>51</v>
      </c>
      <c r="AO53" s="68"/>
      <c r="AP53" s="79"/>
      <c r="AQ53" s="79"/>
      <c r="AR53" s="257"/>
      <c r="AS53" s="80"/>
      <c r="AT53" s="68"/>
      <c r="AU53" s="79"/>
      <c r="AV53" s="79"/>
      <c r="AW53" s="79"/>
      <c r="AX53" s="80"/>
      <c r="AY53" s="68"/>
      <c r="AZ53" s="79"/>
      <c r="BA53" s="79"/>
      <c r="BB53" s="79"/>
      <c r="BC53" s="80"/>
      <c r="BD53" s="68"/>
      <c r="BE53" s="79"/>
      <c r="BF53" s="79"/>
      <c r="BG53" s="79"/>
      <c r="BH53" s="80"/>
      <c r="BI53" s="68"/>
      <c r="BJ53" s="79"/>
      <c r="BK53" s="53"/>
      <c r="BL53" s="53"/>
      <c r="BM53" s="151"/>
      <c r="BN53" s="70"/>
    </row>
    <row r="54" spans="1:66" s="7" customFormat="1" ht="19.5" customHeight="1" x14ac:dyDescent="0.3">
      <c r="A54" s="116" t="s">
        <v>124</v>
      </c>
      <c r="B54" s="117"/>
      <c r="C54" s="107"/>
      <c r="D54" s="191" t="s">
        <v>169</v>
      </c>
      <c r="E54" s="52"/>
      <c r="F54" s="52"/>
      <c r="G54" s="52"/>
      <c r="H54" s="52"/>
      <c r="I54" s="52"/>
      <c r="J54" s="52"/>
      <c r="K54" s="52"/>
      <c r="L54" s="52"/>
      <c r="M54" s="52"/>
      <c r="N54" s="52"/>
      <c r="O54" s="52"/>
      <c r="P54" s="52"/>
      <c r="Q54" s="52"/>
      <c r="R54" s="52"/>
      <c r="S54" s="52"/>
      <c r="T54" s="52"/>
      <c r="U54" s="52"/>
      <c r="V54" s="219"/>
      <c r="W54" s="572"/>
      <c r="X54" s="249">
        <f t="shared" ref="X54:X65" si="19">AJ54+AO54+AT54+AY54+BD54+BI54</f>
        <v>0</v>
      </c>
      <c r="Y54" s="262">
        <f t="shared" ref="Y54:Y65" si="20">AK54+AP54+AU54+AZ54+BE54+BJ54</f>
        <v>4</v>
      </c>
      <c r="Z54" s="262">
        <f t="shared" ref="Z54:Z65" si="21">AL54+AQ54+AV54+BA54+BF54+BK54</f>
        <v>0</v>
      </c>
      <c r="AA54" s="262"/>
      <c r="AB54" s="262"/>
      <c r="AC54" s="291">
        <f t="shared" ref="AC54:AC64" si="22">AN54+AS54+AX54+BC54+BH54+BN54</f>
        <v>51</v>
      </c>
      <c r="AD54" s="412">
        <f t="shared" ref="AD54:AD64" si="23">AC54-AF54-AH54</f>
        <v>29</v>
      </c>
      <c r="AE54" s="417"/>
      <c r="AF54" s="411">
        <v>22</v>
      </c>
      <c r="AG54" s="417"/>
      <c r="AH54" s="54"/>
      <c r="AI54" s="54"/>
      <c r="AJ54" s="166"/>
      <c r="AK54" s="79">
        <v>4</v>
      </c>
      <c r="AL54" s="257"/>
      <c r="AM54" s="79"/>
      <c r="AN54" s="80">
        <v>51</v>
      </c>
      <c r="AO54" s="68"/>
      <c r="AP54" s="79"/>
      <c r="AQ54" s="79"/>
      <c r="AR54" s="257"/>
      <c r="AS54" s="80"/>
      <c r="AT54" s="167"/>
      <c r="AU54" s="79"/>
      <c r="AV54" s="79"/>
      <c r="AW54" s="79"/>
      <c r="AX54" s="80"/>
      <c r="AY54" s="68"/>
      <c r="AZ54" s="79"/>
      <c r="BA54" s="79"/>
      <c r="BB54" s="79"/>
      <c r="BC54" s="80"/>
      <c r="BD54" s="68"/>
      <c r="BE54" s="79"/>
      <c r="BF54" s="79"/>
      <c r="BG54" s="79"/>
      <c r="BH54" s="80"/>
      <c r="BI54" s="68"/>
      <c r="BJ54" s="79"/>
      <c r="BK54" s="53"/>
      <c r="BL54" s="53"/>
      <c r="BM54" s="151"/>
      <c r="BN54" s="70"/>
    </row>
    <row r="55" spans="1:66" s="7" customFormat="1" ht="19.5" customHeight="1" x14ac:dyDescent="0.3">
      <c r="A55" s="116" t="s">
        <v>125</v>
      </c>
      <c r="B55" s="117"/>
      <c r="C55" s="107"/>
      <c r="D55" s="191" t="s">
        <v>170</v>
      </c>
      <c r="E55" s="52"/>
      <c r="F55" s="52"/>
      <c r="G55" s="52"/>
      <c r="H55" s="52"/>
      <c r="I55" s="52"/>
      <c r="J55" s="52"/>
      <c r="K55" s="52"/>
      <c r="L55" s="52"/>
      <c r="M55" s="52"/>
      <c r="N55" s="52"/>
      <c r="O55" s="52"/>
      <c r="P55" s="52"/>
      <c r="Q55" s="52"/>
      <c r="R55" s="52"/>
      <c r="S55" s="52"/>
      <c r="T55" s="52"/>
      <c r="U55" s="52"/>
      <c r="V55" s="567" t="s">
        <v>209</v>
      </c>
      <c r="W55" s="70"/>
      <c r="X55" s="249">
        <f t="shared" si="19"/>
        <v>8</v>
      </c>
      <c r="Y55" s="262">
        <f t="shared" si="20"/>
        <v>4</v>
      </c>
      <c r="Z55" s="262">
        <f t="shared" si="21"/>
        <v>0</v>
      </c>
      <c r="AA55" s="262"/>
      <c r="AB55" s="262"/>
      <c r="AC55" s="291">
        <f t="shared" si="22"/>
        <v>63</v>
      </c>
      <c r="AD55" s="412">
        <f t="shared" si="23"/>
        <v>33</v>
      </c>
      <c r="AE55" s="417"/>
      <c r="AF55" s="411">
        <v>30</v>
      </c>
      <c r="AG55" s="417"/>
      <c r="AH55" s="54"/>
      <c r="AI55" s="54"/>
      <c r="AJ55" s="166"/>
      <c r="AK55" s="79"/>
      <c r="AL55" s="257"/>
      <c r="AM55" s="79"/>
      <c r="AN55" s="80"/>
      <c r="AO55" s="68">
        <v>8</v>
      </c>
      <c r="AP55" s="79">
        <v>4</v>
      </c>
      <c r="AQ55" s="79"/>
      <c r="AR55" s="257"/>
      <c r="AS55" s="208">
        <v>63</v>
      </c>
      <c r="AT55" s="167"/>
      <c r="AU55" s="79"/>
      <c r="AV55" s="79"/>
      <c r="AW55" s="79"/>
      <c r="AX55" s="80"/>
      <c r="AY55" s="68"/>
      <c r="AZ55" s="79"/>
      <c r="BA55" s="79"/>
      <c r="BB55" s="79"/>
      <c r="BC55" s="80"/>
      <c r="BD55" s="68"/>
      <c r="BE55" s="79"/>
      <c r="BF55" s="79"/>
      <c r="BG55" s="79"/>
      <c r="BH55" s="80"/>
      <c r="BI55" s="68"/>
      <c r="BJ55" s="79"/>
      <c r="BK55" s="53"/>
      <c r="BL55" s="53"/>
      <c r="BM55" s="151"/>
      <c r="BN55" s="70"/>
    </row>
    <row r="56" spans="1:66" s="7" customFormat="1" ht="19.5" customHeight="1" x14ac:dyDescent="0.3">
      <c r="A56" s="116" t="s">
        <v>126</v>
      </c>
      <c r="B56" s="117"/>
      <c r="C56" s="107"/>
      <c r="D56" s="191" t="s">
        <v>171</v>
      </c>
      <c r="E56" s="52"/>
      <c r="F56" s="52"/>
      <c r="G56" s="52"/>
      <c r="H56" s="52"/>
      <c r="I56" s="52"/>
      <c r="J56" s="52"/>
      <c r="K56" s="52"/>
      <c r="L56" s="52"/>
      <c r="M56" s="52"/>
      <c r="N56" s="52"/>
      <c r="O56" s="52"/>
      <c r="P56" s="52"/>
      <c r="Q56" s="52"/>
      <c r="R56" s="52"/>
      <c r="S56" s="52"/>
      <c r="T56" s="52"/>
      <c r="U56" s="52"/>
      <c r="V56" s="568"/>
      <c r="W56" s="270"/>
      <c r="X56" s="249">
        <f t="shared" si="19"/>
        <v>8</v>
      </c>
      <c r="Y56" s="262">
        <f t="shared" si="20"/>
        <v>8</v>
      </c>
      <c r="Z56" s="262">
        <f t="shared" si="21"/>
        <v>14</v>
      </c>
      <c r="AA56" s="262"/>
      <c r="AB56" s="262"/>
      <c r="AC56" s="291">
        <f t="shared" si="22"/>
        <v>194</v>
      </c>
      <c r="AD56" s="412">
        <f t="shared" si="23"/>
        <v>108</v>
      </c>
      <c r="AE56" s="417"/>
      <c r="AF56" s="482">
        <v>86</v>
      </c>
      <c r="AG56" s="480"/>
      <c r="AH56" s="411"/>
      <c r="AI56" s="412"/>
      <c r="AJ56" s="142"/>
      <c r="AK56" s="79">
        <v>2</v>
      </c>
      <c r="AL56" s="257">
        <v>6</v>
      </c>
      <c r="AM56" s="79"/>
      <c r="AN56" s="80">
        <v>68</v>
      </c>
      <c r="AO56" s="68">
        <v>8</v>
      </c>
      <c r="AP56" s="79">
        <v>6</v>
      </c>
      <c r="AQ56" s="79">
        <v>8</v>
      </c>
      <c r="AR56" s="257"/>
      <c r="AS56" s="208">
        <v>126</v>
      </c>
      <c r="AT56" s="167"/>
      <c r="AU56" s="79"/>
      <c r="AV56" s="79"/>
      <c r="AW56" s="79"/>
      <c r="AX56" s="80"/>
      <c r="AY56" s="68"/>
      <c r="AZ56" s="79"/>
      <c r="BA56" s="79"/>
      <c r="BB56" s="79"/>
      <c r="BC56" s="80"/>
      <c r="BD56" s="68"/>
      <c r="BE56" s="79"/>
      <c r="BF56" s="79"/>
      <c r="BG56" s="79"/>
      <c r="BH56" s="80"/>
      <c r="BI56" s="68"/>
      <c r="BJ56" s="79"/>
      <c r="BK56" s="53"/>
      <c r="BL56" s="53"/>
      <c r="BM56" s="151"/>
      <c r="BN56" s="70"/>
    </row>
    <row r="57" spans="1:66" s="7" customFormat="1" ht="19.5" customHeight="1" x14ac:dyDescent="0.3">
      <c r="A57" s="116" t="s">
        <v>127</v>
      </c>
      <c r="B57" s="117"/>
      <c r="C57" s="107"/>
      <c r="D57" s="191" t="s">
        <v>172</v>
      </c>
      <c r="E57" s="312"/>
      <c r="F57" s="52"/>
      <c r="G57" s="52"/>
      <c r="H57" s="52"/>
      <c r="I57" s="52"/>
      <c r="J57" s="52"/>
      <c r="K57" s="52"/>
      <c r="L57" s="52"/>
      <c r="M57" s="52"/>
      <c r="N57" s="52"/>
      <c r="O57" s="52"/>
      <c r="P57" s="52"/>
      <c r="Q57" s="52"/>
      <c r="R57" s="52"/>
      <c r="S57" s="52"/>
      <c r="T57" s="52"/>
      <c r="U57" s="52"/>
      <c r="V57" s="219"/>
      <c r="W57" s="86">
        <v>2</v>
      </c>
      <c r="X57" s="249">
        <f t="shared" si="19"/>
        <v>0</v>
      </c>
      <c r="Y57" s="262">
        <f t="shared" si="20"/>
        <v>2</v>
      </c>
      <c r="Z57" s="262">
        <f t="shared" si="21"/>
        <v>0</v>
      </c>
      <c r="AA57" s="262"/>
      <c r="AB57" s="262"/>
      <c r="AC57" s="291">
        <f t="shared" si="22"/>
        <v>42</v>
      </c>
      <c r="AD57" s="412">
        <f t="shared" si="23"/>
        <v>28</v>
      </c>
      <c r="AE57" s="417"/>
      <c r="AF57" s="482">
        <v>14</v>
      </c>
      <c r="AG57" s="480"/>
      <c r="AH57" s="54"/>
      <c r="AI57" s="54"/>
      <c r="AJ57" s="166"/>
      <c r="AK57" s="79"/>
      <c r="AL57" s="257"/>
      <c r="AM57" s="79"/>
      <c r="AN57" s="80"/>
      <c r="AO57" s="167"/>
      <c r="AP57" s="79">
        <v>2</v>
      </c>
      <c r="AQ57" s="79"/>
      <c r="AR57" s="257"/>
      <c r="AS57" s="80">
        <v>42</v>
      </c>
      <c r="AT57" s="167"/>
      <c r="AU57" s="79"/>
      <c r="AV57" s="79"/>
      <c r="AW57" s="79"/>
      <c r="AX57" s="80"/>
      <c r="AY57" s="68"/>
      <c r="AZ57" s="79"/>
      <c r="BA57" s="79"/>
      <c r="BB57" s="79"/>
      <c r="BC57" s="80"/>
      <c r="BD57" s="68"/>
      <c r="BE57" s="79"/>
      <c r="BF57" s="79"/>
      <c r="BG57" s="79"/>
      <c r="BH57" s="80"/>
      <c r="BI57" s="68"/>
      <c r="BJ57" s="79"/>
      <c r="BK57" s="53"/>
      <c r="BL57" s="53"/>
      <c r="BM57" s="151"/>
      <c r="BN57" s="70"/>
    </row>
    <row r="58" spans="1:66" s="7" customFormat="1" ht="19.5" customHeight="1" x14ac:dyDescent="0.3">
      <c r="A58" s="116" t="s">
        <v>128</v>
      </c>
      <c r="B58" s="117"/>
      <c r="C58" s="107"/>
      <c r="D58" s="191" t="s">
        <v>40</v>
      </c>
      <c r="E58" s="312"/>
      <c r="F58" s="52"/>
      <c r="G58" s="52"/>
      <c r="H58" s="52"/>
      <c r="I58" s="52"/>
      <c r="J58" s="52"/>
      <c r="K58" s="52"/>
      <c r="L58" s="52"/>
      <c r="M58" s="52"/>
      <c r="N58" s="52"/>
      <c r="O58" s="52"/>
      <c r="P58" s="52"/>
      <c r="Q58" s="52"/>
      <c r="R58" s="52"/>
      <c r="S58" s="52"/>
      <c r="T58" s="52"/>
      <c r="U58" s="52"/>
      <c r="V58" s="223"/>
      <c r="W58" s="198">
        <v>3</v>
      </c>
      <c r="X58" s="249">
        <f t="shared" si="19"/>
        <v>0</v>
      </c>
      <c r="Y58" s="262">
        <f t="shared" si="20"/>
        <v>2</v>
      </c>
      <c r="Z58" s="262">
        <f t="shared" si="21"/>
        <v>0</v>
      </c>
      <c r="AA58" s="262"/>
      <c r="AB58" s="262"/>
      <c r="AC58" s="291">
        <f t="shared" si="22"/>
        <v>72</v>
      </c>
      <c r="AD58" s="412">
        <f t="shared" si="23"/>
        <v>46</v>
      </c>
      <c r="AE58" s="417"/>
      <c r="AF58" s="482">
        <v>26</v>
      </c>
      <c r="AG58" s="480"/>
      <c r="AH58" s="411"/>
      <c r="AI58" s="412"/>
      <c r="AJ58" s="166"/>
      <c r="AK58" s="79"/>
      <c r="AL58" s="257"/>
      <c r="AM58" s="79"/>
      <c r="AN58" s="80"/>
      <c r="AO58" s="167"/>
      <c r="AP58" s="79"/>
      <c r="AQ58" s="79"/>
      <c r="AR58" s="257"/>
      <c r="AS58" s="80"/>
      <c r="AT58" s="167"/>
      <c r="AU58" s="79">
        <v>2</v>
      </c>
      <c r="AV58" s="79"/>
      <c r="AW58" s="79"/>
      <c r="AX58" s="80">
        <v>72</v>
      </c>
      <c r="AY58" s="68"/>
      <c r="AZ58" s="79"/>
      <c r="BA58" s="79"/>
      <c r="BB58" s="79"/>
      <c r="BC58" s="80"/>
      <c r="BD58" s="68"/>
      <c r="BE58" s="79"/>
      <c r="BF58" s="79"/>
      <c r="BG58" s="79"/>
      <c r="BH58" s="80"/>
      <c r="BI58" s="68"/>
      <c r="BJ58" s="79"/>
      <c r="BK58" s="53"/>
      <c r="BL58" s="53"/>
      <c r="BM58" s="151"/>
      <c r="BN58" s="70"/>
    </row>
    <row r="59" spans="1:66" s="7" customFormat="1" ht="19.5" customHeight="1" x14ac:dyDescent="0.3">
      <c r="A59" s="116" t="s">
        <v>129</v>
      </c>
      <c r="B59" s="117"/>
      <c r="C59" s="107"/>
      <c r="D59" s="191" t="s">
        <v>173</v>
      </c>
      <c r="E59" s="312"/>
      <c r="F59" s="52"/>
      <c r="G59" s="52"/>
      <c r="H59" s="52"/>
      <c r="I59" s="52"/>
      <c r="J59" s="52"/>
      <c r="K59" s="52"/>
      <c r="L59" s="52"/>
      <c r="M59" s="52"/>
      <c r="N59" s="52"/>
      <c r="O59" s="52"/>
      <c r="P59" s="52"/>
      <c r="Q59" s="52"/>
      <c r="R59" s="52"/>
      <c r="S59" s="52"/>
      <c r="T59" s="52"/>
      <c r="U59" s="52"/>
      <c r="V59" s="223"/>
      <c r="W59" s="198">
        <v>4</v>
      </c>
      <c r="X59" s="249">
        <f t="shared" si="19"/>
        <v>0</v>
      </c>
      <c r="Y59" s="262">
        <f t="shared" si="20"/>
        <v>2</v>
      </c>
      <c r="Z59" s="262">
        <f t="shared" si="21"/>
        <v>0</v>
      </c>
      <c r="AA59" s="262"/>
      <c r="AB59" s="262"/>
      <c r="AC59" s="291">
        <f t="shared" si="22"/>
        <v>42</v>
      </c>
      <c r="AD59" s="412">
        <f t="shared" si="23"/>
        <v>28</v>
      </c>
      <c r="AE59" s="417"/>
      <c r="AF59" s="482">
        <v>14</v>
      </c>
      <c r="AG59" s="480"/>
      <c r="AH59" s="54"/>
      <c r="AI59" s="54"/>
      <c r="AJ59" s="166"/>
      <c r="AK59" s="79"/>
      <c r="AL59" s="257"/>
      <c r="AM59" s="79"/>
      <c r="AN59" s="80"/>
      <c r="AO59" s="273"/>
      <c r="AP59" s="79"/>
      <c r="AQ59" s="79"/>
      <c r="AR59" s="257"/>
      <c r="AS59" s="80"/>
      <c r="AT59" s="167"/>
      <c r="AU59" s="79"/>
      <c r="AV59" s="79"/>
      <c r="AW59" s="79"/>
      <c r="AX59" s="80"/>
      <c r="AY59" s="68"/>
      <c r="AZ59" s="79">
        <v>2</v>
      </c>
      <c r="BA59" s="79"/>
      <c r="BB59" s="79"/>
      <c r="BC59" s="80">
        <v>42</v>
      </c>
      <c r="BD59" s="68"/>
      <c r="BE59" s="79"/>
      <c r="BF59" s="79"/>
      <c r="BG59" s="79"/>
      <c r="BH59" s="80"/>
      <c r="BI59" s="68"/>
      <c r="BJ59" s="79"/>
      <c r="BK59" s="53"/>
      <c r="BL59" s="53"/>
      <c r="BM59" s="151"/>
      <c r="BN59" s="70"/>
    </row>
    <row r="60" spans="1:66" s="7" customFormat="1" ht="19.5" customHeight="1" x14ac:dyDescent="0.3">
      <c r="A60" s="116" t="s">
        <v>130</v>
      </c>
      <c r="B60" s="117"/>
      <c r="C60" s="107"/>
      <c r="D60" s="191" t="s">
        <v>174</v>
      </c>
      <c r="E60" s="312"/>
      <c r="F60" s="52"/>
      <c r="G60" s="52"/>
      <c r="H60" s="52"/>
      <c r="I60" s="52"/>
      <c r="J60" s="52"/>
      <c r="K60" s="52"/>
      <c r="L60" s="52"/>
      <c r="M60" s="52"/>
      <c r="N60" s="52"/>
      <c r="O60" s="52"/>
      <c r="P60" s="52"/>
      <c r="Q60" s="52"/>
      <c r="R60" s="52"/>
      <c r="S60" s="52"/>
      <c r="T60" s="52"/>
      <c r="U60" s="52"/>
      <c r="V60" s="223">
        <v>2</v>
      </c>
      <c r="W60" s="198"/>
      <c r="X60" s="249">
        <f t="shared" si="19"/>
        <v>8</v>
      </c>
      <c r="Y60" s="262">
        <f t="shared" si="20"/>
        <v>6</v>
      </c>
      <c r="Z60" s="262">
        <f t="shared" si="21"/>
        <v>0</v>
      </c>
      <c r="AA60" s="262"/>
      <c r="AB60" s="262"/>
      <c r="AC60" s="291">
        <f t="shared" si="22"/>
        <v>118</v>
      </c>
      <c r="AD60" s="412">
        <f>AC60-AF60-AH60</f>
        <v>70</v>
      </c>
      <c r="AE60" s="417"/>
      <c r="AF60" s="482">
        <v>48</v>
      </c>
      <c r="AG60" s="480"/>
      <c r="AH60" s="54"/>
      <c r="AI60" s="54"/>
      <c r="AJ60" s="166"/>
      <c r="AK60" s="79">
        <v>2</v>
      </c>
      <c r="AL60" s="257"/>
      <c r="AM60" s="79"/>
      <c r="AN60" s="80">
        <v>34</v>
      </c>
      <c r="AO60" s="273">
        <v>8</v>
      </c>
      <c r="AP60" s="79">
        <v>4</v>
      </c>
      <c r="AQ60" s="79"/>
      <c r="AR60" s="257"/>
      <c r="AS60" s="208">
        <v>84</v>
      </c>
      <c r="AT60" s="167"/>
      <c r="AU60" s="79"/>
      <c r="AV60" s="79"/>
      <c r="AW60" s="79"/>
      <c r="AX60" s="80"/>
      <c r="AY60" s="68"/>
      <c r="AZ60" s="79"/>
      <c r="BA60" s="79"/>
      <c r="BB60" s="79"/>
      <c r="BC60" s="80"/>
      <c r="BD60" s="68"/>
      <c r="BE60" s="79"/>
      <c r="BF60" s="79"/>
      <c r="BG60" s="79"/>
      <c r="BH60" s="80"/>
      <c r="BI60" s="68"/>
      <c r="BJ60" s="79"/>
      <c r="BK60" s="53"/>
      <c r="BL60" s="53"/>
      <c r="BM60" s="151"/>
      <c r="BN60" s="70"/>
    </row>
    <row r="61" spans="1:66" s="7" customFormat="1" ht="22.15" customHeight="1" x14ac:dyDescent="0.3">
      <c r="A61" s="116" t="s">
        <v>131</v>
      </c>
      <c r="B61" s="117"/>
      <c r="C61" s="107"/>
      <c r="D61" s="246" t="s">
        <v>175</v>
      </c>
      <c r="E61" s="52"/>
      <c r="F61" s="52"/>
      <c r="G61" s="52"/>
      <c r="H61" s="52"/>
      <c r="I61" s="52"/>
      <c r="J61" s="52"/>
      <c r="K61" s="52"/>
      <c r="L61" s="52"/>
      <c r="M61" s="52"/>
      <c r="N61" s="52"/>
      <c r="O61" s="52"/>
      <c r="P61" s="52"/>
      <c r="Q61" s="52"/>
      <c r="R61" s="52"/>
      <c r="S61" s="52"/>
      <c r="T61" s="52"/>
      <c r="U61" s="52"/>
      <c r="V61" s="219"/>
      <c r="W61" s="198">
        <v>1</v>
      </c>
      <c r="X61" s="249">
        <f t="shared" si="19"/>
        <v>0</v>
      </c>
      <c r="Y61" s="262">
        <f t="shared" si="20"/>
        <v>4</v>
      </c>
      <c r="Z61" s="262">
        <f t="shared" si="21"/>
        <v>0</v>
      </c>
      <c r="AA61" s="262"/>
      <c r="AB61" s="262"/>
      <c r="AC61" s="291">
        <f t="shared" si="22"/>
        <v>51</v>
      </c>
      <c r="AD61" s="412">
        <f t="shared" si="23"/>
        <v>37</v>
      </c>
      <c r="AE61" s="417"/>
      <c r="AF61" s="482">
        <v>14</v>
      </c>
      <c r="AG61" s="480"/>
      <c r="AH61" s="54"/>
      <c r="AI61" s="54"/>
      <c r="AJ61" s="166"/>
      <c r="AK61" s="79">
        <v>4</v>
      </c>
      <c r="AL61" s="257"/>
      <c r="AM61" s="79"/>
      <c r="AN61" s="80">
        <v>51</v>
      </c>
      <c r="AO61" s="167"/>
      <c r="AP61" s="79"/>
      <c r="AQ61" s="79"/>
      <c r="AR61" s="257"/>
      <c r="AS61" s="80"/>
      <c r="AT61" s="68"/>
      <c r="AU61" s="79"/>
      <c r="AV61" s="79"/>
      <c r="AW61" s="79"/>
      <c r="AX61" s="80"/>
      <c r="AY61" s="68"/>
      <c r="AZ61" s="79"/>
      <c r="BA61" s="79"/>
      <c r="BB61" s="79"/>
      <c r="BC61" s="80"/>
      <c r="BD61" s="68"/>
      <c r="BE61" s="79"/>
      <c r="BF61" s="79"/>
      <c r="BG61" s="79"/>
      <c r="BH61" s="80"/>
      <c r="BI61" s="68"/>
      <c r="BJ61" s="79"/>
      <c r="BK61" s="53"/>
      <c r="BL61" s="53"/>
      <c r="BM61" s="151"/>
      <c r="BN61" s="70"/>
    </row>
    <row r="62" spans="1:66" s="7" customFormat="1" ht="19.5" customHeight="1" x14ac:dyDescent="0.3">
      <c r="A62" s="116" t="s">
        <v>132</v>
      </c>
      <c r="B62" s="117"/>
      <c r="C62" s="107"/>
      <c r="D62" s="191" t="s">
        <v>176</v>
      </c>
      <c r="E62" s="52"/>
      <c r="F62" s="52"/>
      <c r="G62" s="52"/>
      <c r="H62" s="52"/>
      <c r="I62" s="52"/>
      <c r="J62" s="52"/>
      <c r="K62" s="52"/>
      <c r="L62" s="52"/>
      <c r="M62" s="52"/>
      <c r="N62" s="52"/>
      <c r="O62" s="52"/>
      <c r="P62" s="52"/>
      <c r="Q62" s="52"/>
      <c r="R62" s="52"/>
      <c r="S62" s="52"/>
      <c r="T62" s="52"/>
      <c r="U62" s="52"/>
      <c r="V62" s="219"/>
      <c r="W62" s="573" t="s">
        <v>209</v>
      </c>
      <c r="X62" s="249">
        <f t="shared" si="19"/>
        <v>0</v>
      </c>
      <c r="Y62" s="262">
        <f t="shared" si="20"/>
        <v>2</v>
      </c>
      <c r="Z62" s="262">
        <f t="shared" si="21"/>
        <v>0</v>
      </c>
      <c r="AA62" s="262"/>
      <c r="AB62" s="262"/>
      <c r="AC62" s="291">
        <f t="shared" si="22"/>
        <v>63</v>
      </c>
      <c r="AD62" s="412">
        <f t="shared" si="23"/>
        <v>33</v>
      </c>
      <c r="AE62" s="417"/>
      <c r="AF62" s="482">
        <v>30</v>
      </c>
      <c r="AG62" s="480"/>
      <c r="AH62" s="411"/>
      <c r="AI62" s="412"/>
      <c r="AJ62" s="142"/>
      <c r="AK62" s="79"/>
      <c r="AL62" s="257"/>
      <c r="AM62" s="79"/>
      <c r="AN62" s="80"/>
      <c r="AO62" s="68"/>
      <c r="AP62" s="79">
        <v>2</v>
      </c>
      <c r="AQ62" s="79"/>
      <c r="AR62" s="257"/>
      <c r="AS62" s="80">
        <v>63</v>
      </c>
      <c r="AT62" s="68"/>
      <c r="AU62" s="79"/>
      <c r="AV62" s="79"/>
      <c r="AW62" s="79"/>
      <c r="AX62" s="80"/>
      <c r="AY62" s="68"/>
      <c r="AZ62" s="79"/>
      <c r="BA62" s="79"/>
      <c r="BB62" s="79"/>
      <c r="BC62" s="80"/>
      <c r="BD62" s="68"/>
      <c r="BE62" s="79"/>
      <c r="BF62" s="79"/>
      <c r="BG62" s="79"/>
      <c r="BH62" s="80"/>
      <c r="BI62" s="68"/>
      <c r="BJ62" s="79"/>
      <c r="BK62" s="53"/>
      <c r="BL62" s="53"/>
      <c r="BM62" s="151"/>
      <c r="BN62" s="70"/>
    </row>
    <row r="63" spans="1:66" s="7" customFormat="1" ht="19.5" customHeight="1" x14ac:dyDescent="0.3">
      <c r="A63" s="116" t="s">
        <v>133</v>
      </c>
      <c r="B63" s="117"/>
      <c r="C63" s="107"/>
      <c r="D63" s="191" t="s">
        <v>177</v>
      </c>
      <c r="E63" s="52"/>
      <c r="F63" s="52"/>
      <c r="G63" s="52"/>
      <c r="H63" s="52"/>
      <c r="I63" s="52"/>
      <c r="J63" s="52"/>
      <c r="K63" s="52"/>
      <c r="L63" s="52"/>
      <c r="M63" s="52"/>
      <c r="N63" s="52"/>
      <c r="O63" s="52"/>
      <c r="P63" s="52"/>
      <c r="Q63" s="52"/>
      <c r="R63" s="52"/>
      <c r="S63" s="52"/>
      <c r="T63" s="52"/>
      <c r="U63" s="52"/>
      <c r="V63" s="220"/>
      <c r="W63" s="574"/>
      <c r="X63" s="249">
        <f t="shared" si="19"/>
        <v>0</v>
      </c>
      <c r="Y63" s="262">
        <f t="shared" si="20"/>
        <v>2</v>
      </c>
      <c r="Z63" s="262">
        <f t="shared" si="21"/>
        <v>0</v>
      </c>
      <c r="AA63" s="262"/>
      <c r="AB63" s="262"/>
      <c r="AC63" s="291">
        <f t="shared" si="22"/>
        <v>63</v>
      </c>
      <c r="AD63" s="412">
        <f t="shared" si="23"/>
        <v>33</v>
      </c>
      <c r="AE63" s="417"/>
      <c r="AF63" s="411">
        <v>30</v>
      </c>
      <c r="AG63" s="417"/>
      <c r="AH63" s="55"/>
      <c r="AI63" s="55"/>
      <c r="AJ63" s="142"/>
      <c r="AK63" s="79"/>
      <c r="AL63" s="257"/>
      <c r="AM63" s="79"/>
      <c r="AN63" s="80"/>
      <c r="AO63" s="68"/>
      <c r="AP63" s="79">
        <v>2</v>
      </c>
      <c r="AQ63" s="79"/>
      <c r="AR63" s="257"/>
      <c r="AS63" s="80">
        <v>63</v>
      </c>
      <c r="AT63" s="68"/>
      <c r="AU63" s="79"/>
      <c r="AV63" s="79"/>
      <c r="AW63" s="79"/>
      <c r="AX63" s="80"/>
      <c r="AY63" s="68"/>
      <c r="AZ63" s="79"/>
      <c r="BA63" s="79"/>
      <c r="BB63" s="79"/>
      <c r="BC63" s="80"/>
      <c r="BD63" s="68"/>
      <c r="BE63" s="79"/>
      <c r="BF63" s="79"/>
      <c r="BG63" s="79"/>
      <c r="BH63" s="80"/>
      <c r="BI63" s="68"/>
      <c r="BJ63" s="79"/>
      <c r="BK63" s="53"/>
      <c r="BL63" s="53"/>
      <c r="BM63" s="151"/>
      <c r="BN63" s="70"/>
    </row>
    <row r="64" spans="1:66" s="19" customFormat="1" ht="22.9" customHeight="1" x14ac:dyDescent="0.3">
      <c r="A64" s="185" t="s">
        <v>137</v>
      </c>
      <c r="B64" s="186"/>
      <c r="C64" s="187"/>
      <c r="D64" s="191" t="s">
        <v>178</v>
      </c>
      <c r="E64" s="189"/>
      <c r="F64" s="189"/>
      <c r="G64" s="189"/>
      <c r="H64" s="189"/>
      <c r="I64" s="189"/>
      <c r="J64" s="189"/>
      <c r="K64" s="189"/>
      <c r="L64" s="189"/>
      <c r="M64" s="189"/>
      <c r="N64" s="189"/>
      <c r="O64" s="189"/>
      <c r="P64" s="189"/>
      <c r="Q64" s="189"/>
      <c r="R64" s="189"/>
      <c r="S64" s="189"/>
      <c r="T64" s="189"/>
      <c r="U64" s="189"/>
      <c r="V64" s="220"/>
      <c r="W64" s="198">
        <v>5</v>
      </c>
      <c r="X64" s="257">
        <f t="shared" si="19"/>
        <v>0</v>
      </c>
      <c r="Y64" s="79">
        <f t="shared" si="20"/>
        <v>0</v>
      </c>
      <c r="Z64" s="79">
        <f t="shared" si="21"/>
        <v>0</v>
      </c>
      <c r="AA64" s="79"/>
      <c r="AB64" s="79"/>
      <c r="AC64" s="291">
        <f t="shared" si="22"/>
        <v>40</v>
      </c>
      <c r="AD64" s="479">
        <f t="shared" si="23"/>
        <v>26</v>
      </c>
      <c r="AE64" s="480"/>
      <c r="AF64" s="482">
        <v>14</v>
      </c>
      <c r="AG64" s="480"/>
      <c r="AH64" s="188"/>
      <c r="AI64" s="188"/>
      <c r="AJ64" s="167"/>
      <c r="AK64" s="79"/>
      <c r="AL64" s="257"/>
      <c r="AM64" s="79"/>
      <c r="AN64" s="80"/>
      <c r="AO64" s="68"/>
      <c r="AP64" s="79"/>
      <c r="AQ64" s="79"/>
      <c r="AR64" s="257"/>
      <c r="AS64" s="80"/>
      <c r="AT64" s="68"/>
      <c r="AU64" s="79"/>
      <c r="AV64" s="79"/>
      <c r="AW64" s="79"/>
      <c r="AX64" s="80"/>
      <c r="AY64" s="68"/>
      <c r="AZ64" s="79"/>
      <c r="BA64" s="79"/>
      <c r="BB64" s="79"/>
      <c r="BC64" s="80"/>
      <c r="BD64" s="68"/>
      <c r="BE64" s="79"/>
      <c r="BF64" s="79"/>
      <c r="BG64" s="79"/>
      <c r="BH64" s="80">
        <v>40</v>
      </c>
      <c r="BI64" s="68"/>
      <c r="BJ64" s="79"/>
      <c r="BK64" s="76"/>
      <c r="BL64" s="76"/>
      <c r="BM64" s="158"/>
      <c r="BN64" s="70"/>
    </row>
    <row r="65" spans="1:66" s="19" customFormat="1" ht="22.15" customHeight="1" x14ac:dyDescent="0.3">
      <c r="A65" s="337" t="s">
        <v>138</v>
      </c>
      <c r="B65" s="338"/>
      <c r="C65" s="339"/>
      <c r="D65" s="340" t="s">
        <v>234</v>
      </c>
      <c r="E65" s="341"/>
      <c r="F65" s="341"/>
      <c r="G65" s="341"/>
      <c r="H65" s="341"/>
      <c r="I65" s="341"/>
      <c r="J65" s="341"/>
      <c r="K65" s="341"/>
      <c r="L65" s="341"/>
      <c r="M65" s="341"/>
      <c r="N65" s="341"/>
      <c r="O65" s="341"/>
      <c r="P65" s="341"/>
      <c r="Q65" s="341"/>
      <c r="R65" s="341"/>
      <c r="S65" s="341"/>
      <c r="T65" s="341"/>
      <c r="U65" s="341"/>
      <c r="V65" s="342"/>
      <c r="W65" s="343">
        <v>6</v>
      </c>
      <c r="X65" s="344">
        <f t="shared" si="19"/>
        <v>0</v>
      </c>
      <c r="Y65" s="345">
        <f t="shared" si="20"/>
        <v>6</v>
      </c>
      <c r="Z65" s="345">
        <f t="shared" si="21"/>
        <v>0</v>
      </c>
      <c r="AA65" s="345"/>
      <c r="AB65" s="345"/>
      <c r="AC65" s="345">
        <f t="shared" ref="AC65" si="24">AN65+AS65+AX65+BC65+BH65+BN65</f>
        <v>64</v>
      </c>
      <c r="AD65" s="419">
        <f t="shared" ref="AD65" si="25">AC65-AF65-AH65</f>
        <v>46</v>
      </c>
      <c r="AE65" s="421"/>
      <c r="AF65" s="418">
        <v>18</v>
      </c>
      <c r="AG65" s="421"/>
      <c r="AH65" s="346"/>
      <c r="AI65" s="346"/>
      <c r="AJ65" s="347"/>
      <c r="AK65" s="345"/>
      <c r="AL65" s="344"/>
      <c r="AM65" s="345"/>
      <c r="AN65" s="348"/>
      <c r="AO65" s="349"/>
      <c r="AP65" s="345"/>
      <c r="AQ65" s="345"/>
      <c r="AR65" s="344"/>
      <c r="AS65" s="348"/>
      <c r="AT65" s="349"/>
      <c r="AU65" s="345"/>
      <c r="AV65" s="345"/>
      <c r="AW65" s="345"/>
      <c r="AX65" s="348"/>
      <c r="AY65" s="349"/>
      <c r="AZ65" s="345"/>
      <c r="BA65" s="345"/>
      <c r="BB65" s="345"/>
      <c r="BC65" s="348"/>
      <c r="BD65" s="349"/>
      <c r="BE65" s="345"/>
      <c r="BF65" s="345"/>
      <c r="BG65" s="345"/>
      <c r="BH65" s="348"/>
      <c r="BI65" s="349"/>
      <c r="BJ65" s="345">
        <v>6</v>
      </c>
      <c r="BK65" s="350"/>
      <c r="BL65" s="350"/>
      <c r="BM65" s="351"/>
      <c r="BN65" s="352">
        <v>64</v>
      </c>
    </row>
    <row r="66" spans="1:66" s="9" customFormat="1" ht="19.5" customHeight="1" x14ac:dyDescent="0.3">
      <c r="A66" s="114" t="s">
        <v>47</v>
      </c>
      <c r="B66" s="115"/>
      <c r="C66" s="106"/>
      <c r="D66" s="48" t="s">
        <v>46</v>
      </c>
      <c r="E66" s="48"/>
      <c r="F66" s="48"/>
      <c r="G66" s="48"/>
      <c r="H66" s="48"/>
      <c r="I66" s="48"/>
      <c r="J66" s="48"/>
      <c r="K66" s="48"/>
      <c r="L66" s="48"/>
      <c r="M66" s="48"/>
      <c r="N66" s="48"/>
      <c r="O66" s="48"/>
      <c r="P66" s="48"/>
      <c r="Q66" s="48"/>
      <c r="R66" s="48"/>
      <c r="S66" s="48"/>
      <c r="T66" s="48"/>
      <c r="U66" s="48"/>
      <c r="V66" s="224">
        <f>V67+V75+V82+V88</f>
        <v>13</v>
      </c>
      <c r="W66" s="77">
        <f>W67+W75+W82+W88+1</f>
        <v>13</v>
      </c>
      <c r="X66" s="254">
        <f>X67+X75+X82+X88+X93</f>
        <v>104</v>
      </c>
      <c r="Y66" s="254">
        <f t="shared" ref="Y66:AC66" si="26">Y67+Y75+Y82+Y88+Y93</f>
        <v>84</v>
      </c>
      <c r="Z66" s="254">
        <f t="shared" si="26"/>
        <v>52</v>
      </c>
      <c r="AA66" s="254">
        <f t="shared" si="26"/>
        <v>1080</v>
      </c>
      <c r="AB66" s="254">
        <f t="shared" si="26"/>
        <v>0</v>
      </c>
      <c r="AC66" s="254">
        <f t="shared" si="26"/>
        <v>1159</v>
      </c>
      <c r="AD66" s="420">
        <f>AD67+AD75+AD82+AD88</f>
        <v>563</v>
      </c>
      <c r="AE66" s="410"/>
      <c r="AF66" s="420">
        <f t="shared" ref="AF66" si="27">AF67+AF75+AF82+AF88</f>
        <v>536</v>
      </c>
      <c r="AG66" s="410"/>
      <c r="AH66" s="420">
        <f t="shared" ref="AH66" si="28">AH67+AH75+AH82+AH88</f>
        <v>60</v>
      </c>
      <c r="AI66" s="410"/>
      <c r="AJ66" s="66"/>
      <c r="AK66" s="236"/>
      <c r="AL66" s="236"/>
      <c r="AM66" s="236"/>
      <c r="AN66" s="147"/>
      <c r="AO66" s="66">
        <f t="shared" ref="AO66:BN66" si="29">AO67+AO75+AO82+AO88</f>
        <v>8</v>
      </c>
      <c r="AP66" s="236">
        <f t="shared" si="29"/>
        <v>8</v>
      </c>
      <c r="AQ66" s="236">
        <f t="shared" si="29"/>
        <v>8</v>
      </c>
      <c r="AR66" s="236">
        <f t="shared" si="29"/>
        <v>72</v>
      </c>
      <c r="AS66" s="147">
        <f t="shared" si="29"/>
        <v>105</v>
      </c>
      <c r="AT66" s="66">
        <f t="shared" si="29"/>
        <v>24</v>
      </c>
      <c r="AU66" s="236">
        <f t="shared" si="29"/>
        <v>16</v>
      </c>
      <c r="AV66" s="236">
        <f t="shared" si="29"/>
        <v>16</v>
      </c>
      <c r="AW66" s="236">
        <f t="shared" si="29"/>
        <v>144</v>
      </c>
      <c r="AX66" s="147">
        <f t="shared" si="29"/>
        <v>240</v>
      </c>
      <c r="AY66" s="66">
        <f t="shared" si="29"/>
        <v>24</v>
      </c>
      <c r="AZ66" s="236">
        <f t="shared" si="29"/>
        <v>24</v>
      </c>
      <c r="BA66" s="236">
        <f t="shared" si="29"/>
        <v>14</v>
      </c>
      <c r="BB66" s="236">
        <f t="shared" si="29"/>
        <v>360</v>
      </c>
      <c r="BC66" s="147">
        <f t="shared" si="29"/>
        <v>378</v>
      </c>
      <c r="BD66" s="66">
        <f t="shared" si="29"/>
        <v>24</v>
      </c>
      <c r="BE66" s="236">
        <f t="shared" si="29"/>
        <v>24</v>
      </c>
      <c r="BF66" s="236">
        <f t="shared" si="29"/>
        <v>6</v>
      </c>
      <c r="BG66" s="236">
        <f t="shared" si="29"/>
        <v>216</v>
      </c>
      <c r="BH66" s="147">
        <f t="shared" si="29"/>
        <v>260</v>
      </c>
      <c r="BI66" s="141">
        <f t="shared" si="29"/>
        <v>24</v>
      </c>
      <c r="BJ66" s="236">
        <f t="shared" si="29"/>
        <v>12</v>
      </c>
      <c r="BK66" s="236">
        <f t="shared" si="29"/>
        <v>8</v>
      </c>
      <c r="BL66" s="236">
        <f t="shared" si="29"/>
        <v>144</v>
      </c>
      <c r="BM66" s="236">
        <f t="shared" si="29"/>
        <v>0</v>
      </c>
      <c r="BN66" s="64">
        <f t="shared" si="29"/>
        <v>176</v>
      </c>
    </row>
    <row r="67" spans="1:66" s="9" customFormat="1" ht="30.75" customHeight="1" x14ac:dyDescent="0.3">
      <c r="A67" s="114" t="s">
        <v>48</v>
      </c>
      <c r="B67" s="115"/>
      <c r="C67" s="106"/>
      <c r="D67" s="400" t="s">
        <v>241</v>
      </c>
      <c r="E67" s="401"/>
      <c r="F67" s="401"/>
      <c r="G67" s="401"/>
      <c r="H67" s="401"/>
      <c r="I67" s="401"/>
      <c r="J67" s="401"/>
      <c r="K67" s="401"/>
      <c r="L67" s="401"/>
      <c r="M67" s="401"/>
      <c r="N67" s="401"/>
      <c r="O67" s="401"/>
      <c r="P67" s="401"/>
      <c r="Q67" s="401"/>
      <c r="R67" s="401"/>
      <c r="S67" s="401"/>
      <c r="T67" s="401"/>
      <c r="U67" s="402"/>
      <c r="V67" s="225">
        <v>5</v>
      </c>
      <c r="W67" s="77">
        <v>5</v>
      </c>
      <c r="X67" s="254">
        <f>SUM(X68:X74)</f>
        <v>40</v>
      </c>
      <c r="Y67" s="236">
        <f>SUM(Y68:Y74)</f>
        <v>42</v>
      </c>
      <c r="Z67" s="236">
        <f>SUM(Z68:Z74)</f>
        <v>24</v>
      </c>
      <c r="AA67" s="236">
        <f>SUM(AA68:AA74)</f>
        <v>288</v>
      </c>
      <c r="AB67" s="236"/>
      <c r="AC67" s="236">
        <f>SUM(AC68:AC74)</f>
        <v>672</v>
      </c>
      <c r="AD67" s="409">
        <f>SUM(AD68:AD74)</f>
        <v>300</v>
      </c>
      <c r="AE67" s="410"/>
      <c r="AF67" s="409">
        <f>SUM(AF68:AF74)</f>
        <v>312</v>
      </c>
      <c r="AG67" s="410"/>
      <c r="AH67" s="409">
        <f>SUM(AH68:AH74)</f>
        <v>60</v>
      </c>
      <c r="AI67" s="410"/>
      <c r="AJ67" s="141"/>
      <c r="AK67" s="254"/>
      <c r="AL67" s="254"/>
      <c r="AM67" s="236"/>
      <c r="AN67" s="64"/>
      <c r="AO67" s="141"/>
      <c r="AP67" s="236"/>
      <c r="AQ67" s="236"/>
      <c r="AR67" s="254"/>
      <c r="AS67" s="64"/>
      <c r="AT67" s="141">
        <f t="shared" ref="AT67:BC67" si="30">SUM(AT68:AT74)</f>
        <v>8</v>
      </c>
      <c r="AU67" s="236">
        <f t="shared" si="30"/>
        <v>6</v>
      </c>
      <c r="AV67" s="236">
        <f t="shared" si="30"/>
        <v>10</v>
      </c>
      <c r="AW67" s="236">
        <f t="shared" si="30"/>
        <v>0</v>
      </c>
      <c r="AX67" s="147">
        <f t="shared" si="30"/>
        <v>96</v>
      </c>
      <c r="AY67" s="141">
        <f t="shared" si="30"/>
        <v>0</v>
      </c>
      <c r="AZ67" s="236">
        <f t="shared" si="30"/>
        <v>8</v>
      </c>
      <c r="BA67" s="236">
        <f t="shared" si="30"/>
        <v>0</v>
      </c>
      <c r="BB67" s="236">
        <f t="shared" si="30"/>
        <v>0</v>
      </c>
      <c r="BC67" s="64">
        <f t="shared" si="30"/>
        <v>210</v>
      </c>
      <c r="BD67" s="141">
        <f t="shared" ref="BD67" si="31">SUM(BD68:BD74)</f>
        <v>8</v>
      </c>
      <c r="BE67" s="236">
        <f t="shared" ref="BE67" si="32">SUM(BE68:BE74)</f>
        <v>16</v>
      </c>
      <c r="BF67" s="236">
        <f t="shared" ref="BF67" si="33">SUM(BF68:BF74)</f>
        <v>6</v>
      </c>
      <c r="BG67" s="236">
        <f t="shared" ref="BG67" si="34">SUM(BG68:BG74)</f>
        <v>144</v>
      </c>
      <c r="BH67" s="64">
        <f t="shared" ref="BH67" si="35">SUM(BH68:BH74)</f>
        <v>190</v>
      </c>
      <c r="BI67" s="141">
        <f t="shared" ref="BI67:BM67" si="36">SUM(BI68:BI74)</f>
        <v>24</v>
      </c>
      <c r="BJ67" s="236">
        <f t="shared" si="36"/>
        <v>12</v>
      </c>
      <c r="BK67" s="236">
        <f t="shared" si="36"/>
        <v>8</v>
      </c>
      <c r="BL67" s="236">
        <f t="shared" si="36"/>
        <v>144</v>
      </c>
      <c r="BM67" s="236">
        <f t="shared" si="36"/>
        <v>0</v>
      </c>
      <c r="BN67" s="64">
        <f>SUM(BN68:BN74)</f>
        <v>176</v>
      </c>
    </row>
    <row r="68" spans="1:66" s="7" customFormat="1" ht="24.6" customHeight="1" x14ac:dyDescent="0.3">
      <c r="A68" s="155" t="s">
        <v>107</v>
      </c>
      <c r="B68" s="117"/>
      <c r="C68" s="107"/>
      <c r="D68" s="194" t="s">
        <v>182</v>
      </c>
      <c r="E68" s="192"/>
      <c r="F68" s="192"/>
      <c r="G68" s="192"/>
      <c r="H68" s="192"/>
      <c r="I68" s="192"/>
      <c r="J68" s="192"/>
      <c r="K68" s="192"/>
      <c r="L68" s="192"/>
      <c r="M68" s="192"/>
      <c r="N68" s="192"/>
      <c r="O68" s="192"/>
      <c r="P68" s="192"/>
      <c r="Q68" s="192"/>
      <c r="R68" s="192"/>
      <c r="S68" s="192"/>
      <c r="T68" s="192"/>
      <c r="U68" s="192"/>
      <c r="V68" s="219">
        <v>6</v>
      </c>
      <c r="W68" s="134">
        <v>5</v>
      </c>
      <c r="X68" s="249">
        <f t="shared" ref="X68:X69" si="37">AJ68+AO68+AT68+AY68+BD68+BI68</f>
        <v>8</v>
      </c>
      <c r="Y68" s="262">
        <f t="shared" ref="Y68:Y69" si="38">AK68+AP68+AU68+AZ68+BE68+BJ68</f>
        <v>14</v>
      </c>
      <c r="Z68" s="262">
        <f t="shared" ref="Z68:Z69" si="39">AL68+AQ68+AV68+BA68+BF68+BK68</f>
        <v>8</v>
      </c>
      <c r="AA68" s="262"/>
      <c r="AB68" s="79"/>
      <c r="AC68" s="79">
        <f>AN68+AS68+AX68+BC68+BH68+BN68</f>
        <v>242</v>
      </c>
      <c r="AD68" s="479">
        <f>AC68-AF68-AH68</f>
        <v>114</v>
      </c>
      <c r="AE68" s="480"/>
      <c r="AF68" s="482">
        <v>98</v>
      </c>
      <c r="AG68" s="480"/>
      <c r="AH68" s="411">
        <v>30</v>
      </c>
      <c r="AI68" s="412"/>
      <c r="AJ68" s="142"/>
      <c r="AK68" s="262"/>
      <c r="AL68" s="249"/>
      <c r="AM68" s="262"/>
      <c r="AN68" s="80"/>
      <c r="AO68" s="68"/>
      <c r="AP68" s="79"/>
      <c r="AQ68" s="79"/>
      <c r="AR68" s="257"/>
      <c r="AS68" s="80"/>
      <c r="AT68" s="68"/>
      <c r="AU68" s="79"/>
      <c r="AV68" s="79"/>
      <c r="AW68" s="79"/>
      <c r="AX68" s="80"/>
      <c r="AY68" s="68"/>
      <c r="AZ68" s="79">
        <v>4</v>
      </c>
      <c r="BA68" s="79"/>
      <c r="BB68" s="79"/>
      <c r="BC68" s="80">
        <v>84</v>
      </c>
      <c r="BD68" s="68"/>
      <c r="BE68" s="79">
        <v>4</v>
      </c>
      <c r="BF68" s="79"/>
      <c r="BG68" s="79"/>
      <c r="BH68" s="80">
        <v>70</v>
      </c>
      <c r="BI68" s="68">
        <v>8</v>
      </c>
      <c r="BJ68" s="79">
        <v>6</v>
      </c>
      <c r="BK68" s="79">
        <v>8</v>
      </c>
      <c r="BL68" s="79"/>
      <c r="BM68" s="256"/>
      <c r="BN68" s="208">
        <v>88</v>
      </c>
    </row>
    <row r="69" spans="1:66" s="7" customFormat="1" ht="24.6" customHeight="1" x14ac:dyDescent="0.3">
      <c r="A69" s="155" t="s">
        <v>108</v>
      </c>
      <c r="B69" s="117"/>
      <c r="C69" s="107"/>
      <c r="D69" s="195" t="s">
        <v>183</v>
      </c>
      <c r="E69" s="192"/>
      <c r="F69" s="192"/>
      <c r="G69" s="192"/>
      <c r="H69" s="192"/>
      <c r="I69" s="192"/>
      <c r="J69" s="192"/>
      <c r="K69" s="192"/>
      <c r="L69" s="192"/>
      <c r="M69" s="192"/>
      <c r="N69" s="192"/>
      <c r="O69" s="192"/>
      <c r="P69" s="192"/>
      <c r="Q69" s="192"/>
      <c r="R69" s="192"/>
      <c r="S69" s="192"/>
      <c r="T69" s="192"/>
      <c r="U69" s="192"/>
      <c r="V69" s="219">
        <v>6</v>
      </c>
      <c r="W69" s="70">
        <v>5</v>
      </c>
      <c r="X69" s="249">
        <f t="shared" si="37"/>
        <v>8</v>
      </c>
      <c r="Y69" s="262">
        <f t="shared" si="38"/>
        <v>10</v>
      </c>
      <c r="Z69" s="262">
        <f t="shared" si="39"/>
        <v>0</v>
      </c>
      <c r="AA69" s="262"/>
      <c r="AB69" s="79"/>
      <c r="AC69" s="79">
        <f>AN69+AS69+AX69+BC69+BH69+BN69</f>
        <v>128</v>
      </c>
      <c r="AD69" s="479">
        <f>AC69-AF69-AH69</f>
        <v>56</v>
      </c>
      <c r="AE69" s="480"/>
      <c r="AF69" s="482">
        <v>72</v>
      </c>
      <c r="AG69" s="480"/>
      <c r="AH69" s="411"/>
      <c r="AI69" s="412"/>
      <c r="AJ69" s="142"/>
      <c r="AK69" s="262"/>
      <c r="AL69" s="249"/>
      <c r="AM69" s="262"/>
      <c r="AN69" s="80"/>
      <c r="AO69" s="68"/>
      <c r="AP69" s="79"/>
      <c r="AQ69" s="79"/>
      <c r="AR69" s="257"/>
      <c r="AS69" s="80"/>
      <c r="AT69" s="68"/>
      <c r="AU69" s="79"/>
      <c r="AV69" s="79"/>
      <c r="AW69" s="79"/>
      <c r="AX69" s="148"/>
      <c r="AY69" s="68"/>
      <c r="AZ69" s="79"/>
      <c r="BA69" s="79"/>
      <c r="BB69" s="79"/>
      <c r="BC69" s="80"/>
      <c r="BD69" s="68"/>
      <c r="BE69" s="79">
        <v>4</v>
      </c>
      <c r="BF69" s="79"/>
      <c r="BG69" s="79"/>
      <c r="BH69" s="80">
        <v>40</v>
      </c>
      <c r="BI69" s="68">
        <v>8</v>
      </c>
      <c r="BJ69" s="79">
        <v>6</v>
      </c>
      <c r="BK69" s="79"/>
      <c r="BL69" s="79"/>
      <c r="BM69" s="256"/>
      <c r="BN69" s="208">
        <v>88</v>
      </c>
    </row>
    <row r="70" spans="1:66" s="7" customFormat="1" ht="24.6" customHeight="1" x14ac:dyDescent="0.3">
      <c r="A70" s="155" t="s">
        <v>179</v>
      </c>
      <c r="B70" s="117"/>
      <c r="C70" s="107"/>
      <c r="D70" s="195" t="s">
        <v>184</v>
      </c>
      <c r="E70" s="189"/>
      <c r="F70" s="189"/>
      <c r="G70" s="189"/>
      <c r="H70" s="189"/>
      <c r="I70" s="189"/>
      <c r="J70" s="189"/>
      <c r="K70" s="189"/>
      <c r="L70" s="189"/>
      <c r="M70" s="189"/>
      <c r="N70" s="189"/>
      <c r="O70" s="189"/>
      <c r="P70" s="189"/>
      <c r="Q70" s="189"/>
      <c r="R70" s="192"/>
      <c r="S70" s="192"/>
      <c r="T70" s="192"/>
      <c r="U70" s="192"/>
      <c r="V70" s="219">
        <v>5</v>
      </c>
      <c r="W70" s="70"/>
      <c r="X70" s="249">
        <f t="shared" ref="X70:X71" si="40">AJ70+AO70+AT70+AY70+BD70+BI70</f>
        <v>8</v>
      </c>
      <c r="Y70" s="262">
        <f t="shared" ref="Y70:Y71" si="41">AK70+AP70+AU70+AZ70+BE70+BJ70</f>
        <v>10</v>
      </c>
      <c r="Z70" s="262">
        <f t="shared" ref="Z70:Z71" si="42">AL70+AQ70+AV70+BA70+BF70+BK70</f>
        <v>6</v>
      </c>
      <c r="AA70" s="262"/>
      <c r="AB70" s="79"/>
      <c r="AC70" s="79">
        <f t="shared" ref="AC70:AC71" si="43">AN70+AS70+AX70+BC70+BH70+BN70</f>
        <v>150</v>
      </c>
      <c r="AD70" s="479">
        <f t="shared" ref="AD70:AD71" si="44">AC70-AF70-AH70</f>
        <v>60</v>
      </c>
      <c r="AE70" s="480"/>
      <c r="AF70" s="482">
        <v>60</v>
      </c>
      <c r="AG70" s="480"/>
      <c r="AH70" s="411">
        <v>30</v>
      </c>
      <c r="AI70" s="412"/>
      <c r="AJ70" s="142"/>
      <c r="AK70" s="262"/>
      <c r="AL70" s="249"/>
      <c r="AM70" s="262"/>
      <c r="AN70" s="80"/>
      <c r="AO70" s="68"/>
      <c r="AP70" s="79"/>
      <c r="AQ70" s="79"/>
      <c r="AR70" s="257"/>
      <c r="AS70" s="80"/>
      <c r="AT70" s="68"/>
      <c r="AU70" s="79"/>
      <c r="AV70" s="79"/>
      <c r="AW70" s="79"/>
      <c r="AX70" s="80"/>
      <c r="AY70" s="68"/>
      <c r="AZ70" s="79">
        <v>2</v>
      </c>
      <c r="BA70" s="79"/>
      <c r="BB70" s="79"/>
      <c r="BC70" s="80">
        <v>70</v>
      </c>
      <c r="BD70" s="68">
        <v>8</v>
      </c>
      <c r="BE70" s="79">
        <v>8</v>
      </c>
      <c r="BF70" s="79">
        <v>6</v>
      </c>
      <c r="BG70" s="79"/>
      <c r="BH70" s="208">
        <v>80</v>
      </c>
      <c r="BI70" s="68"/>
      <c r="BJ70" s="79"/>
      <c r="BK70" s="79"/>
      <c r="BL70" s="79"/>
      <c r="BM70" s="256"/>
      <c r="BN70" s="80"/>
    </row>
    <row r="71" spans="1:66" s="7" customFormat="1" ht="24.6" customHeight="1" x14ac:dyDescent="0.3">
      <c r="A71" s="155" t="s">
        <v>180</v>
      </c>
      <c r="B71" s="117"/>
      <c r="C71" s="107"/>
      <c r="D71" s="193" t="s">
        <v>185</v>
      </c>
      <c r="E71" s="192"/>
      <c r="F71" s="192"/>
      <c r="G71" s="192"/>
      <c r="H71" s="192"/>
      <c r="I71" s="192"/>
      <c r="J71" s="192"/>
      <c r="K71" s="192"/>
      <c r="L71" s="192"/>
      <c r="M71" s="192"/>
      <c r="N71" s="192"/>
      <c r="O71" s="192"/>
      <c r="P71" s="192"/>
      <c r="Q71" s="192"/>
      <c r="R71" s="192"/>
      <c r="S71" s="192"/>
      <c r="T71" s="192"/>
      <c r="U71" s="192"/>
      <c r="V71" s="219">
        <v>3</v>
      </c>
      <c r="W71" s="70">
        <v>4</v>
      </c>
      <c r="X71" s="249">
        <f t="shared" si="40"/>
        <v>8</v>
      </c>
      <c r="Y71" s="262">
        <f t="shared" si="41"/>
        <v>8</v>
      </c>
      <c r="Z71" s="262">
        <f t="shared" si="42"/>
        <v>10</v>
      </c>
      <c r="AA71" s="262"/>
      <c r="AB71" s="79"/>
      <c r="AC71" s="79">
        <f t="shared" si="43"/>
        <v>152</v>
      </c>
      <c r="AD71" s="479">
        <f t="shared" si="44"/>
        <v>70</v>
      </c>
      <c r="AE71" s="480"/>
      <c r="AF71" s="482">
        <v>82</v>
      </c>
      <c r="AG71" s="480"/>
      <c r="AH71" s="411"/>
      <c r="AI71" s="412"/>
      <c r="AJ71" s="142"/>
      <c r="AK71" s="262"/>
      <c r="AL71" s="249"/>
      <c r="AM71" s="262"/>
      <c r="AN71" s="80"/>
      <c r="AO71" s="68"/>
      <c r="AP71" s="79"/>
      <c r="AQ71" s="79"/>
      <c r="AR71" s="257"/>
      <c r="AS71" s="80"/>
      <c r="AT71" s="68">
        <v>8</v>
      </c>
      <c r="AU71" s="79">
        <v>6</v>
      </c>
      <c r="AV71" s="79">
        <v>10</v>
      </c>
      <c r="AW71" s="79"/>
      <c r="AX71" s="209">
        <v>96</v>
      </c>
      <c r="AY71" s="68"/>
      <c r="AZ71" s="79">
        <v>2</v>
      </c>
      <c r="BA71" s="79"/>
      <c r="BB71" s="79"/>
      <c r="BC71" s="80">
        <v>56</v>
      </c>
      <c r="BD71" s="68"/>
      <c r="BE71" s="79"/>
      <c r="BF71" s="79"/>
      <c r="BG71" s="79"/>
      <c r="BH71" s="80"/>
      <c r="BI71" s="68"/>
      <c r="BJ71" s="79"/>
      <c r="BK71" s="79"/>
      <c r="BL71" s="79"/>
      <c r="BM71" s="256"/>
      <c r="BN71" s="80"/>
    </row>
    <row r="72" spans="1:66" s="7" customFormat="1" ht="24" customHeight="1" x14ac:dyDescent="0.3">
      <c r="A72" s="155" t="s">
        <v>181</v>
      </c>
      <c r="B72" s="117"/>
      <c r="C72" s="107"/>
      <c r="D72" s="193" t="s">
        <v>53</v>
      </c>
      <c r="E72" s="192"/>
      <c r="F72" s="192"/>
      <c r="G72" s="192"/>
      <c r="H72" s="192"/>
      <c r="I72" s="192"/>
      <c r="J72" s="192"/>
      <c r="K72" s="192"/>
      <c r="L72" s="192"/>
      <c r="M72" s="192"/>
      <c r="N72" s="192"/>
      <c r="O72" s="192"/>
      <c r="P72" s="192"/>
      <c r="Q72" s="192"/>
      <c r="R72" s="192"/>
      <c r="S72" s="192"/>
      <c r="T72" s="192"/>
      <c r="U72" s="192"/>
      <c r="V72" s="219"/>
      <c r="W72" s="70">
        <v>5</v>
      </c>
      <c r="X72" s="249">
        <f t="shared" ref="X72:X74" si="45">AJ72+AO72+AT72+AY72+BD72+BI72</f>
        <v>0</v>
      </c>
      <c r="Y72" s="262">
        <f t="shared" ref="Y72:Y74" si="46">AK72+AP72+AU72+AZ72+BE72+BJ72</f>
        <v>0</v>
      </c>
      <c r="Z72" s="262">
        <f t="shared" ref="Z72:Z74" si="47">AL72+AQ72+AV72+BA72+BF72+BK72</f>
        <v>0</v>
      </c>
      <c r="AA72" s="262">
        <f>AM72+AR72+AW72+BB72+BG72+BL72</f>
        <v>72</v>
      </c>
      <c r="AB72" s="79"/>
      <c r="AC72" s="79"/>
      <c r="AD72" s="479"/>
      <c r="AE72" s="480"/>
      <c r="AF72" s="482"/>
      <c r="AG72" s="480"/>
      <c r="AH72" s="411"/>
      <c r="AI72" s="412"/>
      <c r="AJ72" s="142"/>
      <c r="AK72" s="262"/>
      <c r="AL72" s="249"/>
      <c r="AM72" s="262"/>
      <c r="AN72" s="80"/>
      <c r="AO72" s="68"/>
      <c r="AP72" s="79"/>
      <c r="AQ72" s="79"/>
      <c r="AR72" s="257"/>
      <c r="AS72" s="80"/>
      <c r="AT72" s="68"/>
      <c r="AU72" s="79"/>
      <c r="AV72" s="79"/>
      <c r="AW72" s="79"/>
      <c r="AX72" s="80"/>
      <c r="AY72" s="68"/>
      <c r="AZ72" s="79"/>
      <c r="BA72" s="79"/>
      <c r="BB72" s="79"/>
      <c r="BC72" s="80"/>
      <c r="BD72" s="68"/>
      <c r="BE72" s="79"/>
      <c r="BF72" s="79"/>
      <c r="BG72" s="206">
        <v>72</v>
      </c>
      <c r="BH72" s="80"/>
      <c r="BI72" s="68"/>
      <c r="BJ72" s="79"/>
      <c r="BK72" s="79"/>
      <c r="BL72" s="79"/>
      <c r="BM72" s="256"/>
      <c r="BN72" s="80"/>
    </row>
    <row r="73" spans="1:66" s="7" customFormat="1" ht="19.5" customHeight="1" x14ac:dyDescent="0.3">
      <c r="A73" s="155" t="s">
        <v>113</v>
      </c>
      <c r="B73" s="117"/>
      <c r="C73" s="107"/>
      <c r="D73" s="52" t="s">
        <v>60</v>
      </c>
      <c r="E73" s="52"/>
      <c r="F73" s="52"/>
      <c r="G73" s="52"/>
      <c r="H73" s="52"/>
      <c r="I73" s="52"/>
      <c r="J73" s="52"/>
      <c r="K73" s="52"/>
      <c r="L73" s="52"/>
      <c r="M73" s="52"/>
      <c r="N73" s="52"/>
      <c r="O73" s="52"/>
      <c r="P73" s="52"/>
      <c r="Q73" s="52"/>
      <c r="R73" s="52"/>
      <c r="S73" s="52"/>
      <c r="T73" s="52"/>
      <c r="U73" s="52"/>
      <c r="V73" s="219"/>
      <c r="W73" s="270">
        <v>6</v>
      </c>
      <c r="X73" s="249">
        <f t="shared" si="45"/>
        <v>0</v>
      </c>
      <c r="Y73" s="262">
        <f t="shared" si="46"/>
        <v>0</v>
      </c>
      <c r="Z73" s="262">
        <f t="shared" si="47"/>
        <v>0</v>
      </c>
      <c r="AA73" s="262">
        <f>AM73+AR73+AW73+BB73+BG73+BL73</f>
        <v>216</v>
      </c>
      <c r="AB73" s="262"/>
      <c r="AC73" s="79"/>
      <c r="AD73" s="479"/>
      <c r="AE73" s="480"/>
      <c r="AF73" s="482"/>
      <c r="AG73" s="480"/>
      <c r="AH73" s="54"/>
      <c r="AI73" s="54"/>
      <c r="AJ73" s="166"/>
      <c r="AK73" s="262"/>
      <c r="AL73" s="249"/>
      <c r="AM73" s="262"/>
      <c r="AN73" s="74"/>
      <c r="AO73" s="274"/>
      <c r="AP73" s="75"/>
      <c r="AQ73" s="75"/>
      <c r="AR73" s="90"/>
      <c r="AS73" s="80"/>
      <c r="AT73" s="68"/>
      <c r="AU73" s="79"/>
      <c r="AV73" s="79"/>
      <c r="AW73" s="79"/>
      <c r="AX73" s="148"/>
      <c r="AY73" s="68"/>
      <c r="AZ73" s="79"/>
      <c r="BA73" s="79"/>
      <c r="BB73" s="79"/>
      <c r="BC73" s="80"/>
      <c r="BD73" s="68"/>
      <c r="BE73" s="79"/>
      <c r="BF73" s="79"/>
      <c r="BG73" s="206">
        <v>72</v>
      </c>
      <c r="BH73" s="80"/>
      <c r="BI73" s="68"/>
      <c r="BJ73" s="79"/>
      <c r="BK73" s="79"/>
      <c r="BL73" s="206">
        <v>144</v>
      </c>
      <c r="BM73" s="256"/>
      <c r="BN73" s="80"/>
    </row>
    <row r="74" spans="1:66" s="7" customFormat="1" ht="19.5" customHeight="1" x14ac:dyDescent="0.3">
      <c r="A74" s="155" t="s">
        <v>156</v>
      </c>
      <c r="B74" s="117"/>
      <c r="C74" s="107"/>
      <c r="D74" s="52" t="s">
        <v>109</v>
      </c>
      <c r="E74" s="52"/>
      <c r="F74" s="52"/>
      <c r="G74" s="52"/>
      <c r="H74" s="52"/>
      <c r="I74" s="52"/>
      <c r="J74" s="52"/>
      <c r="K74" s="52"/>
      <c r="L74" s="52"/>
      <c r="M74" s="52"/>
      <c r="N74" s="52"/>
      <c r="O74" s="52"/>
      <c r="P74" s="52"/>
      <c r="Q74" s="52"/>
      <c r="R74" s="52"/>
      <c r="S74" s="52"/>
      <c r="T74" s="52"/>
      <c r="U74" s="52"/>
      <c r="V74" s="219">
        <v>6</v>
      </c>
      <c r="W74" s="270"/>
      <c r="X74" s="249">
        <f t="shared" si="45"/>
        <v>8</v>
      </c>
      <c r="Y74" s="262">
        <f t="shared" si="46"/>
        <v>0</v>
      </c>
      <c r="Z74" s="262">
        <f t="shared" si="47"/>
        <v>0</v>
      </c>
      <c r="AA74" s="262"/>
      <c r="AB74" s="262"/>
      <c r="AC74" s="79"/>
      <c r="AD74" s="479"/>
      <c r="AE74" s="480"/>
      <c r="AF74" s="482"/>
      <c r="AG74" s="480"/>
      <c r="AH74" s="54"/>
      <c r="AI74" s="54"/>
      <c r="AJ74" s="166"/>
      <c r="AK74" s="262"/>
      <c r="AL74" s="249"/>
      <c r="AM74" s="262"/>
      <c r="AN74" s="74"/>
      <c r="AO74" s="274"/>
      <c r="AP74" s="75"/>
      <c r="AQ74" s="75"/>
      <c r="AR74" s="90"/>
      <c r="AS74" s="80"/>
      <c r="AT74" s="68"/>
      <c r="AU74" s="79"/>
      <c r="AV74" s="79"/>
      <c r="AW74" s="79"/>
      <c r="AX74" s="148"/>
      <c r="AY74" s="68"/>
      <c r="AZ74" s="79"/>
      <c r="BA74" s="79"/>
      <c r="BB74" s="79"/>
      <c r="BC74" s="80"/>
      <c r="BD74" s="68"/>
      <c r="BE74" s="79"/>
      <c r="BF74" s="79"/>
      <c r="BG74" s="79"/>
      <c r="BH74" s="80"/>
      <c r="BI74" s="68">
        <v>8</v>
      </c>
      <c r="BJ74" s="79"/>
      <c r="BK74" s="53"/>
      <c r="BL74" s="53"/>
      <c r="BM74" s="151"/>
      <c r="BN74" s="70"/>
    </row>
    <row r="75" spans="1:66" s="20" customFormat="1" ht="24.6" customHeight="1" x14ac:dyDescent="0.2">
      <c r="A75" s="152" t="s">
        <v>50</v>
      </c>
      <c r="B75" s="112"/>
      <c r="C75" s="105"/>
      <c r="D75" s="403" t="s">
        <v>186</v>
      </c>
      <c r="E75" s="404"/>
      <c r="F75" s="404"/>
      <c r="G75" s="404"/>
      <c r="H75" s="404"/>
      <c r="I75" s="404"/>
      <c r="J75" s="404"/>
      <c r="K75" s="404"/>
      <c r="L75" s="404"/>
      <c r="M75" s="404"/>
      <c r="N75" s="404"/>
      <c r="O75" s="404"/>
      <c r="P75" s="404"/>
      <c r="Q75" s="404"/>
      <c r="R75" s="404"/>
      <c r="S75" s="404"/>
      <c r="T75" s="404"/>
      <c r="U75" s="405"/>
      <c r="V75" s="225">
        <v>3</v>
      </c>
      <c r="W75" s="77">
        <v>3</v>
      </c>
      <c r="X75" s="254">
        <f>SUM(X76:X81)</f>
        <v>24</v>
      </c>
      <c r="Y75" s="254">
        <f>SUM(Y76:Y81)</f>
        <v>16</v>
      </c>
      <c r="Z75" s="254">
        <f>SUM(Z76:Z81)</f>
        <v>6</v>
      </c>
      <c r="AA75" s="254">
        <f>SUM(AA76:AA81)</f>
        <v>288</v>
      </c>
      <c r="AB75" s="236"/>
      <c r="AC75" s="236">
        <f>SUM(AC76:AC81)</f>
        <v>168</v>
      </c>
      <c r="AD75" s="409">
        <f>SUM(AD76:AE81)</f>
        <v>96</v>
      </c>
      <c r="AE75" s="410"/>
      <c r="AF75" s="420">
        <f>SUM(AF76:AG81)</f>
        <v>72</v>
      </c>
      <c r="AG75" s="410"/>
      <c r="AH75" s="420"/>
      <c r="AI75" s="409"/>
      <c r="AJ75" s="141"/>
      <c r="AK75" s="254"/>
      <c r="AL75" s="254"/>
      <c r="AM75" s="254"/>
      <c r="AN75" s="147"/>
      <c r="AO75" s="141"/>
      <c r="AP75" s="254"/>
      <c r="AQ75" s="254"/>
      <c r="AR75" s="254"/>
      <c r="AS75" s="147"/>
      <c r="AT75" s="141"/>
      <c r="AU75" s="236"/>
      <c r="AV75" s="236"/>
      <c r="AW75" s="236"/>
      <c r="AX75" s="147"/>
      <c r="AY75" s="141">
        <f t="shared" ref="AY75:BH75" si="48">SUM(AY76:AY81)</f>
        <v>8</v>
      </c>
      <c r="AZ75" s="254">
        <f t="shared" si="48"/>
        <v>8</v>
      </c>
      <c r="BA75" s="254">
        <f t="shared" si="48"/>
        <v>6</v>
      </c>
      <c r="BB75" s="254">
        <f t="shared" si="48"/>
        <v>216</v>
      </c>
      <c r="BC75" s="147">
        <f t="shared" si="48"/>
        <v>98</v>
      </c>
      <c r="BD75" s="141">
        <f t="shared" si="48"/>
        <v>16</v>
      </c>
      <c r="BE75" s="254">
        <f t="shared" si="48"/>
        <v>8</v>
      </c>
      <c r="BF75" s="254">
        <f t="shared" si="48"/>
        <v>0</v>
      </c>
      <c r="BG75" s="254">
        <f t="shared" si="48"/>
        <v>72</v>
      </c>
      <c r="BH75" s="147">
        <f t="shared" si="48"/>
        <v>70</v>
      </c>
      <c r="BI75" s="141"/>
      <c r="BJ75" s="254"/>
      <c r="BK75" s="254"/>
      <c r="BL75" s="254"/>
      <c r="BM75" s="254"/>
      <c r="BN75" s="147"/>
    </row>
    <row r="76" spans="1:66" s="7" customFormat="1" ht="27" customHeight="1" x14ac:dyDescent="0.3">
      <c r="A76" s="153" t="s">
        <v>110</v>
      </c>
      <c r="B76" s="62"/>
      <c r="C76" s="57"/>
      <c r="D76" s="293" t="s">
        <v>187</v>
      </c>
      <c r="E76" s="294"/>
      <c r="F76" s="294"/>
      <c r="G76" s="294"/>
      <c r="H76" s="294"/>
      <c r="I76" s="294"/>
      <c r="J76" s="294"/>
      <c r="K76" s="294"/>
      <c r="L76" s="294"/>
      <c r="M76" s="294"/>
      <c r="N76" s="294"/>
      <c r="O76" s="294"/>
      <c r="P76" s="294"/>
      <c r="Q76" s="294"/>
      <c r="R76" s="294"/>
      <c r="S76" s="294"/>
      <c r="T76" s="294"/>
      <c r="U76" s="294"/>
      <c r="V76" s="219">
        <v>5</v>
      </c>
      <c r="W76" s="70"/>
      <c r="X76" s="249">
        <f t="shared" ref="X76:Z78" si="49">AJ76+AO76+AT76+AY76+BD76+BI76</f>
        <v>8</v>
      </c>
      <c r="Y76" s="262">
        <f t="shared" si="49"/>
        <v>8</v>
      </c>
      <c r="Z76" s="262">
        <f t="shared" si="49"/>
        <v>0</v>
      </c>
      <c r="AA76" s="262"/>
      <c r="AB76" s="262"/>
      <c r="AC76" s="262">
        <f>AN76+AS76+AX76+BC76+BH76+BN76</f>
        <v>70</v>
      </c>
      <c r="AD76" s="412">
        <f>AC76-AF76-AH76</f>
        <v>44</v>
      </c>
      <c r="AE76" s="417"/>
      <c r="AF76" s="411">
        <v>26</v>
      </c>
      <c r="AG76" s="417"/>
      <c r="AH76" s="411"/>
      <c r="AI76" s="412"/>
      <c r="AJ76" s="142"/>
      <c r="AK76" s="262"/>
      <c r="AL76" s="249"/>
      <c r="AM76" s="262"/>
      <c r="AN76" s="80"/>
      <c r="AO76" s="68"/>
      <c r="AP76" s="79"/>
      <c r="AQ76" s="79"/>
      <c r="AR76" s="257"/>
      <c r="AS76" s="80"/>
      <c r="AT76" s="68"/>
      <c r="AU76" s="79"/>
      <c r="AV76" s="79"/>
      <c r="AW76" s="79"/>
      <c r="AX76" s="80"/>
      <c r="AY76" s="68"/>
      <c r="AZ76" s="79"/>
      <c r="BA76" s="79"/>
      <c r="BB76" s="79"/>
      <c r="BC76" s="80"/>
      <c r="BD76" s="68">
        <v>8</v>
      </c>
      <c r="BE76" s="79">
        <v>8</v>
      </c>
      <c r="BF76" s="256"/>
      <c r="BG76" s="256"/>
      <c r="BH76" s="208">
        <v>70</v>
      </c>
      <c r="BI76" s="68"/>
      <c r="BJ76" s="79"/>
      <c r="BK76" s="53"/>
      <c r="BL76" s="53"/>
      <c r="BM76" s="151"/>
      <c r="BN76" s="70"/>
    </row>
    <row r="77" spans="1:66" s="7" customFormat="1" ht="27" customHeight="1" x14ac:dyDescent="0.3">
      <c r="A77" s="153" t="s">
        <v>111</v>
      </c>
      <c r="B77" s="62"/>
      <c r="C77" s="57"/>
      <c r="D77" s="564" t="s">
        <v>188</v>
      </c>
      <c r="E77" s="565"/>
      <c r="F77" s="565"/>
      <c r="G77" s="565"/>
      <c r="H77" s="565"/>
      <c r="I77" s="565"/>
      <c r="J77" s="565"/>
      <c r="K77" s="565"/>
      <c r="L77" s="565"/>
      <c r="M77" s="565"/>
      <c r="N77" s="565"/>
      <c r="O77" s="565"/>
      <c r="P77" s="565"/>
      <c r="Q77" s="565"/>
      <c r="R77" s="565"/>
      <c r="S77" s="565"/>
      <c r="T77" s="565"/>
      <c r="U77" s="566"/>
      <c r="V77" s="219">
        <v>4</v>
      </c>
      <c r="W77" s="70"/>
      <c r="X77" s="249">
        <f t="shared" si="49"/>
        <v>8</v>
      </c>
      <c r="Y77" s="262">
        <f t="shared" si="49"/>
        <v>6</v>
      </c>
      <c r="Z77" s="262">
        <f t="shared" si="49"/>
        <v>6</v>
      </c>
      <c r="AA77" s="262"/>
      <c r="AB77" s="262"/>
      <c r="AC77" s="262">
        <f>AN77+AS77+AX77+BC77+BH77+BN77</f>
        <v>56</v>
      </c>
      <c r="AD77" s="412">
        <f>AC77-AF77-AH77</f>
        <v>24</v>
      </c>
      <c r="AE77" s="417"/>
      <c r="AF77" s="411">
        <v>32</v>
      </c>
      <c r="AG77" s="417"/>
      <c r="AH77" s="411"/>
      <c r="AI77" s="412"/>
      <c r="AJ77" s="142"/>
      <c r="AK77" s="262"/>
      <c r="AL77" s="249"/>
      <c r="AM77" s="262"/>
      <c r="AN77" s="80"/>
      <c r="AO77" s="68"/>
      <c r="AP77" s="79"/>
      <c r="AQ77" s="79"/>
      <c r="AR77" s="257"/>
      <c r="AS77" s="80"/>
      <c r="AT77" s="68"/>
      <c r="AU77" s="79"/>
      <c r="AV77" s="79"/>
      <c r="AW77" s="79"/>
      <c r="AX77" s="80"/>
      <c r="AY77" s="68">
        <v>8</v>
      </c>
      <c r="AZ77" s="79">
        <v>6</v>
      </c>
      <c r="BA77" s="79">
        <v>6</v>
      </c>
      <c r="BB77" s="79"/>
      <c r="BC77" s="208">
        <v>56</v>
      </c>
      <c r="BD77" s="68"/>
      <c r="BE77" s="79"/>
      <c r="BF77" s="256"/>
      <c r="BG77" s="256"/>
      <c r="BH77" s="80"/>
      <c r="BI77" s="68"/>
      <c r="BJ77" s="79"/>
      <c r="BK77" s="53"/>
      <c r="BL77" s="53"/>
      <c r="BM77" s="151"/>
      <c r="BN77" s="70"/>
    </row>
    <row r="78" spans="1:66" s="19" customFormat="1" ht="27" customHeight="1" x14ac:dyDescent="0.3">
      <c r="A78" s="156" t="s">
        <v>136</v>
      </c>
      <c r="B78" s="118"/>
      <c r="C78" s="108"/>
      <c r="D78" s="197" t="s">
        <v>189</v>
      </c>
      <c r="E78" s="196"/>
      <c r="F78" s="196"/>
      <c r="G78" s="196"/>
      <c r="H78" s="196"/>
      <c r="I78" s="196"/>
      <c r="J78" s="196"/>
      <c r="K78" s="196"/>
      <c r="L78" s="196"/>
      <c r="M78" s="196"/>
      <c r="N78" s="196"/>
      <c r="O78" s="196"/>
      <c r="P78" s="196"/>
      <c r="Q78" s="196"/>
      <c r="R78" s="196"/>
      <c r="S78" s="196"/>
      <c r="T78" s="196"/>
      <c r="U78" s="196"/>
      <c r="V78" s="226"/>
      <c r="W78" s="86">
        <v>4</v>
      </c>
      <c r="X78" s="257">
        <f t="shared" si="49"/>
        <v>0</v>
      </c>
      <c r="Y78" s="79">
        <f t="shared" si="49"/>
        <v>2</v>
      </c>
      <c r="Z78" s="79">
        <f t="shared" si="49"/>
        <v>0</v>
      </c>
      <c r="AA78" s="79"/>
      <c r="AB78" s="79"/>
      <c r="AC78" s="79">
        <f>AN78+AS78+AX78+BC78+BH78+BN78</f>
        <v>42</v>
      </c>
      <c r="AD78" s="479">
        <f>AC78-AF78-AH78</f>
        <v>28</v>
      </c>
      <c r="AE78" s="480"/>
      <c r="AF78" s="482">
        <v>14</v>
      </c>
      <c r="AG78" s="480"/>
      <c r="AH78" s="256"/>
      <c r="AI78" s="261"/>
      <c r="AJ78" s="167"/>
      <c r="AK78" s="79"/>
      <c r="AL78" s="257"/>
      <c r="AM78" s="79"/>
      <c r="AN78" s="80"/>
      <c r="AO78" s="68"/>
      <c r="AP78" s="79"/>
      <c r="AQ78" s="79"/>
      <c r="AR78" s="257"/>
      <c r="AS78" s="80"/>
      <c r="AT78" s="68"/>
      <c r="AU78" s="79"/>
      <c r="AV78" s="79"/>
      <c r="AW78" s="79"/>
      <c r="AX78" s="80"/>
      <c r="AY78" s="68"/>
      <c r="AZ78" s="79">
        <v>2</v>
      </c>
      <c r="BA78" s="79"/>
      <c r="BB78" s="79"/>
      <c r="BC78" s="80">
        <v>42</v>
      </c>
      <c r="BD78" s="68"/>
      <c r="BE78" s="79"/>
      <c r="BF78" s="79"/>
      <c r="BG78" s="79"/>
      <c r="BH78" s="80"/>
      <c r="BI78" s="68"/>
      <c r="BJ78" s="79"/>
      <c r="BK78" s="79"/>
      <c r="BL78" s="79"/>
      <c r="BM78" s="256"/>
      <c r="BN78" s="80"/>
    </row>
    <row r="79" spans="1:66" s="7" customFormat="1" ht="24" customHeight="1" x14ac:dyDescent="0.3">
      <c r="A79" s="155" t="s">
        <v>191</v>
      </c>
      <c r="B79" s="117"/>
      <c r="C79" s="107"/>
      <c r="D79" s="193" t="s">
        <v>53</v>
      </c>
      <c r="E79" s="192"/>
      <c r="F79" s="192"/>
      <c r="G79" s="192"/>
      <c r="H79" s="192"/>
      <c r="I79" s="192"/>
      <c r="J79" s="192"/>
      <c r="K79" s="192"/>
      <c r="L79" s="192"/>
      <c r="M79" s="192"/>
      <c r="N79" s="192"/>
      <c r="O79" s="192"/>
      <c r="P79" s="192"/>
      <c r="Q79" s="192"/>
      <c r="R79" s="192"/>
      <c r="S79" s="192"/>
      <c r="T79" s="192"/>
      <c r="U79" s="192"/>
      <c r="V79" s="219"/>
      <c r="W79" s="70">
        <v>4</v>
      </c>
      <c r="X79" s="257">
        <f t="shared" ref="X79:X81" si="50">AJ79+AO79+AT79+AY79+BD79+BI79</f>
        <v>0</v>
      </c>
      <c r="Y79" s="79">
        <f t="shared" ref="Y79:Y81" si="51">AK79+AP79+AU79+AZ79+BE79+BJ79</f>
        <v>0</v>
      </c>
      <c r="Z79" s="79">
        <f t="shared" ref="Z79:Z81" si="52">AL79+AQ79+AV79+BA79+BF79+BK79</f>
        <v>0</v>
      </c>
      <c r="AA79" s="262">
        <f>AM79+AR79+AW79+BB79+BG79+BL79</f>
        <v>144</v>
      </c>
      <c r="AB79" s="262"/>
      <c r="AC79" s="262"/>
      <c r="AD79" s="412"/>
      <c r="AE79" s="417"/>
      <c r="AF79" s="482"/>
      <c r="AG79" s="480"/>
      <c r="AH79" s="411"/>
      <c r="AI79" s="412"/>
      <c r="AJ79" s="142"/>
      <c r="AK79" s="262"/>
      <c r="AL79" s="249"/>
      <c r="AM79" s="262"/>
      <c r="AN79" s="80"/>
      <c r="AO79" s="68"/>
      <c r="AP79" s="79"/>
      <c r="AQ79" s="79"/>
      <c r="AR79" s="257"/>
      <c r="AS79" s="80"/>
      <c r="AT79" s="68"/>
      <c r="AU79" s="79"/>
      <c r="AV79" s="79"/>
      <c r="AW79" s="79"/>
      <c r="AX79" s="148"/>
      <c r="AY79" s="68"/>
      <c r="AZ79" s="79"/>
      <c r="BA79" s="79"/>
      <c r="BB79" s="206">
        <v>144</v>
      </c>
      <c r="BC79" s="80"/>
      <c r="BD79" s="68"/>
      <c r="BE79" s="79"/>
      <c r="BF79" s="79"/>
      <c r="BG79" s="79"/>
      <c r="BH79" s="80"/>
      <c r="BI79" s="68"/>
      <c r="BJ79" s="79"/>
      <c r="BK79" s="79"/>
      <c r="BL79" s="79"/>
      <c r="BM79" s="256"/>
      <c r="BN79" s="80"/>
    </row>
    <row r="80" spans="1:66" s="7" customFormat="1" ht="19.5" customHeight="1" x14ac:dyDescent="0.3">
      <c r="A80" s="155" t="s">
        <v>112</v>
      </c>
      <c r="B80" s="117"/>
      <c r="C80" s="107"/>
      <c r="D80" s="52" t="s">
        <v>60</v>
      </c>
      <c r="E80" s="52"/>
      <c r="F80" s="52"/>
      <c r="G80" s="52"/>
      <c r="H80" s="52"/>
      <c r="I80" s="52"/>
      <c r="J80" s="52"/>
      <c r="K80" s="52"/>
      <c r="L80" s="52"/>
      <c r="M80" s="52"/>
      <c r="N80" s="52"/>
      <c r="O80" s="52"/>
      <c r="P80" s="52"/>
      <c r="Q80" s="52"/>
      <c r="R80" s="52"/>
      <c r="S80" s="52"/>
      <c r="T80" s="52"/>
      <c r="U80" s="52"/>
      <c r="V80" s="219"/>
      <c r="W80" s="70">
        <v>5</v>
      </c>
      <c r="X80" s="257">
        <f t="shared" si="50"/>
        <v>0</v>
      </c>
      <c r="Y80" s="79">
        <f t="shared" si="51"/>
        <v>0</v>
      </c>
      <c r="Z80" s="79">
        <f t="shared" si="52"/>
        <v>0</v>
      </c>
      <c r="AA80" s="262">
        <f>AM80+AR80+AW80+BB80+BG80+BL80</f>
        <v>144</v>
      </c>
      <c r="AB80" s="79"/>
      <c r="AC80" s="79"/>
      <c r="AD80" s="479"/>
      <c r="AE80" s="480"/>
      <c r="AF80" s="482"/>
      <c r="AG80" s="480"/>
      <c r="AH80" s="411"/>
      <c r="AI80" s="412"/>
      <c r="AJ80" s="142"/>
      <c r="AK80" s="262"/>
      <c r="AL80" s="249"/>
      <c r="AM80" s="262"/>
      <c r="AN80" s="74"/>
      <c r="AO80" s="274"/>
      <c r="AP80" s="75"/>
      <c r="AQ80" s="75"/>
      <c r="AR80" s="90"/>
      <c r="AS80" s="80"/>
      <c r="AT80" s="68"/>
      <c r="AU80" s="79"/>
      <c r="AV80" s="79"/>
      <c r="AW80" s="79"/>
      <c r="AX80" s="80"/>
      <c r="AY80" s="68"/>
      <c r="AZ80" s="79"/>
      <c r="BA80" s="79"/>
      <c r="BB80" s="207">
        <v>72</v>
      </c>
      <c r="BC80" s="80"/>
      <c r="BD80" s="68"/>
      <c r="BE80" s="79"/>
      <c r="BF80" s="79"/>
      <c r="BG80" s="206">
        <v>72</v>
      </c>
      <c r="BH80" s="80"/>
      <c r="BI80" s="68"/>
      <c r="BJ80" s="79"/>
      <c r="BK80" s="53"/>
      <c r="BL80" s="8"/>
      <c r="BM80" s="151"/>
      <c r="BN80" s="70"/>
    </row>
    <row r="81" spans="1:68" s="7" customFormat="1" ht="19.5" customHeight="1" x14ac:dyDescent="0.3">
      <c r="A81" s="155" t="s">
        <v>157</v>
      </c>
      <c r="B81" s="117"/>
      <c r="C81" s="107"/>
      <c r="D81" s="52" t="s">
        <v>109</v>
      </c>
      <c r="E81" s="52"/>
      <c r="F81" s="52"/>
      <c r="G81" s="52"/>
      <c r="H81" s="52"/>
      <c r="I81" s="52"/>
      <c r="J81" s="52"/>
      <c r="K81" s="52"/>
      <c r="L81" s="52"/>
      <c r="M81" s="52"/>
      <c r="N81" s="52"/>
      <c r="O81" s="52"/>
      <c r="P81" s="52"/>
      <c r="Q81" s="52"/>
      <c r="R81" s="52"/>
      <c r="S81" s="52"/>
      <c r="T81" s="52"/>
      <c r="U81" s="52"/>
      <c r="V81" s="219">
        <v>5</v>
      </c>
      <c r="W81" s="270"/>
      <c r="X81" s="257">
        <f t="shared" si="50"/>
        <v>8</v>
      </c>
      <c r="Y81" s="79">
        <f t="shared" si="51"/>
        <v>0</v>
      </c>
      <c r="Z81" s="79">
        <f t="shared" si="52"/>
        <v>0</v>
      </c>
      <c r="AA81" s="79"/>
      <c r="AB81" s="79"/>
      <c r="AC81" s="79"/>
      <c r="AD81" s="479"/>
      <c r="AE81" s="480"/>
      <c r="AF81" s="482"/>
      <c r="AG81" s="480"/>
      <c r="AH81" s="173"/>
      <c r="AI81" s="54"/>
      <c r="AJ81" s="166"/>
      <c r="AK81" s="262"/>
      <c r="AL81" s="249"/>
      <c r="AM81" s="262"/>
      <c r="AN81" s="74"/>
      <c r="AO81" s="274"/>
      <c r="AP81" s="75"/>
      <c r="AQ81" s="75"/>
      <c r="AR81" s="90"/>
      <c r="AS81" s="80"/>
      <c r="AT81" s="68"/>
      <c r="AU81" s="79"/>
      <c r="AV81" s="79"/>
      <c r="AW81" s="79"/>
      <c r="AX81" s="80"/>
      <c r="AY81" s="68"/>
      <c r="AZ81" s="79"/>
      <c r="BA81" s="79"/>
      <c r="BB81" s="79"/>
      <c r="BC81" s="80"/>
      <c r="BD81" s="68">
        <v>8</v>
      </c>
      <c r="BE81" s="79"/>
      <c r="BF81" s="79"/>
      <c r="BG81" s="79"/>
      <c r="BH81" s="80"/>
      <c r="BI81" s="68"/>
      <c r="BJ81" s="79"/>
      <c r="BK81" s="53"/>
      <c r="BL81" s="53"/>
      <c r="BM81" s="151"/>
      <c r="BN81" s="70"/>
    </row>
    <row r="82" spans="1:68" s="7" customFormat="1" ht="38.450000000000003" customHeight="1" x14ac:dyDescent="0.3">
      <c r="A82" s="154" t="s">
        <v>51</v>
      </c>
      <c r="B82" s="115"/>
      <c r="C82" s="106"/>
      <c r="D82" s="400" t="s">
        <v>190</v>
      </c>
      <c r="E82" s="401"/>
      <c r="F82" s="401"/>
      <c r="G82" s="401"/>
      <c r="H82" s="401"/>
      <c r="I82" s="401"/>
      <c r="J82" s="401"/>
      <c r="K82" s="401"/>
      <c r="L82" s="401"/>
      <c r="M82" s="401"/>
      <c r="N82" s="401"/>
      <c r="O82" s="401"/>
      <c r="P82" s="401"/>
      <c r="Q82" s="401"/>
      <c r="R82" s="401"/>
      <c r="S82" s="401"/>
      <c r="T82" s="401"/>
      <c r="U82" s="402"/>
      <c r="V82" s="225">
        <v>3</v>
      </c>
      <c r="W82" s="77">
        <v>1</v>
      </c>
      <c r="X82" s="254">
        <f>SUM(X83:X87)</f>
        <v>24</v>
      </c>
      <c r="Y82" s="236">
        <f>SUM(Y83:Y87)</f>
        <v>14</v>
      </c>
      <c r="Z82" s="236">
        <f>SUM(Z83:Z87)</f>
        <v>14</v>
      </c>
      <c r="AA82" s="236">
        <f>SUM(AA83:AA87)</f>
        <v>216</v>
      </c>
      <c r="AB82" s="236"/>
      <c r="AC82" s="236">
        <f>SUM(AC83:AC87)</f>
        <v>189</v>
      </c>
      <c r="AD82" s="409">
        <f>SUM(AD83:AD87)</f>
        <v>107</v>
      </c>
      <c r="AE82" s="410"/>
      <c r="AF82" s="409">
        <f>SUM(AF83:AF87)</f>
        <v>82</v>
      </c>
      <c r="AG82" s="410"/>
      <c r="AH82" s="409"/>
      <c r="AI82" s="409"/>
      <c r="AJ82" s="141"/>
      <c r="AK82" s="254"/>
      <c r="AL82" s="254"/>
      <c r="AM82" s="254"/>
      <c r="AN82" s="147"/>
      <c r="AO82" s="141">
        <f t="shared" ref="AO82:AR82" si="53">SUM(AO83:AO87)</f>
        <v>8</v>
      </c>
      <c r="AP82" s="254">
        <f t="shared" si="53"/>
        <v>8</v>
      </c>
      <c r="AQ82" s="254">
        <f t="shared" si="53"/>
        <v>8</v>
      </c>
      <c r="AR82" s="254">
        <f t="shared" si="53"/>
        <v>72</v>
      </c>
      <c r="AS82" s="147">
        <f t="shared" ref="AS82:AT82" si="54">SUM(AS83:AS87)</f>
        <v>105</v>
      </c>
      <c r="AT82" s="141">
        <f t="shared" si="54"/>
        <v>16</v>
      </c>
      <c r="AU82" s="254">
        <f t="shared" ref="AU82:AX82" si="55">SUM(AU83:AU87)</f>
        <v>6</v>
      </c>
      <c r="AV82" s="254">
        <f t="shared" si="55"/>
        <v>6</v>
      </c>
      <c r="AW82" s="254">
        <f t="shared" si="55"/>
        <v>144</v>
      </c>
      <c r="AX82" s="147">
        <f t="shared" si="55"/>
        <v>84</v>
      </c>
      <c r="AY82" s="141"/>
      <c r="AZ82" s="254"/>
      <c r="BA82" s="254"/>
      <c r="BB82" s="254"/>
      <c r="BC82" s="147"/>
      <c r="BD82" s="141"/>
      <c r="BE82" s="254"/>
      <c r="BF82" s="254"/>
      <c r="BG82" s="254"/>
      <c r="BH82" s="147"/>
      <c r="BI82" s="141"/>
      <c r="BJ82" s="254"/>
      <c r="BK82" s="254"/>
      <c r="BL82" s="254"/>
      <c r="BM82" s="254"/>
      <c r="BN82" s="147"/>
    </row>
    <row r="83" spans="1:68" s="7" customFormat="1" ht="25.15" customHeight="1" x14ac:dyDescent="0.3">
      <c r="A83" s="155" t="s">
        <v>114</v>
      </c>
      <c r="B83" s="117"/>
      <c r="C83" s="107"/>
      <c r="D83" s="295" t="s">
        <v>194</v>
      </c>
      <c r="E83" s="296"/>
      <c r="F83" s="296"/>
      <c r="G83" s="296"/>
      <c r="H83" s="296"/>
      <c r="I83" s="296"/>
      <c r="J83" s="296"/>
      <c r="K83" s="296"/>
      <c r="L83" s="296"/>
      <c r="M83" s="296"/>
      <c r="N83" s="296"/>
      <c r="O83" s="296"/>
      <c r="P83" s="296"/>
      <c r="Q83" s="296"/>
      <c r="R83" s="296"/>
      <c r="S83" s="296"/>
      <c r="T83" s="296"/>
      <c r="U83" s="296"/>
      <c r="V83" s="219">
        <v>2</v>
      </c>
      <c r="W83" s="270"/>
      <c r="X83" s="249">
        <f t="shared" ref="X83:Z83" si="56">AJ83+AO83+AT83+AY83+BD83+BI83</f>
        <v>8</v>
      </c>
      <c r="Y83" s="262">
        <f t="shared" si="56"/>
        <v>8</v>
      </c>
      <c r="Z83" s="262">
        <f t="shared" si="56"/>
        <v>8</v>
      </c>
      <c r="AA83" s="262"/>
      <c r="AB83" s="262"/>
      <c r="AC83" s="79">
        <f>AN83+AS83+AX83+BC83+BH83+BN83</f>
        <v>105</v>
      </c>
      <c r="AD83" s="412">
        <f>AC83-AF83-AH83</f>
        <v>59</v>
      </c>
      <c r="AE83" s="417"/>
      <c r="AF83" s="482">
        <v>46</v>
      </c>
      <c r="AG83" s="480"/>
      <c r="AH83" s="482"/>
      <c r="AI83" s="479"/>
      <c r="AJ83" s="167"/>
      <c r="AK83" s="262"/>
      <c r="AL83" s="249"/>
      <c r="AM83" s="262"/>
      <c r="AN83" s="80"/>
      <c r="AO83" s="68">
        <v>8</v>
      </c>
      <c r="AP83" s="79">
        <v>8</v>
      </c>
      <c r="AQ83" s="79">
        <v>8</v>
      </c>
      <c r="AR83" s="257"/>
      <c r="AS83" s="208">
        <v>105</v>
      </c>
      <c r="AT83" s="68"/>
      <c r="AU83" s="79"/>
      <c r="AV83" s="79"/>
      <c r="AW83" s="79"/>
      <c r="AX83" s="80"/>
      <c r="AY83" s="68"/>
      <c r="AZ83" s="79"/>
      <c r="BA83" s="79"/>
      <c r="BB83" s="79"/>
      <c r="BC83" s="80"/>
      <c r="BD83" s="68"/>
      <c r="BE83" s="79"/>
      <c r="BF83" s="79"/>
      <c r="BG83" s="79"/>
      <c r="BH83" s="80"/>
      <c r="BI83" s="68"/>
      <c r="BJ83" s="79"/>
      <c r="BK83" s="76"/>
      <c r="BL83" s="76"/>
      <c r="BM83" s="158"/>
      <c r="BN83" s="86"/>
    </row>
    <row r="84" spans="1:68" s="7" customFormat="1" ht="25.15" customHeight="1" x14ac:dyDescent="0.3">
      <c r="A84" s="155" t="s">
        <v>155</v>
      </c>
      <c r="B84" s="117"/>
      <c r="C84" s="107"/>
      <c r="D84" s="271" t="s">
        <v>195</v>
      </c>
      <c r="E84" s="272"/>
      <c r="F84" s="272"/>
      <c r="G84" s="272"/>
      <c r="H84" s="272"/>
      <c r="I84" s="272"/>
      <c r="J84" s="272"/>
      <c r="K84" s="272"/>
      <c r="L84" s="272"/>
      <c r="M84" s="272"/>
      <c r="N84" s="272"/>
      <c r="O84" s="272"/>
      <c r="P84" s="272"/>
      <c r="Q84" s="272"/>
      <c r="R84" s="272"/>
      <c r="S84" s="272"/>
      <c r="T84" s="272"/>
      <c r="U84" s="272"/>
      <c r="V84" s="219">
        <v>3</v>
      </c>
      <c r="W84" s="270"/>
      <c r="X84" s="249">
        <f t="shared" ref="X84:X87" si="57">AJ84+AO84+AT84+AY84+BD84+BI84</f>
        <v>8</v>
      </c>
      <c r="Y84" s="262">
        <f t="shared" ref="Y84:Y87" si="58">AK84+AP84+AU84+AZ84+BE84+BJ84</f>
        <v>6</v>
      </c>
      <c r="Z84" s="262">
        <f t="shared" ref="Z84:Z87" si="59">AL84+AQ84+AV84+BA84+BF84+BK84</f>
        <v>6</v>
      </c>
      <c r="AA84" s="262"/>
      <c r="AB84" s="262"/>
      <c r="AC84" s="262">
        <f>AN84+AS84+AX84+BC84+BH84+BN84</f>
        <v>84</v>
      </c>
      <c r="AD84" s="479">
        <f>AC84-AF84-AH84</f>
        <v>48</v>
      </c>
      <c r="AE84" s="480"/>
      <c r="AF84" s="482">
        <v>36</v>
      </c>
      <c r="AG84" s="480"/>
      <c r="AH84" s="482"/>
      <c r="AI84" s="479"/>
      <c r="AJ84" s="167"/>
      <c r="AK84" s="262"/>
      <c r="AL84" s="249"/>
      <c r="AM84" s="262"/>
      <c r="AN84" s="80"/>
      <c r="AO84" s="68"/>
      <c r="AP84" s="79"/>
      <c r="AQ84" s="79"/>
      <c r="AR84" s="257"/>
      <c r="AS84" s="80"/>
      <c r="AT84" s="68">
        <v>8</v>
      </c>
      <c r="AU84" s="79">
        <v>6</v>
      </c>
      <c r="AV84" s="79">
        <v>6</v>
      </c>
      <c r="AW84" s="79"/>
      <c r="AX84" s="208">
        <v>84</v>
      </c>
      <c r="AY84" s="68"/>
      <c r="AZ84" s="79"/>
      <c r="BA84" s="79"/>
      <c r="BB84" s="79"/>
      <c r="BC84" s="80"/>
      <c r="BD84" s="68"/>
      <c r="BE84" s="79"/>
      <c r="BF84" s="79"/>
      <c r="BG84" s="79"/>
      <c r="BH84" s="80"/>
      <c r="BI84" s="68"/>
      <c r="BJ84" s="79"/>
      <c r="BK84" s="76"/>
      <c r="BL84" s="76"/>
      <c r="BM84" s="158"/>
      <c r="BN84" s="70"/>
    </row>
    <row r="85" spans="1:68" s="19" customFormat="1" ht="22.15" customHeight="1" x14ac:dyDescent="0.3">
      <c r="A85" s="155" t="s">
        <v>192</v>
      </c>
      <c r="B85" s="186"/>
      <c r="C85" s="187"/>
      <c r="D85" s="197" t="s">
        <v>53</v>
      </c>
      <c r="E85" s="196"/>
      <c r="F85" s="196"/>
      <c r="G85" s="196"/>
      <c r="H85" s="196"/>
      <c r="I85" s="196"/>
      <c r="J85" s="196"/>
      <c r="K85" s="196"/>
      <c r="L85" s="196"/>
      <c r="M85" s="196"/>
      <c r="N85" s="196"/>
      <c r="O85" s="196"/>
      <c r="P85" s="196"/>
      <c r="Q85" s="196"/>
      <c r="R85" s="196"/>
      <c r="S85" s="196"/>
      <c r="T85" s="196"/>
      <c r="U85" s="196"/>
      <c r="V85" s="226"/>
      <c r="W85" s="198"/>
      <c r="X85" s="249">
        <f t="shared" si="57"/>
        <v>0</v>
      </c>
      <c r="Y85" s="262">
        <f t="shared" si="58"/>
        <v>0</v>
      </c>
      <c r="Z85" s="262">
        <f t="shared" si="59"/>
        <v>0</v>
      </c>
      <c r="AA85" s="262">
        <f>AM85+AR85+AW85+BB85+BG85+BL85</f>
        <v>72</v>
      </c>
      <c r="AB85" s="79"/>
      <c r="AC85" s="79"/>
      <c r="AD85" s="479"/>
      <c r="AE85" s="480"/>
      <c r="AF85" s="482"/>
      <c r="AG85" s="480"/>
      <c r="AH85" s="482"/>
      <c r="AI85" s="479"/>
      <c r="AJ85" s="167"/>
      <c r="AK85" s="79"/>
      <c r="AL85" s="257"/>
      <c r="AM85" s="79"/>
      <c r="AN85" s="80"/>
      <c r="AO85" s="68"/>
      <c r="AP85" s="79"/>
      <c r="AQ85" s="79"/>
      <c r="AR85" s="258">
        <v>72</v>
      </c>
      <c r="AS85" s="80"/>
      <c r="AT85" s="68"/>
      <c r="AU85" s="79"/>
      <c r="AV85" s="79"/>
      <c r="AW85" s="79"/>
      <c r="AX85" s="80"/>
      <c r="AY85" s="68"/>
      <c r="AZ85" s="79"/>
      <c r="BA85" s="79"/>
      <c r="BB85" s="79"/>
      <c r="BC85" s="80"/>
      <c r="BD85" s="167"/>
      <c r="BE85" s="79"/>
      <c r="BF85" s="79"/>
      <c r="BG85" s="79"/>
      <c r="BH85" s="80"/>
      <c r="BI85" s="68"/>
      <c r="BJ85" s="79"/>
      <c r="BK85" s="76"/>
      <c r="BL85" s="76"/>
      <c r="BM85" s="158"/>
      <c r="BN85" s="86"/>
    </row>
    <row r="86" spans="1:68" s="7" customFormat="1" ht="19.5" customHeight="1" x14ac:dyDescent="0.3">
      <c r="A86" s="155" t="s">
        <v>158</v>
      </c>
      <c r="B86" s="117"/>
      <c r="C86" s="107"/>
      <c r="D86" s="52" t="s">
        <v>60</v>
      </c>
      <c r="E86" s="52"/>
      <c r="F86" s="52"/>
      <c r="G86" s="52"/>
      <c r="H86" s="52"/>
      <c r="I86" s="52"/>
      <c r="J86" s="52"/>
      <c r="K86" s="52"/>
      <c r="L86" s="52"/>
      <c r="M86" s="52"/>
      <c r="N86" s="52"/>
      <c r="O86" s="52"/>
      <c r="P86" s="52"/>
      <c r="Q86" s="52"/>
      <c r="R86" s="52"/>
      <c r="S86" s="52"/>
      <c r="T86" s="52"/>
      <c r="U86" s="52"/>
      <c r="V86" s="219"/>
      <c r="W86" s="70">
        <v>3</v>
      </c>
      <c r="X86" s="249">
        <f t="shared" si="57"/>
        <v>0</v>
      </c>
      <c r="Y86" s="262">
        <f t="shared" si="58"/>
        <v>0</v>
      </c>
      <c r="Z86" s="262">
        <f t="shared" si="59"/>
        <v>0</v>
      </c>
      <c r="AA86" s="262">
        <f>AM86+AR86+AW86+BB86+BG86+BL86</f>
        <v>144</v>
      </c>
      <c r="AB86" s="262"/>
      <c r="AC86" s="262"/>
      <c r="AD86" s="479"/>
      <c r="AE86" s="480"/>
      <c r="AF86" s="247"/>
      <c r="AG86" s="249"/>
      <c r="AH86" s="54"/>
      <c r="AI86" s="54"/>
      <c r="AJ86" s="166"/>
      <c r="AK86" s="262"/>
      <c r="AL86" s="249"/>
      <c r="AM86" s="262"/>
      <c r="AN86" s="80"/>
      <c r="AO86" s="68"/>
      <c r="AP86" s="79"/>
      <c r="AQ86" s="79"/>
      <c r="AR86" s="257"/>
      <c r="AS86" s="80"/>
      <c r="AT86" s="68"/>
      <c r="AU86" s="79"/>
      <c r="AV86" s="79"/>
      <c r="AW86" s="206">
        <v>144</v>
      </c>
      <c r="AX86" s="80"/>
      <c r="AY86" s="68"/>
      <c r="AZ86" s="79"/>
      <c r="BA86" s="79"/>
      <c r="BB86" s="79"/>
      <c r="BC86" s="80"/>
      <c r="BD86" s="68"/>
      <c r="BE86" s="79"/>
      <c r="BF86" s="79"/>
      <c r="BG86" s="79"/>
      <c r="BH86" s="80"/>
      <c r="BI86" s="68"/>
      <c r="BJ86" s="79"/>
      <c r="BK86" s="79"/>
      <c r="BL86" s="79"/>
      <c r="BM86" s="158"/>
      <c r="BN86" s="70"/>
    </row>
    <row r="87" spans="1:68" s="7" customFormat="1" ht="19.5" customHeight="1" x14ac:dyDescent="0.3">
      <c r="A87" s="155" t="s">
        <v>193</v>
      </c>
      <c r="B87" s="117"/>
      <c r="C87" s="107"/>
      <c r="D87" s="52" t="s">
        <v>109</v>
      </c>
      <c r="E87" s="8"/>
      <c r="F87" s="52"/>
      <c r="G87" s="52"/>
      <c r="H87" s="52"/>
      <c r="I87" s="52"/>
      <c r="J87" s="52"/>
      <c r="K87" s="52"/>
      <c r="L87" s="52"/>
      <c r="M87" s="52"/>
      <c r="N87" s="52"/>
      <c r="O87" s="52"/>
      <c r="P87" s="52"/>
      <c r="Q87" s="52"/>
      <c r="R87" s="52"/>
      <c r="S87" s="52"/>
      <c r="T87" s="52"/>
      <c r="U87" s="52"/>
      <c r="V87" s="227">
        <v>3</v>
      </c>
      <c r="W87" s="131"/>
      <c r="X87" s="249">
        <f t="shared" si="57"/>
        <v>8</v>
      </c>
      <c r="Y87" s="262">
        <f t="shared" si="58"/>
        <v>0</v>
      </c>
      <c r="Z87" s="262">
        <f t="shared" si="59"/>
        <v>0</v>
      </c>
      <c r="AA87" s="262"/>
      <c r="AB87" s="262"/>
      <c r="AC87" s="262"/>
      <c r="AD87" s="481"/>
      <c r="AE87" s="481"/>
      <c r="AF87" s="247"/>
      <c r="AG87" s="249"/>
      <c r="AH87" s="54"/>
      <c r="AI87" s="54"/>
      <c r="AJ87" s="168"/>
      <c r="AK87" s="91"/>
      <c r="AL87" s="82"/>
      <c r="AM87" s="91"/>
      <c r="AN87" s="92"/>
      <c r="AO87" s="68"/>
      <c r="AP87" s="79"/>
      <c r="AQ87" s="79"/>
      <c r="AR87" s="257"/>
      <c r="AS87" s="80"/>
      <c r="AT87" s="68">
        <v>8</v>
      </c>
      <c r="AU87" s="79"/>
      <c r="AV87" s="79"/>
      <c r="AW87" s="79"/>
      <c r="AX87" s="80"/>
      <c r="AY87" s="68"/>
      <c r="AZ87" s="79"/>
      <c r="BA87" s="79"/>
      <c r="BB87" s="79"/>
      <c r="BC87" s="80"/>
      <c r="BD87" s="68"/>
      <c r="BE87" s="79"/>
      <c r="BF87" s="79"/>
      <c r="BG87" s="79"/>
      <c r="BH87" s="80"/>
      <c r="BI87" s="68"/>
      <c r="BJ87" s="79"/>
      <c r="BK87" s="53"/>
      <c r="BL87" s="53"/>
      <c r="BM87" s="151"/>
      <c r="BN87" s="70"/>
    </row>
    <row r="88" spans="1:68" s="20" customFormat="1" ht="27.6" customHeight="1" x14ac:dyDescent="0.2">
      <c r="A88" s="152" t="s">
        <v>196</v>
      </c>
      <c r="B88" s="112"/>
      <c r="C88" s="105"/>
      <c r="D88" s="397" t="s">
        <v>200</v>
      </c>
      <c r="E88" s="398"/>
      <c r="F88" s="398"/>
      <c r="G88" s="398"/>
      <c r="H88" s="398"/>
      <c r="I88" s="398"/>
      <c r="J88" s="398"/>
      <c r="K88" s="398"/>
      <c r="L88" s="398"/>
      <c r="M88" s="398"/>
      <c r="N88" s="398"/>
      <c r="O88" s="398"/>
      <c r="P88" s="398"/>
      <c r="Q88" s="398"/>
      <c r="R88" s="398"/>
      <c r="S88" s="398"/>
      <c r="T88" s="398"/>
      <c r="U88" s="399"/>
      <c r="V88" s="225">
        <v>2</v>
      </c>
      <c r="W88" s="77">
        <v>3</v>
      </c>
      <c r="X88" s="254">
        <f>SUM(X89:X92)</f>
        <v>16</v>
      </c>
      <c r="Y88" s="236">
        <f>SUM(Y89:Y92)</f>
        <v>12</v>
      </c>
      <c r="Z88" s="174">
        <f t="shared" ref="Z88" si="60">AL88+AQ88+AV88+BA88+BF88+BK88</f>
        <v>8</v>
      </c>
      <c r="AA88" s="236">
        <f>SUM(AA89:AA92)</f>
        <v>144</v>
      </c>
      <c r="AB88" s="236"/>
      <c r="AC88" s="236">
        <f>SUM(AC89:AC92)</f>
        <v>130</v>
      </c>
      <c r="AD88" s="409">
        <f>SUM(AD89:AD92)</f>
        <v>60</v>
      </c>
      <c r="AE88" s="410"/>
      <c r="AF88" s="420">
        <f>SUM(AF89:AF92)</f>
        <v>70</v>
      </c>
      <c r="AG88" s="410"/>
      <c r="AH88" s="420">
        <f>SUM(AH89:AH92)</f>
        <v>0</v>
      </c>
      <c r="AI88" s="410"/>
      <c r="AJ88" s="141"/>
      <c r="AK88" s="236"/>
      <c r="AL88" s="236"/>
      <c r="AM88" s="236"/>
      <c r="AN88" s="64"/>
      <c r="AO88" s="66"/>
      <c r="AP88" s="236"/>
      <c r="AQ88" s="236"/>
      <c r="AR88" s="236"/>
      <c r="AS88" s="64"/>
      <c r="AT88" s="66">
        <f t="shared" ref="AT88:BA88" si="61">SUM(AT89:AT92)</f>
        <v>0</v>
      </c>
      <c r="AU88" s="255">
        <f t="shared" si="61"/>
        <v>4</v>
      </c>
      <c r="AV88" s="255">
        <f t="shared" si="61"/>
        <v>0</v>
      </c>
      <c r="AW88" s="255">
        <f t="shared" si="61"/>
        <v>0</v>
      </c>
      <c r="AX88" s="64">
        <f t="shared" si="61"/>
        <v>60</v>
      </c>
      <c r="AY88" s="66">
        <f t="shared" si="61"/>
        <v>16</v>
      </c>
      <c r="AZ88" s="255">
        <f t="shared" si="61"/>
        <v>8</v>
      </c>
      <c r="BA88" s="255">
        <f t="shared" si="61"/>
        <v>8</v>
      </c>
      <c r="BB88" s="255">
        <f t="shared" ref="BB88" si="62">SUM(BB89:BB92)</f>
        <v>144</v>
      </c>
      <c r="BC88" s="64">
        <f t="shared" ref="BC88" si="63">SUM(BC89:BC92)</f>
        <v>70</v>
      </c>
      <c r="BD88" s="66"/>
      <c r="BE88" s="255"/>
      <c r="BF88" s="255"/>
      <c r="BG88" s="255"/>
      <c r="BH88" s="64"/>
      <c r="BI88" s="66"/>
      <c r="BJ88" s="255"/>
      <c r="BK88" s="255"/>
      <c r="BL88" s="255"/>
      <c r="BM88" s="255"/>
      <c r="BN88" s="64"/>
    </row>
    <row r="89" spans="1:68" s="7" customFormat="1" ht="19.5" customHeight="1" x14ac:dyDescent="0.3">
      <c r="A89" s="155" t="s">
        <v>197</v>
      </c>
      <c r="B89" s="117"/>
      <c r="C89" s="107"/>
      <c r="D89" s="52" t="s">
        <v>201</v>
      </c>
      <c r="E89" s="52"/>
      <c r="F89" s="52"/>
      <c r="G89" s="52"/>
      <c r="H89" s="52"/>
      <c r="I89" s="52"/>
      <c r="J89" s="52"/>
      <c r="K89" s="52"/>
      <c r="L89" s="52"/>
      <c r="M89" s="52"/>
      <c r="N89" s="52"/>
      <c r="O89" s="52"/>
      <c r="P89" s="52"/>
      <c r="Q89" s="52"/>
      <c r="R89" s="52"/>
      <c r="S89" s="52"/>
      <c r="T89" s="52"/>
      <c r="U89" s="52"/>
      <c r="V89" s="228">
        <v>4</v>
      </c>
      <c r="W89" s="70">
        <v>3</v>
      </c>
      <c r="X89" s="249">
        <f t="shared" ref="X89" si="64">AJ89+AO89+AT89+AY89+BD89+BI89</f>
        <v>8</v>
      </c>
      <c r="Y89" s="262">
        <f>AK89+AP89+AU89+AZ89+BE89+BJ89</f>
        <v>12</v>
      </c>
      <c r="Z89" s="262">
        <f>AL89+AQ89+AV89+BA89+BF89+BK89</f>
        <v>8</v>
      </c>
      <c r="AA89" s="262"/>
      <c r="AB89" s="262"/>
      <c r="AC89" s="262">
        <f>AN89+AS89+AX89+BC89+BH89+BN89</f>
        <v>130</v>
      </c>
      <c r="AD89" s="412">
        <f>AC89-AF89-AH89</f>
        <v>60</v>
      </c>
      <c r="AE89" s="417"/>
      <c r="AF89" s="482">
        <v>70</v>
      </c>
      <c r="AG89" s="480"/>
      <c r="AH89" s="411"/>
      <c r="AI89" s="507"/>
      <c r="AJ89" s="166"/>
      <c r="AK89" s="262"/>
      <c r="AL89" s="249"/>
      <c r="AM89" s="262"/>
      <c r="AN89" s="80"/>
      <c r="AO89" s="68"/>
      <c r="AP89" s="79"/>
      <c r="AQ89" s="79"/>
      <c r="AR89" s="257"/>
      <c r="AS89" s="80"/>
      <c r="AT89" s="68"/>
      <c r="AU89" s="79">
        <v>4</v>
      </c>
      <c r="AV89" s="79"/>
      <c r="AW89" s="79"/>
      <c r="AX89" s="80">
        <v>60</v>
      </c>
      <c r="AY89" s="68">
        <v>8</v>
      </c>
      <c r="AZ89" s="79">
        <v>8</v>
      </c>
      <c r="BA89" s="79">
        <v>8</v>
      </c>
      <c r="BB89" s="79"/>
      <c r="BC89" s="208">
        <v>70</v>
      </c>
      <c r="BD89" s="68"/>
      <c r="BE89" s="79"/>
      <c r="BF89" s="79"/>
      <c r="BG89" s="79"/>
      <c r="BH89" s="80"/>
      <c r="BI89" s="68"/>
      <c r="BJ89" s="79"/>
      <c r="BK89" s="53"/>
      <c r="BL89" s="53"/>
      <c r="BM89" s="151"/>
      <c r="BN89" s="70"/>
    </row>
    <row r="90" spans="1:68" s="7" customFormat="1" ht="19.5" customHeight="1" x14ac:dyDescent="0.3">
      <c r="A90" s="156" t="s">
        <v>198</v>
      </c>
      <c r="B90" s="118"/>
      <c r="C90" s="108"/>
      <c r="D90" s="52" t="s">
        <v>53</v>
      </c>
      <c r="E90" s="52"/>
      <c r="F90" s="52"/>
      <c r="G90" s="52"/>
      <c r="H90" s="52"/>
      <c r="I90" s="52"/>
      <c r="J90" s="52"/>
      <c r="K90" s="52"/>
      <c r="L90" s="52"/>
      <c r="M90" s="52"/>
      <c r="N90" s="52"/>
      <c r="O90" s="52"/>
      <c r="P90" s="52"/>
      <c r="Q90" s="52"/>
      <c r="R90" s="52"/>
      <c r="S90" s="52"/>
      <c r="T90" s="52"/>
      <c r="U90" s="52"/>
      <c r="V90" s="219"/>
      <c r="W90" s="132" t="s">
        <v>222</v>
      </c>
      <c r="X90" s="249">
        <f t="shared" ref="X90:X92" si="65">AJ90+AO90+AT90+AY90+BD90+BI90</f>
        <v>0</v>
      </c>
      <c r="Y90" s="262">
        <f t="shared" ref="Y90:Y92" si="66">AK90+AP90+AU90+AZ90+BE90+BJ90</f>
        <v>0</v>
      </c>
      <c r="Z90" s="262">
        <f t="shared" ref="Z90:Z92" si="67">AL90+AQ90+AV90+BA90+BF90+BK90</f>
        <v>0</v>
      </c>
      <c r="AA90" s="262">
        <f>AM90+AR90+AW90+BB90+BG90+BL90</f>
        <v>72</v>
      </c>
      <c r="AB90" s="262"/>
      <c r="AC90" s="262"/>
      <c r="AD90" s="412"/>
      <c r="AE90" s="417"/>
      <c r="AF90" s="482"/>
      <c r="AG90" s="480"/>
      <c r="AH90" s="54"/>
      <c r="AI90" s="54"/>
      <c r="AJ90" s="166"/>
      <c r="AK90" s="79"/>
      <c r="AL90" s="79"/>
      <c r="AM90" s="79"/>
      <c r="AN90" s="80"/>
      <c r="AO90" s="68"/>
      <c r="AP90" s="79"/>
      <c r="AQ90" s="79"/>
      <c r="AR90" s="257"/>
      <c r="AS90" s="80"/>
      <c r="AT90" s="68"/>
      <c r="AU90" s="79"/>
      <c r="AV90" s="79"/>
      <c r="AW90" s="79"/>
      <c r="AX90" s="80"/>
      <c r="AY90" s="68"/>
      <c r="AZ90" s="79"/>
      <c r="BA90" s="79"/>
      <c r="BB90" s="206">
        <v>72</v>
      </c>
      <c r="BC90" s="80"/>
      <c r="BD90" s="68"/>
      <c r="BE90" s="79"/>
      <c r="BF90" s="262"/>
      <c r="BG90" s="79"/>
      <c r="BH90" s="63"/>
      <c r="BI90" s="67"/>
      <c r="BJ90" s="262"/>
      <c r="BK90" s="53"/>
      <c r="BL90" s="53"/>
      <c r="BM90" s="151"/>
      <c r="BN90" s="70"/>
    </row>
    <row r="91" spans="1:68" s="7" customFormat="1" ht="19.5" customHeight="1" x14ac:dyDescent="0.3">
      <c r="A91" s="155" t="s">
        <v>202</v>
      </c>
      <c r="B91" s="117"/>
      <c r="C91" s="107"/>
      <c r="D91" s="52" t="s">
        <v>60</v>
      </c>
      <c r="E91" s="172"/>
      <c r="F91" s="50"/>
      <c r="G91" s="50"/>
      <c r="H91" s="50"/>
      <c r="I91" s="50"/>
      <c r="J91" s="50"/>
      <c r="K91" s="50"/>
      <c r="L91" s="50"/>
      <c r="M91" s="50"/>
      <c r="N91" s="50"/>
      <c r="O91" s="50"/>
      <c r="P91" s="50"/>
      <c r="Q91" s="50"/>
      <c r="R91" s="50"/>
      <c r="S91" s="50"/>
      <c r="T91" s="50"/>
      <c r="U91" s="50"/>
      <c r="V91" s="219"/>
      <c r="W91" s="70">
        <v>4</v>
      </c>
      <c r="X91" s="249">
        <f t="shared" si="65"/>
        <v>0</v>
      </c>
      <c r="Y91" s="262">
        <f t="shared" si="66"/>
        <v>0</v>
      </c>
      <c r="Z91" s="262">
        <f t="shared" si="67"/>
        <v>0</v>
      </c>
      <c r="AA91" s="79">
        <f t="shared" ref="AA91" si="68">AM91+AR91+AW91+BB91+BG91+BL91</f>
        <v>72</v>
      </c>
      <c r="AB91" s="79"/>
      <c r="AC91" s="262"/>
      <c r="AD91" s="412"/>
      <c r="AE91" s="417"/>
      <c r="AF91" s="482"/>
      <c r="AG91" s="480"/>
      <c r="AH91" s="482"/>
      <c r="AI91" s="479"/>
      <c r="AJ91" s="168"/>
      <c r="AK91" s="91"/>
      <c r="AL91" s="82"/>
      <c r="AM91" s="91"/>
      <c r="AN91" s="92"/>
      <c r="AO91" s="68"/>
      <c r="AP91" s="79"/>
      <c r="AQ91" s="79"/>
      <c r="AR91" s="261"/>
      <c r="AS91" s="80"/>
      <c r="AT91" s="68"/>
      <c r="AU91" s="79"/>
      <c r="AV91" s="256"/>
      <c r="AW91" s="256"/>
      <c r="AX91" s="80"/>
      <c r="AY91" s="68"/>
      <c r="AZ91" s="79"/>
      <c r="BA91" s="79"/>
      <c r="BB91" s="206">
        <v>72</v>
      </c>
      <c r="BC91" s="80"/>
      <c r="BD91" s="68"/>
      <c r="BE91" s="79"/>
      <c r="BF91" s="79"/>
      <c r="BG91" s="79"/>
      <c r="BH91" s="80"/>
      <c r="BI91" s="68"/>
      <c r="BJ91" s="79"/>
      <c r="BK91" s="76"/>
      <c r="BL91" s="53"/>
      <c r="BM91" s="158"/>
      <c r="BN91" s="70"/>
    </row>
    <row r="92" spans="1:68" s="7" customFormat="1" ht="19.5" customHeight="1" x14ac:dyDescent="0.3">
      <c r="A92" s="155" t="s">
        <v>199</v>
      </c>
      <c r="B92" s="117"/>
      <c r="C92" s="107"/>
      <c r="D92" s="52" t="s">
        <v>109</v>
      </c>
      <c r="E92" s="52"/>
      <c r="F92" s="52"/>
      <c r="G92" s="52"/>
      <c r="H92" s="52"/>
      <c r="I92" s="52"/>
      <c r="J92" s="52"/>
      <c r="K92" s="52"/>
      <c r="L92" s="52"/>
      <c r="M92" s="52"/>
      <c r="N92" s="52"/>
      <c r="O92" s="52"/>
      <c r="P92" s="52"/>
      <c r="Q92" s="52"/>
      <c r="R92" s="52"/>
      <c r="S92" s="52"/>
      <c r="T92" s="52"/>
      <c r="U92" s="52"/>
      <c r="V92" s="219">
        <v>4</v>
      </c>
      <c r="W92" s="133"/>
      <c r="X92" s="249">
        <f t="shared" si="65"/>
        <v>8</v>
      </c>
      <c r="Y92" s="262">
        <f t="shared" si="66"/>
        <v>0</v>
      </c>
      <c r="Z92" s="262">
        <f t="shared" si="67"/>
        <v>0</v>
      </c>
      <c r="AA92" s="79"/>
      <c r="AB92" s="262"/>
      <c r="AC92" s="262"/>
      <c r="AD92" s="412"/>
      <c r="AE92" s="417"/>
      <c r="AF92" s="482"/>
      <c r="AG92" s="480"/>
      <c r="AH92" s="54"/>
      <c r="AI92" s="54"/>
      <c r="AJ92" s="166"/>
      <c r="AK92" s="79"/>
      <c r="AL92" s="79"/>
      <c r="AM92" s="79"/>
      <c r="AN92" s="80"/>
      <c r="AO92" s="68"/>
      <c r="AP92" s="79"/>
      <c r="AQ92" s="79"/>
      <c r="AR92" s="257"/>
      <c r="AS92" s="80"/>
      <c r="AT92" s="68"/>
      <c r="AU92" s="79"/>
      <c r="AV92" s="79"/>
      <c r="AW92" s="79"/>
      <c r="AX92" s="80"/>
      <c r="AY92" s="68">
        <v>8</v>
      </c>
      <c r="AZ92" s="79"/>
      <c r="BA92" s="79"/>
      <c r="BB92" s="79"/>
      <c r="BC92" s="80"/>
      <c r="BD92" s="68"/>
      <c r="BE92" s="79"/>
      <c r="BF92" s="262"/>
      <c r="BG92" s="262"/>
      <c r="BH92" s="63"/>
      <c r="BI92" s="67"/>
      <c r="BJ92" s="262"/>
      <c r="BK92" s="53"/>
      <c r="BL92" s="53"/>
      <c r="BM92" s="151"/>
      <c r="BN92" s="70"/>
    </row>
    <row r="93" spans="1:68" s="99" customFormat="1" ht="19.5" customHeight="1" x14ac:dyDescent="0.3">
      <c r="A93" s="111" t="s">
        <v>54</v>
      </c>
      <c r="B93" s="112"/>
      <c r="C93" s="105"/>
      <c r="D93" s="122" t="s">
        <v>80</v>
      </c>
      <c r="E93" s="122"/>
      <c r="F93" s="122"/>
      <c r="G93" s="122"/>
      <c r="H93" s="122"/>
      <c r="I93" s="122"/>
      <c r="J93" s="122"/>
      <c r="K93" s="122"/>
      <c r="L93" s="122"/>
      <c r="M93" s="122"/>
      <c r="N93" s="122"/>
      <c r="O93" s="122"/>
      <c r="P93" s="122"/>
      <c r="Q93" s="122"/>
      <c r="R93" s="122"/>
      <c r="S93" s="122"/>
      <c r="T93" s="122"/>
      <c r="U93" s="122"/>
      <c r="V93" s="221"/>
      <c r="W93" s="77">
        <v>6</v>
      </c>
      <c r="X93" s="163"/>
      <c r="Y93" s="144"/>
      <c r="Z93" s="144"/>
      <c r="AA93" s="144">
        <f>AM93+AR93+AW93+BB93+BG93+BL93</f>
        <v>144</v>
      </c>
      <c r="AB93" s="144"/>
      <c r="AC93" s="144"/>
      <c r="AD93" s="483"/>
      <c r="AE93" s="484"/>
      <c r="AF93" s="145"/>
      <c r="AG93" s="102"/>
      <c r="AH93" s="145"/>
      <c r="AI93" s="164"/>
      <c r="AJ93" s="169"/>
      <c r="AK93" s="98"/>
      <c r="AL93" s="98"/>
      <c r="AM93" s="98"/>
      <c r="AN93" s="78"/>
      <c r="AO93" s="275"/>
      <c r="AP93" s="98"/>
      <c r="AQ93" s="98"/>
      <c r="AR93" s="98"/>
      <c r="AS93" s="78"/>
      <c r="AT93" s="96"/>
      <c r="AU93" s="98"/>
      <c r="AV93" s="98"/>
      <c r="AW93" s="98"/>
      <c r="AX93" s="78"/>
      <c r="AY93" s="96"/>
      <c r="AZ93" s="49"/>
      <c r="BA93" s="49"/>
      <c r="BB93" s="49"/>
      <c r="BC93" s="77"/>
      <c r="BD93" s="96"/>
      <c r="BE93" s="49"/>
      <c r="BF93" s="98"/>
      <c r="BG93" s="98"/>
      <c r="BH93" s="78"/>
      <c r="BI93" s="96"/>
      <c r="BJ93" s="49"/>
      <c r="BK93" s="98"/>
      <c r="BL93" s="98">
        <v>144</v>
      </c>
      <c r="BM93" s="159"/>
      <c r="BN93" s="78"/>
    </row>
    <row r="94" spans="1:68" s="19" customFormat="1" ht="19.5" customHeight="1" x14ac:dyDescent="0.3">
      <c r="A94" s="111" t="s">
        <v>145</v>
      </c>
      <c r="B94" s="112"/>
      <c r="C94" s="105"/>
      <c r="D94" s="48" t="s">
        <v>144</v>
      </c>
      <c r="E94" s="97"/>
      <c r="F94" s="97"/>
      <c r="G94" s="97"/>
      <c r="H94" s="97"/>
      <c r="I94" s="97"/>
      <c r="J94" s="97"/>
      <c r="K94" s="97"/>
      <c r="L94" s="97"/>
      <c r="M94" s="97"/>
      <c r="N94" s="97"/>
      <c r="O94" s="97"/>
      <c r="P94" s="97"/>
      <c r="Q94" s="97"/>
      <c r="R94" s="97"/>
      <c r="S94" s="97"/>
      <c r="T94" s="97"/>
      <c r="U94" s="97"/>
      <c r="V94" s="229"/>
      <c r="W94" s="126"/>
      <c r="X94" s="104"/>
      <c r="Y94" s="104"/>
      <c r="Z94" s="48"/>
      <c r="AA94" s="48"/>
      <c r="AB94" s="48"/>
      <c r="AC94" s="48"/>
      <c r="AD94" s="48"/>
      <c r="AE94" s="48"/>
      <c r="AF94" s="104"/>
      <c r="AG94" s="104"/>
      <c r="AH94" s="48"/>
      <c r="AI94" s="48"/>
      <c r="AJ94" s="103"/>
      <c r="AK94" s="100"/>
      <c r="AL94" s="100"/>
      <c r="AM94" s="100"/>
      <c r="AN94" s="101"/>
      <c r="AO94" s="95"/>
      <c r="AP94" s="100"/>
      <c r="AQ94" s="100"/>
      <c r="AR94" s="100"/>
      <c r="AS94" s="101"/>
      <c r="AT94" s="95"/>
      <c r="AU94" s="100"/>
      <c r="AV94" s="100"/>
      <c r="AW94" s="100"/>
      <c r="AX94" s="101"/>
      <c r="AY94" s="95"/>
      <c r="AZ94" s="83"/>
      <c r="BA94" s="83"/>
      <c r="BB94" s="83"/>
      <c r="BC94" s="94"/>
      <c r="BD94" s="96"/>
      <c r="BE94" s="84"/>
      <c r="BF94" s="83"/>
      <c r="BG94" s="83"/>
      <c r="BH94" s="94"/>
      <c r="BI94" s="96"/>
      <c r="BJ94" s="84"/>
      <c r="BK94" s="83"/>
      <c r="BL94" s="83"/>
      <c r="BM94" s="266">
        <f>X39</f>
        <v>128</v>
      </c>
      <c r="BN94" s="93"/>
    </row>
    <row r="95" spans="1:68" s="7" customFormat="1" ht="19.5" customHeight="1" x14ac:dyDescent="0.3">
      <c r="A95" s="114" t="s">
        <v>81</v>
      </c>
      <c r="B95" s="115"/>
      <c r="C95" s="106"/>
      <c r="D95" s="123" t="s">
        <v>67</v>
      </c>
      <c r="E95" s="56"/>
      <c r="F95" s="56"/>
      <c r="G95" s="56"/>
      <c r="H95" s="56"/>
      <c r="I95" s="56"/>
      <c r="J95" s="56"/>
      <c r="K95" s="56"/>
      <c r="L95" s="56"/>
      <c r="M95" s="56"/>
      <c r="N95" s="56"/>
      <c r="O95" s="56"/>
      <c r="P95" s="56"/>
      <c r="Q95" s="56"/>
      <c r="R95" s="56"/>
      <c r="S95" s="56"/>
      <c r="T95" s="56"/>
      <c r="U95" s="56"/>
      <c r="V95" s="230"/>
      <c r="W95" s="212"/>
      <c r="X95" s="170"/>
      <c r="Y95" s="170"/>
      <c r="Z95" s="170"/>
      <c r="AA95" s="170"/>
      <c r="AB95" s="170"/>
      <c r="AC95" s="170"/>
      <c r="AD95" s="170"/>
      <c r="AE95" s="170"/>
      <c r="AF95" s="170"/>
      <c r="AG95" s="170"/>
      <c r="AH95" s="170"/>
      <c r="AI95" s="171"/>
      <c r="AJ95" s="125"/>
      <c r="AK95" s="126"/>
      <c r="AL95" s="126"/>
      <c r="AM95" s="126"/>
      <c r="AN95" s="127"/>
      <c r="AO95" s="125"/>
      <c r="AP95" s="126"/>
      <c r="AQ95" s="126"/>
      <c r="AR95" s="126"/>
      <c r="AS95" s="127"/>
      <c r="AT95" s="125"/>
      <c r="AU95" s="126"/>
      <c r="AV95" s="126"/>
      <c r="AW95" s="126"/>
      <c r="AX95" s="127"/>
      <c r="AY95" s="125"/>
      <c r="AZ95" s="100"/>
      <c r="BA95" s="100"/>
      <c r="BB95" s="100"/>
      <c r="BC95" s="101"/>
      <c r="BD95" s="95"/>
      <c r="BE95" s="100"/>
      <c r="BF95" s="100"/>
      <c r="BG95" s="100"/>
      <c r="BH95" s="101"/>
      <c r="BI95" s="95"/>
      <c r="BJ95" s="100"/>
      <c r="BK95" s="100"/>
      <c r="BL95" s="100"/>
      <c r="BM95" s="104">
        <v>252</v>
      </c>
      <c r="BN95" s="101"/>
      <c r="BO95" s="8"/>
      <c r="BP95" s="8"/>
    </row>
    <row r="96" spans="1:68" s="7" customFormat="1" ht="19.5" customHeight="1" x14ac:dyDescent="0.3">
      <c r="A96" s="120"/>
      <c r="B96" s="119"/>
      <c r="C96" s="109"/>
      <c r="D96" s="124" t="s">
        <v>237</v>
      </c>
      <c r="E96" s="51"/>
      <c r="F96" s="51"/>
      <c r="G96" s="51"/>
      <c r="H96" s="51"/>
      <c r="I96" s="51"/>
      <c r="J96" s="51"/>
      <c r="K96" s="51"/>
      <c r="L96" s="51"/>
      <c r="M96" s="51"/>
      <c r="N96" s="51"/>
      <c r="O96" s="51"/>
      <c r="P96" s="51"/>
      <c r="Q96" s="51"/>
      <c r="R96" s="51"/>
      <c r="S96" s="51"/>
      <c r="T96" s="51"/>
      <c r="U96" s="51"/>
      <c r="V96" s="227"/>
      <c r="W96" s="47"/>
      <c r="X96" s="8"/>
      <c r="Y96" s="143"/>
      <c r="Z96" s="8"/>
      <c r="AA96" s="8"/>
      <c r="AB96" s="8"/>
      <c r="AC96" s="8"/>
      <c r="AD96" s="8"/>
      <c r="AE96" s="8"/>
      <c r="AF96" s="8"/>
      <c r="AG96" s="8"/>
      <c r="AH96" s="8"/>
      <c r="AI96" s="8"/>
      <c r="AJ96" s="89"/>
      <c r="AK96" s="47"/>
      <c r="AL96" s="47"/>
      <c r="AM96" s="47"/>
      <c r="AN96" s="128"/>
      <c r="AO96" s="65"/>
      <c r="AP96" s="47"/>
      <c r="AQ96" s="47"/>
      <c r="AR96" s="47"/>
      <c r="AS96" s="128"/>
      <c r="AT96" s="65"/>
      <c r="AU96" s="47"/>
      <c r="AV96" s="47"/>
      <c r="AW96" s="47"/>
      <c r="AX96" s="128"/>
      <c r="AY96" s="65"/>
      <c r="AZ96" s="47"/>
      <c r="BA96" s="47"/>
      <c r="BB96" s="47"/>
      <c r="BC96" s="128"/>
      <c r="BD96" s="65"/>
      <c r="BE96" s="47"/>
      <c r="BF96" s="47"/>
      <c r="BG96" s="47"/>
      <c r="BH96" s="128"/>
      <c r="BI96" s="65"/>
      <c r="BJ96" s="47"/>
      <c r="BK96" s="47"/>
      <c r="BL96" s="47"/>
      <c r="BM96" s="161"/>
      <c r="BN96" s="128"/>
      <c r="BO96" s="8"/>
    </row>
    <row r="97" spans="1:70" s="7" customFormat="1" ht="19.5" customHeight="1" x14ac:dyDescent="0.3">
      <c r="A97" s="120"/>
      <c r="B97" s="119"/>
      <c r="C97" s="109"/>
      <c r="D97" s="365" t="s">
        <v>251</v>
      </c>
      <c r="E97" s="51"/>
      <c r="F97" s="51"/>
      <c r="G97" s="51"/>
      <c r="H97" s="51"/>
      <c r="I97" s="51"/>
      <c r="J97" s="51"/>
      <c r="K97" s="51"/>
      <c r="L97" s="51"/>
      <c r="M97" s="51"/>
      <c r="N97" s="51"/>
      <c r="O97" s="51"/>
      <c r="P97" s="51"/>
      <c r="Q97" s="51"/>
      <c r="R97" s="51"/>
      <c r="S97" s="51"/>
      <c r="T97" s="51"/>
      <c r="U97" s="51"/>
      <c r="V97" s="227"/>
      <c r="W97" s="47"/>
      <c r="X97" s="8"/>
      <c r="Y97" s="143"/>
      <c r="Z97" s="8"/>
      <c r="AA97" s="8"/>
      <c r="AB97" s="8"/>
      <c r="AC97" s="8"/>
      <c r="AD97" s="8"/>
      <c r="AE97" s="8"/>
      <c r="AF97" s="8"/>
      <c r="AG97" s="8"/>
      <c r="AH97" s="8"/>
      <c r="AI97" s="8"/>
      <c r="AJ97" s="89"/>
      <c r="AK97" s="47"/>
      <c r="AL97" s="47"/>
      <c r="AM97" s="47"/>
      <c r="AN97" s="128"/>
      <c r="AO97" s="65"/>
      <c r="AP97" s="47"/>
      <c r="AQ97" s="47"/>
      <c r="AR97" s="47"/>
      <c r="AS97" s="128"/>
      <c r="AT97" s="65"/>
      <c r="AU97" s="47"/>
      <c r="AV97" s="47"/>
      <c r="AW97" s="47"/>
      <c r="AX97" s="128"/>
      <c r="AY97" s="65"/>
      <c r="AZ97" s="47"/>
      <c r="BA97" s="47"/>
      <c r="BB97" s="47"/>
      <c r="BC97" s="128"/>
      <c r="BD97" s="65"/>
      <c r="BE97" s="47"/>
      <c r="BF97" s="47"/>
      <c r="BG97" s="47"/>
      <c r="BH97" s="128"/>
      <c r="BI97" s="65"/>
      <c r="BJ97" s="47"/>
      <c r="BK97" s="47"/>
      <c r="BL97" s="47"/>
      <c r="BM97" s="161"/>
      <c r="BN97" s="128"/>
      <c r="BO97" s="8"/>
    </row>
    <row r="98" spans="1:70" s="7" customFormat="1" ht="19.5" customHeight="1" x14ac:dyDescent="0.3">
      <c r="A98" s="120"/>
      <c r="B98" s="119"/>
      <c r="C98" s="109"/>
      <c r="D98" s="365" t="s">
        <v>252</v>
      </c>
      <c r="E98" s="51"/>
      <c r="F98" s="51"/>
      <c r="G98" s="51"/>
      <c r="H98" s="51"/>
      <c r="I98" s="51"/>
      <c r="J98" s="51"/>
      <c r="K98" s="51"/>
      <c r="L98" s="51"/>
      <c r="M98" s="51"/>
      <c r="N98" s="51"/>
      <c r="O98" s="51"/>
      <c r="P98" s="51"/>
      <c r="Q98" s="51"/>
      <c r="R98" s="51"/>
      <c r="S98" s="51"/>
      <c r="T98" s="51"/>
      <c r="U98" s="51"/>
      <c r="V98" s="227"/>
      <c r="W98" s="47"/>
      <c r="X98" s="8"/>
      <c r="Y98" s="143"/>
      <c r="Z98" s="8"/>
      <c r="AA98" s="8"/>
      <c r="AB98" s="8"/>
      <c r="AC98" s="8"/>
      <c r="AD98" s="8"/>
      <c r="AE98" s="8"/>
      <c r="AF98" s="8"/>
      <c r="AG98" s="8"/>
      <c r="AH98" s="8"/>
      <c r="AI98" s="8"/>
      <c r="AJ98" s="89"/>
      <c r="AK98" s="47"/>
      <c r="AL98" s="47"/>
      <c r="AM98" s="47"/>
      <c r="AN98" s="128"/>
      <c r="AO98" s="65"/>
      <c r="AP98" s="47"/>
      <c r="AQ98" s="47"/>
      <c r="AR98" s="47"/>
      <c r="AS98" s="128"/>
      <c r="AT98" s="65"/>
      <c r="AU98" s="47"/>
      <c r="AV98" s="47"/>
      <c r="AW98" s="47"/>
      <c r="AX98" s="128"/>
      <c r="AY98" s="65"/>
      <c r="AZ98" s="47"/>
      <c r="BA98" s="47"/>
      <c r="BB98" s="47"/>
      <c r="BC98" s="128"/>
      <c r="BD98" s="65"/>
      <c r="BE98" s="47"/>
      <c r="BF98" s="47"/>
      <c r="BG98" s="47"/>
      <c r="BH98" s="128"/>
      <c r="BI98" s="65"/>
      <c r="BJ98" s="47"/>
      <c r="BK98" s="47"/>
      <c r="BL98" s="47"/>
      <c r="BM98" s="161"/>
      <c r="BN98" s="128"/>
      <c r="BO98" s="8"/>
    </row>
    <row r="99" spans="1:70" s="7" customFormat="1" ht="19.5" customHeight="1" x14ac:dyDescent="0.3">
      <c r="A99" s="120" t="s">
        <v>238</v>
      </c>
      <c r="B99" s="121"/>
      <c r="C99" s="110"/>
      <c r="D99" s="363" t="s">
        <v>253</v>
      </c>
      <c r="E99" s="50"/>
      <c r="F99" s="50"/>
      <c r="G99" s="50"/>
      <c r="H99" s="50"/>
      <c r="I99" s="50"/>
      <c r="J99" s="50"/>
      <c r="K99" s="50"/>
      <c r="L99" s="50"/>
      <c r="M99" s="50"/>
      <c r="N99" s="50"/>
      <c r="O99" s="50"/>
      <c r="P99" s="50"/>
      <c r="Q99" s="50"/>
      <c r="R99" s="50"/>
      <c r="S99" s="50"/>
      <c r="T99" s="50"/>
      <c r="U99" s="50"/>
      <c r="V99" s="500"/>
      <c r="W99" s="501"/>
      <c r="X99" s="501"/>
      <c r="Y99" s="501"/>
      <c r="Z99" s="501"/>
      <c r="AA99" s="501"/>
      <c r="AB99" s="501"/>
      <c r="AC99" s="501"/>
      <c r="AD99" s="501"/>
      <c r="AE99" s="501"/>
      <c r="AF99" s="501"/>
      <c r="AG99" s="501"/>
      <c r="AH99" s="501"/>
      <c r="AI99" s="501"/>
      <c r="AJ99" s="263"/>
      <c r="AK99" s="264"/>
      <c r="AL99" s="264"/>
      <c r="AM99" s="264"/>
      <c r="AN99" s="81"/>
      <c r="AO99" s="263"/>
      <c r="AP99" s="264"/>
      <c r="AQ99" s="264"/>
      <c r="AR99" s="264"/>
      <c r="AS99" s="81"/>
      <c r="AT99" s="263"/>
      <c r="AU99" s="264"/>
      <c r="AV99" s="264"/>
      <c r="AW99" s="264"/>
      <c r="AX99" s="81"/>
      <c r="AY99" s="263"/>
      <c r="AZ99" s="264"/>
      <c r="BA99" s="264"/>
      <c r="BB99" s="264"/>
      <c r="BC99" s="81"/>
      <c r="BD99" s="263"/>
      <c r="BE99" s="264"/>
      <c r="BF99" s="264"/>
      <c r="BG99" s="264"/>
      <c r="BH99" s="81"/>
      <c r="BI99" s="263"/>
      <c r="BJ99" s="264"/>
      <c r="BK99" s="264"/>
      <c r="BL99" s="264"/>
      <c r="BM99" s="162"/>
      <c r="BN99" s="81"/>
    </row>
    <row r="100" spans="1:70" s="7" customFormat="1" ht="19.5" customHeight="1" x14ac:dyDescent="0.3">
      <c r="A100" s="120" t="s">
        <v>239</v>
      </c>
      <c r="B100" s="121"/>
      <c r="C100" s="110"/>
      <c r="D100" s="364" t="s">
        <v>250</v>
      </c>
      <c r="E100" s="50"/>
      <c r="F100" s="50"/>
      <c r="G100" s="50"/>
      <c r="H100" s="50"/>
      <c r="I100" s="50"/>
      <c r="J100" s="50"/>
      <c r="K100" s="50"/>
      <c r="L100" s="50"/>
      <c r="M100" s="50"/>
      <c r="N100" s="50"/>
      <c r="O100" s="50"/>
      <c r="P100" s="50"/>
      <c r="Q100" s="50"/>
      <c r="R100" s="50"/>
      <c r="S100" s="50"/>
      <c r="T100" s="50"/>
      <c r="U100" s="50"/>
      <c r="V100" s="219"/>
      <c r="W100" s="85"/>
      <c r="X100" s="52"/>
      <c r="Y100" s="85"/>
      <c r="Z100" s="52"/>
      <c r="AA100" s="52"/>
      <c r="AB100" s="52"/>
      <c r="AC100" s="52"/>
      <c r="AD100" s="52"/>
      <c r="AE100" s="52"/>
      <c r="AF100" s="52"/>
      <c r="AG100" s="52"/>
      <c r="AH100" s="52"/>
      <c r="AI100" s="52"/>
      <c r="AJ100" s="263"/>
      <c r="AK100" s="264"/>
      <c r="AL100" s="264"/>
      <c r="AM100" s="264"/>
      <c r="AN100" s="81"/>
      <c r="AO100" s="263"/>
      <c r="AP100" s="264"/>
      <c r="AQ100" s="264"/>
      <c r="AR100" s="264"/>
      <c r="AS100" s="81"/>
      <c r="AT100" s="263"/>
      <c r="AU100" s="264"/>
      <c r="AV100" s="264"/>
      <c r="AW100" s="264"/>
      <c r="AX100" s="81"/>
      <c r="AY100" s="263"/>
      <c r="AZ100" s="264"/>
      <c r="BA100" s="264"/>
      <c r="BB100" s="264"/>
      <c r="BC100" s="81"/>
      <c r="BD100" s="263"/>
      <c r="BE100" s="264"/>
      <c r="BF100" s="264"/>
      <c r="BG100" s="264"/>
      <c r="BH100" s="81"/>
      <c r="BI100" s="263"/>
      <c r="BJ100" s="264"/>
      <c r="BK100" s="264"/>
      <c r="BL100" s="264"/>
      <c r="BM100" s="162"/>
      <c r="BN100" s="81"/>
    </row>
    <row r="101" spans="1:70" s="2" customFormat="1" ht="29.45" customHeight="1" x14ac:dyDescent="0.25">
      <c r="A101" s="120"/>
      <c r="B101" s="121"/>
      <c r="C101" s="110"/>
      <c r="D101" s="62" t="s">
        <v>220</v>
      </c>
      <c r="E101" s="62"/>
      <c r="F101" s="62"/>
      <c r="G101" s="62"/>
      <c r="H101" s="62"/>
      <c r="I101" s="62"/>
      <c r="J101" s="62"/>
      <c r="K101" s="62"/>
      <c r="L101" s="62"/>
      <c r="M101" s="62"/>
      <c r="N101" s="62"/>
      <c r="O101" s="62"/>
      <c r="P101" s="62"/>
      <c r="Q101" s="62"/>
      <c r="R101" s="62"/>
      <c r="S101" s="62"/>
      <c r="T101" s="62"/>
      <c r="U101" s="62"/>
      <c r="V101" s="475">
        <f>X39+Y39+Z39+AA39+AB39+AC39</f>
        <v>4464</v>
      </c>
      <c r="W101" s="502"/>
      <c r="X101" s="502"/>
      <c r="Y101" s="502"/>
      <c r="Z101" s="502"/>
      <c r="AA101" s="502"/>
      <c r="AB101" s="502"/>
      <c r="AC101" s="502"/>
      <c r="AD101" s="502"/>
      <c r="AE101" s="502"/>
      <c r="AF101" s="502"/>
      <c r="AG101" s="502"/>
      <c r="AH101" s="502"/>
      <c r="AI101" s="502"/>
      <c r="AJ101" s="475">
        <f>AJ39+AK39+AL39+AM39+AN39</f>
        <v>612</v>
      </c>
      <c r="AK101" s="476"/>
      <c r="AL101" s="476"/>
      <c r="AM101" s="476"/>
      <c r="AN101" s="477"/>
      <c r="AO101" s="475">
        <f>AO39+AP39+AQ39+AR39+AS39</f>
        <v>864</v>
      </c>
      <c r="AP101" s="476"/>
      <c r="AQ101" s="476"/>
      <c r="AR101" s="476"/>
      <c r="AS101" s="477"/>
      <c r="AT101" s="475">
        <f>AT39+AU39+AV39+AW39+AX39</f>
        <v>612</v>
      </c>
      <c r="AU101" s="476"/>
      <c r="AV101" s="476"/>
      <c r="AW101" s="476"/>
      <c r="AX101" s="477"/>
      <c r="AY101" s="475">
        <f>AY39+AZ39+BA39+BB39+BC39</f>
        <v>900</v>
      </c>
      <c r="AZ101" s="476"/>
      <c r="BA101" s="476"/>
      <c r="BB101" s="476"/>
      <c r="BC101" s="477"/>
      <c r="BD101" s="475">
        <f>BD39+BE39+BF39+BG39+BH39</f>
        <v>612</v>
      </c>
      <c r="BE101" s="476"/>
      <c r="BF101" s="476"/>
      <c r="BG101" s="476"/>
      <c r="BH101" s="477"/>
      <c r="BI101" s="475">
        <f>BI39+BJ39+BK39+BL39+BM39+BN39</f>
        <v>864</v>
      </c>
      <c r="BJ101" s="476"/>
      <c r="BK101" s="476"/>
      <c r="BL101" s="476"/>
      <c r="BM101" s="476"/>
      <c r="BN101" s="477"/>
      <c r="BO101" s="175"/>
    </row>
    <row r="102" spans="1:70" s="88" customFormat="1" ht="20.25" x14ac:dyDescent="0.3">
      <c r="A102" s="120"/>
      <c r="B102" s="121"/>
      <c r="C102" s="110"/>
      <c r="D102" s="129" t="s">
        <v>146</v>
      </c>
      <c r="E102" s="50"/>
      <c r="F102" s="50"/>
      <c r="G102" s="50"/>
      <c r="H102" s="50"/>
      <c r="I102" s="50"/>
      <c r="J102" s="50"/>
      <c r="K102" s="50"/>
      <c r="L102" s="50"/>
      <c r="M102" s="50"/>
      <c r="N102" s="50"/>
      <c r="O102" s="50"/>
      <c r="P102" s="50"/>
      <c r="Q102" s="50"/>
      <c r="R102" s="50"/>
      <c r="S102" s="50"/>
      <c r="T102" s="50"/>
      <c r="U102" s="50"/>
      <c r="V102" s="219"/>
      <c r="W102" s="85"/>
      <c r="X102" s="264"/>
      <c r="Y102" s="264"/>
      <c r="Z102" s="264"/>
      <c r="AA102" s="50"/>
      <c r="AB102" s="50"/>
      <c r="AC102" s="50"/>
      <c r="AD102" s="50"/>
      <c r="AE102" s="50"/>
      <c r="AF102" s="50"/>
      <c r="AG102" s="50"/>
      <c r="AH102" s="50"/>
      <c r="AI102" s="50"/>
      <c r="AJ102" s="259"/>
      <c r="AK102" s="250"/>
      <c r="AL102" s="250"/>
      <c r="AM102" s="250"/>
      <c r="AN102" s="260"/>
      <c r="AO102" s="384" t="s">
        <v>211</v>
      </c>
      <c r="AP102" s="385"/>
      <c r="AQ102" s="385"/>
      <c r="AR102" s="385"/>
      <c r="AS102" s="386"/>
      <c r="AT102" s="384" t="s">
        <v>223</v>
      </c>
      <c r="AU102" s="385"/>
      <c r="AV102" s="385"/>
      <c r="AW102" s="385"/>
      <c r="AX102" s="386"/>
      <c r="AY102" s="384" t="s">
        <v>147</v>
      </c>
      <c r="AZ102" s="385"/>
      <c r="BA102" s="385"/>
      <c r="BB102" s="385"/>
      <c r="BC102" s="386"/>
      <c r="BD102" s="384" t="s">
        <v>147</v>
      </c>
      <c r="BE102" s="385"/>
      <c r="BF102" s="385"/>
      <c r="BG102" s="385"/>
      <c r="BH102" s="386"/>
      <c r="BI102" s="471" t="s">
        <v>147</v>
      </c>
      <c r="BJ102" s="472"/>
      <c r="BK102" s="472"/>
      <c r="BL102" s="472"/>
      <c r="BM102" s="472"/>
      <c r="BN102" s="473"/>
    </row>
    <row r="103" spans="1:70" s="88" customFormat="1" ht="21" thickBot="1" x14ac:dyDescent="0.35">
      <c r="A103" s="137"/>
      <c r="B103" s="138"/>
      <c r="C103" s="139"/>
      <c r="D103" s="140" t="s">
        <v>224</v>
      </c>
      <c r="E103" s="59"/>
      <c r="F103" s="59"/>
      <c r="G103" s="59"/>
      <c r="H103" s="59"/>
      <c r="I103" s="59"/>
      <c r="J103" s="59"/>
      <c r="K103" s="59"/>
      <c r="L103" s="59"/>
      <c r="M103" s="59"/>
      <c r="N103" s="59"/>
      <c r="O103" s="59"/>
      <c r="P103" s="59"/>
      <c r="Q103" s="59"/>
      <c r="R103" s="59"/>
      <c r="S103" s="59"/>
      <c r="T103" s="59"/>
      <c r="U103" s="59"/>
      <c r="V103" s="231"/>
      <c r="W103" s="58"/>
      <c r="X103" s="58"/>
      <c r="Y103" s="58"/>
      <c r="Z103" s="58"/>
      <c r="AA103" s="59"/>
      <c r="AB103" s="59"/>
      <c r="AC103" s="59"/>
      <c r="AD103" s="59"/>
      <c r="AE103" s="59"/>
      <c r="AF103" s="59"/>
      <c r="AG103" s="59"/>
      <c r="AH103" s="59"/>
      <c r="AI103" s="59"/>
      <c r="AJ103" s="381">
        <v>7</v>
      </c>
      <c r="AK103" s="382"/>
      <c r="AL103" s="382"/>
      <c r="AM103" s="382"/>
      <c r="AN103" s="383"/>
      <c r="AO103" s="381">
        <v>5</v>
      </c>
      <c r="AP103" s="382"/>
      <c r="AQ103" s="382"/>
      <c r="AR103" s="382"/>
      <c r="AS103" s="383"/>
      <c r="AT103" s="381">
        <v>5</v>
      </c>
      <c r="AU103" s="382"/>
      <c r="AV103" s="382"/>
      <c r="AW103" s="382"/>
      <c r="AX103" s="383"/>
      <c r="AY103" s="381">
        <v>7</v>
      </c>
      <c r="AZ103" s="382"/>
      <c r="BA103" s="382"/>
      <c r="BB103" s="382"/>
      <c r="BC103" s="383"/>
      <c r="BD103" s="468">
        <v>7</v>
      </c>
      <c r="BE103" s="469"/>
      <c r="BF103" s="469"/>
      <c r="BG103" s="469"/>
      <c r="BH103" s="470"/>
      <c r="BI103" s="468">
        <v>4</v>
      </c>
      <c r="BJ103" s="469"/>
      <c r="BK103" s="469"/>
      <c r="BL103" s="469"/>
      <c r="BM103" s="469"/>
      <c r="BN103" s="470"/>
      <c r="BO103" s="241"/>
    </row>
    <row r="104" spans="1:70" s="87" customFormat="1" x14ac:dyDescent="0.2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13"/>
      <c r="AA104" s="29"/>
      <c r="AB104" s="29"/>
      <c r="AC104" s="29"/>
      <c r="AD104" s="29"/>
      <c r="AE104" s="29"/>
      <c r="AF104" s="29"/>
      <c r="AG104" s="29"/>
      <c r="AH104" s="24"/>
      <c r="AI104" s="24"/>
      <c r="AJ104" s="24"/>
      <c r="AK104" s="24"/>
      <c r="AL104" s="24"/>
      <c r="AM104" s="24"/>
      <c r="AN104" s="24"/>
      <c r="AO104" s="24"/>
      <c r="AP104" s="24"/>
      <c r="AQ104" s="24"/>
      <c r="AR104" s="24"/>
      <c r="AS104" s="24"/>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row>
    <row r="105" spans="1:70" s="2" customFormat="1" x14ac:dyDescent="0.2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13"/>
      <c r="AA105" s="29"/>
      <c r="AB105" s="29"/>
      <c r="AC105" s="29"/>
      <c r="AD105" s="29"/>
      <c r="AE105" s="29"/>
      <c r="AF105" s="29"/>
      <c r="AG105" s="29"/>
      <c r="AH105" s="24"/>
      <c r="AI105" s="24"/>
      <c r="AJ105" s="24"/>
      <c r="AK105" s="24"/>
      <c r="AL105" s="24"/>
      <c r="AM105" s="24"/>
      <c r="AN105" s="24"/>
      <c r="AO105" s="24"/>
      <c r="AP105" s="24"/>
      <c r="AQ105" s="24"/>
      <c r="AR105" s="24"/>
      <c r="AS105" s="24"/>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row>
    <row r="106" spans="1:70" s="2" customFormat="1" x14ac:dyDescent="0.2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13"/>
      <c r="AA106" s="29"/>
      <c r="AB106" s="29"/>
      <c r="AC106" s="29"/>
      <c r="AD106" s="29"/>
      <c r="AE106" s="29"/>
      <c r="AF106" s="29"/>
      <c r="AG106" s="29"/>
      <c r="AH106" s="24"/>
      <c r="AI106" s="24"/>
      <c r="AJ106" s="24"/>
      <c r="AK106" s="24"/>
      <c r="AL106" s="24"/>
      <c r="AM106" s="24"/>
      <c r="AN106" s="570"/>
      <c r="AO106" s="570"/>
      <c r="AP106" s="570"/>
      <c r="AQ106" s="570"/>
      <c r="AR106" s="570"/>
      <c r="AS106" s="570"/>
      <c r="AT106" s="570"/>
      <c r="AU106" s="570"/>
      <c r="AV106" s="570"/>
      <c r="AW106" s="570"/>
      <c r="AX106" s="570"/>
      <c r="AY106" s="570"/>
      <c r="AZ106" s="570"/>
      <c r="BA106" s="570"/>
      <c r="BB106" s="570"/>
      <c r="BC106" s="570"/>
      <c r="BD106" s="570"/>
      <c r="BE106" s="570"/>
      <c r="BF106" s="570"/>
      <c r="BG106" s="570"/>
      <c r="BH106" s="570"/>
      <c r="BI106" s="570"/>
      <c r="BJ106" s="570"/>
      <c r="BK106" s="570"/>
      <c r="BL106" s="570"/>
      <c r="BM106" s="570"/>
      <c r="BN106" s="570"/>
      <c r="BO106" s="570"/>
      <c r="BP106" s="570"/>
      <c r="BQ106" s="570"/>
      <c r="BR106" s="29"/>
    </row>
    <row r="107" spans="1:70" s="2" customFormat="1" x14ac:dyDescent="0.2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13"/>
      <c r="AA107" s="29"/>
      <c r="AB107" s="29"/>
      <c r="AC107" s="29"/>
      <c r="AD107" s="24"/>
      <c r="AE107" s="29"/>
      <c r="AF107" s="29"/>
      <c r="AG107" s="29"/>
      <c r="AH107" s="29"/>
      <c r="AI107" s="24"/>
      <c r="AJ107" s="24"/>
      <c r="AK107" s="24"/>
      <c r="AL107" s="24"/>
      <c r="AM107" s="24"/>
      <c r="AN107" s="24"/>
      <c r="AO107" s="24"/>
      <c r="AP107" s="24"/>
      <c r="AQ107" s="24"/>
      <c r="AR107" s="24"/>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row>
    <row r="108" spans="1:70" s="2" customFormat="1" x14ac:dyDescent="0.2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13"/>
      <c r="AA108" s="29"/>
      <c r="AB108" s="29"/>
      <c r="AC108" s="29"/>
      <c r="AD108" s="24"/>
      <c r="AE108" s="29"/>
      <c r="AF108" s="29"/>
      <c r="AG108" s="29"/>
      <c r="AH108" s="29"/>
      <c r="AI108" s="24"/>
      <c r="AJ108" s="24"/>
      <c r="AK108" s="24"/>
      <c r="AL108" s="24"/>
      <c r="AM108" s="24"/>
      <c r="AN108" s="24"/>
      <c r="AO108" s="24"/>
      <c r="AP108" s="24"/>
      <c r="AQ108" s="24"/>
      <c r="AR108" s="24"/>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row>
    <row r="109" spans="1:70" s="2" customFormat="1" x14ac:dyDescent="0.2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13"/>
      <c r="AA109" s="29"/>
      <c r="AB109" s="29"/>
      <c r="AC109" s="29"/>
      <c r="AD109" s="24"/>
      <c r="AE109" s="29"/>
      <c r="AF109" s="29"/>
      <c r="AG109" s="29"/>
      <c r="AH109" s="29"/>
      <c r="AI109" s="24"/>
      <c r="AJ109" s="24"/>
      <c r="AK109" s="24"/>
      <c r="AL109" s="24"/>
      <c r="AM109" s="24"/>
      <c r="AN109" s="24"/>
      <c r="AO109" s="24"/>
      <c r="AP109" s="24"/>
      <c r="AQ109" s="24"/>
      <c r="AR109" s="24"/>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row>
    <row r="110" spans="1:70" s="2" customFormat="1" x14ac:dyDescent="0.2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13"/>
      <c r="AA110" s="29"/>
      <c r="AB110" s="29"/>
      <c r="AC110" s="29"/>
      <c r="AD110" s="24"/>
      <c r="AE110" s="29"/>
      <c r="AF110" s="29"/>
      <c r="AG110" s="29"/>
      <c r="AH110" s="29"/>
      <c r="AI110" s="24"/>
      <c r="AJ110" s="24"/>
      <c r="AK110" s="24"/>
      <c r="AL110" s="24"/>
      <c r="AM110" s="24"/>
      <c r="AN110" s="24"/>
      <c r="AO110" s="24"/>
      <c r="AP110" s="24"/>
      <c r="AQ110" s="24"/>
      <c r="AR110" s="24"/>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row>
    <row r="111" spans="1:70" s="2" customFormat="1" x14ac:dyDescent="0.2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13"/>
      <c r="AA111" s="29"/>
      <c r="AB111" s="29"/>
      <c r="AC111" s="29"/>
      <c r="AD111" s="24"/>
      <c r="AE111" s="29"/>
      <c r="AF111" s="29"/>
      <c r="AG111" s="29"/>
      <c r="AH111" s="29"/>
      <c r="AI111" s="24"/>
      <c r="AJ111" s="24"/>
      <c r="AK111" s="24"/>
      <c r="AL111" s="24"/>
      <c r="AM111" s="24"/>
      <c r="AN111" s="24"/>
      <c r="AO111" s="24"/>
      <c r="AP111" s="24"/>
      <c r="AQ111" s="24"/>
      <c r="AR111" s="24"/>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row>
    <row r="112" spans="1:70" s="2" customFormat="1" x14ac:dyDescent="0.2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13"/>
      <c r="AA112" s="29"/>
      <c r="AB112" s="29"/>
      <c r="AC112" s="29"/>
      <c r="AD112" s="24"/>
      <c r="AE112" s="29"/>
      <c r="AF112" s="29"/>
      <c r="AG112" s="29"/>
      <c r="AH112" s="29"/>
      <c r="AI112" s="24"/>
      <c r="AJ112" s="24"/>
      <c r="AK112" s="24"/>
      <c r="AL112" s="24"/>
      <c r="AM112" s="24"/>
      <c r="AN112" s="24"/>
      <c r="AO112" s="24"/>
      <c r="AP112" s="24"/>
      <c r="AQ112" s="24"/>
      <c r="AR112" s="24"/>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row>
    <row r="113" spans="1:70" s="2" customFormat="1" x14ac:dyDescent="0.2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13"/>
      <c r="AA113" s="29"/>
      <c r="AB113" s="29"/>
      <c r="AC113" s="29"/>
      <c r="AD113" s="24"/>
      <c r="AE113" s="29"/>
      <c r="AF113" s="29"/>
      <c r="AG113" s="29"/>
      <c r="AH113" s="29"/>
      <c r="AI113" s="24"/>
      <c r="AJ113" s="24"/>
      <c r="AK113" s="24"/>
      <c r="AL113" s="24"/>
      <c r="AM113" s="24"/>
      <c r="AN113" s="24"/>
      <c r="AO113" s="24"/>
      <c r="AP113" s="24"/>
      <c r="AQ113" s="24"/>
      <c r="AR113" s="24"/>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row>
    <row r="114" spans="1:70" s="2" customFormat="1" x14ac:dyDescent="0.2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13"/>
      <c r="AA114" s="29"/>
      <c r="AB114" s="29"/>
      <c r="AC114" s="29"/>
      <c r="AD114" s="24"/>
      <c r="AE114" s="29"/>
      <c r="AF114" s="29"/>
      <c r="AG114" s="29"/>
      <c r="AH114" s="29"/>
      <c r="AI114" s="24"/>
      <c r="AJ114" s="24"/>
      <c r="AK114" s="24"/>
      <c r="AL114" s="24"/>
      <c r="AM114" s="24"/>
      <c r="AN114" s="24"/>
      <c r="AO114" s="24"/>
      <c r="AP114" s="24"/>
      <c r="AQ114" s="24"/>
      <c r="AR114" s="24"/>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row>
    <row r="115" spans="1:70" s="2" customFormat="1" x14ac:dyDescent="0.2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13"/>
      <c r="AA115" s="29"/>
      <c r="AB115" s="29"/>
      <c r="AC115" s="29"/>
      <c r="AD115" s="24"/>
      <c r="AE115" s="29"/>
      <c r="AF115" s="29"/>
      <c r="AG115" s="29"/>
      <c r="AH115" s="29"/>
      <c r="AI115" s="24"/>
      <c r="AJ115" s="24"/>
      <c r="AK115" s="24"/>
      <c r="AL115" s="24"/>
      <c r="AM115" s="24"/>
      <c r="AN115" s="24"/>
      <c r="AO115" s="24"/>
      <c r="AP115" s="24"/>
      <c r="AQ115" s="24"/>
      <c r="AR115" s="24"/>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row>
    <row r="116" spans="1:70" s="2" customFormat="1" x14ac:dyDescent="0.2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13"/>
      <c r="AA116" s="29"/>
      <c r="AB116" s="29"/>
      <c r="AC116" s="29"/>
      <c r="AD116" s="24"/>
      <c r="AE116" s="29"/>
      <c r="AF116" s="29"/>
      <c r="AG116" s="29"/>
      <c r="AH116" s="29"/>
      <c r="AI116" s="24"/>
      <c r="AJ116" s="24"/>
      <c r="AK116" s="24"/>
      <c r="AL116" s="24"/>
      <c r="AM116" s="24"/>
      <c r="AN116" s="24"/>
      <c r="AO116" s="24"/>
      <c r="AP116" s="24"/>
      <c r="AQ116" s="24"/>
      <c r="AR116" s="24"/>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row>
    <row r="117" spans="1:70" s="2" customFormat="1" x14ac:dyDescent="0.2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13"/>
      <c r="AA117" s="29"/>
      <c r="AB117" s="29"/>
      <c r="AC117" s="29"/>
      <c r="AD117" s="24"/>
      <c r="AE117" s="29"/>
      <c r="AF117" s="29"/>
      <c r="AG117" s="29"/>
      <c r="AH117" s="29"/>
      <c r="AI117" s="24"/>
      <c r="AJ117" s="24"/>
      <c r="AK117" s="24"/>
      <c r="AL117" s="24"/>
      <c r="AM117" s="24"/>
      <c r="AN117" s="24"/>
      <c r="AO117" s="24"/>
      <c r="AP117" s="24"/>
      <c r="AQ117" s="24"/>
      <c r="AR117" s="24"/>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row>
    <row r="118" spans="1:70" s="2" customFormat="1" x14ac:dyDescent="0.2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13"/>
      <c r="AA118" s="29"/>
      <c r="AB118" s="29"/>
      <c r="AC118" s="29"/>
      <c r="AD118" s="24"/>
      <c r="AE118" s="29"/>
      <c r="AF118" s="29"/>
      <c r="AG118" s="29"/>
      <c r="AH118" s="29"/>
      <c r="AI118" s="24"/>
      <c r="AJ118" s="24"/>
      <c r="AK118" s="24"/>
      <c r="AL118" s="24"/>
      <c r="AM118" s="24"/>
      <c r="AN118" s="24"/>
      <c r="AO118" s="24"/>
      <c r="AP118" s="24"/>
      <c r="AQ118" s="24"/>
      <c r="AR118" s="24"/>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row>
    <row r="119" spans="1:70" s="2" customFormat="1" x14ac:dyDescent="0.2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13"/>
      <c r="AA119" s="29"/>
      <c r="AB119" s="29"/>
      <c r="AC119" s="29"/>
      <c r="AD119" s="24"/>
      <c r="AE119" s="29"/>
      <c r="AF119" s="29"/>
      <c r="AG119" s="29"/>
      <c r="AH119" s="29"/>
      <c r="AI119" s="24"/>
      <c r="AJ119" s="24"/>
      <c r="AK119" s="24"/>
      <c r="AL119" s="24"/>
      <c r="AM119" s="24"/>
      <c r="AN119" s="24"/>
      <c r="AO119" s="24"/>
      <c r="AP119" s="24"/>
      <c r="AQ119" s="24"/>
      <c r="AR119" s="24"/>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row>
    <row r="120" spans="1:70" s="2" customFormat="1" x14ac:dyDescent="0.2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13"/>
      <c r="AA120" s="29"/>
      <c r="AB120" s="29"/>
      <c r="AC120" s="29"/>
      <c r="AD120" s="24"/>
      <c r="AE120" s="29"/>
      <c r="AF120" s="29"/>
      <c r="AG120" s="29"/>
      <c r="AH120" s="29"/>
      <c r="AI120" s="24"/>
      <c r="AJ120" s="24"/>
      <c r="AK120" s="24"/>
      <c r="AL120" s="24"/>
      <c r="AM120" s="24"/>
      <c r="AN120" s="24"/>
      <c r="AO120" s="24"/>
      <c r="AP120" s="24"/>
      <c r="AQ120" s="24"/>
      <c r="AR120" s="24"/>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row>
    <row r="121" spans="1:70" s="2" customFormat="1" x14ac:dyDescent="0.2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13"/>
      <c r="AA121" s="29"/>
      <c r="AB121" s="29"/>
      <c r="AC121" s="29"/>
      <c r="AD121" s="24"/>
      <c r="AE121" s="29"/>
      <c r="AF121" s="29"/>
      <c r="AG121" s="29"/>
      <c r="AH121" s="29"/>
      <c r="AI121" s="24"/>
      <c r="AJ121" s="24"/>
      <c r="AK121" s="24"/>
      <c r="AL121" s="24"/>
      <c r="AM121" s="24"/>
      <c r="AN121" s="24"/>
      <c r="AO121" s="24"/>
      <c r="AP121" s="24"/>
      <c r="AQ121" s="24"/>
      <c r="AR121" s="24"/>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row>
  </sheetData>
  <mergeCells count="294">
    <mergeCell ref="D77:U77"/>
    <mergeCell ref="V55:V56"/>
    <mergeCell ref="BL21:BM21"/>
    <mergeCell ref="AN106:AR106"/>
    <mergeCell ref="AS106:AW106"/>
    <mergeCell ref="AX106:BB106"/>
    <mergeCell ref="BC106:BG106"/>
    <mergeCell ref="BH106:BL106"/>
    <mergeCell ref="BM106:BQ106"/>
    <mergeCell ref="W49:W50"/>
    <mergeCell ref="W53:W54"/>
    <mergeCell ref="W62:W63"/>
    <mergeCell ref="AD91:AE91"/>
    <mergeCell ref="AF91:AG91"/>
    <mergeCell ref="AH91:AI91"/>
    <mergeCell ref="AH84:AI84"/>
    <mergeCell ref="AF78:AG78"/>
    <mergeCell ref="AD43:AE43"/>
    <mergeCell ref="AF43:AG43"/>
    <mergeCell ref="AH43:AI43"/>
    <mergeCell ref="AD70:AE70"/>
    <mergeCell ref="AF70:AG70"/>
    <mergeCell ref="AH70:AI70"/>
    <mergeCell ref="AD71:AE71"/>
    <mergeCell ref="AH80:AI80"/>
    <mergeCell ref="AH82:AI82"/>
    <mergeCell ref="AH77:AI77"/>
    <mergeCell ref="AD73:AE73"/>
    <mergeCell ref="AD74:AE74"/>
    <mergeCell ref="AF75:AG75"/>
    <mergeCell ref="AF83:AG83"/>
    <mergeCell ref="AF82:AG82"/>
    <mergeCell ref="AD75:AE75"/>
    <mergeCell ref="AF77:AG77"/>
    <mergeCell ref="AD78:AE78"/>
    <mergeCell ref="AD80:AE80"/>
    <mergeCell ref="AF80:AG80"/>
    <mergeCell ref="AD81:AE81"/>
    <mergeCell ref="AD83:AE83"/>
    <mergeCell ref="AH76:AI76"/>
    <mergeCell ref="AD76:AE76"/>
    <mergeCell ref="AF76:AG76"/>
    <mergeCell ref="AH75:AI75"/>
    <mergeCell ref="AF74:AG74"/>
    <mergeCell ref="AD79:AE79"/>
    <mergeCell ref="AF79:AG79"/>
    <mergeCell ref="AH79:AI79"/>
    <mergeCell ref="AF73:AG73"/>
    <mergeCell ref="AD72:AE72"/>
    <mergeCell ref="AF72:AG72"/>
    <mergeCell ref="AH72:AI72"/>
    <mergeCell ref="AD65:AE65"/>
    <mergeCell ref="AF68:AG68"/>
    <mergeCell ref="AH68:AI68"/>
    <mergeCell ref="AD52:AE52"/>
    <mergeCell ref="AF52:AG52"/>
    <mergeCell ref="AH52:AI52"/>
    <mergeCell ref="AH56:AI56"/>
    <mergeCell ref="AF55:AG55"/>
    <mergeCell ref="AD54:AE54"/>
    <mergeCell ref="AF65:AG65"/>
    <mergeCell ref="AD59:AE59"/>
    <mergeCell ref="AD58:AE58"/>
    <mergeCell ref="AF71:AG71"/>
    <mergeCell ref="AD68:AE68"/>
    <mergeCell ref="AD69:AE69"/>
    <mergeCell ref="AF64:AG64"/>
    <mergeCell ref="AH69:AI69"/>
    <mergeCell ref="AF61:AG61"/>
    <mergeCell ref="AF53:AG53"/>
    <mergeCell ref="AH66:AI66"/>
    <mergeCell ref="AF57:AG57"/>
    <mergeCell ref="AF69:AG69"/>
    <mergeCell ref="AF54:AG54"/>
    <mergeCell ref="AF47:AG47"/>
    <mergeCell ref="D35:U38"/>
    <mergeCell ref="X37:X38"/>
    <mergeCell ref="AH42:AI42"/>
    <mergeCell ref="AF44:AG44"/>
    <mergeCell ref="Y37:Y38"/>
    <mergeCell ref="Z37:Z38"/>
    <mergeCell ref="X35:AI36"/>
    <mergeCell ref="V35:W36"/>
    <mergeCell ref="AD67:AE67"/>
    <mergeCell ref="AF67:AG67"/>
    <mergeCell ref="AD63:AE63"/>
    <mergeCell ref="AF63:AG63"/>
    <mergeCell ref="AD60:AE60"/>
    <mergeCell ref="AF60:AG60"/>
    <mergeCell ref="AD62:AE62"/>
    <mergeCell ref="AF62:AG62"/>
    <mergeCell ref="AD61:AE61"/>
    <mergeCell ref="AF59:AG59"/>
    <mergeCell ref="AH58:AI58"/>
    <mergeCell ref="AF58:AG58"/>
    <mergeCell ref="D67:U67"/>
    <mergeCell ref="A35:C38"/>
    <mergeCell ref="M14:P14"/>
    <mergeCell ref="Q14:T14"/>
    <mergeCell ref="U14:U15"/>
    <mergeCell ref="AD14:AG14"/>
    <mergeCell ref="A14:B15"/>
    <mergeCell ref="A16:B17"/>
    <mergeCell ref="A18:B18"/>
    <mergeCell ref="AD37:AI37"/>
    <mergeCell ref="AF38:AG38"/>
    <mergeCell ref="H28:J29"/>
    <mergeCell ref="P28:R29"/>
    <mergeCell ref="AB37:AB38"/>
    <mergeCell ref="AC37:AC38"/>
    <mergeCell ref="X28:Z29"/>
    <mergeCell ref="AF28:AH29"/>
    <mergeCell ref="AA37:AA38"/>
    <mergeCell ref="G16:G17"/>
    <mergeCell ref="K18:L18"/>
    <mergeCell ref="K19:L19"/>
    <mergeCell ref="AD66:AE66"/>
    <mergeCell ref="AF66:AG66"/>
    <mergeCell ref="AD57:AE57"/>
    <mergeCell ref="AD50:AE50"/>
    <mergeCell ref="AF40:AG40"/>
    <mergeCell ref="AF50:AG50"/>
    <mergeCell ref="AD48:AE48"/>
    <mergeCell ref="AF41:AG41"/>
    <mergeCell ref="AD64:AE64"/>
    <mergeCell ref="AH40:AI40"/>
    <mergeCell ref="AH38:AI38"/>
    <mergeCell ref="AD56:AE56"/>
    <mergeCell ref="AF56:AG56"/>
    <mergeCell ref="AD55:AE55"/>
    <mergeCell ref="AD49:AE49"/>
    <mergeCell ref="AF49:AG49"/>
    <mergeCell ref="AD51:AE51"/>
    <mergeCell ref="AF51:AG51"/>
    <mergeCell ref="AH51:AI51"/>
    <mergeCell ref="AD45:AE45"/>
    <mergeCell ref="AF45:AG45"/>
    <mergeCell ref="AH45:AI45"/>
    <mergeCell ref="AH39:AI39"/>
    <mergeCell ref="AO101:AS101"/>
    <mergeCell ref="AT101:AX101"/>
    <mergeCell ref="K20:L20"/>
    <mergeCell ref="BL14:BM17"/>
    <mergeCell ref="BL18:BM18"/>
    <mergeCell ref="BL19:BM19"/>
    <mergeCell ref="BL20:BM20"/>
    <mergeCell ref="V14:X14"/>
    <mergeCell ref="Y14:Y15"/>
    <mergeCell ref="Z14:AB14"/>
    <mergeCell ref="AC14:AC15"/>
    <mergeCell ref="AY14:AY15"/>
    <mergeCell ref="BC28:BE29"/>
    <mergeCell ref="BH23:BK26"/>
    <mergeCell ref="BI28:BJ29"/>
    <mergeCell ref="AD77:AE77"/>
    <mergeCell ref="V99:AI99"/>
    <mergeCell ref="V101:AI101"/>
    <mergeCell ref="AD53:AE53"/>
    <mergeCell ref="V37:V38"/>
    <mergeCell ref="W37:W38"/>
    <mergeCell ref="AH89:AI89"/>
    <mergeCell ref="AF84:AG84"/>
    <mergeCell ref="AH71:AI71"/>
    <mergeCell ref="AD86:AE86"/>
    <mergeCell ref="AD87:AE87"/>
    <mergeCell ref="AD82:AE82"/>
    <mergeCell ref="AF81:AG81"/>
    <mergeCell ref="AD84:AE84"/>
    <mergeCell ref="AJ101:AN101"/>
    <mergeCell ref="AH85:AI85"/>
    <mergeCell ref="AD92:AE92"/>
    <mergeCell ref="AF92:AG92"/>
    <mergeCell ref="AD85:AE85"/>
    <mergeCell ref="AF85:AG85"/>
    <mergeCell ref="AD89:AE89"/>
    <mergeCell ref="AF89:AG89"/>
    <mergeCell ref="AD88:AE88"/>
    <mergeCell ref="AF90:AG90"/>
    <mergeCell ref="AF88:AG88"/>
    <mergeCell ref="AD90:AE90"/>
    <mergeCell ref="AH88:AI88"/>
    <mergeCell ref="AD93:AE93"/>
    <mergeCell ref="AH83:AI83"/>
    <mergeCell ref="BI103:BN103"/>
    <mergeCell ref="BI37:BN37"/>
    <mergeCell ref="BD37:BH37"/>
    <mergeCell ref="BD102:BH102"/>
    <mergeCell ref="AY37:BC37"/>
    <mergeCell ref="BI102:BN102"/>
    <mergeCell ref="AT102:AX102"/>
    <mergeCell ref="AT36:BC36"/>
    <mergeCell ref="AY101:BC101"/>
    <mergeCell ref="BD101:BH101"/>
    <mergeCell ref="BI101:BN101"/>
    <mergeCell ref="BD36:BN36"/>
    <mergeCell ref="BD103:BH103"/>
    <mergeCell ref="AT103:AX103"/>
    <mergeCell ref="AY102:BC102"/>
    <mergeCell ref="AY103:BC103"/>
    <mergeCell ref="L1:BR1"/>
    <mergeCell ref="AQ14:AT14"/>
    <mergeCell ref="AH14:AH15"/>
    <mergeCell ref="AI14:AK14"/>
    <mergeCell ref="AL14:AL15"/>
    <mergeCell ref="AM14:AP14"/>
    <mergeCell ref="BD14:BD17"/>
    <mergeCell ref="BE14:BE17"/>
    <mergeCell ref="AU16:AU17"/>
    <mergeCell ref="BI14:BI17"/>
    <mergeCell ref="BJ14:BJ17"/>
    <mergeCell ref="AZ14:BC14"/>
    <mergeCell ref="BG16:BG17"/>
    <mergeCell ref="BH16:BH17"/>
    <mergeCell ref="AU14:AU15"/>
    <mergeCell ref="AV14:AX14"/>
    <mergeCell ref="BF14:BF17"/>
    <mergeCell ref="AH12:AW12"/>
    <mergeCell ref="U16:U17"/>
    <mergeCell ref="Y16:Y17"/>
    <mergeCell ref="AC16:AC17"/>
    <mergeCell ref="AH16:AH17"/>
    <mergeCell ref="AL16:AL17"/>
    <mergeCell ref="BB23:BF26"/>
    <mergeCell ref="AJ33:AN33"/>
    <mergeCell ref="C14:F14"/>
    <mergeCell ref="G14:G15"/>
    <mergeCell ref="H14:J14"/>
    <mergeCell ref="A19:B19"/>
    <mergeCell ref="A20:B20"/>
    <mergeCell ref="A23:D26"/>
    <mergeCell ref="L2:BN2"/>
    <mergeCell ref="L3:BN3"/>
    <mergeCell ref="L4:BN4"/>
    <mergeCell ref="L5:BN5"/>
    <mergeCell ref="L6:BN6"/>
    <mergeCell ref="L7:BN7"/>
    <mergeCell ref="L8:BN8"/>
    <mergeCell ref="L9:BN9"/>
    <mergeCell ref="L10:BN10"/>
    <mergeCell ref="BK14:BK17"/>
    <mergeCell ref="AN28:AP29"/>
    <mergeCell ref="BG14:BH15"/>
    <mergeCell ref="K14:L15"/>
    <mergeCell ref="K16:L17"/>
    <mergeCell ref="AY16:AY17"/>
    <mergeCell ref="AU28:AW29"/>
    <mergeCell ref="A2:I2"/>
    <mergeCell ref="AJ35:BN35"/>
    <mergeCell ref="BI33:BN33"/>
    <mergeCell ref="BI34:BN34"/>
    <mergeCell ref="AF48:AG48"/>
    <mergeCell ref="AH46:AI46"/>
    <mergeCell ref="AH41:AI41"/>
    <mergeCell ref="AH47:AI47"/>
    <mergeCell ref="AD46:AE46"/>
    <mergeCell ref="AF46:AG46"/>
    <mergeCell ref="AD47:AE47"/>
    <mergeCell ref="AD44:AE44"/>
    <mergeCell ref="AY34:BC34"/>
    <mergeCell ref="AY33:BC33"/>
    <mergeCell ref="BD33:BH33"/>
    <mergeCell ref="BD34:BH34"/>
    <mergeCell ref="AD39:AE39"/>
    <mergeCell ref="AF39:AG39"/>
    <mergeCell ref="AD38:AE38"/>
    <mergeCell ref="AD42:AE42"/>
    <mergeCell ref="AH44:AI44"/>
    <mergeCell ref="AD41:AE41"/>
    <mergeCell ref="AF42:AG42"/>
    <mergeCell ref="AO34:AS34"/>
    <mergeCell ref="AO33:AS33"/>
    <mergeCell ref="AJ103:AN103"/>
    <mergeCell ref="AO102:AS102"/>
    <mergeCell ref="AO103:AS103"/>
    <mergeCell ref="AT37:AX37"/>
    <mergeCell ref="AJ36:AS36"/>
    <mergeCell ref="AJ37:AN37"/>
    <mergeCell ref="AO37:AS37"/>
    <mergeCell ref="N23:T26"/>
    <mergeCell ref="V23:AB26"/>
    <mergeCell ref="AD23:AJ26"/>
    <mergeCell ref="AL23:AQ26"/>
    <mergeCell ref="AT33:AX33"/>
    <mergeCell ref="AT34:AX34"/>
    <mergeCell ref="AJ34:AN34"/>
    <mergeCell ref="D88:U88"/>
    <mergeCell ref="D82:U82"/>
    <mergeCell ref="D75:U75"/>
    <mergeCell ref="D40:U40"/>
    <mergeCell ref="AT23:AX26"/>
    <mergeCell ref="AD40:AE40"/>
    <mergeCell ref="F23:L26"/>
    <mergeCell ref="AH67:AI67"/>
    <mergeCell ref="AH62:AI62"/>
  </mergeCells>
  <pageMargins left="0.25" right="0.25" top="0.75" bottom="0.75" header="0.3" footer="0.3"/>
  <pageSetup paperSize="9" scale="40"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3"/>
  <sheetViews>
    <sheetView tabSelected="1" topLeftCell="A30" zoomScale="94" zoomScaleNormal="94" workbookViewId="0">
      <selection activeCell="H32" sqref="H32"/>
    </sheetView>
  </sheetViews>
  <sheetFormatPr defaultRowHeight="15.75" x14ac:dyDescent="0.2"/>
  <cols>
    <col min="1" max="1" width="9.28515625" style="333" customWidth="1"/>
    <col min="2" max="2" width="57.7109375" style="333" customWidth="1"/>
    <col min="3" max="3" width="11.7109375" style="333" customWidth="1"/>
    <col min="4" max="4" width="9.28515625" style="333" customWidth="1"/>
    <col min="5" max="5" width="3.7109375" style="333" customWidth="1"/>
    <col min="6" max="6" width="11" style="335" customWidth="1"/>
    <col min="7" max="7" width="81.140625" style="304" customWidth="1"/>
    <col min="8" max="8" width="63.5703125" style="336" customWidth="1"/>
    <col min="9" max="11" width="8.85546875" style="333"/>
  </cols>
  <sheetData>
    <row r="1" spans="1:11" s="11" customFormat="1" ht="18.75" x14ac:dyDescent="0.2">
      <c r="A1" s="579" t="s">
        <v>92</v>
      </c>
      <c r="B1" s="579"/>
      <c r="C1" s="579"/>
      <c r="D1" s="579"/>
      <c r="E1" s="313"/>
      <c r="F1" s="580" t="s">
        <v>93</v>
      </c>
      <c r="G1" s="580"/>
      <c r="H1" s="314"/>
      <c r="I1" s="315"/>
      <c r="J1" s="315"/>
      <c r="K1" s="315"/>
    </row>
    <row r="2" spans="1:11" s="11" customFormat="1" ht="13.9" customHeight="1" thickBot="1" x14ac:dyDescent="0.25">
      <c r="A2" s="316"/>
      <c r="B2" s="316"/>
      <c r="C2" s="316"/>
      <c r="D2" s="316"/>
      <c r="E2" s="315"/>
      <c r="F2" s="317"/>
      <c r="G2" s="318"/>
      <c r="H2" s="319"/>
      <c r="I2" s="315"/>
      <c r="J2" s="315"/>
      <c r="K2" s="315"/>
    </row>
    <row r="3" spans="1:11" s="11" customFormat="1" x14ac:dyDescent="0.2">
      <c r="A3" s="15" t="s">
        <v>84</v>
      </c>
      <c r="B3" s="16" t="s">
        <v>41</v>
      </c>
      <c r="C3" s="16" t="s">
        <v>42</v>
      </c>
      <c r="D3" s="14" t="s">
        <v>85</v>
      </c>
      <c r="E3" s="315"/>
      <c r="F3" s="183" t="s">
        <v>84</v>
      </c>
      <c r="G3" s="176" t="s">
        <v>41</v>
      </c>
      <c r="H3" s="12"/>
      <c r="I3" s="315"/>
      <c r="J3" s="315"/>
      <c r="K3" s="315"/>
    </row>
    <row r="4" spans="1:11" s="11" customFormat="1" ht="19.899999999999999" customHeight="1" x14ac:dyDescent="0.2">
      <c r="A4" s="320" t="s">
        <v>52</v>
      </c>
      <c r="B4" s="321" t="s">
        <v>53</v>
      </c>
      <c r="C4" s="13" t="s">
        <v>215</v>
      </c>
      <c r="D4" s="17">
        <v>10</v>
      </c>
      <c r="E4" s="315"/>
      <c r="F4" s="234"/>
      <c r="G4" s="308" t="s">
        <v>87</v>
      </c>
      <c r="H4" s="12"/>
      <c r="I4" s="315"/>
      <c r="J4" s="315"/>
      <c r="K4" s="315"/>
    </row>
    <row r="5" spans="1:11" s="11" customFormat="1" ht="19.899999999999999" customHeight="1" x14ac:dyDescent="0.2">
      <c r="A5" s="320" t="s">
        <v>49</v>
      </c>
      <c r="B5" s="321" t="s">
        <v>79</v>
      </c>
      <c r="C5" s="13" t="s">
        <v>216</v>
      </c>
      <c r="D5" s="17">
        <v>16</v>
      </c>
      <c r="E5" s="315"/>
      <c r="F5" s="234">
        <v>1</v>
      </c>
      <c r="G5" s="298" t="s">
        <v>229</v>
      </c>
      <c r="H5" s="12"/>
      <c r="I5" s="315"/>
      <c r="J5" s="315"/>
      <c r="K5" s="315"/>
    </row>
    <row r="6" spans="1:11" s="11" customFormat="1" ht="19.899999999999999" customHeight="1" x14ac:dyDescent="0.2">
      <c r="A6" s="320" t="s">
        <v>54</v>
      </c>
      <c r="B6" s="321" t="s">
        <v>80</v>
      </c>
      <c r="C6" s="13">
        <v>6</v>
      </c>
      <c r="D6" s="17">
        <v>4</v>
      </c>
      <c r="E6" s="315"/>
      <c r="F6" s="234">
        <v>2</v>
      </c>
      <c r="G6" s="298" t="s">
        <v>244</v>
      </c>
      <c r="H6" s="319"/>
      <c r="I6" s="315"/>
      <c r="J6" s="315"/>
      <c r="K6" s="315"/>
    </row>
    <row r="7" spans="1:11" s="11" customFormat="1" ht="19.899999999999999" customHeight="1" thickBot="1" x14ac:dyDescent="0.25">
      <c r="A7" s="322"/>
      <c r="B7" s="323" t="s">
        <v>86</v>
      </c>
      <c r="C7" s="324"/>
      <c r="D7" s="325">
        <f>SUM(D4:D6)</f>
        <v>30</v>
      </c>
      <c r="E7" s="315"/>
      <c r="F7" s="234">
        <v>3</v>
      </c>
      <c r="G7" s="298" t="s">
        <v>245</v>
      </c>
      <c r="H7" s="319"/>
      <c r="I7" s="315"/>
      <c r="J7" s="315"/>
      <c r="K7" s="315"/>
    </row>
    <row r="8" spans="1:11" s="11" customFormat="1" ht="19.899999999999999" customHeight="1" x14ac:dyDescent="0.2">
      <c r="A8" s="326"/>
      <c r="B8" s="12"/>
      <c r="C8" s="12"/>
      <c r="D8" s="12"/>
      <c r="E8" s="315"/>
      <c r="F8" s="234">
        <v>4</v>
      </c>
      <c r="G8" s="298" t="s">
        <v>246</v>
      </c>
      <c r="H8" s="319"/>
      <c r="I8" s="315"/>
      <c r="J8" s="315"/>
      <c r="K8" s="315"/>
    </row>
    <row r="9" spans="1:11" s="11" customFormat="1" ht="19.899999999999999" customHeight="1" x14ac:dyDescent="0.2">
      <c r="A9" s="326"/>
      <c r="B9" s="12"/>
      <c r="C9" s="12"/>
      <c r="D9" s="12"/>
      <c r="E9" s="315"/>
      <c r="F9" s="234">
        <v>5</v>
      </c>
      <c r="G9" s="298" t="s">
        <v>230</v>
      </c>
      <c r="H9" s="319"/>
      <c r="I9" s="315"/>
      <c r="J9" s="315"/>
      <c r="K9" s="315"/>
    </row>
    <row r="10" spans="1:11" s="11" customFormat="1" ht="19.899999999999999" customHeight="1" x14ac:dyDescent="0.2">
      <c r="A10" s="326"/>
      <c r="B10" s="12"/>
      <c r="C10" s="12"/>
      <c r="D10" s="12"/>
      <c r="E10" s="315"/>
      <c r="F10" s="234">
        <v>6</v>
      </c>
      <c r="G10" s="298" t="s">
        <v>247</v>
      </c>
      <c r="H10" s="319"/>
      <c r="I10" s="315"/>
      <c r="J10" s="315"/>
      <c r="K10" s="315"/>
    </row>
    <row r="11" spans="1:11" s="11" customFormat="1" ht="19.899999999999999" customHeight="1" x14ac:dyDescent="0.2">
      <c r="A11" s="326"/>
      <c r="B11" s="12"/>
      <c r="C11" s="12"/>
      <c r="D11" s="12"/>
      <c r="E11" s="315"/>
      <c r="F11" s="234">
        <v>7</v>
      </c>
      <c r="G11" s="298" t="s">
        <v>231</v>
      </c>
      <c r="H11" s="319"/>
      <c r="I11" s="315"/>
      <c r="J11" s="315"/>
      <c r="K11" s="315"/>
    </row>
    <row r="12" spans="1:11" s="11" customFormat="1" ht="19.899999999999999" customHeight="1" x14ac:dyDescent="0.25">
      <c r="A12" s="326"/>
      <c r="B12" s="12"/>
      <c r="C12" s="12"/>
      <c r="D12" s="12"/>
      <c r="E12" s="315"/>
      <c r="F12" s="234">
        <v>8</v>
      </c>
      <c r="G12" s="354" t="s">
        <v>217</v>
      </c>
      <c r="H12" s="319"/>
      <c r="I12" s="315"/>
      <c r="J12" s="315"/>
      <c r="K12" s="315"/>
    </row>
    <row r="13" spans="1:11" s="11" customFormat="1" ht="19.899999999999999" customHeight="1" x14ac:dyDescent="0.2">
      <c r="A13" s="326"/>
      <c r="B13" s="12"/>
      <c r="C13" s="12"/>
      <c r="D13" s="12"/>
      <c r="E13" s="315"/>
      <c r="F13" s="583" t="s">
        <v>88</v>
      </c>
      <c r="G13" s="584"/>
      <c r="H13" s="319"/>
      <c r="I13" s="315"/>
      <c r="J13" s="315"/>
      <c r="K13" s="315"/>
    </row>
    <row r="14" spans="1:11" s="11" customFormat="1" ht="34.15" customHeight="1" x14ac:dyDescent="0.2">
      <c r="A14" s="326"/>
      <c r="B14" s="12"/>
      <c r="C14" s="12"/>
      <c r="D14" s="12"/>
      <c r="E14" s="315"/>
      <c r="F14" s="234">
        <v>1</v>
      </c>
      <c r="G14" s="298" t="s">
        <v>228</v>
      </c>
      <c r="H14" s="319"/>
      <c r="I14" s="315"/>
      <c r="J14" s="315"/>
      <c r="K14" s="315"/>
    </row>
    <row r="15" spans="1:11" s="11" customFormat="1" ht="21.6" customHeight="1" x14ac:dyDescent="0.2">
      <c r="A15" s="326"/>
      <c r="B15" s="327"/>
      <c r="C15" s="12"/>
      <c r="D15" s="12"/>
      <c r="E15" s="315"/>
      <c r="F15" s="234">
        <v>2</v>
      </c>
      <c r="G15" s="298" t="s">
        <v>232</v>
      </c>
      <c r="H15" s="319"/>
      <c r="I15" s="315"/>
      <c r="J15" s="315"/>
      <c r="K15" s="315"/>
    </row>
    <row r="16" spans="1:11" s="11" customFormat="1" ht="21.6" customHeight="1" x14ac:dyDescent="0.2">
      <c r="A16" s="326"/>
      <c r="B16" s="327"/>
      <c r="C16" s="12"/>
      <c r="D16" s="12"/>
      <c r="E16" s="315"/>
      <c r="F16" s="234">
        <v>3</v>
      </c>
      <c r="G16" s="298" t="s">
        <v>233</v>
      </c>
      <c r="H16" s="319"/>
      <c r="I16" s="315"/>
      <c r="J16" s="315"/>
      <c r="K16" s="315"/>
    </row>
    <row r="17" spans="1:11" s="11" customFormat="1" ht="21.6" customHeight="1" x14ac:dyDescent="0.2">
      <c r="A17" s="315"/>
      <c r="B17" s="315"/>
      <c r="C17" s="315"/>
      <c r="D17" s="315"/>
      <c r="E17" s="315"/>
      <c r="F17" s="234"/>
      <c r="G17" s="308" t="s">
        <v>89</v>
      </c>
      <c r="H17" s="319"/>
      <c r="I17" s="315"/>
      <c r="J17" s="315"/>
      <c r="K17" s="315"/>
    </row>
    <row r="18" spans="1:11" s="11" customFormat="1" ht="21.6" customHeight="1" x14ac:dyDescent="0.2">
      <c r="A18" s="12"/>
      <c r="B18" s="315"/>
      <c r="C18" s="315"/>
      <c r="D18" s="315"/>
      <c r="E18" s="315"/>
      <c r="F18" s="234">
        <v>1</v>
      </c>
      <c r="G18" s="355" t="s">
        <v>95</v>
      </c>
      <c r="H18" s="319"/>
      <c r="I18" s="315"/>
      <c r="J18" s="315"/>
      <c r="K18" s="315"/>
    </row>
    <row r="19" spans="1:11" s="11" customFormat="1" ht="21.6" customHeight="1" x14ac:dyDescent="0.2">
      <c r="A19" s="315"/>
      <c r="B19" s="315"/>
      <c r="C19" s="315"/>
      <c r="D19" s="315"/>
      <c r="E19" s="315"/>
      <c r="F19" s="234">
        <v>2</v>
      </c>
      <c r="G19" s="355" t="s">
        <v>248</v>
      </c>
      <c r="H19" s="319"/>
      <c r="I19" s="315"/>
      <c r="J19" s="315"/>
      <c r="K19" s="315"/>
    </row>
    <row r="20" spans="1:11" s="11" customFormat="1" ht="20.25" customHeight="1" x14ac:dyDescent="0.2">
      <c r="A20" s="315"/>
      <c r="B20" s="315"/>
      <c r="C20" s="315"/>
      <c r="D20" s="315"/>
      <c r="E20" s="315"/>
      <c r="F20" s="234">
        <v>3</v>
      </c>
      <c r="G20" s="355" t="s">
        <v>249</v>
      </c>
      <c r="H20" s="319"/>
      <c r="I20" s="315"/>
      <c r="J20" s="315"/>
      <c r="K20" s="315"/>
    </row>
    <row r="21" spans="1:11" s="11" customFormat="1" ht="21.6" customHeight="1" x14ac:dyDescent="0.2">
      <c r="A21" s="315"/>
      <c r="B21" s="315"/>
      <c r="C21" s="315"/>
      <c r="D21" s="315"/>
      <c r="E21" s="315"/>
      <c r="F21" s="234"/>
      <c r="G21" s="308" t="s">
        <v>90</v>
      </c>
      <c r="H21" s="319"/>
      <c r="I21" s="315"/>
      <c r="J21" s="315"/>
      <c r="K21" s="315"/>
    </row>
    <row r="22" spans="1:11" s="11" customFormat="1" ht="21.6" customHeight="1" x14ac:dyDescent="0.2">
      <c r="A22" s="315"/>
      <c r="B22" s="315"/>
      <c r="C22" s="315"/>
      <c r="D22" s="315"/>
      <c r="E22" s="315"/>
      <c r="F22" s="234">
        <v>1</v>
      </c>
      <c r="G22" s="328" t="s">
        <v>97</v>
      </c>
      <c r="H22" s="319"/>
      <c r="I22" s="315"/>
      <c r="J22" s="315"/>
      <c r="K22" s="315"/>
    </row>
    <row r="23" spans="1:11" s="11" customFormat="1" ht="21.6" customHeight="1" thickBot="1" x14ac:dyDescent="0.25">
      <c r="A23" s="315"/>
      <c r="B23" s="315"/>
      <c r="C23" s="315"/>
      <c r="D23" s="315"/>
      <c r="E23" s="329"/>
      <c r="F23" s="330">
        <v>2</v>
      </c>
      <c r="G23" s="331" t="s">
        <v>91</v>
      </c>
      <c r="H23" s="319"/>
      <c r="I23" s="315"/>
      <c r="J23" s="315"/>
      <c r="K23" s="315"/>
    </row>
    <row r="24" spans="1:11" s="1" customFormat="1" ht="41.45" customHeight="1" x14ac:dyDescent="0.2">
      <c r="A24" s="582" t="s">
        <v>101</v>
      </c>
      <c r="B24" s="582"/>
      <c r="C24" s="582"/>
      <c r="D24" s="582"/>
      <c r="E24" s="582"/>
      <c r="F24" s="582"/>
      <c r="G24" s="582"/>
      <c r="H24" s="332"/>
      <c r="I24" s="301"/>
      <c r="J24" s="301"/>
      <c r="K24" s="301"/>
    </row>
    <row r="25" spans="1:11" s="177" customFormat="1" ht="162" customHeight="1" x14ac:dyDescent="0.2">
      <c r="A25" s="581" t="s">
        <v>254</v>
      </c>
      <c r="B25" s="581"/>
      <c r="C25" s="581"/>
      <c r="D25" s="581"/>
      <c r="E25" s="581"/>
      <c r="F25" s="581"/>
      <c r="G25" s="581"/>
      <c r="H25" s="299"/>
      <c r="I25" s="146"/>
      <c r="J25" s="300"/>
      <c r="K25" s="300"/>
    </row>
    <row r="26" spans="1:11" s="178" customFormat="1" ht="42" customHeight="1" x14ac:dyDescent="0.2">
      <c r="A26" s="576" t="s">
        <v>226</v>
      </c>
      <c r="B26" s="576"/>
      <c r="C26" s="576"/>
      <c r="D26" s="576"/>
      <c r="E26" s="576"/>
      <c r="F26" s="576"/>
      <c r="G26" s="576"/>
      <c r="H26" s="333"/>
      <c r="I26" s="301"/>
      <c r="J26" s="301"/>
      <c r="K26" s="301"/>
    </row>
    <row r="27" spans="1:11" s="178" customFormat="1" ht="43.9" customHeight="1" x14ac:dyDescent="0.2">
      <c r="A27" s="575" t="s">
        <v>152</v>
      </c>
      <c r="B27" s="575"/>
      <c r="C27" s="575"/>
      <c r="D27" s="575"/>
      <c r="E27" s="575"/>
      <c r="F27" s="575"/>
      <c r="G27" s="575"/>
      <c r="H27" s="302"/>
      <c r="I27" s="301"/>
      <c r="J27" s="301"/>
      <c r="K27" s="301"/>
    </row>
    <row r="28" spans="1:11" s="178" customFormat="1" ht="112.9" customHeight="1" x14ac:dyDescent="0.2">
      <c r="A28" s="575" t="s">
        <v>235</v>
      </c>
      <c r="B28" s="575"/>
      <c r="C28" s="575"/>
      <c r="D28" s="575"/>
      <c r="E28" s="575"/>
      <c r="F28" s="575"/>
      <c r="G28" s="575"/>
      <c r="H28" s="184"/>
      <c r="I28" s="301"/>
      <c r="J28" s="301"/>
      <c r="K28" s="301"/>
    </row>
    <row r="29" spans="1:11" s="178" customFormat="1" ht="72.599999999999994" customHeight="1" x14ac:dyDescent="0.2">
      <c r="A29" s="575" t="s">
        <v>151</v>
      </c>
      <c r="B29" s="575"/>
      <c r="C29" s="575"/>
      <c r="D29" s="575"/>
      <c r="E29" s="575"/>
      <c r="F29" s="575"/>
      <c r="G29" s="575"/>
      <c r="H29" s="305"/>
      <c r="I29" s="301"/>
      <c r="J29" s="301"/>
      <c r="K29" s="301"/>
    </row>
    <row r="30" spans="1:11" s="178" customFormat="1" ht="45.6" customHeight="1" x14ac:dyDescent="0.2">
      <c r="A30" s="575" t="s">
        <v>150</v>
      </c>
      <c r="B30" s="575"/>
      <c r="C30" s="575"/>
      <c r="D30" s="575"/>
      <c r="E30" s="575"/>
      <c r="F30" s="575"/>
      <c r="G30" s="575"/>
      <c r="H30" s="307"/>
      <c r="I30" s="18"/>
      <c r="J30" s="303"/>
      <c r="K30" s="303"/>
    </row>
    <row r="31" spans="1:11" s="178" customFormat="1" ht="28.15" customHeight="1" x14ac:dyDescent="0.2">
      <c r="A31" s="575" t="s">
        <v>153</v>
      </c>
      <c r="B31" s="575"/>
      <c r="C31" s="575"/>
      <c r="D31" s="575"/>
      <c r="E31" s="575"/>
      <c r="F31" s="575"/>
      <c r="G31" s="575"/>
      <c r="H31" s="307"/>
      <c r="I31" s="18"/>
      <c r="J31" s="303"/>
      <c r="K31" s="303"/>
    </row>
    <row r="32" spans="1:11" s="178" customFormat="1" ht="58.15" customHeight="1" x14ac:dyDescent="0.2">
      <c r="A32" s="575" t="s">
        <v>225</v>
      </c>
      <c r="B32" s="575"/>
      <c r="C32" s="575"/>
      <c r="D32" s="575"/>
      <c r="E32" s="575"/>
      <c r="F32" s="575"/>
      <c r="G32" s="575"/>
      <c r="H32" s="180"/>
      <c r="I32" s="301"/>
      <c r="J32" s="301"/>
      <c r="K32" s="301"/>
    </row>
    <row r="33" spans="1:12" s="177" customFormat="1" ht="87" customHeight="1" x14ac:dyDescent="0.2">
      <c r="A33" s="575" t="s">
        <v>218</v>
      </c>
      <c r="B33" s="575"/>
      <c r="C33" s="575"/>
      <c r="D33" s="575"/>
      <c r="E33" s="575"/>
      <c r="F33" s="575"/>
      <c r="G33" s="575"/>
      <c r="H33" s="306"/>
      <c r="I33" s="300"/>
      <c r="J33" s="300"/>
      <c r="K33" s="300"/>
    </row>
    <row r="34" spans="1:12" s="178" customFormat="1" ht="34.15" customHeight="1" x14ac:dyDescent="0.2">
      <c r="A34" s="576" t="s">
        <v>219</v>
      </c>
      <c r="B34" s="576"/>
      <c r="C34" s="576"/>
      <c r="D34" s="576"/>
      <c r="E34" s="576"/>
      <c r="F34" s="576"/>
      <c r="G34" s="576"/>
      <c r="H34" s="180"/>
      <c r="I34" s="301"/>
      <c r="J34" s="301"/>
      <c r="K34" s="301"/>
    </row>
    <row r="35" spans="1:12" s="178" customFormat="1" ht="27.75" customHeight="1" x14ac:dyDescent="0.2">
      <c r="A35" s="576" t="s">
        <v>236</v>
      </c>
      <c r="B35" s="576"/>
      <c r="C35" s="576"/>
      <c r="D35" s="576"/>
      <c r="E35" s="576"/>
      <c r="F35" s="576"/>
      <c r="G35" s="576"/>
      <c r="H35" s="180"/>
      <c r="I35" s="301"/>
      <c r="J35" s="301"/>
      <c r="K35" s="301"/>
    </row>
    <row r="36" spans="1:12" s="178" customFormat="1" ht="28.5" customHeight="1" x14ac:dyDescent="0.2">
      <c r="A36" s="578"/>
      <c r="B36" s="578"/>
      <c r="C36" s="578"/>
      <c r="D36" s="578"/>
      <c r="E36" s="578"/>
      <c r="F36" s="578"/>
      <c r="G36" s="578"/>
      <c r="H36" s="305"/>
      <c r="I36" s="301"/>
      <c r="J36" s="301"/>
      <c r="K36" s="301"/>
    </row>
    <row r="37" spans="1:12" s="178" customFormat="1" ht="99" customHeight="1" x14ac:dyDescent="0.2">
      <c r="A37" s="577" t="s">
        <v>243</v>
      </c>
      <c r="B37" s="577"/>
      <c r="C37" s="303"/>
      <c r="D37" s="577" t="s">
        <v>240</v>
      </c>
      <c r="E37" s="577"/>
      <c r="F37" s="577"/>
      <c r="G37" s="577"/>
      <c r="H37" s="305"/>
      <c r="I37" s="301"/>
      <c r="J37" s="301"/>
      <c r="K37" s="301"/>
    </row>
    <row r="38" spans="1:12" s="179" customFormat="1" x14ac:dyDescent="0.2">
      <c r="A38" s="303"/>
      <c r="B38" s="303"/>
      <c r="C38" s="303"/>
      <c r="D38" s="303"/>
      <c r="E38" s="303"/>
      <c r="F38" s="304"/>
      <c r="G38" s="304"/>
      <c r="H38" s="18"/>
      <c r="I38" s="18"/>
      <c r="J38" s="18"/>
      <c r="K38" s="18"/>
      <c r="L38" s="181"/>
    </row>
    <row r="39" spans="1:12" s="179" customFormat="1" x14ac:dyDescent="0.2">
      <c r="A39" s="303"/>
      <c r="B39" s="303"/>
      <c r="C39" s="303"/>
      <c r="D39" s="303"/>
      <c r="E39" s="303"/>
      <c r="F39" s="304"/>
      <c r="G39" s="304"/>
      <c r="H39" s="18"/>
      <c r="I39" s="303"/>
      <c r="J39" s="303"/>
      <c r="K39" s="303"/>
    </row>
    <row r="40" spans="1:12" s="179" customFormat="1" x14ac:dyDescent="0.2">
      <c r="A40" s="303"/>
      <c r="B40" s="303"/>
      <c r="C40" s="303"/>
      <c r="D40" s="303"/>
      <c r="E40" s="303"/>
      <c r="F40" s="304"/>
      <c r="G40" s="304"/>
      <c r="H40" s="18"/>
      <c r="I40" s="303"/>
      <c r="J40" s="303"/>
      <c r="K40" s="303"/>
    </row>
    <row r="41" spans="1:12" s="179" customFormat="1" x14ac:dyDescent="0.2">
      <c r="A41" s="303"/>
      <c r="B41" s="303"/>
      <c r="C41" s="303"/>
      <c r="D41" s="303"/>
      <c r="E41" s="303"/>
      <c r="F41" s="304"/>
      <c r="G41" s="304"/>
      <c r="H41" s="18"/>
      <c r="I41" s="303"/>
      <c r="J41" s="303"/>
      <c r="K41" s="303"/>
    </row>
    <row r="42" spans="1:12" s="179" customFormat="1" x14ac:dyDescent="0.2">
      <c r="A42" s="303"/>
      <c r="B42" s="303"/>
      <c r="C42" s="303"/>
      <c r="D42" s="303"/>
      <c r="E42" s="303"/>
      <c r="F42" s="304"/>
      <c r="G42" s="304"/>
      <c r="H42" s="18"/>
      <c r="I42" s="303"/>
      <c r="J42" s="303"/>
      <c r="K42" s="303"/>
    </row>
    <row r="43" spans="1:12" s="179" customFormat="1" x14ac:dyDescent="0.2">
      <c r="A43" s="303"/>
      <c r="B43" s="303"/>
      <c r="C43" s="303"/>
      <c r="D43" s="303"/>
      <c r="E43" s="303"/>
      <c r="F43" s="304"/>
      <c r="G43" s="304"/>
      <c r="H43" s="18"/>
      <c r="I43" s="303"/>
      <c r="J43" s="303"/>
      <c r="K43" s="303"/>
    </row>
    <row r="44" spans="1:12" s="179" customFormat="1" x14ac:dyDescent="0.2">
      <c r="A44" s="303"/>
      <c r="B44" s="303"/>
      <c r="C44" s="303"/>
      <c r="D44" s="303"/>
      <c r="E44" s="303"/>
      <c r="F44" s="304"/>
      <c r="G44" s="304"/>
      <c r="H44" s="18"/>
      <c r="I44" s="303"/>
      <c r="J44" s="303"/>
      <c r="K44" s="303"/>
    </row>
    <row r="45" spans="1:12" s="179" customFormat="1" ht="21" customHeight="1" x14ac:dyDescent="0.2">
      <c r="A45" s="303"/>
      <c r="B45" s="303"/>
      <c r="C45" s="303"/>
      <c r="D45" s="303"/>
      <c r="E45" s="303"/>
      <c r="F45" s="304"/>
      <c r="G45" s="304"/>
      <c r="H45" s="18"/>
      <c r="I45" s="303"/>
      <c r="J45" s="303"/>
      <c r="K45" s="303"/>
    </row>
    <row r="46" spans="1:12" s="179" customFormat="1" x14ac:dyDescent="0.2">
      <c r="A46" s="303"/>
      <c r="B46" s="303"/>
      <c r="C46" s="303"/>
      <c r="D46" s="303"/>
      <c r="E46" s="303"/>
      <c r="F46" s="304"/>
      <c r="G46" s="304"/>
      <c r="H46" s="18"/>
      <c r="I46" s="303"/>
      <c r="J46" s="303"/>
      <c r="K46" s="303"/>
    </row>
    <row r="47" spans="1:12" s="2" customFormat="1" x14ac:dyDescent="0.25">
      <c r="A47" s="303"/>
      <c r="B47" s="303"/>
      <c r="C47" s="303"/>
      <c r="D47" s="303"/>
      <c r="E47" s="303"/>
      <c r="F47" s="304"/>
      <c r="G47" s="304"/>
      <c r="H47" s="18"/>
      <c r="I47" s="303"/>
      <c r="J47" s="303"/>
      <c r="K47" s="303"/>
    </row>
    <row r="48" spans="1:12" s="2" customFormat="1" x14ac:dyDescent="0.25">
      <c r="A48" s="301"/>
      <c r="B48" s="301"/>
      <c r="C48" s="301"/>
      <c r="D48" s="301"/>
      <c r="E48" s="301"/>
      <c r="F48" s="300"/>
      <c r="G48" s="304"/>
      <c r="H48" s="18"/>
      <c r="I48" s="303"/>
      <c r="J48" s="303"/>
      <c r="K48" s="303"/>
    </row>
    <row r="49" spans="1:11" s="1" customFormat="1" x14ac:dyDescent="0.2">
      <c r="A49" s="301"/>
      <c r="B49" s="301"/>
      <c r="C49" s="301"/>
      <c r="D49" s="301"/>
      <c r="E49" s="301"/>
      <c r="F49" s="300"/>
      <c r="G49" s="304"/>
      <c r="H49" s="334"/>
      <c r="I49" s="301"/>
      <c r="J49" s="301"/>
      <c r="K49" s="301"/>
    </row>
    <row r="50" spans="1:11" s="1" customFormat="1" x14ac:dyDescent="0.2">
      <c r="A50" s="301"/>
      <c r="B50" s="301"/>
      <c r="C50" s="301"/>
      <c r="D50" s="301"/>
      <c r="E50" s="301"/>
      <c r="F50" s="300"/>
      <c r="G50" s="304"/>
      <c r="H50" s="334"/>
      <c r="I50" s="301"/>
      <c r="J50" s="301"/>
      <c r="K50" s="301"/>
    </row>
    <row r="51" spans="1:11" s="1" customFormat="1" x14ac:dyDescent="0.2">
      <c r="A51" s="301"/>
      <c r="B51" s="301"/>
      <c r="C51" s="301"/>
      <c r="D51" s="301"/>
      <c r="E51" s="301"/>
      <c r="F51" s="300"/>
      <c r="G51" s="304"/>
      <c r="H51" s="334"/>
      <c r="I51" s="301"/>
      <c r="J51" s="301"/>
      <c r="K51" s="301"/>
    </row>
    <row r="52" spans="1:11" s="1" customFormat="1" x14ac:dyDescent="0.2">
      <c r="A52" s="301"/>
      <c r="B52" s="301"/>
      <c r="C52" s="301"/>
      <c r="D52" s="301"/>
      <c r="E52" s="301"/>
      <c r="F52" s="300"/>
      <c r="G52" s="304"/>
      <c r="H52" s="334"/>
      <c r="I52" s="301"/>
      <c r="J52" s="301"/>
      <c r="K52" s="301"/>
    </row>
    <row r="53" spans="1:11" s="1" customFormat="1" x14ac:dyDescent="0.2">
      <c r="A53" s="333"/>
      <c r="B53" s="333"/>
      <c r="C53" s="333"/>
      <c r="D53" s="333"/>
      <c r="E53" s="333"/>
      <c r="F53" s="335"/>
      <c r="G53" s="304"/>
      <c r="H53" s="334"/>
      <c r="I53" s="301"/>
      <c r="J53" s="301"/>
      <c r="K53" s="301"/>
    </row>
  </sheetData>
  <sortState ref="G19:G25">
    <sortCondition ref="G19"/>
  </sortState>
  <mergeCells count="18">
    <mergeCell ref="A1:D1"/>
    <mergeCell ref="F1:G1"/>
    <mergeCell ref="A25:G25"/>
    <mergeCell ref="A26:G26"/>
    <mergeCell ref="A27:G27"/>
    <mergeCell ref="A24:G24"/>
    <mergeCell ref="F13:G13"/>
    <mergeCell ref="A32:G32"/>
    <mergeCell ref="A33:G33"/>
    <mergeCell ref="A34:G34"/>
    <mergeCell ref="A28:G28"/>
    <mergeCell ref="A37:B37"/>
    <mergeCell ref="D37:G37"/>
    <mergeCell ref="A36:G36"/>
    <mergeCell ref="A35:G35"/>
    <mergeCell ref="A30:G30"/>
    <mergeCell ref="A29:G29"/>
    <mergeCell ref="A31:G31"/>
  </mergeCells>
  <pageMargins left="0.19685039370078741" right="0.19685039370078741" top="0.19685039370078741" bottom="0.19685039370078741" header="0.51181102362204722" footer="0.51181102362204722"/>
  <pageSetup paperSize="9" scale="36"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уч план 09.02.07</vt:lpstr>
      <vt:lpstr>поясн зап баз</vt:lpstr>
    </vt:vector>
  </TitlesOfParts>
  <Company>МКАиР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Галкина Марина Вячеславовна</dc:creator>
  <cp:lastModifiedBy>AnnaSergeevna</cp:lastModifiedBy>
  <cp:lastPrinted>2021-05-20T13:01:04Z</cp:lastPrinted>
  <dcterms:created xsi:type="dcterms:W3CDTF">1996-05-09T12:54:19Z</dcterms:created>
  <dcterms:modified xsi:type="dcterms:W3CDTF">2021-05-20T13:01:34Z</dcterms:modified>
</cp:coreProperties>
</file>