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Inputs!$C$59</definedName>
    <definedName function="false" hidden="false" name="AT_DELIVERED" vbProcedure="false">Inputs!$C$33</definedName>
    <definedName function="false" hidden="false" name="AT_TARGET" vbProcedure="false">Inputs!$C$32</definedName>
    <definedName function="false" hidden="false" name="A_FEED" vbProcedure="false">Inputs!$C$12</definedName>
    <definedName function="false" hidden="false" name="BEST" vbProcedure="false">Optimum!$C$6</definedName>
    <definedName function="false" hidden="false" name="CONT" vbProcedure="false">Inputs!$C$69</definedName>
    <definedName function="false" hidden="false" name="CORE_MODE" vbProcedure="false">Inputs!$C$10</definedName>
    <definedName function="false" hidden="false" name="CORONA_REQ" vbProcedure="false">Inputs!$C$31</definedName>
    <definedName function="false" hidden="false" name="CUR" vbProcedure="false">Inputs!$C$6</definedName>
    <definedName function="false" hidden="false" name="CUT_M" vbProcedure="false">Inputs!$C$53</definedName>
    <definedName function="false" hidden="false" name="CUT_SET" vbProcedure="false">Inputs!$C$54</definedName>
    <definedName function="false" hidden="false" name="CW_A1" vbProcedure="false">Inputs!$C$20</definedName>
    <definedName function="false" hidden="false" name="CW_A2" vbProcedure="false">Inputs!$C$21</definedName>
    <definedName function="false" hidden="false" name="CW_N2" vbProcedure="false">Inputs!$C$15</definedName>
    <definedName function="false" hidden="false" name="CW_N3" vbProcedure="false">Inputs!$C$16</definedName>
    <definedName function="false" hidden="false" name="CW_N4" vbProcedure="false">Inputs!$C$17</definedName>
    <definedName function="false" hidden="false" name="CW_N5" vbProcedure="false">Inputs!$C$18</definedName>
    <definedName function="false" hidden="false" name="CW_N6" vbProcedure="false">Inputs!$C$19</definedName>
    <definedName function="false" hidden="false" name="CW_PER_SWING" vbProcedure="false">Inputs!$C$14</definedName>
    <definedName function="false" hidden="false" name="DIODE_SAFETY" vbProcedure="false">Inputs!$C$68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Inputs!$C$24</definedName>
    <definedName function="false" hidden="false" name="E_NULL_OK" vbProcedure="false">Inputs!$C$25</definedName>
    <definedName function="false" hidden="false" name="FINISH_PART" vbProcedure="false">Inputs!$C$56</definedName>
    <definedName function="false" hidden="false" name="FIXED_BOM" vbProcedure="false">Inputs!$C$72</definedName>
    <definedName function="false" hidden="false" name="G10_CAGE" vbProcedure="false">Inputs!$C$60</definedName>
    <definedName function="false" hidden="false" name="G10_SLEEVE" vbProcedure="false">Inputs!$C$61</definedName>
    <definedName function="false" hidden="false" name="K_RING" vbProcedure="false">Inputs!$C$22</definedName>
    <definedName function="false" hidden="false" name="LABOUR" vbProcedure="false">Inputs!$C$58</definedName>
    <definedName function="false" hidden="false" name="MAT_NAMES" vbProcedure="false">Inputs!$B$38:$B$42</definedName>
    <definedName function="false" hidden="false" name="MAT_PRICE" vbProcedure="false">Inputs!$D$38:$D$42</definedName>
    <definedName function="false" hidden="false" name="MAT_RHO" vbProcedure="false">Inputs!$C$38:$C$42</definedName>
    <definedName function="false" hidden="false" name="MEETS" vbProcedure="false">Designs!$AK$5:$AK$2704</definedName>
    <definedName function="false" hidden="false" name="N_CAP" vbProcedure="false">Inputs!$C$29</definedName>
    <definedName function="false" hidden="false" name="N_CW" vbProcedure="false">Inputs!$C$11</definedName>
    <definedName function="false" hidden="false" name="N_CW_A" vbProcedure="false">Inputs!$C$13</definedName>
    <definedName function="false" hidden="false" name="N_CW_A_OK" vbProcedure="false">Inputs!$C$23</definedName>
    <definedName function="false" hidden="false" name="OBJECTIVE" vbProcedure="false">Inputs!$C$34</definedName>
    <definedName function="false" hidden="false" name="PLATE_MAT" vbProcedure="false">Inputs!$C$45</definedName>
    <definedName function="false" hidden="false" name="PRICE_PLATE" vbProcedure="false">Inputs!$C$49</definedName>
    <definedName function="false" hidden="false" name="PRICE_STICK" vbProcedure="false">Inputs!$C$67</definedName>
    <definedName function="false" hidden="false" name="PRICE_VANE" vbProcedure="false">Inputs!$C$47</definedName>
    <definedName function="false" hidden="false" name="PRICE_Z" vbProcedure="false">Inputs!$C$65</definedName>
    <definedName function="false" hidden="false" name="P_MIN" vbProcedure="false">Inputs!$C$27</definedName>
    <definedName function="false" hidden="false" name="RHO_PLATE" vbProcedure="false">Inputs!$C$48</definedName>
    <definedName function="false" hidden="false" name="RHO_VANE" vbProcedure="false">Inputs!$C$46</definedName>
    <definedName function="false" hidden="false" name="ROUND_M" vbProcedure="false">Inputs!$C$55</definedName>
    <definedName function="false" hidden="false" name="R_MAX" vbProcedure="false">Inputs!$C$30</definedName>
    <definedName function="false" hidden="false" name="SCORE" vbProcedure="false">Designs!$AL$5:$AL$2704</definedName>
    <definedName function="false" hidden="false" name="SCRAP" vbProcedure="false">Inputs!$C$50</definedName>
    <definedName function="false" hidden="false" name="SHAFT_M" vbProcedure="false">Inputs!$C$62</definedName>
    <definedName function="false" hidden="false" name="SHAFT_SET" vbProcedure="false">Inputs!$C$63</definedName>
    <definedName function="false" hidden="false" name="SPACER_VANE" vbProcedure="false">Inputs!$C$57</definedName>
    <definedName function="false" hidden="false" name="VANE_MAT" vbProcedure="false">Inputs!$C$44</definedName>
    <definedName function="false" hidden="false" name="V_NEED" vbProcedure="false">Inputs!$C$26</definedName>
    <definedName function="false" hidden="false" name="V_STICK" vbProcedure="false">Inputs!$C$66</definedName>
    <definedName function="false" hidden="false" name="V_ZENER" vbProcedure="false">Inputs!$C$64</definedName>
    <definedName function="false" hidden="false" name="Z_MIN" vbProcedure="false">Inputs!$C$28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<sst xmlns="http://schemas.openxmlformats.org/spreadsheetml/2006/main" count="407" uniqueCount="325">
  <si>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</si>
  <si>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</si>
  <si>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</si>
  <si>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</si>
  <si>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</si>
  <si>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</si>
  <si>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</si>
  <si>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</si>
  <si>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</si>
  <si>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</si>
  <si>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</si>
  <si>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</si>
  <si>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</si>
  <si>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</si>
  <si>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</si>
  <si>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</si>
  <si>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</si>
  <si>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</si>
  <si>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</si>
  <si>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</si>
  <si>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</si>
  <si>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</si>
  <si>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</si>
  <si>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</si>
  <si>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</si>
  <si>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</si>
  <si>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</si>
  <si>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</si>
  <si>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</si>
  <si>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</si>
  <si>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</si>
  <si>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</si>
  <si>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</si>
  <si>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</si>
  <si>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</si>
  <si>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</si>
  <si>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</si>
  <si>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</si>
  <si>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</si>
  <si>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</si>
  <si>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</si>
  <si>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</si>
  <si>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</si>
  <si>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</si>
  <si>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</si>
  <si>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</si>
  <si>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</si>
  <si>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</si>
  <si>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</si>
  <si>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</si>
  <si>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</si>
  <si>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</si>
  <si>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</si>
  <si>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</si>
  <si>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</si>
  <si>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</si>
  <si>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</si>
  <si>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</si>
  <si>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</si>
  <si>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</si>
  <si>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</si>
  <si>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</si>
  <si>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</si>
  <si>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</si>
  <si>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</si>
  <si>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</si>
  <si>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</si>
  <si>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</si>
  <si>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</si>
  <si>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</si>
  <si>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</si>
  <si>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</si>
  <si>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</si>
  <si>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</si>
  <si>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</si>
  <si>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</si>
  <si>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</si>
  <si>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</si>
  <si>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</si>
  <si>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</si>
  <si>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</si>
  <si>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</si>
  <si>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</si>
  <si>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</si>
  <si>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</si>
  <si>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</si>
  <si>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</si>
  <si>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</si>
  <si>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</si>
  <si>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</si>
  <si>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(7.1 kV/cm with the rings as built on the symmetric supply, two stages a side; more stages need the bench's higher ratings, sim/hub-rings-build-findings.md).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</si>
  <si>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</si>
  <si>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</si>
  <si>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</si>
  <si>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B on the multiplier stages below, ring A on its own chain from node 1 (the symmetric supply) or on node 1's peak (Dk), as ring A's feed says (sim/hub-rings-build-findings.md).</t>
  </si>
  <si>
    <t xml:space="preserve">Multiplier stages on node 4 (core fields 3 / 4)</t>
  </si>
  <si>
    <t xml:space="preserve">Cockcroft-Walton stages that charge electrode / ring B positive; 0 puts B on the shaft; 0-6 (the sag factors below are simulated up to six). The rings as built: two; more need higher ratings (sim/hub-rings-build-findings.md).</t>
  </si>
  <si>
    <t xml:space="preserve">Ring A's feed (core fields 3 / 4: 1 node 1's peak, 2 its own chain)</t>
  </si>
  <si>
    <t xml:space="preserve">2 (the designer's choice, 2026-10-09): the symmetric supply, ring A on its own Cockcroft-Walton chain from the shaft on node 1, the mirror of ring B's, so the null sits at the shaft's potential; no Dk, no C_A. 1: ring A peak-charged from node 1 through Dk and C_A (about -V_op), with the negative stages below stacked on it (sim/core_field.py n_cw_a, a_ref).</t>
  </si>
  <si>
    <t xml:space="preserve">Stages on ring A (core fields 3 / 4)</t>
  </si>
  <si>
    <t xml:space="preserve">Feed 2: ring A's own chain, 0-6, with ring B's factors below (the mirror pair simulated to 4 + 4: 7.52 / 14.96 / 22.16 / 28.92 kV a side). Feed 1: negative stages stacked on its Dk, 0-2 (CW_A1 / CW_A2). The rings as built: two, feed 2.</t>
  </si>
  <si>
    <t xml:space="preserve">Multiplier stage over the floating swing (core fields 3 / 4)</t>
  </si>
  <si>
    <t xml:space="preserve">The first stage's DC over the floating swing's peak (Designs AM): 7.52 / 7.05 kV on the stack of record at 100 GOhm per ring (sim/hub_rings_build_results.json stages; 'float ss'); [RH] on other stacks.</t>
  </si>
  <si>
    <t xml:space="preserve">Multiplier output, two stages over one</t>
  </si>
  <si>
    <t xml:space="preserve">At 100 pF the stages sag a little (sim/hub_rings_build_results.json stages, 100 GOhm per ring, the leakage estimate: ring B 14.96 / 7.52 kV).</t>
  </si>
  <si>
    <t xml:space="preserve">Multiplier output, three stages over one</t>
  </si>
  <si>
    <t xml:space="preserve">22.17 / 7.52 kV.</t>
  </si>
  <si>
    <t xml:space="preserve">Multiplier output, four stages over one</t>
  </si>
  <si>
    <t xml:space="preserve">28.92 / 7.52 kV.</t>
  </si>
  <si>
    <t xml:space="preserve">Multiplier output, five stages over one</t>
  </si>
  <si>
    <t xml:space="preserve">34.96 / 7.52 kV.</t>
  </si>
  <si>
    <t xml:space="preserve">Multiplier output, six stages over one</t>
  </si>
  <si>
    <t xml:space="preserve">40.07 / 7.52 kV.</t>
  </si>
  <si>
    <t xml:space="preserve">Ring A's chain, one negative stage over ring B's first</t>
  </si>
  <si>
    <t xml:space="preserve">Ring A from -13.22 to -20.69 kV (sim/hub_rings_build_results.json stages_ab).</t>
  </si>
  <si>
    <t xml:space="preserve">Ring A's chain, two negative stages over ring B's first</t>
  </si>
  <si>
    <t xml:space="preserve">Ring A to -27.96 kV.</t>
  </si>
  <si>
    <t xml:space="preserve">Rings' field at the null per kV across (core field 4)</t>
  </si>
  <si>
    <t xml:space="preserve">(kV/cm)/kV</t>
  </si>
  <si>
    <t xml:space="preserve">The rings as built: bands 26.25-55.71 deg with beaded edges, sized for 29.9 kV (-15.0 / +15.0 kV) at 1 kV/mm between them and 5 kV/mm in the gel at the beads (sim/hub_rings_build_results.json record) [RH on other voltages].</t>
  </si>
  <si>
    <t xml:space="preserve">Ring A's stages within its feed?</t>
  </si>
  <si>
    <t xml:space="preserve">Core fields 3 / 4: the factors cover these counts.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</si>
  <si>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</si>
  <si>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</si>
  <si>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</si>
  <si>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</si>
  <si>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</si>
  <si>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</si>
  <si>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</si>
  <si>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</si>
  <si>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</si>
  <si>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</si>
  <si>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</si>
  <si>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</si>
  <si>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</si>
  <si>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</si>
  <si>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</si>
  <si>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</si>
  <si>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</si>
  <si>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</si>
  <si>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</si>
  <si>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</si>
  <si>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</si>
  <si>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</si>
  <si>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</si>
  <si>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</si>
  <si>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</si>
  <si>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</si>
  <si>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</si>
  <si>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</si>
  <si>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</si>
  <si>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</si>
  <si>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</si>
  <si>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</si>
  <si>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</si>
  <si>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</si>
  <si>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</si>
  <si>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</si>
  <si>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</si>
  <si>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</si>
  <si>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</si>
  <si>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</si>
  <si>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</si>
  <si>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</si>
  <si>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</si>
  <si>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</si>
  <si>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</si>
  <si>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</si>
  <si>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</si>
  <si>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</si>
  <si>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</si>
  <si>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</si>
  <si>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</si>
  <si>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</si>
  <si>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</si>
  <si>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</si>
  <si>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</si>
  <si>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</si>
  <si>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</si>
  <si>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</si>
  <si>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</si>
  <si>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</si>
  <si>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</si>
  <si>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</si>
  <si>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</si>
  <si>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</si>
  <si>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</si>
  <si>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</si>
  <si>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</si>
  <si>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</si>
  <si>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</si>
  <si>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</si>
  <si>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</si>
  <si>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</si>
  <si>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</si>
  <si>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</si>
  <si>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</si>
  <si>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</si>
  <si>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</si>
  <si>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</si>
  <si>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</si>
  <si>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</si>
  <si>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</si>
  <si>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</si>
  <si>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</si>
  <si>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</si>
  <si>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</si>
  <si>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</si>
  <si>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(feed 1) and the chains' Dc / Dp (Dca / Dpa), each a series stack sized for the operating peak (Dk and the chains' diodes see about 0.57 of it).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</si>
  <si>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</si>
  <si>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</si>
  <si>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</si>
  <si>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</si>
  <si>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</si>
  <si>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</si>
  <si>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</si>
  <si>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</si>
  <si>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</si>
  <si>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</si>
  <si>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</si>
  <si>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(0.89 kg each as built)</t>
  </si>
  <si>
    <t xml:space="preserve">Quantity: 3 utrons per side; mass as built, sim/pole-design-findings.md §8 (the screen's 1.26 kg was its simpler outline).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</si>
  <si>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</si>
  <si>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</si>
  <si>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</si>
  <si>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</si>
  <si>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</si>
  <si>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</si>
  <si>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</si>
  <si>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</si>
  <si>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</si>
  <si>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</si>
  <si>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</si>
  <si>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</si>
  <si>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</si>
  <si>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</si>
  <si>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</si>
  <si>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</si>
  <si>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20 % of Psi_s once, about 3.5 mJ at 0.11 A seeded (sim/pole-design-findings.md §7).</t>
  </si>
  <si>
    <t xml:space="preserve">AH (hub)</t>
  </si>
  <si>
    <t xml:space="preserve">AH coils, 160 turns, on the former</t>
  </si>
  <si>
    <t xml:space="preserve">AH bypass capacitors, 22 mF / 6.3 V (1 per coil), PROPOSED</t>
  </si>
  <si>
    <t xml:space="preserve">The steady cusp, as modelled (sim/ah-steady-cusp-findings.md); not yet accepted by the designer. Bipolar parts if the kick polarity is free.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</si>
  <si>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</si>
  <si>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</si>
  <si>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</si>
  <si>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 coupler, G10, around the PEEK retainer (two halves; shape open)</t>
  </si>
  <si>
    <t xml:space="preserve">Encapsulates the retainer, not against the glass or the rings (presets/hub-locked.json shaft_coupler). Placeholder.</t>
  </si>
  <si>
    <t xml:space="preserve">Vacuum sphere, borosilicate, 50 mm OD</t>
  </si>
  <si>
    <t xml:space="preserve">The locked hub (presets/hub-locked.json); 1.5 mm wall (decided). Placeholder price.</t>
  </si>
  <si>
    <t xml:space="preserve">Retainer: unfilled PEEK, machined from annealed stock (the pocket over the glass, the bead grooves, the AH seats)</t>
  </si>
  <si>
    <t xml:space="preserve">Holds the vessel, the rings and the AH (presets/hub-locked.json retainer, proposed). Placeholder.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</si>
  <si>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</si>
  <si>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</si>
  <si>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</si>
  <si>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</si>
  <si>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</si>
  <si>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</si>
  <si>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</si>
  <si>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</si>
  <si>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of 0.1 mm copper foil on the glass (26.25-55.71 deg) with beaded edges (Cu wire rings, 3 / 2 mm), and their leads</t>
  </si>
  <si>
    <t xml:space="preserve">Under the gel and the PEEK retainer; 29.9 mm apart along the glass (docs/rings-design.md, docs/drawings/DCCREG-HUB-201). Placeholder.</t>
  </si>
  <si>
    <t xml:space="preserve">Interface filler: silicone gel, degassed and vacuum-cast into the retainer's pocket</t>
  </si>
  <si>
    <t xml:space="preserve">0.5 mm over the glass, around the beads (presets/hub-locked.json interface_filler). Placeholder.</t>
  </si>
  <si>
    <t xml:space="preserve">Null storage capacitors, 100 pF / 30 kV: the chains' Co / Cs (and Coa / Csa), C_A on feed 1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</si>
  <si>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</si>
  <si>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</si>
  <si>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 and the chains' diodes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</si>
  <si>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</si>
  <si>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</si>
  <si>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</si>
  <si>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</si>
  <si>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</si>
  <si>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</si>
  <si>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</si>
  <si>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</si>
  <si>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</si>
  <si>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One per bearing: 4 inner + 2 end (sim/tube-shaft-findings.md). Placeholder.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</si>
  <si>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</si>
  <si>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</si>
  <si>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</si>
  <si>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</si>
  <si>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</si>
  <si>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</si>
  <si>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</si>
  <si>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</si>
  <si>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</si>
  <si>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</si>
  <si>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</si>
  <si>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</si>
  <si>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</si>
  <si>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</si>
  <si>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</si>
  <si>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</si>
  <si>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</si>
  <si>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</si>
  <si>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</si>
  <si>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</si>
  <si>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</si>
  <si>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</si>
  <si>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</si>
  <si>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</si>
  <si>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</si>
  <si>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</si>
  <si>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</si>
  <si>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</si>
  <si>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</si>
  <si>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</si>
  <si>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</si>
  <si>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</si>
  <si>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</si>
  <si>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</si>
  <si>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</si>
  <si>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</si>
  <si>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</si>
  <si>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</si>
  <si>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</si>
  <si>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</si>
  <si>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</si>
  <si>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</si>
  <si>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</si>
  <si>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copper foil bands from 26.25 to 55.71 deg with beaded edges. Ring B sits on N_CW multiplier stages on node 4. Ring A, feed 2 (as built, the symmetric supply): on its own N_CW_A-stage chain from the shaft on node 1, the mirror of B's, so the null sits at the shaft's potential; feed 1: peak-charged from node 1 through Dk and stacked on N_CW_A negative stages. The core's voltage is CW_PER_SWING x AM x the chains' outputs (1, CW_N2 ... CW_N6 for one to six stages, either ring on feed 2), plus V_op on feed 1 (with CW_A1 / CW_A2 on A); the factors carry the simulated sag at 100 GOhm per ring. The field at the null is that voltage x K_RING. The rings sit behind diodes, so the pump keeps its clamped gain and power (K, L). Outside the vacuum the vacuum rule does not bind; the bands are sized by the insulation: the gap along the glass, and the gel at the beads, which holds the record at two stages (sim/hub-rings-build-findings.md).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</si>
  <si>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(AM), with the same sag factors as 4.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(feed 1) and the chains' diodes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</si>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</sst>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30.022135120692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109.2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1515.99752513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3754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6060.4971538995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3015.89142581715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30.022135120692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1515.99752513</v>
      </c>
      <c r="M43" s="20" t="n">
        <f aca="false">IF(IF(SMALL(SCORE,1)&gt;=1000000000000,0,MATCH(SMALL(SCORE,1),SCORE,0))=0,"",INDEX(Designs!$AI$5:$AI$2704,IF(SMALL(SCORE,1)&gt;=1000000000000,0,MATCH(SMALL(SCORE,1),SCORE,0))))</f>
        <v>6060.4971538995</v>
      </c>
      <c r="N43" s="20" t="n">
        <f aca="false">IF(IF(SMALL(SCORE,1)&gt;=1000000000000,0,MATCH(SMALL(SCORE,1),SCORE,0))=0,"",INDEX(Designs!$AJ$5:$AJ$2704,IF(SMALL(SCORE,1)&gt;=1000000000000,0,MATCH(SMALL(SCORE,1),SCORE,0))))</f>
        <v>3015.89142581715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29.626553786544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1523.61251594</v>
      </c>
      <c r="M44" s="20" t="n">
        <f aca="false">IF(IF(SMALL(SCORE,2)&gt;=1000000000000,0,MATCH(SMALL(SCORE,2),SCORE,0))=0,"",INDEX(Designs!$AI$5:$AI$2704,IF(SMALL(SCORE,2)&gt;=1000000000000,0,MATCH(SMALL(SCORE,2),SCORE,0))))</f>
        <v>6069.254393331</v>
      </c>
      <c r="N44" s="20" t="n">
        <f aca="false">IF(IF(SMALL(SCORE,2)&gt;=1000000000000,0,MATCH(SMALL(SCORE,2),SCORE,0))=0,"",INDEX(Designs!$AJ$5:$AJ$2704,IF(SMALL(SCORE,2)&gt;=1000000000000,0,MATCH(SMALL(SCORE,2),SCORE,0))))</f>
        <v>2790.07182137807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30.341595125556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1524.12228667</v>
      </c>
      <c r="M45" s="20" t="n">
        <f aca="false">IF(IF(SMALL(SCORE,3)&gt;=1000000000000,0,MATCH(SMALL(SCORE,3),SCORE,0))=0,"",INDEX(Designs!$AI$5:$AI$2704,IF(SMALL(SCORE,3)&gt;=1000000000000,0,MATCH(SMALL(SCORE,3),SCORE,0))))</f>
        <v>6069.8406296705</v>
      </c>
      <c r="N45" s="20" t="n">
        <f aca="false">IF(IF(SMALL(SCORE,3)&gt;=1000000000000,0,MATCH(SMALL(SCORE,3),SCORE,0))=0,"",INDEX(Designs!$AJ$5:$AJ$2704,IF(SMALL(SCORE,3)&gt;=1000000000000,0,MATCH(SMALL(SCORE,3),SCORE,0))))</f>
        <v>2473.96587128294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30.300253442316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1561.05164881</v>
      </c>
      <c r="M46" s="20" t="n">
        <f aca="false">IF(IF(SMALL(SCORE,4)&gt;=1000000000000,0,MATCH(SMALL(SCORE,4),SCORE,0))=0,"",INDEX(Designs!$AI$5:$AI$2704,IF(SMALL(SCORE,4)&gt;=1000000000000,0,MATCH(SMALL(SCORE,4),SCORE,0))))</f>
        <v>6112.3093961315</v>
      </c>
      <c r="N46" s="20" t="n">
        <f aca="false">IF(IF(SMALL(SCORE,4)&gt;=1000000000000,0,MATCH(SMALL(SCORE,4),SCORE,0))=0,"",INDEX(Designs!$AJ$5:$AJ$2704,IF(SMALL(SCORE,4)&gt;=1000000000000,0,MATCH(SMALL(SCORE,4),SCORE,0))))</f>
        <v>2511.44283803801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30.36701559177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1627.98751334</v>
      </c>
      <c r="M47" s="20" t="n">
        <f aca="false">IF(IF(SMALL(SCORE,5)&gt;=1000000000000,0,MATCH(SMALL(SCORE,5),SCORE,0))=0,"",INDEX(Designs!$AI$5:$AI$2704,IF(SMALL(SCORE,5)&gt;=1000000000000,0,MATCH(SMALL(SCORE,5),SCORE,0))))</f>
        <v>6189.285640341</v>
      </c>
      <c r="N47" s="20" t="n">
        <f aca="false">IF(IF(SMALL(SCORE,5)&gt;=1000000000000,0,MATCH(SMALL(SCORE,5),SCORE,0))=0,"",INDEX(Designs!$AJ$5:$AJ$2704,IF(SMALL(SCORE,5)&gt;=1000000000000,0,MATCH(SMALL(SCORE,5),SCORE,0))))</f>
        <v>2081.32064455784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30.194806682898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1634.91020506</v>
      </c>
      <c r="M48" s="20" t="n">
        <f aca="false">IF(IF(SMALL(SCORE,6)&gt;=1000000000000,0,MATCH(SMALL(SCORE,6),SCORE,0))=0,"",INDEX(Designs!$AI$5:$AI$2704,IF(SMALL(SCORE,6)&gt;=1000000000000,0,MATCH(SMALL(SCORE,6),SCORE,0))))</f>
        <v>6197.246735819</v>
      </c>
      <c r="N48" s="20" t="n">
        <f aca="false">IF(IF(SMALL(SCORE,6)&gt;=1000000000000,0,MATCH(SMALL(SCORE,6),SCORE,0))=0,"",INDEX(Designs!$AJ$5:$AJ$2704,IF(SMALL(SCORE,6)&gt;=1000000000000,0,MATCH(SMALL(SCORE,6),SCORE,0))))</f>
        <v>2628.80136004152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30.195715011462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1638.14082644</v>
      </c>
      <c r="M49" s="20" t="n">
        <f aca="false">IF(IF(SMALL(SCORE,7)&gt;=1000000000000,0,MATCH(SMALL(SCORE,7),SCORE,0))=0,"",INDEX(Designs!$AI$5:$AI$2704,IF(SMALL(SCORE,7)&gt;=1000000000000,0,MATCH(SMALL(SCORE,7),SCORE,0))))</f>
        <v>6200.961950406</v>
      </c>
      <c r="N49" s="20" t="n">
        <f aca="false">IF(IF(SMALL(SCORE,7)&gt;=1000000000000,0,MATCH(SMALL(SCORE,7),SCORE,0))=0,"",INDEX(Designs!$AJ$5:$AJ$2704,IF(SMALL(SCORE,7)&gt;=1000000000000,0,MATCH(SMALL(SCORE,7),SCORE,0))))</f>
        <v>1904.03785328041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30.32272396296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1671.56407949</v>
      </c>
      <c r="M50" s="20" t="n">
        <f aca="false">IF(IF(SMALL(SCORE,8)&gt;=1000000000000,0,MATCH(SMALL(SCORE,8),SCORE,0))=0,"",INDEX(Designs!$AI$5:$AI$2704,IF(SMALL(SCORE,8)&gt;=1000000000000,0,MATCH(SMALL(SCORE,8),SCORE,0))))</f>
        <v>6239.3986914135</v>
      </c>
      <c r="N50" s="20" t="n">
        <f aca="false">IF(IF(SMALL(SCORE,8)&gt;=1000000000000,0,MATCH(SMALL(SCORE,8),SCORE,0))=0,"",INDEX(Designs!$AJ$5:$AJ$2704,IF(SMALL(SCORE,8)&gt;=1000000000000,0,MATCH(SMALL(SCORE,8),SCORE,0))))</f>
        <v>2124.22344878902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30.147386838426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1683.74805521</v>
      </c>
      <c r="M51" s="20" t="n">
        <f aca="false">IF(IF(SMALL(SCORE,9)&gt;=1000000000000,0,MATCH(SMALL(SCORE,9),SCORE,0))=0,"",INDEX(Designs!$AI$5:$AI$2704,IF(SMALL(SCORE,9)&gt;=1000000000000,0,MATCH(SMALL(SCORE,9),SCORE,0))))</f>
        <v>6253.4102634915</v>
      </c>
      <c r="N51" s="20" t="n">
        <f aca="false">IF(IF(SMALL(SCORE,9)&gt;=1000000000000,0,MATCH(SMALL(SCORE,9),SCORE,0))=0,"",INDEX(Designs!$AJ$5:$AJ$2704,IF(SMALL(SCORE,9)&gt;=1000000000000,0,MATCH(SMALL(SCORE,9),SCORE,0))))</f>
        <v>1954.84863608518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30.805683109344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1739.23556674</v>
      </c>
      <c r="M52" s="20" t="n">
        <f aca="false">IF(IF(SMALL(SCORE,10)&gt;=1000000000000,0,MATCH(SMALL(SCORE,10),SCORE,0))=0,"",INDEX(Designs!$AI$5:$AI$2704,IF(SMALL(SCORE,10)&gt;=1000000000000,0,MATCH(SMALL(SCORE,10),SCORE,0))))</f>
        <v>6317.220901751</v>
      </c>
      <c r="N52" s="20" t="n">
        <f aca="false">IF(IF(SMALL(SCORE,10)&gt;=1000000000000,0,MATCH(SMALL(SCORE,10),SCORE,0))=0,"",INDEX(Designs!$AJ$5:$AJ$2704,IF(SMALL(SCORE,10)&gt;=1000000000000,0,MATCH(SMALL(SCORE,10),SCORE,0))))</f>
        <v>1418.12025871226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6.5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2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5" t="n">
        <v>2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5" t="n">
        <v>2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1.067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8" t="n">
        <v>1.989</v>
      </c>
      <c r="D15" s="6"/>
      <c r="E15" s="5" t="s">
        <v>104</v>
      </c>
    </row>
    <row r="16" customFormat="false" ht="15" hidden="false" customHeight="false" outlineLevel="0" collapsed="false">
      <c r="B16" s="6" t="s">
        <v>105</v>
      </c>
      <c r="C16" s="28" t="n">
        <v>2.948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8" t="n">
        <v>3.846</v>
      </c>
      <c r="D17" s="6"/>
      <c r="E17" s="5" t="s">
        <v>108</v>
      </c>
    </row>
    <row r="18" customFormat="false" ht="15" hidden="false" customHeight="false" outlineLevel="0" collapsed="false">
      <c r="B18" s="6" t="s">
        <v>109</v>
      </c>
      <c r="C18" s="28" t="n">
        <v>4.649</v>
      </c>
      <c r="D18" s="6"/>
      <c r="E18" s="5" t="s">
        <v>110</v>
      </c>
    </row>
    <row r="19" customFormat="false" ht="15" hidden="false" customHeight="false" outlineLevel="0" collapsed="false">
      <c r="B19" s="6" t="s">
        <v>111</v>
      </c>
      <c r="C19" s="28" t="n">
        <v>5.328</v>
      </c>
      <c r="D19" s="6"/>
      <c r="E19" s="5" t="s">
        <v>112</v>
      </c>
    </row>
    <row r="20" customFormat="false" ht="15" hidden="false" customHeight="false" outlineLevel="0" collapsed="false">
      <c r="B20" s="6" t="s">
        <v>113</v>
      </c>
      <c r="C20" s="28" t="n">
        <v>0.993</v>
      </c>
      <c r="D20" s="6"/>
      <c r="E20" s="5" t="s">
        <v>114</v>
      </c>
    </row>
    <row r="21" customFormat="false" ht="15" hidden="false" customHeight="false" outlineLevel="0" collapsed="false">
      <c r="B21" s="6" t="s">
        <v>115</v>
      </c>
      <c r="C21" s="28" t="n">
        <v>1.96</v>
      </c>
      <c r="D21" s="6"/>
      <c r="E21" s="5" t="s">
        <v>116</v>
      </c>
    </row>
    <row r="22" customFormat="false" ht="15" hidden="false" customHeight="false" outlineLevel="0" collapsed="false">
      <c r="B22" s="6" t="s">
        <v>117</v>
      </c>
      <c r="C22" s="29" t="n">
        <v>0.2373</v>
      </c>
      <c r="D22" s="6" t="s">
        <v>118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6" t="str">
        <f aca="false">IF(OR(CORE_MODE&lt;3,AND(A_FEED=2,N_CW_A&lt;=6),AND(A_FEED=1,N_CW_A&lt;=2)),"yes","no: feed 1 takes 0-2 stages on ring A, feed 2 0-6")</f>
        <v>yes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30" t="n">
        <v>65.7</v>
      </c>
      <c r="D24" s="6" t="s">
        <v>89</v>
      </c>
      <c r="E24" s="5" t="s">
        <v>123</v>
      </c>
    </row>
    <row r="25" customFormat="false" ht="15" hidden="false" customHeight="false" outlineLevel="0" collapsed="false">
      <c r="B25" s="6" t="s">
        <v>124</v>
      </c>
      <c r="C25" s="6" t="str">
        <f aca="false">IF(CORE_MODE&lt;&gt;3,"n/a (core field 1, 2 or 4)",IF(E_CORE&lt;=E_NULL_MAX,"yes","no: lower E, or rate the electrodes higher"))</f>
        <v>n/a (core field 1, 2 or 4)</v>
      </c>
      <c r="D25" s="6"/>
      <c r="E25" s="5" t="s">
        <v>125</v>
      </c>
    </row>
    <row r="26" customFormat="false" ht="15" hidden="false" customHeight="false" outlineLevel="0" collapsed="false">
      <c r="B26" s="6" t="s">
        <v>126</v>
      </c>
      <c r="C26" s="31" t="n">
        <f aca="false">IF(CORE_MODE=4,E_CORE/K_RING,E_CORE*D_CORE/10)</f>
        <v>27.3914875684787</v>
      </c>
      <c r="D26" s="6" t="s">
        <v>37</v>
      </c>
      <c r="E26" s="5" t="s">
        <v>127</v>
      </c>
    </row>
    <row r="27" customFormat="false" ht="15" hidden="false" customHeight="false" outlineLevel="0" collapsed="false">
      <c r="B27" s="6" t="s">
        <v>128</v>
      </c>
      <c r="C27" s="26" t="n">
        <v>2</v>
      </c>
      <c r="D27" s="6" t="s">
        <v>45</v>
      </c>
      <c r="E27" s="5" t="s">
        <v>129</v>
      </c>
    </row>
    <row r="28" customFormat="false" ht="15" hidden="false" customHeight="false" outlineLevel="0" collapsed="false">
      <c r="B28" s="6" t="s">
        <v>130</v>
      </c>
      <c r="C28" s="26" t="n">
        <v>1.3</v>
      </c>
      <c r="D28" s="6"/>
      <c r="E28" s="5" t="s">
        <v>131</v>
      </c>
    </row>
    <row r="29" customFormat="false" ht="15" hidden="false" customHeight="false" outlineLevel="0" collapsed="false">
      <c r="B29" s="6" t="s">
        <v>132</v>
      </c>
      <c r="C29" s="25" t="n">
        <v>6</v>
      </c>
      <c r="D29" s="6"/>
      <c r="E29" s="5" t="s">
        <v>133</v>
      </c>
    </row>
    <row r="30" customFormat="false" ht="15" hidden="false" customHeight="false" outlineLevel="0" collapsed="false">
      <c r="B30" s="6" t="s">
        <v>134</v>
      </c>
      <c r="C30" s="25" t="n">
        <v>300</v>
      </c>
      <c r="D30" s="6" t="s">
        <v>29</v>
      </c>
      <c r="E30" s="5" t="s">
        <v>135</v>
      </c>
    </row>
    <row r="31" customFormat="false" ht="15" hidden="false" customHeight="false" outlineLevel="0" collapsed="false">
      <c r="B31" s="6" t="s">
        <v>136</v>
      </c>
      <c r="C31" s="25" t="n">
        <v>1</v>
      </c>
      <c r="D31" s="6"/>
      <c r="E31" s="5" t="s">
        <v>137</v>
      </c>
    </row>
    <row r="32" customFormat="false" ht="15" hidden="false" customHeight="false" outlineLevel="0" collapsed="false">
      <c r="B32" s="6" t="s">
        <v>138</v>
      </c>
      <c r="C32" s="25" t="n">
        <v>300</v>
      </c>
      <c r="D32" s="6" t="s">
        <v>139</v>
      </c>
      <c r="E32" s="5" t="s">
        <v>140</v>
      </c>
    </row>
    <row r="33" customFormat="false" ht="15" hidden="false" customHeight="false" outlineLevel="0" collapsed="false">
      <c r="B33" s="6" t="s">
        <v>141</v>
      </c>
      <c r="C33" s="30" t="n">
        <v>300</v>
      </c>
      <c r="D33" s="6" t="s">
        <v>139</v>
      </c>
      <c r="E33" s="5" t="s">
        <v>142</v>
      </c>
    </row>
    <row r="34" customFormat="false" ht="15" hidden="false" customHeight="false" outlineLevel="0" collapsed="false">
      <c r="B34" s="6" t="s">
        <v>143</v>
      </c>
      <c r="C34" s="25" t="n">
        <v>1</v>
      </c>
      <c r="D34" s="6"/>
      <c r="E34" s="5" t="s">
        <v>144</v>
      </c>
    </row>
    <row r="36" customFormat="false" ht="15" hidden="false" customHeight="false" outlineLevel="0" collapsed="false">
      <c r="B36" s="15" t="s">
        <v>145</v>
      </c>
    </row>
    <row r="37" customFormat="false" ht="15" hidden="false" customHeight="false" outlineLevel="0" collapsed="false">
      <c r="B37" s="9" t="s">
        <v>75</v>
      </c>
      <c r="C37" s="9" t="s">
        <v>76</v>
      </c>
      <c r="D37" s="9" t="str">
        <f aca="false">"price ("&amp;CUR&amp;"/kg)"</f>
        <v>price (EUR/kg)</v>
      </c>
      <c r="E37" s="9" t="s">
        <v>83</v>
      </c>
    </row>
    <row r="38" customFormat="false" ht="15" hidden="false" customHeight="false" outlineLevel="0" collapsed="false">
      <c r="B38" s="32" t="s">
        <v>146</v>
      </c>
      <c r="C38" s="33" t="n">
        <v>2660</v>
      </c>
      <c r="D38" s="34" t="n">
        <v>9</v>
      </c>
      <c r="E38" s="5" t="s">
        <v>147</v>
      </c>
    </row>
    <row r="39" customFormat="false" ht="15" hidden="false" customHeight="false" outlineLevel="0" collapsed="false">
      <c r="B39" s="32" t="s">
        <v>148</v>
      </c>
      <c r="C39" s="33" t="n">
        <v>2700</v>
      </c>
      <c r="D39" s="34" t="n">
        <v>10</v>
      </c>
      <c r="E39" s="5" t="s">
        <v>149</v>
      </c>
    </row>
    <row r="40" customFormat="false" ht="15" hidden="false" customHeight="false" outlineLevel="0" collapsed="false">
      <c r="B40" s="32" t="s">
        <v>150</v>
      </c>
      <c r="C40" s="33" t="n">
        <v>2705</v>
      </c>
      <c r="D40" s="34" t="n">
        <v>8</v>
      </c>
      <c r="E40" s="5" t="s">
        <v>151</v>
      </c>
    </row>
    <row r="41" customFormat="false" ht="15" hidden="false" customHeight="false" outlineLevel="0" collapsed="false">
      <c r="B41" s="32" t="s">
        <v>152</v>
      </c>
      <c r="C41" s="33" t="n">
        <v>7930</v>
      </c>
      <c r="D41" s="34" t="n">
        <v>7</v>
      </c>
      <c r="E41" s="5" t="s">
        <v>153</v>
      </c>
    </row>
    <row r="42" customFormat="false" ht="15" hidden="false" customHeight="false" outlineLevel="0" collapsed="false">
      <c r="B42" s="32" t="s">
        <v>154</v>
      </c>
      <c r="C42" s="33" t="n">
        <v>8940</v>
      </c>
      <c r="D42" s="34" t="n">
        <v>14</v>
      </c>
      <c r="E42" s="5" t="s">
        <v>155</v>
      </c>
    </row>
    <row r="44" customFormat="false" ht="15" hidden="false" customHeight="false" outlineLevel="0" collapsed="false">
      <c r="B44" s="6" t="s">
        <v>156</v>
      </c>
      <c r="C44" s="25" t="s">
        <v>146</v>
      </c>
      <c r="D44" s="6"/>
      <c r="E44" s="5" t="s">
        <v>157</v>
      </c>
    </row>
    <row r="45" customFormat="false" ht="15" hidden="false" customHeight="false" outlineLevel="0" collapsed="false">
      <c r="B45" s="6" t="s">
        <v>158</v>
      </c>
      <c r="C45" s="25" t="s">
        <v>146</v>
      </c>
      <c r="D45" s="6"/>
      <c r="E45" s="5" t="s">
        <v>159</v>
      </c>
    </row>
    <row r="46" customFormat="false" ht="15" hidden="false" customHeight="false" outlineLevel="0" collapsed="false">
      <c r="B46" s="6" t="s">
        <v>160</v>
      </c>
      <c r="C46" s="7" t="n">
        <f aca="false">INDEX(MAT_RHO,MATCH(VANE_MAT,MAT_NAMES,0))</f>
        <v>2660</v>
      </c>
      <c r="D46" s="6" t="s">
        <v>161</v>
      </c>
      <c r="E46" s="5" t="s">
        <v>162</v>
      </c>
    </row>
    <row r="47" customFormat="false" ht="15" hidden="false" customHeight="false" outlineLevel="0" collapsed="false">
      <c r="B47" s="6" t="s">
        <v>163</v>
      </c>
      <c r="C47" s="31" t="n">
        <f aca="false">INDEX(MAT_PRICE,MATCH(VANE_MAT,MAT_NAMES,0))</f>
        <v>9</v>
      </c>
      <c r="D47" s="6" t="s">
        <v>164</v>
      </c>
      <c r="E47" s="5" t="s">
        <v>162</v>
      </c>
    </row>
    <row r="48" customFormat="false" ht="15" hidden="false" customHeight="false" outlineLevel="0" collapsed="false">
      <c r="B48" s="6" t="s">
        <v>165</v>
      </c>
      <c r="C48" s="7" t="n">
        <f aca="false">INDEX(MAT_RHO,MATCH(PLATE_MAT,MAT_NAMES,0))</f>
        <v>2660</v>
      </c>
      <c r="D48" s="6" t="s">
        <v>161</v>
      </c>
      <c r="E48" s="5" t="s">
        <v>162</v>
      </c>
    </row>
    <row r="49" customFormat="false" ht="15" hidden="false" customHeight="false" outlineLevel="0" collapsed="false">
      <c r="B49" s="6" t="s">
        <v>166</v>
      </c>
      <c r="C49" s="31" t="n">
        <f aca="false">INDEX(MAT_PRICE,MATCH(PLATE_MAT,MAT_NAMES,0))</f>
        <v>9</v>
      </c>
      <c r="D49" s="6" t="s">
        <v>164</v>
      </c>
      <c r="E49" s="5" t="s">
        <v>162</v>
      </c>
    </row>
    <row r="50" customFormat="false" ht="15" hidden="false" customHeight="false" outlineLevel="0" collapsed="false">
      <c r="B50" s="6" t="s">
        <v>167</v>
      </c>
      <c r="C50" s="35" t="n">
        <v>0.35</v>
      </c>
      <c r="D50" s="6" t="s">
        <v>168</v>
      </c>
      <c r="E50" s="5" t="s">
        <v>169</v>
      </c>
    </row>
    <row r="52" customFormat="false" ht="15" hidden="false" customHeight="false" outlineLevel="0" collapsed="false">
      <c r="B52" s="15" t="s">
        <v>170</v>
      </c>
    </row>
    <row r="53" customFormat="false" ht="15" hidden="false" customHeight="false" outlineLevel="0" collapsed="false">
      <c r="B53" s="6" t="s">
        <v>171</v>
      </c>
      <c r="C53" s="26" t="n">
        <v>1.5</v>
      </c>
      <c r="D53" s="6" t="s">
        <v>172</v>
      </c>
      <c r="E53" s="5" t="s">
        <v>173</v>
      </c>
    </row>
    <row r="54" customFormat="false" ht="15" hidden="false" customHeight="false" outlineLevel="0" collapsed="false">
      <c r="B54" s="6" t="s">
        <v>174</v>
      </c>
      <c r="C54" s="34" t="n">
        <v>1</v>
      </c>
      <c r="D54" s="6" t="s">
        <v>175</v>
      </c>
      <c r="E54" s="5" t="s">
        <v>176</v>
      </c>
    </row>
    <row r="55" customFormat="false" ht="15" hidden="false" customHeight="false" outlineLevel="0" collapsed="false">
      <c r="B55" s="6" t="s">
        <v>177</v>
      </c>
      <c r="C55" s="26" t="n">
        <v>5</v>
      </c>
      <c r="D55" s="6" t="s">
        <v>178</v>
      </c>
      <c r="E55" s="5" t="s">
        <v>179</v>
      </c>
    </row>
    <row r="56" customFormat="false" ht="15" hidden="false" customHeight="false" outlineLevel="0" collapsed="false">
      <c r="B56" s="6" t="s">
        <v>180</v>
      </c>
      <c r="C56" s="34" t="n">
        <v>8</v>
      </c>
      <c r="D56" s="6" t="s">
        <v>175</v>
      </c>
      <c r="E56" s="5" t="s">
        <v>181</v>
      </c>
    </row>
    <row r="57" customFormat="false" ht="15" hidden="false" customHeight="false" outlineLevel="0" collapsed="false">
      <c r="B57" s="6" t="s">
        <v>182</v>
      </c>
      <c r="C57" s="34" t="n">
        <v>3</v>
      </c>
      <c r="D57" s="6" t="s">
        <v>183</v>
      </c>
      <c r="E57" s="5" t="s">
        <v>184</v>
      </c>
    </row>
    <row r="58" customFormat="false" ht="15" hidden="false" customHeight="false" outlineLevel="0" collapsed="false">
      <c r="B58" s="6" t="s">
        <v>185</v>
      </c>
      <c r="C58" s="26" t="n">
        <v>45</v>
      </c>
      <c r="D58" s="6" t="s">
        <v>186</v>
      </c>
      <c r="E58" s="5" t="s">
        <v>187</v>
      </c>
    </row>
    <row r="59" customFormat="false" ht="15" hidden="false" customHeight="false" outlineLevel="0" collapsed="false">
      <c r="B59" s="6" t="s">
        <v>188</v>
      </c>
      <c r="C59" s="34" t="n">
        <v>0.25</v>
      </c>
      <c r="D59" s="6" t="s">
        <v>189</v>
      </c>
      <c r="E59" s="5" t="s">
        <v>190</v>
      </c>
    </row>
    <row r="60" customFormat="false" ht="15" hidden="false" customHeight="false" outlineLevel="0" collapsed="false">
      <c r="B60" s="6" t="s">
        <v>191</v>
      </c>
      <c r="C60" s="34" t="n">
        <v>60</v>
      </c>
      <c r="D60" s="6" t="s">
        <v>164</v>
      </c>
      <c r="E60" s="5" t="s">
        <v>192</v>
      </c>
    </row>
    <row r="61" customFormat="false" ht="15" hidden="false" customHeight="false" outlineLevel="0" collapsed="false">
      <c r="B61" s="6" t="s">
        <v>193</v>
      </c>
      <c r="C61" s="34" t="n">
        <v>60</v>
      </c>
      <c r="D61" s="6" t="s">
        <v>164</v>
      </c>
      <c r="E61" s="5" t="s">
        <v>187</v>
      </c>
    </row>
    <row r="62" customFormat="false" ht="15" hidden="false" customHeight="false" outlineLevel="0" collapsed="false">
      <c r="B62" s="6" t="s">
        <v>194</v>
      </c>
      <c r="C62" s="34" t="n">
        <v>120</v>
      </c>
      <c r="D62" s="6" t="s">
        <v>195</v>
      </c>
      <c r="E62" s="5" t="s">
        <v>196</v>
      </c>
    </row>
    <row r="63" customFormat="false" ht="15" hidden="false" customHeight="false" outlineLevel="0" collapsed="false">
      <c r="B63" s="6" t="s">
        <v>197</v>
      </c>
      <c r="C63" s="34" t="n">
        <v>80</v>
      </c>
      <c r="D63" s="6" t="s">
        <v>198</v>
      </c>
      <c r="E63" s="5" t="s">
        <v>187</v>
      </c>
    </row>
    <row r="64" customFormat="false" ht="15" hidden="false" customHeight="false" outlineLevel="0" collapsed="false">
      <c r="B64" s="6" t="s">
        <v>199</v>
      </c>
      <c r="C64" s="33" t="n">
        <v>200</v>
      </c>
      <c r="D64" s="6" t="s">
        <v>200</v>
      </c>
      <c r="E64" s="5" t="s">
        <v>201</v>
      </c>
    </row>
    <row r="65" customFormat="false" ht="15" hidden="false" customHeight="false" outlineLevel="0" collapsed="false">
      <c r="B65" s="6" t="s">
        <v>202</v>
      </c>
      <c r="C65" s="34" t="n">
        <v>0.6</v>
      </c>
      <c r="D65" s="6" t="s">
        <v>203</v>
      </c>
      <c r="E65" s="5" t="s">
        <v>187</v>
      </c>
    </row>
    <row r="66" customFormat="false" ht="15" hidden="false" customHeight="false" outlineLevel="0" collapsed="false">
      <c r="B66" s="6" t="s">
        <v>204</v>
      </c>
      <c r="C66" s="30" t="n">
        <v>20</v>
      </c>
      <c r="D66" s="6" t="s">
        <v>37</v>
      </c>
      <c r="E66" s="5" t="s">
        <v>205</v>
      </c>
    </row>
    <row r="67" customFormat="false" ht="15" hidden="false" customHeight="false" outlineLevel="0" collapsed="false">
      <c r="B67" s="6" t="s">
        <v>206</v>
      </c>
      <c r="C67" s="34" t="n">
        <v>2.5</v>
      </c>
      <c r="D67" s="6" t="s">
        <v>203</v>
      </c>
      <c r="E67" s="5" t="s">
        <v>187</v>
      </c>
    </row>
    <row r="68" customFormat="false" ht="15" hidden="false" customHeight="false" outlineLevel="0" collapsed="false">
      <c r="B68" s="6" t="s">
        <v>207</v>
      </c>
      <c r="C68" s="34" t="n">
        <v>1.5</v>
      </c>
      <c r="D68" s="6"/>
      <c r="E68" s="5" t="s">
        <v>208</v>
      </c>
    </row>
    <row r="69" customFormat="false" ht="15" hidden="false" customHeight="false" outlineLevel="0" collapsed="false">
      <c r="B69" s="6" t="s">
        <v>209</v>
      </c>
      <c r="C69" s="35" t="n">
        <v>0.15</v>
      </c>
      <c r="D69" s="6" t="s">
        <v>168</v>
      </c>
      <c r="E69" s="5" t="s">
        <v>210</v>
      </c>
    </row>
    <row r="71" customFormat="false" ht="15" hidden="false" customHeight="false" outlineLevel="0" collapsed="false">
      <c r="B71" s="15" t="s">
        <v>211</v>
      </c>
    </row>
    <row r="72" customFormat="false" ht="15" hidden="false" customHeight="false" outlineLevel="0" collapsed="false">
      <c r="B72" s="6" t="s">
        <v>212</v>
      </c>
      <c r="C72" s="20" t="n">
        <f aca="false">'BOM fixed'!$F$4</f>
        <v>3754</v>
      </c>
      <c r="D72" s="6"/>
      <c r="E72" s="5" t="s">
        <v>213</v>
      </c>
    </row>
  </sheetData>
  <dataValidations count="1">
    <dataValidation allowBlank="false" errorStyle="stop" operator="between" showDropDown="false" showErrorMessage="false" showInputMessage="false" sqref="C44:C45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214</v>
      </c>
    </row>
    <row r="4" customFormat="false" ht="15" hidden="false" customHeight="false" outlineLevel="0" collapsed="false">
      <c r="B4" s="36" t="s">
        <v>215</v>
      </c>
      <c r="F4" s="37" t="n">
        <f aca="false">SUM(F7:F41)</f>
        <v>3754</v>
      </c>
      <c r="G4" s="5" t="s">
        <v>216</v>
      </c>
    </row>
    <row r="6" customFormat="false" ht="15" hidden="false" customHeight="false" outlineLevel="0" collapsed="false">
      <c r="B6" s="9" t="s">
        <v>217</v>
      </c>
      <c r="C6" s="9" t="s">
        <v>82</v>
      </c>
      <c r="D6" s="9" t="s">
        <v>218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219</v>
      </c>
      <c r="C7" s="6" t="s">
        <v>220</v>
      </c>
      <c r="D7" s="33" t="n">
        <v>6</v>
      </c>
      <c r="E7" s="38" t="n">
        <v>35</v>
      </c>
      <c r="F7" s="24" t="n">
        <f aca="false">D7*E7</f>
        <v>210</v>
      </c>
      <c r="G7" s="5" t="s">
        <v>221</v>
      </c>
    </row>
    <row r="8" customFormat="false" ht="15" hidden="false" customHeight="false" outlineLevel="0" collapsed="false">
      <c r="B8" s="6" t="s">
        <v>219</v>
      </c>
      <c r="C8" s="6" t="s">
        <v>222</v>
      </c>
      <c r="D8" s="33" t="n">
        <v>6</v>
      </c>
      <c r="E8" s="38" t="n">
        <v>18</v>
      </c>
      <c r="F8" s="24" t="n">
        <f aca="false">D8*E8</f>
        <v>108</v>
      </c>
      <c r="G8" s="5" t="s">
        <v>223</v>
      </c>
    </row>
    <row r="9" customFormat="false" ht="15" hidden="false" customHeight="false" outlineLevel="0" collapsed="false">
      <c r="B9" s="6" t="s">
        <v>219</v>
      </c>
      <c r="C9" s="6" t="s">
        <v>224</v>
      </c>
      <c r="D9" s="33" t="n">
        <v>6</v>
      </c>
      <c r="E9" s="38" t="n">
        <v>25</v>
      </c>
      <c r="F9" s="24" t="n">
        <f aca="false">D9*E9</f>
        <v>150</v>
      </c>
      <c r="G9" s="5" t="s">
        <v>187</v>
      </c>
    </row>
    <row r="10" customFormat="false" ht="15" hidden="false" customHeight="false" outlineLevel="0" collapsed="false">
      <c r="B10" s="6" t="s">
        <v>219</v>
      </c>
      <c r="C10" s="6" t="s">
        <v>225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226</v>
      </c>
    </row>
    <row r="11" customFormat="false" ht="15" hidden="false" customHeight="false" outlineLevel="0" collapsed="false">
      <c r="B11" s="6" t="s">
        <v>219</v>
      </c>
      <c r="C11" s="6" t="s">
        <v>227</v>
      </c>
      <c r="D11" s="33" t="n">
        <v>4</v>
      </c>
      <c r="E11" s="38" t="n">
        <v>25</v>
      </c>
      <c r="F11" s="24" t="n">
        <f aca="false">D11*E11</f>
        <v>100</v>
      </c>
      <c r="G11" s="5" t="s">
        <v>228</v>
      </c>
    </row>
    <row r="12" customFormat="false" ht="15" hidden="false" customHeight="false" outlineLevel="0" collapsed="false">
      <c r="B12" s="6" t="s">
        <v>219</v>
      </c>
      <c r="C12" s="6" t="s">
        <v>229</v>
      </c>
      <c r="D12" s="33" t="n">
        <v>12</v>
      </c>
      <c r="E12" s="38" t="n">
        <v>15</v>
      </c>
      <c r="F12" s="24" t="n">
        <f aca="false">D12*E12</f>
        <v>180</v>
      </c>
      <c r="G12" s="5" t="s">
        <v>230</v>
      </c>
    </row>
    <row r="13" customFormat="false" ht="15" hidden="false" customHeight="false" outlineLevel="0" collapsed="false">
      <c r="B13" s="6" t="s">
        <v>219</v>
      </c>
      <c r="C13" s="6" t="s">
        <v>231</v>
      </c>
      <c r="D13" s="33" t="n">
        <v>2</v>
      </c>
      <c r="E13" s="38" t="n">
        <v>60</v>
      </c>
      <c r="F13" s="24" t="n">
        <f aca="false">D13*E13</f>
        <v>120</v>
      </c>
      <c r="G13" s="5" t="s">
        <v>187</v>
      </c>
    </row>
    <row r="14" customFormat="false" ht="15" hidden="false" customHeight="false" outlineLevel="0" collapsed="false">
      <c r="B14" s="6" t="s">
        <v>219</v>
      </c>
      <c r="C14" s="6" t="s">
        <v>232</v>
      </c>
      <c r="D14" s="33" t="n">
        <v>2</v>
      </c>
      <c r="E14" s="38" t="n">
        <v>45</v>
      </c>
      <c r="F14" s="24" t="n">
        <f aca="false">D14*E14</f>
        <v>90</v>
      </c>
      <c r="G14" s="5" t="s">
        <v>233</v>
      </c>
    </row>
    <row r="15" customFormat="false" ht="15" hidden="false" customHeight="false" outlineLevel="0" collapsed="false">
      <c r="B15" s="6" t="s">
        <v>219</v>
      </c>
      <c r="C15" s="6" t="s">
        <v>234</v>
      </c>
      <c r="D15" s="33" t="n">
        <v>4</v>
      </c>
      <c r="E15" s="38" t="n">
        <v>3</v>
      </c>
      <c r="F15" s="24" t="n">
        <f aca="false">D15*E15</f>
        <v>12</v>
      </c>
      <c r="G15" s="5" t="s">
        <v>235</v>
      </c>
    </row>
    <row r="16" customFormat="false" ht="15" hidden="false" customHeight="false" outlineLevel="0" collapsed="false">
      <c r="B16" s="6" t="s">
        <v>219</v>
      </c>
      <c r="C16" s="6" t="s">
        <v>236</v>
      </c>
      <c r="D16" s="33" t="n">
        <v>8</v>
      </c>
      <c r="E16" s="38" t="n">
        <v>1.5</v>
      </c>
      <c r="F16" s="24" t="n">
        <f aca="false">D16*E16</f>
        <v>12</v>
      </c>
      <c r="G16" s="5" t="s">
        <v>187</v>
      </c>
    </row>
    <row r="17" customFormat="false" ht="15" hidden="false" customHeight="false" outlineLevel="0" collapsed="false">
      <c r="B17" s="6" t="s">
        <v>219</v>
      </c>
      <c r="C17" s="6" t="s">
        <v>237</v>
      </c>
      <c r="D17" s="33" t="n">
        <v>1</v>
      </c>
      <c r="E17" s="38" t="n">
        <v>30</v>
      </c>
      <c r="F17" s="24" t="n">
        <f aca="false">D17*E17</f>
        <v>30</v>
      </c>
      <c r="G17" s="5" t="s">
        <v>238</v>
      </c>
    </row>
    <row r="18" customFormat="false" ht="15" hidden="false" customHeight="false" outlineLevel="0" collapsed="false">
      <c r="B18" s="6" t="s">
        <v>239</v>
      </c>
      <c r="C18" s="6" t="s">
        <v>240</v>
      </c>
      <c r="D18" s="33" t="n">
        <v>2</v>
      </c>
      <c r="E18" s="38" t="n">
        <v>15</v>
      </c>
      <c r="F18" s="24" t="n">
        <f aca="false">D18*E18</f>
        <v>30</v>
      </c>
      <c r="G18" s="5" t="s">
        <v>187</v>
      </c>
    </row>
    <row r="19" customFormat="false" ht="15" hidden="false" customHeight="false" outlineLevel="0" collapsed="false">
      <c r="B19" s="6" t="s">
        <v>239</v>
      </c>
      <c r="C19" s="6" t="s">
        <v>241</v>
      </c>
      <c r="D19" s="33" t="n">
        <v>2</v>
      </c>
      <c r="E19" s="38" t="n">
        <v>12</v>
      </c>
      <c r="F19" s="24" t="n">
        <f aca="false">D19*E19</f>
        <v>24</v>
      </c>
      <c r="G19" s="5" t="s">
        <v>242</v>
      </c>
    </row>
    <row r="20" customFormat="false" ht="15" hidden="false" customHeight="false" outlineLevel="0" collapsed="false">
      <c r="B20" s="6" t="s">
        <v>239</v>
      </c>
      <c r="C20" s="6" t="s">
        <v>243</v>
      </c>
      <c r="D20" s="33" t="n">
        <v>2</v>
      </c>
      <c r="E20" s="38" t="n">
        <v>30</v>
      </c>
      <c r="F20" s="24" t="n">
        <f aca="false">D20*E20</f>
        <v>60</v>
      </c>
      <c r="G20" s="5" t="s">
        <v>244</v>
      </c>
    </row>
    <row r="21" customFormat="false" ht="15" hidden="false" customHeight="false" outlineLevel="0" collapsed="false">
      <c r="B21" s="6" t="s">
        <v>245</v>
      </c>
      <c r="C21" s="6" t="s">
        <v>246</v>
      </c>
      <c r="D21" s="33" t="n">
        <v>2</v>
      </c>
      <c r="E21" s="38" t="n">
        <v>40</v>
      </c>
      <c r="F21" s="24" t="n">
        <f aca="false">D21*E21</f>
        <v>80</v>
      </c>
      <c r="G21" s="5" t="s">
        <v>247</v>
      </c>
    </row>
    <row r="22" customFormat="false" ht="15" hidden="false" customHeight="false" outlineLevel="0" collapsed="false">
      <c r="B22" s="6" t="s">
        <v>245</v>
      </c>
      <c r="C22" s="6" t="s">
        <v>248</v>
      </c>
      <c r="D22" s="33" t="n">
        <v>1</v>
      </c>
      <c r="E22" s="38" t="n">
        <v>250</v>
      </c>
      <c r="F22" s="24" t="n">
        <f aca="false">D22*E22</f>
        <v>250</v>
      </c>
      <c r="G22" s="5" t="s">
        <v>249</v>
      </c>
    </row>
    <row r="23" customFormat="false" ht="15" hidden="false" customHeight="false" outlineLevel="0" collapsed="false">
      <c r="B23" s="6" t="s">
        <v>245</v>
      </c>
      <c r="C23" s="6" t="s">
        <v>250</v>
      </c>
      <c r="D23" s="33" t="n">
        <v>1</v>
      </c>
      <c r="E23" s="38" t="n">
        <v>120</v>
      </c>
      <c r="F23" s="24" t="n">
        <f aca="false">D23*E23</f>
        <v>120</v>
      </c>
      <c r="G23" s="5" t="s">
        <v>251</v>
      </c>
    </row>
    <row r="24" customFormat="false" ht="15" hidden="false" customHeight="false" outlineLevel="0" collapsed="false">
      <c r="B24" s="6" t="s">
        <v>245</v>
      </c>
      <c r="C24" s="6" t="s">
        <v>252</v>
      </c>
      <c r="D24" s="7" t="n">
        <f aca="false">IF(CORE_MODE=1,1,IF(CORE_MODE=2,2,0))</f>
        <v>0</v>
      </c>
      <c r="E24" s="38" t="n">
        <v>25</v>
      </c>
      <c r="F24" s="24" t="n">
        <f aca="false">D24*E24</f>
        <v>0</v>
      </c>
      <c r="G24" s="5" t="s">
        <v>253</v>
      </c>
    </row>
    <row r="25" customFormat="false" ht="15" hidden="false" customHeight="false" outlineLevel="0" collapsed="false">
      <c r="B25" s="6" t="s">
        <v>245</v>
      </c>
      <c r="C25" s="6" t="s">
        <v>254</v>
      </c>
      <c r="D25" s="7" t="n">
        <f aca="false">IF(OR(CORE_MODE=3,CORE_MODE=4),0,1)</f>
        <v>0</v>
      </c>
      <c r="E25" s="38" t="n">
        <v>60</v>
      </c>
      <c r="F25" s="24" t="n">
        <f aca="false">D25*E25</f>
        <v>0</v>
      </c>
      <c r="G25" s="5" t="s">
        <v>255</v>
      </c>
    </row>
    <row r="26" customFormat="false" ht="15" hidden="false" customHeight="false" outlineLevel="0" collapsed="false">
      <c r="B26" s="6" t="s">
        <v>245</v>
      </c>
      <c r="C26" s="6" t="s">
        <v>256</v>
      </c>
      <c r="D26" s="7" t="n">
        <f aca="false">IF(CORE_MODE=3,2,0)</f>
        <v>0</v>
      </c>
      <c r="E26" s="38" t="n">
        <v>80</v>
      </c>
      <c r="F26" s="24" t="n">
        <f aca="false">D26*E26</f>
        <v>0</v>
      </c>
      <c r="G26" s="5" t="s">
        <v>257</v>
      </c>
    </row>
    <row r="27" customFormat="false" ht="15" hidden="false" customHeight="false" outlineLevel="0" collapsed="false">
      <c r="B27" s="6" t="s">
        <v>245</v>
      </c>
      <c r="C27" s="6" t="s">
        <v>258</v>
      </c>
      <c r="D27" s="7" t="n">
        <f aca="false">IF(CORE_MODE=3,2,0)</f>
        <v>0</v>
      </c>
      <c r="E27" s="38" t="n">
        <v>120</v>
      </c>
      <c r="F27" s="24" t="n">
        <f aca="false">D27*E27</f>
        <v>0</v>
      </c>
      <c r="G27" s="5" t="s">
        <v>259</v>
      </c>
    </row>
    <row r="28" customFormat="false" ht="15" hidden="false" customHeight="false" outlineLevel="0" collapsed="false">
      <c r="B28" s="6" t="s">
        <v>245</v>
      </c>
      <c r="C28" s="6" t="s">
        <v>260</v>
      </c>
      <c r="D28" s="7" t="n">
        <f aca="false">IF(CORE_MODE=4,2,0)</f>
        <v>2</v>
      </c>
      <c r="E28" s="38" t="n">
        <v>25</v>
      </c>
      <c r="F28" s="24" t="n">
        <f aca="false">D28*E28</f>
        <v>50</v>
      </c>
      <c r="G28" s="5" t="s">
        <v>261</v>
      </c>
    </row>
    <row r="29" customFormat="false" ht="15" hidden="false" customHeight="false" outlineLevel="0" collapsed="false">
      <c r="B29" s="6" t="s">
        <v>245</v>
      </c>
      <c r="C29" s="6" t="s">
        <v>262</v>
      </c>
      <c r="D29" s="7" t="n">
        <f aca="false">IF(CORE_MODE=4,1,0)</f>
        <v>1</v>
      </c>
      <c r="E29" s="38" t="n">
        <v>30</v>
      </c>
      <c r="F29" s="24" t="n">
        <f aca="false">D29*E29</f>
        <v>30</v>
      </c>
      <c r="G29" s="5" t="s">
        <v>263</v>
      </c>
    </row>
    <row r="30" customFormat="false" ht="15" hidden="false" customHeight="false" outlineLevel="0" collapsed="false">
      <c r="B30" s="6" t="s">
        <v>245</v>
      </c>
      <c r="C30" s="6" t="s">
        <v>264</v>
      </c>
      <c r="D30" s="7" t="n">
        <f aca="false">IF(OR(CORE_MODE=3,CORE_MODE=4),IF(A_FEED=2,0,1)+2*N_CW+2*N_CW_A,0)</f>
        <v>8</v>
      </c>
      <c r="E30" s="38" t="n">
        <v>12</v>
      </c>
      <c r="F30" s="24" t="n">
        <f aca="false">D30*E30</f>
        <v>96</v>
      </c>
      <c r="G30" s="5" t="s">
        <v>265</v>
      </c>
    </row>
    <row r="31" customFormat="false" ht="15" hidden="false" customHeight="false" outlineLevel="0" collapsed="false">
      <c r="B31" s="6" t="s">
        <v>266</v>
      </c>
      <c r="C31" s="6" t="s">
        <v>267</v>
      </c>
      <c r="D31" s="33" t="n">
        <v>1</v>
      </c>
      <c r="E31" s="38" t="n">
        <v>80</v>
      </c>
      <c r="F31" s="24" t="n">
        <f aca="false">D31*E31</f>
        <v>80</v>
      </c>
      <c r="G31" s="5" t="s">
        <v>268</v>
      </c>
    </row>
    <row r="32" customFormat="false" ht="15" hidden="false" customHeight="false" outlineLevel="0" collapsed="false">
      <c r="B32" s="6" t="s">
        <v>266</v>
      </c>
      <c r="C32" s="6" t="s">
        <v>269</v>
      </c>
      <c r="D32" s="33" t="n">
        <v>4</v>
      </c>
      <c r="E32" s="38" t="n">
        <v>5</v>
      </c>
      <c r="F32" s="24" t="n">
        <f aca="false">D32*E32</f>
        <v>20</v>
      </c>
      <c r="G32" s="5" t="s">
        <v>270</v>
      </c>
    </row>
    <row r="33" customFormat="false" ht="15" hidden="false" customHeight="false" outlineLevel="0" collapsed="false">
      <c r="B33" s="6" t="s">
        <v>266</v>
      </c>
      <c r="C33" s="6" t="s">
        <v>271</v>
      </c>
      <c r="D33" s="33" t="n">
        <v>1</v>
      </c>
      <c r="E33" s="38" t="n">
        <v>60</v>
      </c>
      <c r="F33" s="24" t="n">
        <f aca="false">D33*E33</f>
        <v>60</v>
      </c>
      <c r="G33" s="5" t="s">
        <v>187</v>
      </c>
    </row>
    <row r="34" customFormat="false" ht="15" hidden="false" customHeight="false" outlineLevel="0" collapsed="false">
      <c r="B34" s="6" t="s">
        <v>266</v>
      </c>
      <c r="C34" s="6" t="s">
        <v>272</v>
      </c>
      <c r="D34" s="33" t="n">
        <v>1</v>
      </c>
      <c r="E34" s="38" t="n">
        <v>20</v>
      </c>
      <c r="F34" s="24" t="n">
        <f aca="false">D34*E34</f>
        <v>20</v>
      </c>
      <c r="G34" s="5" t="s">
        <v>187</v>
      </c>
    </row>
    <row r="35" customFormat="false" ht="15" hidden="false" customHeight="false" outlineLevel="0" collapsed="false">
      <c r="B35" s="6" t="s">
        <v>273</v>
      </c>
      <c r="C35" s="6" t="s">
        <v>274</v>
      </c>
      <c r="D35" s="33" t="n">
        <v>6</v>
      </c>
      <c r="E35" s="38" t="n">
        <v>12</v>
      </c>
      <c r="F35" s="24" t="n">
        <f aca="false">D35*E35</f>
        <v>72</v>
      </c>
      <c r="G35" s="5" t="s">
        <v>275</v>
      </c>
    </row>
    <row r="36" customFormat="false" ht="15" hidden="false" customHeight="false" outlineLevel="0" collapsed="false">
      <c r="B36" s="6" t="s">
        <v>273</v>
      </c>
      <c r="C36" s="6" t="s">
        <v>276</v>
      </c>
      <c r="D36" s="33" t="n">
        <v>6</v>
      </c>
      <c r="E36" s="38" t="n">
        <v>30</v>
      </c>
      <c r="F36" s="24" t="n">
        <f aca="false">D36*E36</f>
        <v>180</v>
      </c>
      <c r="G36" s="5" t="s">
        <v>277</v>
      </c>
    </row>
    <row r="37" customFormat="false" ht="15" hidden="false" customHeight="false" outlineLevel="0" collapsed="false">
      <c r="B37" s="6" t="s">
        <v>273</v>
      </c>
      <c r="C37" s="6" t="s">
        <v>278</v>
      </c>
      <c r="D37" s="33" t="n">
        <v>2</v>
      </c>
      <c r="E37" s="38" t="n">
        <v>40</v>
      </c>
      <c r="F37" s="24" t="n">
        <f aca="false">D37*E37</f>
        <v>80</v>
      </c>
      <c r="G37" s="5" t="s">
        <v>187</v>
      </c>
    </row>
    <row r="38" customFormat="false" ht="15" hidden="false" customHeight="false" outlineLevel="0" collapsed="false">
      <c r="B38" s="6" t="s">
        <v>273</v>
      </c>
      <c r="C38" s="6" t="s">
        <v>279</v>
      </c>
      <c r="D38" s="33" t="n">
        <v>1</v>
      </c>
      <c r="E38" s="38" t="n">
        <v>250</v>
      </c>
      <c r="F38" s="24" t="n">
        <f aca="false">D38*E38</f>
        <v>250</v>
      </c>
      <c r="G38" s="5" t="s">
        <v>187</v>
      </c>
    </row>
    <row r="39" customFormat="false" ht="15" hidden="false" customHeight="false" outlineLevel="0" collapsed="false">
      <c r="B39" s="6" t="s">
        <v>273</v>
      </c>
      <c r="C39" s="6" t="s">
        <v>280</v>
      </c>
      <c r="D39" s="33" t="n">
        <v>1</v>
      </c>
      <c r="E39" s="38" t="n">
        <v>250</v>
      </c>
      <c r="F39" s="24" t="n">
        <f aca="false">D39*E39</f>
        <v>250</v>
      </c>
      <c r="G39" s="5" t="s">
        <v>187</v>
      </c>
    </row>
    <row r="40" customFormat="false" ht="15" hidden="false" customHeight="false" outlineLevel="0" collapsed="false">
      <c r="B40" s="6" t="s">
        <v>273</v>
      </c>
      <c r="C40" s="6" t="s">
        <v>281</v>
      </c>
      <c r="D40" s="33" t="n">
        <v>1</v>
      </c>
      <c r="E40" s="38" t="n">
        <v>300</v>
      </c>
      <c r="F40" s="24" t="n">
        <f aca="false">D40*E40</f>
        <v>300</v>
      </c>
      <c r="G40" s="5" t="s">
        <v>187</v>
      </c>
    </row>
    <row r="41" customFormat="false" ht="15" hidden="false" customHeight="false" outlineLevel="0" collapsed="false">
      <c r="B41" s="6" t="s">
        <v>273</v>
      </c>
      <c r="C41" s="6" t="s">
        <v>282</v>
      </c>
      <c r="D41" s="33" t="n">
        <v>1</v>
      </c>
      <c r="E41" s="38" t="n">
        <v>150</v>
      </c>
      <c r="F41" s="24" t="n">
        <f aca="false">D41*E41</f>
        <v>150</v>
      </c>
      <c r="G41" s="5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284</v>
      </c>
    </row>
    <row r="2" customFormat="false" ht="15" hidden="false" customHeight="false" outlineLevel="0" collapsed="false">
      <c r="A2" s="5" t="s">
        <v>285</v>
      </c>
    </row>
    <row r="4" customFormat="false" ht="42" hidden="false" customHeight="true" outlineLevel="0" collapsed="false">
      <c r="A4" s="40" t="s">
        <v>286</v>
      </c>
      <c r="B4" s="40" t="s">
        <v>65</v>
      </c>
      <c r="C4" s="40" t="s">
        <v>287</v>
      </c>
      <c r="D4" s="40" t="s">
        <v>67</v>
      </c>
      <c r="E4" s="40" t="s">
        <v>288</v>
      </c>
      <c r="F4" s="40" t="s">
        <v>289</v>
      </c>
      <c r="G4" s="40" t="s">
        <v>290</v>
      </c>
      <c r="H4" s="40" t="s">
        <v>291</v>
      </c>
      <c r="I4" s="40" t="s">
        <v>292</v>
      </c>
      <c r="J4" s="40" t="s">
        <v>41</v>
      </c>
      <c r="K4" s="40" t="s">
        <v>71</v>
      </c>
      <c r="L4" s="40" t="s">
        <v>293</v>
      </c>
      <c r="M4" s="40" t="s">
        <v>294</v>
      </c>
      <c r="N4" s="40" t="s">
        <v>295</v>
      </c>
      <c r="O4" s="40" t="s">
        <v>296</v>
      </c>
      <c r="P4" s="40" t="s">
        <v>297</v>
      </c>
      <c r="Q4" s="40" t="s">
        <v>298</v>
      </c>
      <c r="R4" s="40" t="s">
        <v>299</v>
      </c>
      <c r="S4" s="40" t="s">
        <v>300</v>
      </c>
      <c r="T4" s="40" t="s">
        <v>301</v>
      </c>
      <c r="U4" s="40" t="s">
        <v>302</v>
      </c>
      <c r="V4" s="40" t="s">
        <v>303</v>
      </c>
      <c r="W4" s="40" t="s">
        <v>304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305</v>
      </c>
      <c r="AL4" s="40" t="s">
        <v>306</v>
      </c>
      <c r="AM4" s="40" t="s">
        <v>307</v>
      </c>
      <c r="AN4" s="40" t="s">
        <v>308</v>
      </c>
      <c r="AO4" s="40" t="s">
        <v>309</v>
      </c>
      <c r="AP4" s="40" t="s">
        <v>310</v>
      </c>
      <c r="AQ4" s="40" t="s">
        <v>43</v>
      </c>
      <c r="AR4" s="40" t="s">
        <v>311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2*ROUNDUP(G5*1000/V_ZENER,0)*PRICE_Z+(4+IF(CORE_MODE=1,1,0)+IF(OR(CORE_MODE=3,CORE_MODE=4),IF(A_FEED=2,0,1)+2*N_CW+2*N_CW_A,0))*ROUNDUP(G5*DIODE_SAFETY/V_STICK,0)*PRICE_STICK</f>
        <v>74.4</v>
      </c>
      <c r="AG5" s="24" t="n">
        <f aca="false">SUM(X5:AF5)</f>
        <v>1198.02943933</v>
      </c>
      <c r="AH5" s="20" t="n">
        <f aca="false">FIXED_BOM</f>
        <v>3754</v>
      </c>
      <c r="AI5" s="24" t="n">
        <f aca="false">(AG5+AH5)*(1+CONT)</f>
        <v>5694.8338552295</v>
      </c>
      <c r="AJ5" s="24" t="n">
        <f aca="false">IF(AR5&gt;0,AI5/AR5,1000000000000)</f>
        <v>6359.79493416052</v>
      </c>
      <c r="AK5" s="8" t="n">
        <f aca="false">IF(AND(AP5&gt;=V_NEED,AR5&gt;=P_MIN,AQ5&gt;=Z_MIN,F5&lt;=N_CAP,D5&lt;=R_MAX,OR(CORONA_REQ=0,O5&gt;=G5),OR(CORE_MODE&lt;&gt;3,E_CORE&lt;=E_NULL_MAX),N_CW_A_OK="yes"),1,0)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IF(CORE_MODE=1,G5,IF(OR(CORE_MODE=3,CORE_MODE=4),IF(A_FEED=2,0,G5)+(CHOOSE(N_CW+1,0,1,CW_N2,CW_N3,CW_N4,CW_N5,CW_N6)+IF(A_FEED=2,CHOOSE(MIN(N_CW_A,6)+1,0,1,CW_N2,CW_N3,CW_N4,CW_N5,CW_N6),CHOOSE(MIN(N_CW_A,2)+1,0,CW_A1,CW_A2)))*CW_PER_SWING*AM5,AM5))</f>
        <v>17.038113108588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2*ROUNDUP(G6*1000/V_ZENER,0)*PRICE_Z+(4+IF(CORE_MODE=1,1,0)+IF(OR(CORE_MODE=3,CORE_MODE=4),IF(A_FEED=2,0,1)+2*N_CW+2*N_CW_A,0))*ROUNDUP(G6*DIODE_SAFETY/V_STICK,0)*PRICE_STICK</f>
        <v>74.4</v>
      </c>
      <c r="AG6" s="24" t="n">
        <f aca="false">SUM(X6:AF6)</f>
        <v>1589.89960015</v>
      </c>
      <c r="AH6" s="20" t="n">
        <f aca="false">FIXED_BOM</f>
        <v>3754</v>
      </c>
      <c r="AI6" s="24" t="n">
        <f aca="false">(AG6+AH6)*(1+CONT)</f>
        <v>6145.4845401725</v>
      </c>
      <c r="AJ6" s="24" t="n">
        <f aca="false">IF(AR6&gt;0,AI6/AR6,1000000000000)</f>
        <v>4050.38595267683</v>
      </c>
      <c r="AK6" s="8" t="n">
        <f aca="false">IF(AND(AP6&gt;=V_NEED,AR6&gt;=P_MIN,AQ6&gt;=Z_MIN,F6&lt;=N_CAP,D6&lt;=R_MAX,OR(CORONA_REQ=0,O6&gt;=G6),OR(CORE_MODE&lt;&gt;3,E_CORE&lt;=E_NULL_MAX),N_CW_A_OK="yes"),1,0)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IF(CORE_MODE=1,G6,IF(OR(CORE_MODE=3,CORE_MODE=4),IF(A_FEED=2,0,G6)+(CHOOSE(N_CW+1,0,1,CW_N2,CW_N3,CW_N4,CW_N5,CW_N6)+IF(A_FEED=2,CHOOSE(MIN(N_CW_A,6)+1,0,1,CW_N2,CW_N3,CW_N4,CW_N5,CW_N6),CHOOSE(MIN(N_CW_A,2)+1,0,CW_A1,CW_A2)))*CW_PER_SWING*AM6,AM6))</f>
        <v>17.191578190644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2*ROUNDUP(G7*1000/V_ZENER,0)*PRICE_Z+(4+IF(CORE_MODE=1,1,0)+IF(OR(CORE_MODE=3,CORE_MODE=4),IF(A_FEED=2,0,1)+2*N_CW+2*N_CW_A,0))*ROUNDUP(G7*DIODE_SAFETY/V_STICK,0)*PRICE_STICK</f>
        <v>74.4</v>
      </c>
      <c r="AG7" s="24" t="n">
        <f aca="false">SUM(X7:AF7)</f>
        <v>2050.7242083</v>
      </c>
      <c r="AH7" s="20" t="n">
        <f aca="false">FIXED_BOM</f>
        <v>3754</v>
      </c>
      <c r="AI7" s="24" t="n">
        <f aca="false">(AG7+AH7)*(1+CONT)</f>
        <v>6675.432839545</v>
      </c>
      <c r="AJ7" s="24" t="n">
        <f aca="false">IF(AR7&gt;0,AI7/AR7,1000000000000)</f>
        <v>3115.29669680725</v>
      </c>
      <c r="AK7" s="8" t="n">
        <f aca="false">IF(AND(AP7&gt;=V_NEED,AR7&gt;=P_MIN,AQ7&gt;=Z_MIN,F7&lt;=N_CAP,D7&lt;=R_MAX,OR(CORONA_REQ=0,O7&gt;=G7),OR(CORE_MODE&lt;&gt;3,E_CORE&lt;=E_NULL_MAX),N_CW_A_OK="yes"),1,0)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IF(CORE_MODE=1,G7,IF(OR(CORE_MODE=3,CORE_MODE=4),IF(A_FEED=2,0,G7)+(CHOOSE(N_CW+1,0,1,CW_N2,CW_N3,CW_N4,CW_N5,CW_N6)+IF(A_FEED=2,CHOOSE(MIN(N_CW_A,6)+1,0,1,CW_N2,CW_N3,CW_N4,CW_N5,CW_N6),CHOOSE(MIN(N_CW_A,2)+1,0,CW_A1,CW_A2)))*CW_PER_SWING*AM7,AM7))</f>
        <v>17.2862565876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2*ROUNDUP(G8*1000/V_ZENER,0)*PRICE_Z+(4+IF(CORE_MODE=1,1,0)+IF(OR(CORE_MODE=3,CORE_MODE=4),IF(A_FEED=2,0,1)+2*N_CW+2*N_CW_A,0))*ROUNDUP(G8*DIODE_SAFETY/V_STICK,0)*PRICE_STICK</f>
        <v>74.4</v>
      </c>
      <c r="AG8" s="24" t="n">
        <f aca="false">SUM(X8:AF8)</f>
        <v>2442.59431062</v>
      </c>
      <c r="AH8" s="20" t="n">
        <f aca="false">FIXED_BOM</f>
        <v>3754</v>
      </c>
      <c r="AI8" s="24" t="n">
        <f aca="false">(AG8+AH8)*(1+CONT)</f>
        <v>7126.083457213</v>
      </c>
      <c r="AJ8" s="24" t="n">
        <f aca="false">IF(AR8&gt;0,AI8/AR8,1000000000000)</f>
        <v>2574.19451059739</v>
      </c>
      <c r="AK8" s="8" t="n">
        <f aca="false">IF(AND(AP8&gt;=V_NEED,AR8&gt;=P_MIN,AQ8&gt;=Z_MIN,F8&lt;=N_CAP,D8&lt;=R_MAX,OR(CORONA_REQ=0,O8&gt;=G8),OR(CORE_MODE&lt;&gt;3,E_CORE&lt;=E_NULL_MAX),N_CW_A_OK="yes"),1,0)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IF(CORE_MODE=1,G8,IF(OR(CORE_MODE=3,CORE_MODE=4),IF(A_FEED=2,0,G8)+(CHOOSE(N_CW+1,0,1,CW_N2,CW_N3,CW_N4,CW_N5,CW_N6)+IF(A_FEED=2,CHOOSE(MIN(N_CW_A,6)+1,0,1,CW_N2,CW_N3,CW_N4,CW_N5,CW_N6),CHOOSE(MIN(N_CW_A,2)+1,0,CW_A1,CW_A2)))*CW_PER_SWING*AM8,AM8))</f>
        <v>17.35633371186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2*ROUNDUP(G9*1000/V_ZENER,0)*PRICE_Z+(4+IF(CORE_MODE=1,1,0)+IF(OR(CORE_MODE=3,CORE_MODE=4),IF(A_FEED=2,0,1)+2*N_CW+2*N_CW_A,0))*ROUNDUP(G9*DIODE_SAFETY/V_STICK,0)*PRICE_STICK</f>
        <v>74.4</v>
      </c>
      <c r="AG9" s="24" t="n">
        <f aca="false">SUM(X9:AF9)</f>
        <v>2834.46441644</v>
      </c>
      <c r="AH9" s="20" t="n">
        <f aca="false">FIXED_BOM</f>
        <v>3754</v>
      </c>
      <c r="AI9" s="24" t="n">
        <f aca="false">(AG9+AH9)*(1+CONT)</f>
        <v>7576.734078906</v>
      </c>
      <c r="AJ9" s="24" t="n">
        <f aca="false">IF(AR9&gt;0,AI9/AR9,1000000000000)</f>
        <v>2231.26259054232</v>
      </c>
      <c r="AK9" s="8" t="n">
        <f aca="false">IF(AND(AP9&gt;=V_NEED,AR9&gt;=P_MIN,AQ9&gt;=Z_MIN,F9&lt;=N_CAP,D9&lt;=R_MAX,OR(CORONA_REQ=0,O9&gt;=G9),OR(CORE_MODE&lt;&gt;3,E_CORE&lt;=E_NULL_MAX),N_CW_A_OK="yes"),1,0)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IF(CORE_MODE=1,G9,IF(OR(CORE_MODE=3,CORE_MODE=4),IF(A_FEED=2,0,G9)+(CHOOSE(N_CW+1,0,1,CW_N2,CW_N3,CW_N4,CW_N5,CW_N6)+IF(A_FEED=2,CHOOSE(MIN(N_CW_A,6)+1,0,1,CW_N2,CW_N3,CW_N4,CW_N5,CW_N6),CHOOSE(MIN(N_CW_A,2)+1,0,CW_A1,CW_A2)))*CW_PER_SWING*AM9,AM9))</f>
        <v>17.412560947782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2*ROUNDUP(G10*1000/V_ZENER,0)*PRICE_Z+(4+IF(CORE_MODE=1,1,0)+IF(OR(CORE_MODE=3,CORE_MODE=4),IF(A_FEED=2,0,1)+2*N_CW+2*N_CW_A,0))*ROUNDUP(G10*DIODE_SAFETY/V_STICK,0)*PRICE_STICK</f>
        <v>74.4</v>
      </c>
      <c r="AG10" s="24" t="n">
        <f aca="false">SUM(X10:AF10)</f>
        <v>3687.15912191</v>
      </c>
      <c r="AH10" s="20" t="n">
        <f aca="false">FIXED_BOM</f>
        <v>3754</v>
      </c>
      <c r="AI10" s="24" t="n">
        <f aca="false">(AG10+AH10)*(1+CONT)</f>
        <v>8557.3329901965</v>
      </c>
      <c r="AJ10" s="24" t="n">
        <f aca="false">IF(AR10&gt;0,AI10/AR10,1000000000000)</f>
        <v>1840.46081568933</v>
      </c>
      <c r="AK10" s="8" t="n">
        <f aca="false">IF(AND(AP10&gt;=V_NEED,AR10&gt;=P_MIN,AQ10&gt;=Z_MIN,F10&lt;=N_CAP,D10&lt;=R_MAX,OR(CORONA_REQ=0,O10&gt;=G10),OR(CORE_MODE&lt;&gt;3,E_CORE&lt;=E_NULL_MAX),N_CW_A_OK="yes"),1,0)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IF(CORE_MODE=1,G10,IF(OR(CORE_MODE=3,CORE_MODE=4),IF(A_FEED=2,0,G10)+(CHOOSE(N_CW+1,0,1,CW_N2,CW_N3,CW_N4,CW_N5,CW_N6)+IF(A_FEED=2,CHOOSE(MIN(N_CW_A,6)+1,0,1,CW_N2,CW_N3,CW_N4,CW_N5,CW_N6),CHOOSE(MIN(N_CW_A,2)+1,0,CW_A1,CW_A2)))*CW_PER_SWING*AM10,AM10))</f>
        <v>17.555435937468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2*ROUNDUP(G11*1000/V_ZENER,0)*PRICE_Z+(4+IF(CORE_MODE=1,1,0)+IF(OR(CORE_MODE=3,CORE_MODE=4),IF(A_FEED=2,0,1)+2*N_CW+2*N_CW_A,0))*ROUNDUP(G11*DIODE_SAFETY/V_STICK,0)*PRICE_STICK</f>
        <v>74.4</v>
      </c>
      <c r="AG11" s="24" t="n">
        <f aca="false">SUM(X11:AF11)</f>
        <v>1201.27849234</v>
      </c>
      <c r="AH11" s="20" t="n">
        <f aca="false">FIXED_BOM</f>
        <v>3754</v>
      </c>
      <c r="AI11" s="24" t="n">
        <f aca="false">(AG11+AH11)*(1+CONT)</f>
        <v>5698.570266191</v>
      </c>
      <c r="AJ11" s="24" t="n">
        <f aca="false">IF(AR11&gt;0,AI11/AR11,1000000000000)</f>
        <v>5144.23751955842</v>
      </c>
      <c r="AK11" s="8" t="n">
        <f aca="false">IF(AND(AP11&gt;=V_NEED,AR11&gt;=P_MIN,AQ11&gt;=Z_MIN,F11&lt;=N_CAP,D11&lt;=R_MAX,OR(CORONA_REQ=0,O11&gt;=G11),OR(CORE_MODE&lt;&gt;3,E_CORE&lt;=E_NULL_MAX),N_CW_A_OK="yes"),1,0)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IF(CORE_MODE=1,G11,IF(OR(CORE_MODE=3,CORE_MODE=4),IF(A_FEED=2,0,G11)+(CHOOSE(N_CW+1,0,1,CW_N2,CW_N3,CW_N4,CW_N5,CW_N6)+IF(A_FEED=2,CHOOSE(MIN(N_CW_A,6)+1,0,1,CW_N2,CW_N3,CW_N4,CW_N5,CW_N6),CHOOSE(MIN(N_CW_A,2)+1,0,CW_A1,CW_A2)))*CW_PER_SWING*AM11,AM11))</f>
        <v>17.086589840034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2*ROUNDUP(G12*1000/V_ZENER,0)*PRICE_Z+(4+IF(CORE_MODE=1,1,0)+IF(OR(CORE_MODE=3,CORE_MODE=4),IF(A_FEED=2,0,1)+2*N_CW+2*N_CW_A,0))*ROUNDUP(G12*DIODE_SAFETY/V_STICK,0)*PRICE_STICK</f>
        <v>74.4</v>
      </c>
      <c r="AG12" s="24" t="n">
        <f aca="false">SUM(X12:AF12)</f>
        <v>1663.72768648</v>
      </c>
      <c r="AH12" s="20" t="n">
        <f aca="false">FIXED_BOM</f>
        <v>3754</v>
      </c>
      <c r="AI12" s="24" t="n">
        <f aca="false">(AG12+AH12)*(1+CONT)</f>
        <v>6230.386839452</v>
      </c>
      <c r="AJ12" s="24" t="n">
        <f aca="false">IF(AR12&gt;0,AI12/AR12,1000000000000)</f>
        <v>3364.80472893239</v>
      </c>
      <c r="AK12" s="8" t="n">
        <f aca="false">IF(AND(AP12&gt;=V_NEED,AR12&gt;=P_MIN,AQ12&gt;=Z_MIN,F12&lt;=N_CAP,D12&lt;=R_MAX,OR(CORONA_REQ=0,O12&gt;=G12),OR(CORE_MODE&lt;&gt;3,E_CORE&lt;=E_NULL_MAX),N_CW_A_OK="yes"),1,0)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IF(CORE_MODE=1,G12,IF(OR(CORE_MODE=3,CORE_MODE=4),IF(A_FEED=2,0,G12)+(CHOOSE(N_CW+1,0,1,CW_N2,CW_N3,CW_N4,CW_N5,CW_N6)+IF(A_FEED=2,CHOOSE(MIN(N_CW_A,6)+1,0,1,CW_N2,CW_N3,CW_N4,CW_N5,CW_N6),CHOOSE(MIN(N_CW_A,2)+1,0,CW_A1,CW_A2)))*CW_PER_SWING*AM12,AM12))</f>
        <v>17.226413015526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2*ROUNDUP(G13*1000/V_ZENER,0)*PRICE_Z+(4+IF(CORE_MODE=1,1,0)+IF(OR(CORE_MODE=3,CORE_MODE=4),IF(A_FEED=2,0,1)+2*N_CW+2*N_CW_A,0))*ROUNDUP(G13*DIODE_SAFETY/V_STICK,0)*PRICE_STICK</f>
        <v>74.4</v>
      </c>
      <c r="AG13" s="24" t="n">
        <f aca="false">SUM(X13:AF13)</f>
        <v>2126.17681515</v>
      </c>
      <c r="AH13" s="20" t="n">
        <f aca="false">FIXED_BOM</f>
        <v>3754</v>
      </c>
      <c r="AI13" s="24" t="n">
        <f aca="false">(AG13+AH13)*(1+CONT)</f>
        <v>6762.2033374225</v>
      </c>
      <c r="AJ13" s="24" t="n">
        <f aca="false">IF(AR13&gt;0,AI13/AR13,1000000000000)</f>
        <v>2601.77006516253</v>
      </c>
      <c r="AK13" s="8" t="n">
        <f aca="false">IF(AND(AP13&gt;=V_NEED,AR13&gt;=P_MIN,AQ13&gt;=Z_MIN,F13&lt;=N_CAP,D13&lt;=R_MAX,OR(CORONA_REQ=0,O13&gt;=G13),OR(CORE_MODE&lt;&gt;3,E_CORE&lt;=E_NULL_MAX),N_CW_A_OK="yes"),1,0)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IF(CORE_MODE=1,G13,IF(OR(CORE_MODE=3,CORE_MODE=4),IF(A_FEED=2,0,G13)+(CHOOSE(N_CW+1,0,1,CW_N2,CW_N3,CW_N4,CW_N5,CW_N6)+IF(A_FEED=2,CHOOSE(MIN(N_CW_A,6)+1,0,1,CW_N2,CW_N3,CW_N4,CW_N5,CW_N6),CHOOSE(MIN(N_CW_A,2)+1,0,CW_A1,CW_A2)))*CW_PER_SWING*AM13,AM13))</f>
        <v>17.318901237066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2*ROUNDUP(G14*1000/V_ZENER,0)*PRICE_Z+(4+IF(CORE_MODE=1,1,0)+IF(OR(CORE_MODE=3,CORE_MODE=4),IF(A_FEED=2,0,1)+2*N_CW+2*N_CW_A,0))*ROUNDUP(G14*DIODE_SAFETY/V_STICK,0)*PRICE_STICK</f>
        <v>74.4</v>
      </c>
      <c r="AG14" s="24" t="n">
        <f aca="false">SUM(X14:AF14)</f>
        <v>2519.67144996</v>
      </c>
      <c r="AH14" s="20" t="n">
        <f aca="false">FIXED_BOM</f>
        <v>3754</v>
      </c>
      <c r="AI14" s="24" t="n">
        <f aca="false">(AG14+AH14)*(1+CONT)</f>
        <v>7214.722167454</v>
      </c>
      <c r="AJ14" s="24" t="n">
        <f aca="false">IF(AR14&gt;0,AI14/AR14,1000000000000)</f>
        <v>2155.56203251902</v>
      </c>
      <c r="AK14" s="8" t="n">
        <f aca="false">IF(AND(AP14&gt;=V_NEED,AR14&gt;=P_MIN,AQ14&gt;=Z_MIN,F14&lt;=N_CAP,D14&lt;=R_MAX,OR(CORONA_REQ=0,O14&gt;=G14),OR(CORE_MODE&lt;&gt;3,E_CORE&lt;=E_NULL_MAX),N_CW_A_OK="yes"),1,0)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IF(CORE_MODE=1,G14,IF(OR(CORE_MODE=3,CORE_MODE=4),IF(A_FEED=2,0,G14)+(CHOOSE(N_CW+1,0,1,CW_N2,CW_N3,CW_N4,CW_N5,CW_N6)+IF(A_FEED=2,CHOOSE(MIN(N_CW_A,6)+1,0,1,CW_N2,CW_N3,CW_N4,CW_N5,CW_N6),CHOOSE(MIN(N_CW_A,2)+1,0,CW_A1,CW_A2)))*CW_PER_SWING*AM14,AM14))</f>
        <v>17.388660021876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2*ROUNDUP(G15*1000/V_ZENER,0)*PRICE_Z+(4+IF(CORE_MODE=1,1,0)+IF(OR(CORE_MODE=3,CORE_MODE=4),IF(A_FEED=2,0,1)+2*N_CW+2*N_CW_A,0))*ROUNDUP(G15*DIODE_SAFETY/V_STICK,0)*PRICE_STICK</f>
        <v>74.4</v>
      </c>
      <c r="AG15" s="24" t="n">
        <f aca="false">SUM(X15:AF15)</f>
        <v>2982.12057713</v>
      </c>
      <c r="AH15" s="20" t="n">
        <f aca="false">FIXED_BOM</f>
        <v>3754</v>
      </c>
      <c r="AI15" s="24" t="n">
        <f aca="false">(AG15+AH15)*(1+CONT)</f>
        <v>7746.5386636995</v>
      </c>
      <c r="AJ15" s="24" t="n">
        <f aca="false">IF(AR15&gt;0,AI15/AR15,1000000000000)</f>
        <v>1891.60639441072</v>
      </c>
      <c r="AK15" s="8" t="n">
        <f aca="false">IF(AND(AP15&gt;=V_NEED,AR15&gt;=P_MIN,AQ15&gt;=Z_MIN,F15&lt;=N_CAP,D15&lt;=R_MAX,OR(CORONA_REQ=0,O15&gt;=G15),OR(CORE_MODE&lt;&gt;3,E_CORE&lt;=E_NULL_MAX),N_CW_A_OK="yes"),1,0)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IF(CORE_MODE=1,G15,IF(OR(CORE_MODE=3,CORE_MODE=4),IF(A_FEED=2,0,G15)+(CHOOSE(N_CW+1,0,1,CW_N2,CW_N3,CW_N4,CW_N5,CW_N6)+IF(A_FEED=2,CHOOSE(MIN(N_CW_A,6)+1,0,1,CW_N2,CW_N3,CW_N4,CW_N5,CW_N6),CHOOSE(MIN(N_CW_A,2)+1,0,CW_A1,CW_A2)))*CW_PER_SWING*AM15,AM15))</f>
        <v>17.468724515814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2*ROUNDUP(G16*1000/V_ZENER,0)*PRICE_Z+(4+IF(CORE_MODE=1,1,0)+IF(OR(CORE_MODE=3,CORE_MODE=4),IF(A_FEED=2,0,1)+2*N_CW+2*N_CW_A,0))*ROUNDUP(G16*DIODE_SAFETY/V_STICK,0)*PRICE_STICK</f>
        <v>74.4</v>
      </c>
      <c r="AG16" s="24" t="n">
        <f aca="false">SUM(X16:AF16)</f>
        <v>3907.01878144</v>
      </c>
      <c r="AH16" s="20" t="n">
        <f aca="false">FIXED_BOM</f>
        <v>3754</v>
      </c>
      <c r="AI16" s="24" t="n">
        <f aca="false">(AG16+AH16)*(1+CONT)</f>
        <v>8810.171598656</v>
      </c>
      <c r="AJ16" s="24" t="n">
        <f aca="false">IF(AR16&gt;0,AI16/AR16,1000000000000)</f>
        <v>1577.14385324291</v>
      </c>
      <c r="AK16" s="8" t="n">
        <f aca="false">IF(AND(AP16&gt;=V_NEED,AR16&gt;=P_MIN,AQ16&gt;=Z_MIN,F16&lt;=N_CAP,D16&lt;=R_MAX,OR(CORONA_REQ=0,O16&gt;=G16),OR(CORE_MODE&lt;&gt;3,E_CORE&lt;=E_NULL_MAX),N_CW_A_OK="yes"),1,0)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IF(CORE_MODE=1,G16,IF(OR(CORE_MODE=3,CORE_MODE=4),IF(A_FEED=2,0,G16)+(CHOOSE(N_CW+1,0,1,CW_N2,CW_N3,CW_N4,CW_N5,CW_N6)+IF(A_FEED=2,CHOOSE(MIN(N_CW_A,6)+1,0,1,CW_N2,CW_N3,CW_N4,CW_N5,CW_N6),CHOOSE(MIN(N_CW_A,2)+1,0,CW_A1,CW_A2)))*CW_PER_SWING*AM16,AM16))</f>
        <v>17.641591326216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2*ROUNDUP(G17*1000/V_ZENER,0)*PRICE_Z+(4+IF(CORE_MODE=1,1,0)+IF(OR(CORE_MODE=3,CORE_MODE=4),IF(A_FEED=2,0,1)+2*N_CW+2*N_CW_A,0))*ROUNDUP(G17*DIODE_SAFETY/V_STICK,0)*PRICE_STICK</f>
        <v>74.4</v>
      </c>
      <c r="AG17" s="24" t="n">
        <f aca="false">SUM(X17:AF17)</f>
        <v>1273.48210618</v>
      </c>
      <c r="AH17" s="20" t="n">
        <f aca="false">FIXED_BOM</f>
        <v>3754</v>
      </c>
      <c r="AI17" s="24" t="n">
        <f aca="false">(AG17+AH17)*(1+CONT)</f>
        <v>5781.604422107</v>
      </c>
      <c r="AJ17" s="24" t="n">
        <f aca="false">IF(AR17&gt;0,AI17/AR17,1000000000000)</f>
        <v>4548.40816228984</v>
      </c>
      <c r="AK17" s="8" t="n">
        <f aca="false">IF(AND(AP17&gt;=V_NEED,AR17&gt;=P_MIN,AQ17&gt;=Z_MIN,F17&lt;=N_CAP,D17&lt;=R_MAX,OR(CORONA_REQ=0,O17&gt;=G17),OR(CORE_MODE&lt;&gt;3,E_CORE&lt;=E_NULL_MAX),N_CW_A_OK="yes"),1,0)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IF(CORE_MODE=1,G17,IF(OR(CORE_MODE=3,CORE_MODE=4),IF(A_FEED=2,0,G17)+(CHOOSE(N_CW+1,0,1,CW_N2,CW_N3,CW_N4,CW_N5,CW_N6)+IF(A_FEED=2,CHOOSE(MIN(N_CW_A,6)+1,0,1,CW_N2,CW_N3,CW_N4,CW_N5,CW_N6),CHOOSE(MIN(N_CW_A,2)+1,0,CW_A1,CW_A2)))*CW_PER_SWING*AM17,AM17))</f>
        <v>17.045821167804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2*ROUNDUP(G18*1000/V_ZENER,0)*PRICE_Z+(4+IF(CORE_MODE=1,1,0)+IF(OR(CORE_MODE=3,CORE_MODE=4),IF(A_FEED=2,0,1)+2*N_CW+2*N_CW_A,0))*ROUNDUP(G18*DIODE_SAFETY/V_STICK,0)*PRICE_STICK</f>
        <v>74.4</v>
      </c>
      <c r="AG18" s="24" t="n">
        <f aca="false">SUM(X18:AF18)</f>
        <v>1737.55576584</v>
      </c>
      <c r="AH18" s="20" t="n">
        <f aca="false">FIXED_BOM</f>
        <v>3754</v>
      </c>
      <c r="AI18" s="24" t="n">
        <f aca="false">(AG18+AH18)*(1+CONT)</f>
        <v>6315.289130716</v>
      </c>
      <c r="AJ18" s="24" t="n">
        <f aca="false">IF(AR18&gt;0,AI18/AR18,1000000000000)</f>
        <v>2995.52382066006</v>
      </c>
      <c r="AK18" s="8" t="n">
        <f aca="false">IF(AND(AP18&gt;=V_NEED,AR18&gt;=P_MIN,AQ18&gt;=Z_MIN,F18&lt;=N_CAP,D18&lt;=R_MAX,OR(CORONA_REQ=0,O18&gt;=G18),OR(CORE_MODE&lt;&gt;3,E_CORE&lt;=E_NULL_MAX),N_CW_A_OK="yes"),1,0)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IF(CORE_MODE=1,G18,IF(OR(CORE_MODE=3,CORE_MODE=4),IF(A_FEED=2,0,G18)+(CHOOSE(N_CW+1,0,1,CW_N2,CW_N3,CW_N4,CW_N5,CW_N6)+IF(A_FEED=2,CHOOSE(MIN(N_CW_A,6)+1,0,1,CW_N2,CW_N3,CW_N4,CW_N5,CW_N6),CHOOSE(MIN(N_CW_A,2)+1,0,CW_A1,CW_A2)))*CW_PER_SWING*AM18,AM18))</f>
        <v>17.186438069658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2*ROUNDUP(G19*1000/V_ZENER,0)*PRICE_Z+(4+IF(CORE_MODE=1,1,0)+IF(OR(CORE_MODE=3,CORE_MODE=4),IF(A_FEED=2,0,1)+2*N_CW+2*N_CW_A,0))*ROUNDUP(G19*DIODE_SAFETY/V_STICK,0)*PRICE_STICK</f>
        <v>74.4</v>
      </c>
      <c r="AG19" s="24" t="n">
        <f aca="false">SUM(X19:AF19)</f>
        <v>2201.629362</v>
      </c>
      <c r="AH19" s="20" t="n">
        <f aca="false">FIXED_BOM</f>
        <v>3754</v>
      </c>
      <c r="AI19" s="24" t="n">
        <f aca="false">(AG19+AH19)*(1+CONT)</f>
        <v>6848.9737663</v>
      </c>
      <c r="AJ19" s="24" t="n">
        <f aca="false">IF(AR19&gt;0,AI19/AR19,1000000000000)</f>
        <v>2322.45203801118</v>
      </c>
      <c r="AK19" s="8" t="n">
        <f aca="false">IF(AND(AP19&gt;=V_NEED,AR19&gt;=P_MIN,AQ19&gt;=Z_MIN,F19&lt;=N_CAP,D19&lt;=R_MAX,OR(CORONA_REQ=0,O19&gt;=G19),OR(CORE_MODE&lt;&gt;3,E_CORE&lt;=E_NULL_MAX),N_CW_A_OK="yes"),1,0)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IF(CORE_MODE=1,G19,IF(OR(CORE_MODE=3,CORE_MODE=4),IF(A_FEED=2,0,G19)+(CHOOSE(N_CW+1,0,1,CW_N2,CW_N3,CW_N4,CW_N5,CW_N6)+IF(A_FEED=2,CHOOSE(MIN(N_CW_A,6)+1,0,1,CW_N2,CW_N3,CW_N4,CW_N5,CW_N6),CHOOSE(MIN(N_CW_A,2)+1,0,CW_A1,CW_A2)))*CW_PER_SWING*AM19,AM19))</f>
        <v>17.280938196522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2*ROUNDUP(G20*1000/V_ZENER,0)*PRICE_Z+(4+IF(CORE_MODE=1,1,0)+IF(OR(CORE_MODE=3,CORE_MODE=4),IF(A_FEED=2,0,1)+2*N_CW+2*N_CW_A,0))*ROUNDUP(G20*DIODE_SAFETY/V_STICK,0)*PRICE_STICK</f>
        <v>74.4</v>
      </c>
      <c r="AG20" s="24" t="n">
        <f aca="false">SUM(X20:AF20)</f>
        <v>2665.70302316</v>
      </c>
      <c r="AH20" s="20" t="n">
        <f aca="false">FIXED_BOM</f>
        <v>3754</v>
      </c>
      <c r="AI20" s="24" t="n">
        <f aca="false">(AG20+AH20)*(1+CONT)</f>
        <v>7382.658476634</v>
      </c>
      <c r="AJ20" s="24" t="n">
        <f aca="false">IF(AR20&gt;0,AI20/AR20,1000000000000)</f>
        <v>1950.21671220835</v>
      </c>
      <c r="AK20" s="8" t="n">
        <f aca="false">IF(AND(AP20&gt;=V_NEED,AR20&gt;=P_MIN,AQ20&gt;=Z_MIN,F20&lt;=N_CAP,D20&lt;=R_MAX,OR(CORONA_REQ=0,O20&gt;=G20),OR(CORE_MODE&lt;&gt;3,E_CORE&lt;=E_NULL_MAX),N_CW_A_OK="yes"),1,0)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IF(CORE_MODE=1,G20,IF(OR(CORE_MODE=3,CORE_MODE=4),IF(A_FEED=2,0,G20)+(CHOOSE(N_CW+1,0,1,CW_N2,CW_N3,CW_N4,CW_N5,CW_N6)+IF(A_FEED=2,CHOOSE(MIN(N_CW_A,6)+1,0,1,CW_N2,CW_N3,CW_N4,CW_N5,CW_N6),CHOOSE(MIN(N_CW_A,2)+1,0,CW_A1,CW_A2)))*CW_PER_SWING*AM20,AM20))</f>
        <v>17.366821935606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2*ROUNDUP(G21*1000/V_ZENER,0)*PRICE_Z+(4+IF(CORE_MODE=1,1,0)+IF(OR(CORE_MODE=3,CORE_MODE=4),IF(A_FEED=2,0,1)+2*N_CW+2*N_CW_A,0))*ROUNDUP(G21*DIODE_SAFETY/V_STICK,0)*PRICE_STICK</f>
        <v>74.4</v>
      </c>
      <c r="AG21" s="24" t="n">
        <f aca="false">SUM(X21:AF21)</f>
        <v>3129.77667932</v>
      </c>
      <c r="AH21" s="20" t="n">
        <f aca="false">FIXED_BOM</f>
        <v>3754</v>
      </c>
      <c r="AI21" s="24" t="n">
        <f aca="false">(AG21+AH21)*(1+CONT)</f>
        <v>7916.343181218</v>
      </c>
      <c r="AJ21" s="24" t="n">
        <f aca="false">IF(AR21&gt;0,AI21/AR21,1000000000000)</f>
        <v>1712.76349012532</v>
      </c>
      <c r="AK21" s="8" t="n">
        <f aca="false">IF(AND(AP21&gt;=V_NEED,AR21&gt;=P_MIN,AQ21&gt;=Z_MIN,F21&lt;=N_CAP,D21&lt;=R_MAX,OR(CORONA_REQ=0,O21&gt;=G21),OR(CORE_MODE&lt;&gt;3,E_CORE&lt;=E_NULL_MAX),N_CW_A_OK="yes"),1,0)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IF(CORE_MODE=1,G21,IF(OR(CORE_MODE=3,CORE_MODE=4),IF(A_FEED=2,0,G21)+(CHOOSE(N_CW+1,0,1,CW_N2,CW_N3,CW_N4,CW_N5,CW_N6)+IF(A_FEED=2,CHOOSE(MIN(N_CW_A,6)+1,0,1,CW_N2,CW_N3,CW_N4,CW_N5,CW_N6),CHOOSE(MIN(N_CW_A,2)+1,0,CW_A1,CW_A2)))*CW_PER_SWING*AM21,AM21))</f>
        <v>17.475804385182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2*ROUNDUP(G22*1000/V_ZENER,0)*PRICE_Z+(4+IF(CORE_MODE=1,1,0)+IF(OR(CORE_MODE=3,CORE_MODE=4),IF(A_FEED=2,0,1)+2*N_CW+2*N_CW_A,0))*ROUNDUP(G22*DIODE_SAFETY/V_STICK,0)*PRICE_STICK</f>
        <v>74.4</v>
      </c>
      <c r="AG22" s="24" t="n">
        <f aca="false">SUM(X22:AF22)</f>
        <v>4057.92393514</v>
      </c>
      <c r="AH22" s="20" t="n">
        <f aca="false">FIXED_BOM</f>
        <v>3754</v>
      </c>
      <c r="AI22" s="24" t="n">
        <f aca="false">(AG22+AH22)*(1+CONT)</f>
        <v>8983.712525411</v>
      </c>
      <c r="AJ22" s="24" t="n">
        <f aca="false">IF(AR22&gt;0,AI22/AR22,1000000000000)</f>
        <v>1425.61862234418</v>
      </c>
      <c r="AK22" s="8" t="n">
        <f aca="false">IF(AND(AP22&gt;=V_NEED,AR22&gt;=P_MIN,AQ22&gt;=Z_MIN,F22&lt;=N_CAP,D22&lt;=R_MAX,OR(CORONA_REQ=0,O22&gt;=G22),OR(CORE_MODE&lt;&gt;3,E_CORE&lt;=E_NULL_MAX),N_CW_A_OK="yes"),1,0)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IF(CORE_MODE=1,G22,IF(OR(CORE_MODE=3,CORE_MODE=4),IF(A_FEED=2,0,G22)+(CHOOSE(N_CW+1,0,1,CW_N2,CW_N3,CW_N4,CW_N5,CW_N6)+IF(A_FEED=2,CHOOSE(MIN(N_CW_A,6)+1,0,1,CW_N2,CW_N3,CW_N4,CW_N5,CW_N6),CHOOSE(MIN(N_CW_A,2)+1,0,CW_A1,CW_A2)))*CW_PER_SWING*AM22,AM22))</f>
        <v>17.645759450748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2*ROUNDUP(G23*1000/V_ZENER,0)*PRICE_Z+(4+IF(CORE_MODE=1,1,0)+IF(OR(CORE_MODE=3,CORE_MODE=4),IF(A_FEED=2,0,1)+2*N_CW+2*N_CW_A,0))*ROUNDUP(G23*DIODE_SAFETY/V_STICK,0)*PRICE_STICK</f>
        <v>74.4</v>
      </c>
      <c r="AG23" s="24" t="n">
        <f aca="false">SUM(X23:AF23)</f>
        <v>1221.42590746</v>
      </c>
      <c r="AH23" s="20" t="n">
        <f aca="false">FIXED_BOM</f>
        <v>3754</v>
      </c>
      <c r="AI23" s="24" t="n">
        <f aca="false">(AG23+AH23)*(1+CONT)</f>
        <v>5721.739793579</v>
      </c>
      <c r="AJ23" s="24" t="n">
        <f aca="false">IF(AR23&gt;0,AI23/AR23,1000000000000)</f>
        <v>6463.82577556897</v>
      </c>
      <c r="AK23" s="8" t="n">
        <f aca="false">IF(AND(AP23&gt;=V_NEED,AR23&gt;=P_MIN,AQ23&gt;=Z_MIN,F23&lt;=N_CAP,D23&lt;=R_MAX,OR(CORONA_REQ=0,O23&gt;=G23),OR(CORE_MODE&lt;&gt;3,E_CORE&lt;=E_NULL_MAX),N_CW_A_OK="yes"),1,0)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IF(CORE_MODE=1,G23,IF(OR(CORE_MODE=3,CORE_MODE=4),IF(A_FEED=2,0,G23)+(CHOOSE(N_CW+1,0,1,CW_N2,CW_N3,CW_N4,CW_N5,CW_N6)+IF(A_FEED=2,CHOOSE(MIN(N_CW_A,6)+1,0,1,CW_N2,CW_N3,CW_N4,CW_N5,CW_N6),CHOOSE(MIN(N_CW_A,2)+1,0,CW_A1,CW_A2)))*CW_PER_SWING*AM23,AM23))</f>
        <v>17.01573172299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2*ROUNDUP(G24*1000/V_ZENER,0)*PRICE_Z+(4+IF(CORE_MODE=1,1,0)+IF(OR(CORE_MODE=3,CORE_MODE=4),IF(A_FEED=2,0,1)+2*N_CW+2*N_CW_A,0))*ROUNDUP(G24*DIODE_SAFETY/V_STICK,0)*PRICE_STICK</f>
        <v>74.4</v>
      </c>
      <c r="AG24" s="24" t="n">
        <f aca="false">SUM(X24:AF24)</f>
        <v>1622.29390768</v>
      </c>
      <c r="AH24" s="20" t="n">
        <f aca="false">FIXED_BOM</f>
        <v>3754</v>
      </c>
      <c r="AI24" s="24" t="n">
        <f aca="false">(AG24+AH24)*(1+CONT)</f>
        <v>6182.737993832</v>
      </c>
      <c r="AJ24" s="24" t="n">
        <f aca="false">IF(AR24&gt;0,AI24/AR24,1000000000000)</f>
        <v>4121.8500603217</v>
      </c>
      <c r="AK24" s="8" t="n">
        <f aca="false">IF(AND(AP24&gt;=V_NEED,AR24&gt;=P_MIN,AQ24&gt;=Z_MIN,F24&lt;=N_CAP,D24&lt;=R_MAX,OR(CORONA_REQ=0,O24&gt;=G24),OR(CORE_MODE&lt;&gt;3,E_CORE&lt;=E_NULL_MAX),N_CW_A_OK="yes"),1,0)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IF(CORE_MODE=1,G24,IF(OR(CORE_MODE=3,CORE_MODE=4),IF(A_FEED=2,0,G24)+(CHOOSE(N_CW+1,0,1,CW_N2,CW_N3,CW_N4,CW_N5,CW_N6)+IF(A_FEED=2,CHOOSE(MIN(N_CW_A,6)+1,0,1,CW_N2,CW_N3,CW_N4,CW_N5,CW_N6),CHOOSE(MIN(N_CW_A,2)+1,0,CW_A1,CW_A2)))*CW_PER_SWING*AM24,AM24))</f>
        <v>17.167906469142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2*ROUNDUP(G25*1000/V_ZENER,0)*PRICE_Z+(4+IF(CORE_MODE=1,1,0)+IF(OR(CORE_MODE=3,CORE_MODE=4),IF(A_FEED=2,0,1)+2*N_CW+2*N_CW_A,0))*ROUNDUP(G25*DIODE_SAFETY/V_STICK,0)*PRICE_STICK</f>
        <v>74.4</v>
      </c>
      <c r="AG25" s="24" t="n">
        <f aca="false">SUM(X25:AF25)</f>
        <v>2094.81677391</v>
      </c>
      <c r="AH25" s="20" t="n">
        <f aca="false">FIXED_BOM</f>
        <v>3754</v>
      </c>
      <c r="AI25" s="24" t="n">
        <f aca="false">(AG25+AH25)*(1+CONT)</f>
        <v>6726.1392899965</v>
      </c>
      <c r="AJ25" s="24" t="n">
        <f aca="false">IF(AR25&gt;0,AI25/AR25,1000000000000)</f>
        <v>3175.13499236751</v>
      </c>
      <c r="AK25" s="8" t="n">
        <f aca="false">IF(AND(AP25&gt;=V_NEED,AR25&gt;=P_MIN,AQ25&gt;=Z_MIN,F25&lt;=N_CAP,D25&lt;=R_MAX,OR(CORONA_REQ=0,O25&gt;=G25),OR(CORE_MODE&lt;&gt;3,E_CORE&lt;=E_NULL_MAX),N_CW_A_OK="yes"),1,0)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IF(CORE_MODE=1,G25,IF(OR(CORE_MODE=3,CORE_MODE=4),IF(A_FEED=2,0,G25)+(CHOOSE(N_CW+1,0,1,CW_N2,CW_N3,CW_N4,CW_N5,CW_N6)+IF(A_FEED=2,CHOOSE(MIN(N_CW_A,6)+1,0,1,CW_N2,CW_N3,CW_N4,CW_N5,CW_N6),CHOOSE(MIN(N_CW_A,2)+1,0,CW_A1,CW_A2)))*CW_PER_SWING*AM25,AM25))</f>
        <v>17.262372639798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2*ROUNDUP(G26*1000/V_ZENER,0)*PRICE_Z+(4+IF(CORE_MODE=1,1,0)+IF(OR(CORE_MODE=3,CORE_MODE=4),IF(A_FEED=2,0,1)+2*N_CW+2*N_CW_A,0))*ROUNDUP(G26*DIODE_SAFETY/V_STICK,0)*PRICE_STICK</f>
        <v>74.4</v>
      </c>
      <c r="AG26" s="24" t="n">
        <f aca="false">SUM(X26:AF26)</f>
        <v>2495.68476366</v>
      </c>
      <c r="AH26" s="20" t="n">
        <f aca="false">FIXED_BOM</f>
        <v>3754</v>
      </c>
      <c r="AI26" s="24" t="n">
        <f aca="false">(AG26+AH26)*(1+CONT)</f>
        <v>7187.137478209</v>
      </c>
      <c r="AJ26" s="24" t="n">
        <f aca="false">IF(AR26&gt;0,AI26/AR26,1000000000000)</f>
        <v>2627.51252338705</v>
      </c>
      <c r="AK26" s="8" t="n">
        <f aca="false">IF(AND(AP26&gt;=V_NEED,AR26&gt;=P_MIN,AQ26&gt;=Z_MIN,F26&lt;=N_CAP,D26&lt;=R_MAX,OR(CORONA_REQ=0,O26&gt;=G26),OR(CORE_MODE&lt;&gt;3,E_CORE&lt;=E_NULL_MAX),N_CW_A_OK="yes"),1,0)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IF(CORE_MODE=1,G26,IF(OR(CORE_MODE=3,CORE_MODE=4),IF(A_FEED=2,0,G26)+(CHOOSE(N_CW+1,0,1,CW_N2,CW_N3,CW_N4,CW_N5,CW_N6)+IF(A_FEED=2,CHOOSE(MIN(N_CW_A,6)+1,0,1,CW_N2,CW_N3,CW_N4,CW_N5,CW_N6),CHOOSE(MIN(N_CW_A,2)+1,0,CW_A1,CW_A2)))*CW_PER_SWING*AM26,AM26))</f>
        <v>17.332526165526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2*ROUNDUP(G27*1000/V_ZENER,0)*PRICE_Z+(4+IF(CORE_MODE=1,1,0)+IF(OR(CORE_MODE=3,CORE_MODE=4),IF(A_FEED=2,0,1)+2*N_CW+2*N_CW_A,0))*ROUNDUP(G27*DIODE_SAFETY/V_STICK,0)*PRICE_STICK</f>
        <v>74.4</v>
      </c>
      <c r="AG27" s="24" t="n">
        <f aca="false">SUM(X27:AF27)</f>
        <v>2968.20762839</v>
      </c>
      <c r="AH27" s="20" t="n">
        <f aca="false">FIXED_BOM</f>
        <v>3754</v>
      </c>
      <c r="AI27" s="24" t="n">
        <f aca="false">(AG27+AH27)*(1+CONT)</f>
        <v>7730.5387726485</v>
      </c>
      <c r="AJ27" s="24" t="n">
        <f aca="false">IF(AR27&gt;0,AI27/AR27,1000000000000)</f>
        <v>2302.88438438881</v>
      </c>
      <c r="AK27" s="8" t="n">
        <f aca="false">IF(AND(AP27&gt;=V_NEED,AR27&gt;=P_MIN,AQ27&gt;=Z_MIN,F27&lt;=N_CAP,D27&lt;=R_MAX,OR(CORONA_REQ=0,O27&gt;=G27),OR(CORE_MODE&lt;&gt;3,E_CORE&lt;=E_NULL_MAX),N_CW_A_OK="yes"),1,0)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IF(CORE_MODE=1,G27,IF(OR(CORE_MODE=3,CORE_MODE=4),IF(A_FEED=2,0,G27)+(CHOOSE(N_CW+1,0,1,CW_N2,CW_N3,CW_N4,CW_N5,CW_N6)+IF(A_FEED=2,CHOOSE(MIN(N_CW_A,6)+1,0,1,CW_N2,CW_N3,CW_N4,CW_N5,CW_N6),CHOOSE(MIN(N_CW_A,2)+1,0,CW_A1,CW_A2)))*CW_PER_SWING*AM27,AM27))</f>
        <v>17.38886800365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2*ROUNDUP(G28*1000/V_ZENER,0)*PRICE_Z+(4+IF(CORE_MODE=1,1,0)+IF(OR(CORE_MODE=3,CORE_MODE=4),IF(A_FEED=2,0,1)+2*N_CW+2*N_CW_A,0))*ROUNDUP(G28*DIODE_SAFETY/V_STICK,0)*PRICE_STICK</f>
        <v>74.4</v>
      </c>
      <c r="AG28" s="24" t="n">
        <f aca="false">SUM(X28:AF28)</f>
        <v>3769.94372789</v>
      </c>
      <c r="AH28" s="20" t="n">
        <f aca="false">FIXED_BOM</f>
        <v>3754</v>
      </c>
      <c r="AI28" s="24" t="n">
        <f aca="false">(AG28+AH28)*(1+CONT)</f>
        <v>8652.5352870735</v>
      </c>
      <c r="AJ28" s="24" t="n">
        <f aca="false">IF(AR28&gt;0,AI28/AR28,1000000000000)</f>
        <v>1882.51363270965</v>
      </c>
      <c r="AK28" s="8" t="n">
        <f aca="false">IF(AND(AP28&gt;=V_NEED,AR28&gt;=P_MIN,AQ28&gt;=Z_MIN,F28&lt;=N_CAP,D28&lt;=R_MAX,OR(CORONA_REQ=0,O28&gt;=G28),OR(CORE_MODE&lt;&gt;3,E_CORE&lt;=E_NULL_MAX),N_CW_A_OK="yes"),1,0)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IF(CORE_MODE=1,G28,IF(OR(CORE_MODE=3,CORE_MODE=4),IF(A_FEED=2,0,G28)+(CHOOSE(N_CW+1,0,1,CW_N2,CW_N3,CW_N4,CW_N5,CW_N6)+IF(A_FEED=2,CHOOSE(MIN(N_CW_A,6)+1,0,1,CW_N2,CW_N3,CW_N4,CW_N5,CW_N6),CHOOSE(MIN(N_CW_A,2)+1,0,CW_A1,CW_A2)))*CW_PER_SWING*AM28,AM28))</f>
        <v>17.532112267098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2*ROUNDUP(G29*1000/V_ZENER,0)*PRICE_Z+(4+IF(CORE_MODE=1,1,0)+IF(OR(CORE_MODE=3,CORE_MODE=4),IF(A_FEED=2,0,1)+2*N_CW+2*N_CW_A,0))*ROUNDUP(G29*DIODE_SAFETY/V_STICK,0)*PRICE_STICK</f>
        <v>74.4</v>
      </c>
      <c r="AG29" s="24" t="n">
        <f aca="false">SUM(X29:AF29)</f>
        <v>1225.7579941</v>
      </c>
      <c r="AH29" s="20" t="n">
        <f aca="false">FIXED_BOM</f>
        <v>3754</v>
      </c>
      <c r="AI29" s="24" t="n">
        <f aca="false">(AG29+AH29)*(1+CONT)</f>
        <v>5726.721693215</v>
      </c>
      <c r="AJ29" s="24" t="n">
        <f aca="false">IF(AR29&gt;0,AI29/AR29,1000000000000)</f>
        <v>5243.948099345</v>
      </c>
      <c r="AK29" s="8" t="n">
        <f aca="false">IF(AND(AP29&gt;=V_NEED,AR29&gt;=P_MIN,AQ29&gt;=Z_MIN,F29&lt;=N_CAP,D29&lt;=R_MAX,OR(CORONA_REQ=0,O29&gt;=G29),OR(CORE_MODE&lt;&gt;3,E_CORE&lt;=E_NULL_MAX),N_CW_A_OK="yes"),1,0)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IF(CORE_MODE=1,G29,IF(OR(CORE_MODE=3,CORE_MODE=4),IF(A_FEED=2,0,G29)+(CHOOSE(N_CW+1,0,1,CW_N2,CW_N3,CW_N4,CW_N5,CW_N6)+IF(A_FEED=2,CHOOSE(MIN(N_CW_A,6)+1,0,1,CW_N2,CW_N3,CW_N4,CW_N5,CW_N6),CHOOSE(MIN(N_CW_A,2)+1,0,CW_A1,CW_A2)))*CW_PER_SWING*AM29,AM29))</f>
        <v>17.056237234608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2*ROUNDUP(G30*1000/V_ZENER,0)*PRICE_Z+(4+IF(CORE_MODE=1,1,0)+IF(OR(CORE_MODE=3,CORE_MODE=4),IF(A_FEED=2,0,1)+2*N_CW+2*N_CW_A,0))*ROUNDUP(G30*DIODE_SAFETY/V_STICK,0)*PRICE_STICK</f>
        <v>74.4</v>
      </c>
      <c r="AG30" s="24" t="n">
        <f aca="false">SUM(X30:AF30)</f>
        <v>1700.44677715</v>
      </c>
      <c r="AH30" s="20" t="n">
        <f aca="false">FIXED_BOM</f>
        <v>3754</v>
      </c>
      <c r="AI30" s="24" t="n">
        <f aca="false">(AG30+AH30)*(1+CONT)</f>
        <v>6272.6137937225</v>
      </c>
      <c r="AJ30" s="24" t="n">
        <f aca="false">IF(AR30&gt;0,AI30/AR30,1000000000000)</f>
        <v>3436.02443639951</v>
      </c>
      <c r="AK30" s="8" t="n">
        <f aca="false">IF(AND(AP30&gt;=V_NEED,AR30&gt;=P_MIN,AQ30&gt;=Z_MIN,F30&lt;=N_CAP,D30&lt;=R_MAX,OR(CORONA_REQ=0,O30&gt;=G30),OR(CORE_MODE&lt;&gt;3,E_CORE&lt;=E_NULL_MAX),N_CW_A_OK="yes"),1,0)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IF(CORE_MODE=1,G30,IF(OR(CORE_MODE=3,CORE_MODE=4),IF(A_FEED=2,0,G30)+(CHOOSE(N_CW+1,0,1,CW_N2,CW_N3,CW_N4,CW_N5,CW_N6)+IF(A_FEED=2,CHOOSE(MIN(N_CW_A,6)+1,0,1,CW_N2,CW_N3,CW_N4,CW_N5,CW_N6),CHOOSE(MIN(N_CW_A,2)+1,0,CW_A1,CW_A2)))*CW_PER_SWING*AM30,AM30))</f>
        <v>17.199905950656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2*ROUNDUP(G31*1000/V_ZENER,0)*PRICE_Z+(4+IF(CORE_MODE=1,1,0)+IF(OR(CORE_MODE=3,CORE_MODE=4),IF(A_FEED=2,0,1)+2*N_CW+2*N_CW_A,0))*ROUNDUP(G31*DIODE_SAFETY/V_STICK,0)*PRICE_STICK</f>
        <v>74.4</v>
      </c>
      <c r="AG31" s="24" t="n">
        <f aca="false">SUM(X31:AF31)</f>
        <v>2175.1355667</v>
      </c>
      <c r="AH31" s="20" t="n">
        <f aca="false">FIXED_BOM</f>
        <v>3754</v>
      </c>
      <c r="AI31" s="24" t="n">
        <f aca="false">(AG31+AH31)*(1+CONT)</f>
        <v>6818.505901705</v>
      </c>
      <c r="AJ31" s="24" t="n">
        <f aca="false">IF(AR31&gt;0,AI31/AR31,1000000000000)</f>
        <v>2660.91358085447</v>
      </c>
      <c r="AK31" s="8" t="n">
        <f aca="false">IF(AND(AP31&gt;=V_NEED,AR31&gt;=P_MIN,AQ31&gt;=Z_MIN,F31&lt;=N_CAP,D31&lt;=R_MAX,OR(CORONA_REQ=0,O31&gt;=G31),OR(CORE_MODE&lt;&gt;3,E_CORE&lt;=E_NULL_MAX),N_CW_A_OK="yes"),1,0)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IF(CORE_MODE=1,G31,IF(OR(CORE_MODE=3,CORE_MODE=4),IF(A_FEED=2,0,G31)+(CHOOSE(N_CW+1,0,1,CW_N2,CW_N3,CW_N4,CW_N5,CW_N6)+IF(A_FEED=2,CHOOSE(MIN(N_CW_A,6)+1,0,1,CW_N2,CW_N3,CW_N4,CW_N5,CW_N6),CHOOSE(MIN(N_CW_A,2)+1,0,CW_A1,CW_A2)))*CW_PER_SWING*AM31,AM31))</f>
        <v>17.294592836664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2*ROUNDUP(G32*1000/V_ZENER,0)*PRICE_Z+(4+IF(CORE_MODE=1,1,0)+IF(OR(CORE_MODE=3,CORE_MODE=4),IF(A_FEED=2,0,1)+2*N_CW+2*N_CW_A,0))*ROUNDUP(G32*DIODE_SAFETY/V_STICK,0)*PRICE_STICK</f>
        <v>74.4</v>
      </c>
      <c r="AG32" s="24" t="n">
        <f aca="false">SUM(X32:AF32)</f>
        <v>2649.82441125</v>
      </c>
      <c r="AH32" s="20" t="n">
        <f aca="false">FIXED_BOM</f>
        <v>3754</v>
      </c>
      <c r="AI32" s="24" t="n">
        <f aca="false">(AG32+AH32)*(1+CONT)</f>
        <v>7364.3980729375</v>
      </c>
      <c r="AJ32" s="24" t="n">
        <f aca="false">IF(AR32&gt;0,AI32/AR32,1000000000000)</f>
        <v>2231.73722227904</v>
      </c>
      <c r="AK32" s="8" t="n">
        <f aca="false">IF(AND(AP32&gt;=V_NEED,AR32&gt;=P_MIN,AQ32&gt;=Z_MIN,F32&lt;=N_CAP,D32&lt;=R_MAX,OR(CORONA_REQ=0,O32&gt;=G32),OR(CORE_MODE&lt;&gt;3,E_CORE&lt;=E_NULL_MAX),N_CW_A_OK="yes"),1,0)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IF(CORE_MODE=1,G32,IF(OR(CORE_MODE=3,CORE_MODE=4),IF(A_FEED=2,0,G32)+(CHOOSE(N_CW+1,0,1,CW_N2,CW_N3,CW_N4,CW_N5,CW_N6)+IF(A_FEED=2,CHOOSE(MIN(N_CW_A,6)+1,0,1,CW_N2,CW_N3,CW_N4,CW_N5,CW_N6),CHOOSE(MIN(N_CW_A,2)+1,0,CW_A1,CW_A2)))*CW_PER_SWING*AM32,AM32))</f>
        <v>17.365090168998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2*ROUNDUP(G33*1000/V_ZENER,0)*PRICE_Z+(4+IF(CORE_MODE=1,1,0)+IF(OR(CORE_MODE=3,CORE_MODE=4),IF(A_FEED=2,0,1)+2*N_CW+2*N_CW_A,0))*ROUNDUP(G33*DIODE_SAFETY/V_STICK,0)*PRICE_STICK</f>
        <v>74.4</v>
      </c>
      <c r="AG33" s="24" t="n">
        <f aca="false">SUM(X33:AF33)</f>
        <v>3052.85856782</v>
      </c>
      <c r="AH33" s="20" t="n">
        <f aca="false">FIXED_BOM</f>
        <v>3754</v>
      </c>
      <c r="AI33" s="24" t="n">
        <f aca="false">(AG33+AH33)*(1+CONT)</f>
        <v>7827.887352993</v>
      </c>
      <c r="AJ33" s="24" t="n">
        <f aca="false">IF(AR33&gt;0,AI33/AR33,1000000000000)</f>
        <v>1938.81867895717</v>
      </c>
      <c r="AK33" s="8" t="n">
        <f aca="false">IF(AND(AP33&gt;=V_NEED,AR33&gt;=P_MIN,AQ33&gt;=Z_MIN,F33&lt;=N_CAP,D33&lt;=R_MAX,OR(CORONA_REQ=0,O33&gt;=G33),OR(CORE_MODE&lt;&gt;3,E_CORE&lt;=E_NULL_MAX),N_CW_A_OK="yes"),1,0)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IF(CORE_MODE=1,G33,IF(OR(CORE_MODE=3,CORE_MODE=4),IF(A_FEED=2,0,G33)+(CHOOSE(N_CW+1,0,1,CW_N2,CW_N3,CW_N4,CW_N5,CW_N6)+IF(A_FEED=2,CHOOSE(MIN(N_CW_A,6)+1,0,1,CW_N2,CW_N3,CW_N4,CW_N5,CW_N6),CHOOSE(MIN(N_CW_A,2)+1,0,CW_A1,CW_A2)))*CW_PER_SWING*AM33,AM33))</f>
        <v>17.445995079084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2*ROUNDUP(G34*1000/V_ZENER,0)*PRICE_Z+(4+IF(CORE_MODE=1,1,0)+IF(OR(CORE_MODE=3,CORE_MODE=4),IF(A_FEED=2,0,1)+2*N_CW+2*N_CW_A,0))*ROUNDUP(G34*DIODE_SAFETY/V_STICK,0)*PRICE_STICK</f>
        <v>74.4</v>
      </c>
      <c r="AG34" s="24" t="n">
        <f aca="false">SUM(X34:AF34)</f>
        <v>4002.23618995</v>
      </c>
      <c r="AH34" s="20" t="n">
        <f aca="false">FIXED_BOM</f>
        <v>3754</v>
      </c>
      <c r="AI34" s="24" t="n">
        <f aca="false">(AG34+AH34)*(1+CONT)</f>
        <v>8919.6716184425</v>
      </c>
      <c r="AJ34" s="24" t="n">
        <f aca="false">IF(AR34&gt;0,AI34/AR34,1000000000000)</f>
        <v>1617.22290094462</v>
      </c>
      <c r="AK34" s="8" t="n">
        <f aca="false">IF(AND(AP34&gt;=V_NEED,AR34&gt;=P_MIN,AQ34&gt;=Z_MIN,F34&lt;=N_CAP,D34&lt;=R_MAX,OR(CORONA_REQ=0,O34&gt;=G34),OR(CORE_MODE&lt;&gt;3,E_CORE&lt;=E_NULL_MAX),N_CW_A_OK="yes"),1,0)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IF(CORE_MODE=1,G34,IF(OR(CORE_MODE=3,CORE_MODE=4),IF(A_FEED=2,0,G34)+(CHOOSE(N_CW+1,0,1,CW_N2,CW_N3,CW_N4,CW_N5,CW_N6)+IF(A_FEED=2,CHOOSE(MIN(N_CW_A,6)+1,0,1,CW_N2,CW_N3,CW_N4,CW_N5,CW_N6),CHOOSE(MIN(N_CW_A,2)+1,0,CW_A1,CW_A2)))*CW_PER_SWING*AM34,AM34))</f>
        <v>17.617779535356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2*ROUNDUP(G35*1000/V_ZENER,0)*PRICE_Z+(4+IF(CORE_MODE=1,1,0)+IF(OR(CORE_MODE=3,CORE_MODE=4),IF(A_FEED=2,0,1)+2*N_CW+2*N_CW_A,0))*ROUNDUP(G35*DIODE_SAFETY/V_STICK,0)*PRICE_STICK</f>
        <v>74.4</v>
      </c>
      <c r="AG35" s="24" t="n">
        <f aca="false">SUM(X35:AF35)</f>
        <v>1301.74470025</v>
      </c>
      <c r="AH35" s="20" t="n">
        <f aca="false">FIXED_BOM</f>
        <v>3754</v>
      </c>
      <c r="AI35" s="24" t="n">
        <f aca="false">(AG35+AH35)*(1+CONT)</f>
        <v>5814.1064052875</v>
      </c>
      <c r="AJ35" s="24" t="n">
        <f aca="false">IF(AR35&gt;0,AI35/AR35,1000000000000)</f>
        <v>4672.47949120209</v>
      </c>
      <c r="AK35" s="8" t="n">
        <f aca="false">IF(AND(AP35&gt;=V_NEED,AR35&gt;=P_MIN,AQ35&gt;=Z_MIN,F35&lt;=N_CAP,D35&lt;=R_MAX,OR(CORONA_REQ=0,O35&gt;=G35),OR(CORE_MODE&lt;&gt;3,E_CORE&lt;=E_NULL_MAX),N_CW_A_OK="yes"),1,0)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IF(CORE_MODE=1,G35,IF(OR(CORE_MODE=3,CORE_MODE=4),IF(A_FEED=2,0,G35)+(CHOOSE(N_CW+1,0,1,CW_N2,CW_N3,CW_N4,CW_N5,CW_N6)+IF(A_FEED=2,CHOOSE(MIN(N_CW_A,6)+1,0,1,CW_N2,CW_N3,CW_N4,CW_N5,CW_N6),CHOOSE(MIN(N_CW_A,2)+1,0,CW_A1,CW_A2)))*CW_PER_SWING*AM35,AM35))</f>
        <v>17.00444128383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2*ROUNDUP(G36*1000/V_ZENER,0)*PRICE_Z+(4+IF(CORE_MODE=1,1,0)+IF(OR(CORE_MODE=3,CORE_MODE=4),IF(A_FEED=2,0,1)+2*N_CW+2*N_CW_A,0))*ROUNDUP(G36*DIODE_SAFETY/V_STICK,0)*PRICE_STICK</f>
        <v>74.4</v>
      </c>
      <c r="AG36" s="24" t="n">
        <f aca="false">SUM(X36:AF36)</f>
        <v>1778.59959162</v>
      </c>
      <c r="AH36" s="20" t="n">
        <f aca="false">FIXED_BOM</f>
        <v>3754</v>
      </c>
      <c r="AI36" s="24" t="n">
        <f aca="false">(AG36+AH36)*(1+CONT)</f>
        <v>6362.489530363</v>
      </c>
      <c r="AJ36" s="24" t="n">
        <f aca="false">IF(AR36&gt;0,AI36/AR36,1000000000000)</f>
        <v>3081.85792883452</v>
      </c>
      <c r="AK36" s="8" t="n">
        <f aca="false">IF(AND(AP36&gt;=V_NEED,AR36&gt;=P_MIN,AQ36&gt;=Z_MIN,F36&lt;=N_CAP,D36&lt;=R_MAX,OR(CORONA_REQ=0,O36&gt;=G36),OR(CORE_MODE&lt;&gt;3,E_CORE&lt;=E_NULL_MAX),N_CW_A_OK="yes"),1,0)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IF(CORE_MODE=1,G36,IF(OR(CORE_MODE=3,CORE_MODE=4),IF(A_FEED=2,0,G36)+(CHOOSE(N_CW+1,0,1,CW_N2,CW_N3,CW_N4,CW_N5,CW_N6)+IF(A_FEED=2,CHOOSE(MIN(N_CW_A,6)+1,0,1,CW_N2,CW_N3,CW_N4,CW_N5,CW_N6),CHOOSE(MIN(N_CW_A,2)+1,0,CW_A1,CW_A2)))*CW_PER_SWING*AM36,AM36))</f>
        <v>17.144608265928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2*ROUNDUP(G37*1000/V_ZENER,0)*PRICE_Z+(4+IF(CORE_MODE=1,1,0)+IF(OR(CORE_MODE=3,CORE_MODE=4),IF(A_FEED=2,0,1)+2*N_CW+2*N_CW_A,0))*ROUNDUP(G37*DIODE_SAFETY/V_STICK,0)*PRICE_STICK</f>
        <v>74.4</v>
      </c>
      <c r="AG37" s="24" t="n">
        <f aca="false">SUM(X37:AF37)</f>
        <v>2255.45447949</v>
      </c>
      <c r="AH37" s="20" t="n">
        <f aca="false">FIXED_BOM</f>
        <v>3754</v>
      </c>
      <c r="AI37" s="24" t="n">
        <f aca="false">(AG37+AH37)*(1+CONT)</f>
        <v>6910.8726514135</v>
      </c>
      <c r="AJ37" s="24" t="n">
        <f aca="false">IF(AR37&gt;0,AI37/AR37,1000000000000)</f>
        <v>2392.87113173828</v>
      </c>
      <c r="AK37" s="8" t="n">
        <f aca="false">IF(AND(AP37&gt;=V_NEED,AR37&gt;=P_MIN,AQ37&gt;=Z_MIN,F37&lt;=N_CAP,D37&lt;=R_MAX,OR(CORONA_REQ=0,O37&gt;=G37),OR(CORE_MODE&lt;&gt;3,E_CORE&lt;=E_NULL_MAX),N_CW_A_OK="yes"),1,0)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IF(CORE_MODE=1,G37,IF(OR(CORE_MODE=3,CORE_MODE=4),IF(A_FEED=2,0,G37)+(CHOOSE(N_CW+1,0,1,CW_N2,CW_N3,CW_N4,CW_N5,CW_N6)+IF(A_FEED=2,CHOOSE(MIN(N_CW_A,6)+1,0,1,CW_N2,CW_N3,CW_N4,CW_N5,CW_N6),CHOOSE(MIN(N_CW_A,2)+1,0,CW_A1,CW_A2)))*CW_PER_SWING*AM37,AM37))</f>
        <v>17.23965169212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2*ROUNDUP(G38*1000/V_ZENER,0)*PRICE_Z+(4+IF(CORE_MODE=1,1,0)+IF(OR(CORE_MODE=3,CORE_MODE=4),IF(A_FEED=2,0,1)+2*N_CW+2*N_CW_A,0))*ROUNDUP(G38*DIODE_SAFETY/V_STICK,0)*PRICE_STICK</f>
        <v>74.4</v>
      </c>
      <c r="AG38" s="24" t="n">
        <f aca="false">SUM(X38:AF38)</f>
        <v>2732.30936039</v>
      </c>
      <c r="AH38" s="20" t="n">
        <f aca="false">FIXED_BOM</f>
        <v>3754</v>
      </c>
      <c r="AI38" s="24" t="n">
        <f aca="false">(AG38+AH38)*(1+CONT)</f>
        <v>7459.2557644485</v>
      </c>
      <c r="AJ38" s="24" t="n">
        <f aca="false">IF(AR38&gt;0,AI38/AR38,1000000000000)</f>
        <v>2011.9053469827</v>
      </c>
      <c r="AK38" s="8" t="n">
        <f aca="false">IF(AND(AP38&gt;=V_NEED,AR38&gt;=P_MIN,AQ38&gt;=Z_MIN,F38&lt;=N_CAP,D38&lt;=R_MAX,OR(CORONA_REQ=0,O38&gt;=G38),OR(CORE_MODE&lt;&gt;3,E_CORE&lt;=E_NULL_MAX),N_CW_A_OK="yes"),1,0)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IF(CORE_MODE=1,G38,IF(OR(CORE_MODE=3,CORE_MODE=4),IF(A_FEED=2,0,G38)+(CHOOSE(N_CW+1,0,1,CW_N2,CW_N3,CW_N4,CW_N5,CW_N6)+IF(A_FEED=2,CHOOSE(MIN(N_CW_A,6)+1,0,1,CW_N2,CW_N3,CW_N4,CW_N5,CW_N6),CHOOSE(MIN(N_CW_A,2)+1,0,CW_A1,CW_A2)))*CW_PER_SWING*AM38,AM38))</f>
        <v>17.32634613567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2*ROUNDUP(G39*1000/V_ZENER,0)*PRICE_Z+(4+IF(CORE_MODE=1,1,0)+IF(OR(CORE_MODE=3,CORE_MODE=4),IF(A_FEED=2,0,1)+2*N_CW+2*N_CW_A,0))*ROUNDUP(G39*DIODE_SAFETY/V_STICK,0)*PRICE_STICK</f>
        <v>74.4</v>
      </c>
      <c r="AG39" s="24" t="n">
        <f aca="false">SUM(X39:AF39)</f>
        <v>3209.16418826</v>
      </c>
      <c r="AH39" s="20" t="n">
        <f aca="false">FIXED_BOM</f>
        <v>3754</v>
      </c>
      <c r="AI39" s="24" t="n">
        <f aca="false">(AG39+AH39)*(1+CONT)</f>
        <v>8007.638816499</v>
      </c>
      <c r="AJ39" s="24" t="n">
        <f aca="false">IF(AR39&gt;0,AI39/AR39,1000000000000)</f>
        <v>1768.90392958239</v>
      </c>
      <c r="AK39" s="8" t="n">
        <f aca="false">IF(AND(AP39&gt;=V_NEED,AR39&gt;=P_MIN,AQ39&gt;=Z_MIN,F39&lt;=N_CAP,D39&lt;=R_MAX,OR(CORONA_REQ=0,O39&gt;=G39),OR(CORE_MODE&lt;&gt;3,E_CORE&lt;=E_NULL_MAX),N_CW_A_OK="yes"),1,0)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IF(CORE_MODE=1,G39,IF(OR(CORE_MODE=3,CORE_MODE=4),IF(A_FEED=2,0,G39)+(CHOOSE(N_CW+1,0,1,CW_N2,CW_N3,CW_N4,CW_N5,CW_N6)+IF(A_FEED=2,CHOOSE(MIN(N_CW_A,6)+1,0,1,CW_N2,CW_N3,CW_N4,CW_N5,CW_N6),CHOOSE(MIN(N_CW_A,2)+1,0,CW_A1,CW_A2)))*CW_PER_SWING*AM39,AM39))</f>
        <v>17.434161340596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2*ROUNDUP(G40*1000/V_ZENER,0)*PRICE_Z+(4+IF(CORE_MODE=1,1,0)+IF(OR(CORE_MODE=3,CORE_MODE=4),IF(A_FEED=2,0,1)+2*N_CW+2*N_CW_A,0))*ROUNDUP(G40*DIODE_SAFETY/V_STICK,0)*PRICE_STICK</f>
        <v>74.4</v>
      </c>
      <c r="AG40" s="24" t="n">
        <f aca="false">SUM(X40:AF40)</f>
        <v>4162.87395553</v>
      </c>
      <c r="AH40" s="20" t="n">
        <f aca="false">FIXED_BOM</f>
        <v>3754</v>
      </c>
      <c r="AI40" s="24" t="n">
        <f aca="false">(AG40+AH40)*(1+CONT)</f>
        <v>9104.4050488595</v>
      </c>
      <c r="AJ40" s="24" t="n">
        <f aca="false">IF(AR40&gt;0,AI40/AR40,1000000000000)</f>
        <v>1475.09081172391</v>
      </c>
      <c r="AK40" s="8" t="n">
        <f aca="false">IF(AND(AP40&gt;=V_NEED,AR40&gt;=P_MIN,AQ40&gt;=Z_MIN,F40&lt;=N_CAP,D40&lt;=R_MAX,OR(CORONA_REQ=0,O40&gt;=G40),OR(CORE_MODE&lt;&gt;3,E_CORE&lt;=E_NULL_MAX),N_CW_A_OK="yes"),1,0)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IF(CORE_MODE=1,G40,IF(OR(CORE_MODE=3,CORE_MODE=4),IF(A_FEED=2,0,G40)+(CHOOSE(N_CW+1,0,1,CW_N2,CW_N3,CW_N4,CW_N5,CW_N6)+IF(A_FEED=2,CHOOSE(MIN(N_CW_A,6)+1,0,1,CW_N2,CW_N3,CW_N4,CW_N5,CW_N6),CHOOSE(MIN(N_CW_A,2)+1,0,CW_A1,CW_A2)))*CW_PER_SWING*AM40,AM40))</f>
        <v>17.60232521619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2*ROUNDUP(G41*1000/V_ZENER,0)*PRICE_Z+(4+IF(CORE_MODE=1,1,0)+IF(OR(CORE_MODE=3,CORE_MODE=4),IF(A_FEED=2,0,1)+2*N_CW+2*N_CW_A,0))*ROUNDUP(G41*DIODE_SAFETY/V_STICK,0)*PRICE_STICK</f>
        <v>74.4</v>
      </c>
      <c r="AG41" s="24" t="n">
        <f aca="false">SUM(X41:AF41)</f>
        <v>1244.82226756</v>
      </c>
      <c r="AH41" s="20" t="n">
        <f aca="false">FIXED_BOM</f>
        <v>3754</v>
      </c>
      <c r="AI41" s="24" t="n">
        <f aca="false">(AG41+AH41)*(1+CONT)</f>
        <v>5748.645607694</v>
      </c>
      <c r="AJ41" s="24" t="n">
        <f aca="false">IF(AR41&gt;0,AI41/AR41,1000000000000)</f>
        <v>6555.63810246995</v>
      </c>
      <c r="AK41" s="8" t="n">
        <f aca="false">IF(AND(AP41&gt;=V_NEED,AR41&gt;=P_MIN,AQ41&gt;=Z_MIN,F41&lt;=N_CAP,D41&lt;=R_MAX,OR(CORONA_REQ=0,O41&gt;=G41),OR(CORE_MODE&lt;&gt;3,E_CORE&lt;=E_NULL_MAX),N_CW_A_OK="yes"),1,0)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IF(CORE_MODE=1,G41,IF(OR(CORE_MODE=3,CORE_MODE=4),IF(A_FEED=2,0,G41)+(CHOOSE(N_CW+1,0,1,CW_N2,CW_N3,CW_N4,CW_N5,CW_N6)+IF(A_FEED=2,CHOOSE(MIN(N_CW_A,6)+1,0,1,CW_N2,CW_N3,CW_N4,CW_N5,CW_N6),CHOOSE(MIN(N_CW_A,2)+1,0,CW_A1,CW_A2)))*CW_PER_SWING*AM41,AM41))</f>
        <v>17.000014243212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2*ROUNDUP(G42*1000/V_ZENER,0)*PRICE_Z+(4+IF(CORE_MODE=1,1,0)+IF(OR(CORE_MODE=3,CORE_MODE=4),IF(A_FEED=2,0,1)+2*N_CW+2*N_CW_A,0))*ROUNDUP(G42*DIODE_SAFETY/V_STICK,0)*PRICE_STICK</f>
        <v>74.4</v>
      </c>
      <c r="AG42" s="24" t="n">
        <f aca="false">SUM(X42:AF42)</f>
        <v>1654.68826324</v>
      </c>
      <c r="AH42" s="20" t="n">
        <f aca="false">FIXED_BOM</f>
        <v>3754</v>
      </c>
      <c r="AI42" s="24" t="n">
        <f aca="false">(AG42+AH42)*(1+CONT)</f>
        <v>6219.991502726</v>
      </c>
      <c r="AJ42" s="24" t="n">
        <f aca="false">IF(AR42&gt;0,AI42/AR42,1000000000000)</f>
        <v>4185.19267571845</v>
      </c>
      <c r="AK42" s="8" t="n">
        <f aca="false">IF(AND(AP42&gt;=V_NEED,AR42&gt;=P_MIN,AQ42&gt;=Z_MIN,F42&lt;=N_CAP,D42&lt;=R_MAX,OR(CORONA_REQ=0,O42&gt;=G42),OR(CORE_MODE&lt;&gt;3,E_CORE&lt;=E_NULL_MAX),N_CW_A_OK="yes"),1,0)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IF(CORE_MODE=1,G42,IF(OR(CORE_MODE=3,CORE_MODE=4),IF(A_FEED=2,0,G42)+(CHOOSE(N_CW+1,0,1,CW_N2,CW_N3,CW_N4,CW_N5,CW_N6)+IF(A_FEED=2,CHOOSE(MIN(N_CW_A,6)+1,0,1,CW_N2,CW_N3,CW_N4,CW_N5,CW_N6),CHOOSE(MIN(N_CW_A,2)+1,0,CW_A1,CW_A2)))*CW_PER_SWING*AM42,AM42))</f>
        <v>17.153772197562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2*ROUNDUP(G43*1000/V_ZENER,0)*PRICE_Z+(4+IF(CORE_MODE=1,1,0)+IF(OR(CORE_MODE=3,CORE_MODE=4),IF(A_FEED=2,0,1)+2*N_CW+2*N_CW_A,0))*ROUNDUP(G43*DIODE_SAFETY/V_STICK,0)*PRICE_STICK</f>
        <v>74.4</v>
      </c>
      <c r="AG43" s="24" t="n">
        <f aca="false">SUM(X43:AF43)</f>
        <v>2138.90927952</v>
      </c>
      <c r="AH43" s="20" t="n">
        <f aca="false">FIXED_BOM</f>
        <v>3754</v>
      </c>
      <c r="AI43" s="24" t="n">
        <f aca="false">(AG43+AH43)*(1+CONT)</f>
        <v>6776.845671448</v>
      </c>
      <c r="AJ43" s="24" t="n">
        <f aca="false">IF(AR43&gt;0,AI43/AR43,1000000000000)</f>
        <v>3228.6175663511</v>
      </c>
      <c r="AK43" s="8" t="n">
        <f aca="false">IF(AND(AP43&gt;=V_NEED,AR43&gt;=P_MIN,AQ43&gt;=Z_MIN,F43&lt;=N_CAP,D43&lt;=R_MAX,OR(CORONA_REQ=0,O43&gt;=G43),OR(CORE_MODE&lt;&gt;3,E_CORE&lt;=E_NULL_MAX),N_CW_A_OK="yes"),1,0)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IF(CORE_MODE=1,G43,IF(OR(CORE_MODE=3,CORE_MODE=4),IF(A_FEED=2,0,G43)+(CHOOSE(N_CW+1,0,1,CW_N2,CW_N3,CW_N4,CW_N5,CW_N6)+IF(A_FEED=2,CHOOSE(MIN(N_CW_A,6)+1,0,1,CW_N2,CW_N3,CW_N4,CW_N5,CW_N6),CHOOSE(MIN(N_CW_A,2)+1,0,CW_A1,CW_A2)))*CW_PER_SWING*AM43,AM43))</f>
        <v>17.248153477698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2*ROUNDUP(G44*1000/V_ZENER,0)*PRICE_Z+(4+IF(CORE_MODE=1,1,0)+IF(OR(CORE_MODE=3,CORE_MODE=4),IF(A_FEED=2,0,1)+2*N_CW+2*N_CW_A,0))*ROUNDUP(G44*DIODE_SAFETY/V_STICK,0)*PRICE_STICK</f>
        <v>74.4</v>
      </c>
      <c r="AG44" s="24" t="n">
        <f aca="false">SUM(X44:AF44)</f>
        <v>2548.7752767</v>
      </c>
      <c r="AH44" s="20" t="n">
        <f aca="false">FIXED_BOM</f>
        <v>3754</v>
      </c>
      <c r="AI44" s="24" t="n">
        <f aca="false">(AG44+AH44)*(1+CONT)</f>
        <v>7248.191568205</v>
      </c>
      <c r="AJ44" s="24" t="n">
        <f aca="false">IF(AR44&gt;0,AI44/AR44,1000000000000)</f>
        <v>2670.23458547804</v>
      </c>
      <c r="AK44" s="8" t="n">
        <f aca="false">IF(AND(AP44&gt;=V_NEED,AR44&gt;=P_MIN,AQ44&gt;=Z_MIN,F44&lt;=N_CAP,D44&lt;=R_MAX,OR(CORONA_REQ=0,O44&gt;=G44),OR(CORE_MODE&lt;&gt;3,E_CORE&lt;=E_NULL_MAX),N_CW_A_OK="yes"),1,0)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IF(CORE_MODE=1,G44,IF(OR(CORE_MODE=3,CORE_MODE=4),IF(A_FEED=2,0,G44)+(CHOOSE(N_CW+1,0,1,CW_N2,CW_N3,CW_N4,CW_N5,CW_N6)+IF(A_FEED=2,CHOOSE(MIN(N_CW_A,6)+1,0,1,CW_N2,CW_N3,CW_N4,CW_N5,CW_N6),CHOOSE(MIN(N_CW_A,2)+1,0,CW_A1,CW_A2)))*CW_PER_SWING*AM44,AM44))</f>
        <v>17.318374915842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2*ROUNDUP(G45*1000/V_ZENER,0)*PRICE_Z+(4+IF(CORE_MODE=1,1,0)+IF(OR(CORE_MODE=3,CORE_MODE=4),IF(A_FEED=2,0,1)+2*N_CW+2*N_CW_A,0))*ROUNDUP(G45*DIODE_SAFETY/V_STICK,0)*PRICE_STICK</f>
        <v>74.4</v>
      </c>
      <c r="AG45" s="24" t="n">
        <f aca="false">SUM(X45:AF45)</f>
        <v>3032.99629148</v>
      </c>
      <c r="AH45" s="20" t="n">
        <f aca="false">FIXED_BOM</f>
        <v>3754</v>
      </c>
      <c r="AI45" s="24" t="n">
        <f aca="false">(AG45+AH45)*(1+CONT)</f>
        <v>7805.045735202</v>
      </c>
      <c r="AJ45" s="24" t="n">
        <f aca="false">IF(AR45&gt;0,AI45/AR45,1000000000000)</f>
        <v>2346.48945144238</v>
      </c>
      <c r="AK45" s="8" t="n">
        <f aca="false">IF(AND(AP45&gt;=V_NEED,AR45&gt;=P_MIN,AQ45&gt;=Z_MIN,F45&lt;=N_CAP,D45&lt;=R_MAX,OR(CORONA_REQ=0,O45&gt;=G45),OR(CORE_MODE&lt;&gt;3,E_CORE&lt;=E_NULL_MAX),N_CW_A_OK="yes"),1,0)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IF(CORE_MODE=1,G45,IF(OR(CORE_MODE=3,CORE_MODE=4),IF(A_FEED=2,0,G45)+(CHOOSE(N_CW+1,0,1,CW_N2,CW_N3,CW_N4,CW_N5,CW_N6)+IF(A_FEED=2,CHOOSE(MIN(N_CW_A,6)+1,0,1,CW_N2,CW_N3,CW_N4,CW_N5,CW_N6),CHOOSE(MIN(N_CW_A,2)+1,0,CW_A1,CW_A2)))*CW_PER_SWING*AM45,AM45))</f>
        <v>17.374805889012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2*ROUNDUP(G46*1000/V_ZENER,0)*PRICE_Z+(4+IF(CORE_MODE=1,1,0)+IF(OR(CORE_MODE=3,CORE_MODE=4),IF(A_FEED=2,0,1)+2*N_CW+2*N_CW_A,0))*ROUNDUP(G46*DIODE_SAFETY/V_STICK,0)*PRICE_STICK</f>
        <v>74.4</v>
      </c>
      <c r="AG46" s="24" t="n">
        <f aca="false">SUM(X46:AF46)</f>
        <v>3852.72834584</v>
      </c>
      <c r="AH46" s="20" t="n">
        <f aca="false">FIXED_BOM</f>
        <v>3754</v>
      </c>
      <c r="AI46" s="24" t="n">
        <f aca="false">(AG46+AH46)*(1+CONT)</f>
        <v>8747.737597716</v>
      </c>
      <c r="AJ46" s="24" t="n">
        <f aca="false">IF(AR46&gt;0,AI46/AR46,1000000000000)</f>
        <v>1920.74042454643</v>
      </c>
      <c r="AK46" s="8" t="n">
        <f aca="false">IF(AND(AP46&gt;=V_NEED,AR46&gt;=P_MIN,AQ46&gt;=Z_MIN,F46&lt;=N_CAP,D46&lt;=R_MAX,OR(CORONA_REQ=0,O46&gt;=G46),OR(CORE_MODE&lt;&gt;3,E_CORE&lt;=E_NULL_MAX),N_CW_A_OK="yes"),1,0)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IF(CORE_MODE=1,G46,IF(OR(CORE_MODE=3,CORE_MODE=4),IF(A_FEED=2,0,G46)+(CHOOSE(N_CW+1,0,1,CW_N2,CW_N3,CW_N4,CW_N5,CW_N6)+IF(A_FEED=2,CHOOSE(MIN(N_CW_A,6)+1,0,1,CW_N2,CW_N3,CW_N4,CW_N5,CW_N6),CHOOSE(MIN(N_CW_A,2)+1,0,CW_A1,CW_A2)))*CW_PER_SWING*AM46,AM46))</f>
        <v>17.518084108668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2*ROUNDUP(G47*1000/V_ZENER,0)*PRICE_Z+(4+IF(CORE_MODE=1,1,0)+IF(OR(CORE_MODE=3,CORE_MODE=4),IF(A_FEED=2,0,1)+2*N_CW+2*N_CW_A,0))*ROUNDUP(G47*DIODE_SAFETY/V_STICK,0)*PRICE_STICK</f>
        <v>74.4</v>
      </c>
      <c r="AG47" s="24" t="n">
        <f aca="false">SUM(X47:AF47)</f>
        <v>1250.23736389</v>
      </c>
      <c r="AH47" s="20" t="n">
        <f aca="false">FIXED_BOM</f>
        <v>3754</v>
      </c>
      <c r="AI47" s="24" t="n">
        <f aca="false">(AG47+AH47)*(1+CONT)</f>
        <v>5754.8729684735</v>
      </c>
      <c r="AJ47" s="24" t="n">
        <f aca="false">IF(AR47&gt;0,AI47/AR47,1000000000000)</f>
        <v>5323.11017876379</v>
      </c>
      <c r="AK47" s="8" t="n">
        <f aca="false">IF(AND(AP47&gt;=V_NEED,AR47&gt;=P_MIN,AQ47&gt;=Z_MIN,F47&lt;=N_CAP,D47&lt;=R_MAX,OR(CORONA_REQ=0,O47&gt;=G47),OR(CORE_MODE&lt;&gt;3,E_CORE&lt;=E_NULL_MAX),N_CW_A_OK="yes"),1,0)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IF(CORE_MODE=1,G47,IF(OR(CORE_MODE=3,CORE_MODE=4),IF(A_FEED=2,0,G47)+(CHOOSE(N_CW+1,0,1,CW_N2,CW_N3,CW_N4,CW_N5,CW_N6)+IF(A_FEED=2,CHOOSE(MIN(N_CW_A,6)+1,0,1,CW_N2,CW_N3,CW_N4,CW_N5,CW_N6),CHOOSE(MIN(N_CW_A,2)+1,0,CW_A1,CW_A2)))*CW_PER_SWING*AM47,AM47))</f>
        <v>17.031508626132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2*ROUNDUP(G48*1000/V_ZENER,0)*PRICE_Z+(4+IF(CORE_MODE=1,1,0)+IF(OR(CORE_MODE=3,CORE_MODE=4),IF(A_FEED=2,0,1)+2*N_CW+2*N_CW_A,0))*ROUNDUP(G48*DIODE_SAFETY/V_STICK,0)*PRICE_STICK</f>
        <v>74.4</v>
      </c>
      <c r="AG48" s="24" t="n">
        <f aca="false">SUM(X48:AF48)</f>
        <v>1737.16586782</v>
      </c>
      <c r="AH48" s="20" t="n">
        <f aca="false">FIXED_BOM</f>
        <v>3754</v>
      </c>
      <c r="AI48" s="24" t="n">
        <f aca="false">(AG48+AH48)*(1+CONT)</f>
        <v>6314.840747993</v>
      </c>
      <c r="AJ48" s="24" t="n">
        <f aca="false">IF(AR48&gt;0,AI48/AR48,1000000000000)</f>
        <v>3491.90661692514</v>
      </c>
      <c r="AK48" s="8" t="n">
        <f aca="false">IF(AND(AP48&gt;=V_NEED,AR48&gt;=P_MIN,AQ48&gt;=Z_MIN,F48&lt;=N_CAP,D48&lt;=R_MAX,OR(CORONA_REQ=0,O48&gt;=G48),OR(CORE_MODE&lt;&gt;3,E_CORE&lt;=E_NULL_MAX),N_CW_A_OK="yes"),1,0)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IF(CORE_MODE=1,G48,IF(OR(CORE_MODE=3,CORE_MODE=4),IF(A_FEED=2,0,G48)+(CHOOSE(N_CW+1,0,1,CW_N2,CW_N3,CW_N4,CW_N5,CW_N6)+IF(A_FEED=2,CHOOSE(MIN(N_CW_A,6)+1,0,1,CW_N2,CW_N3,CW_N4,CW_N5,CW_N6),CHOOSE(MIN(N_CW_A,2)+1,0,CW_A1,CW_A2)))*CW_PER_SWING*AM48,AM48))</f>
        <v>17.17443455013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2*ROUNDUP(G49*1000/V_ZENER,0)*PRICE_Z+(4+IF(CORE_MODE=1,1,0)+IF(OR(CORE_MODE=3,CORE_MODE=4),IF(A_FEED=2,0,1)+2*N_CW+2*N_CW_A,0))*ROUNDUP(G49*DIODE_SAFETY/V_STICK,0)*PRICE_STICK</f>
        <v>74.4</v>
      </c>
      <c r="AG49" s="24" t="n">
        <f aca="false">SUM(X49:AF49)</f>
        <v>2224.09443825</v>
      </c>
      <c r="AH49" s="20" t="n">
        <f aca="false">FIXED_BOM</f>
        <v>3754</v>
      </c>
      <c r="AI49" s="24" t="n">
        <f aca="false">(AG49+AH49)*(1+CONT)</f>
        <v>6874.8086039875</v>
      </c>
      <c r="AJ49" s="24" t="n">
        <f aca="false">IF(AR49&gt;0,AI49/AR49,1000000000000)</f>
        <v>2709.34610682234</v>
      </c>
      <c r="AK49" s="8" t="n">
        <f aca="false">IF(AND(AP49&gt;=V_NEED,AR49&gt;=P_MIN,AQ49&gt;=Z_MIN,F49&lt;=N_CAP,D49&lt;=R_MAX,OR(CORONA_REQ=0,O49&gt;=G49),OR(CORE_MODE&lt;&gt;3,E_CORE&lt;=E_NULL_MAX),N_CW_A_OK="yes"),1,0)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IF(CORE_MODE=1,G49,IF(OR(CORE_MODE=3,CORE_MODE=4),IF(A_FEED=2,0,G49)+(CHOOSE(N_CW+1,0,1,CW_N2,CW_N3,CW_N4,CW_N5,CW_N6)+IF(A_FEED=2,CHOOSE(MIN(N_CW_A,6)+1,0,1,CW_N2,CW_N3,CW_N4,CW_N5,CW_N6),CHOOSE(MIN(N_CW_A,2)+1,0,CW_A1,CW_A2)))*CW_PER_SWING*AM49,AM49))</f>
        <v>17.269291217178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2*ROUNDUP(G50*1000/V_ZENER,0)*PRICE_Z+(4+IF(CORE_MODE=1,1,0)+IF(OR(CORE_MODE=3,CORE_MODE=4),IF(A_FEED=2,0,1)+2*N_CW+2*N_CW_A,0))*ROUNDUP(G50*DIODE_SAFETY/V_STICK,0)*PRICE_STICK</f>
        <v>74.4</v>
      </c>
      <c r="AG50" s="24" t="n">
        <f aca="false">SUM(X50:AF50)</f>
        <v>2711.02293171</v>
      </c>
      <c r="AH50" s="20" t="n">
        <f aca="false">FIXED_BOM</f>
        <v>3754</v>
      </c>
      <c r="AI50" s="24" t="n">
        <f aca="false">(AG50+AH50)*(1+CONT)</f>
        <v>7434.7763714665</v>
      </c>
      <c r="AJ50" s="24" t="n">
        <f aca="false">IF(AR50&gt;0,AI50/AR50,1000000000000)</f>
        <v>2275.21482727785</v>
      </c>
      <c r="AK50" s="8" t="n">
        <f aca="false">IF(AND(AP50&gt;=V_NEED,AR50&gt;=P_MIN,AQ50&gt;=Z_MIN,F50&lt;=N_CAP,D50&lt;=R_MAX,OR(CORONA_REQ=0,O50&gt;=G50),OR(CORE_MODE&lt;&gt;3,E_CORE&lt;=E_NULL_MAX),N_CW_A_OK="yes"),1,0)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IF(CORE_MODE=1,G50,IF(OR(CORE_MODE=3,CORE_MODE=4),IF(A_FEED=2,0,G50)+(CHOOSE(N_CW+1,0,1,CW_N2,CW_N3,CW_N4,CW_N5,CW_N6)+IF(A_FEED=2,CHOOSE(MIN(N_CW_A,6)+1,0,1,CW_N2,CW_N3,CW_N4,CW_N5,CW_N6),CHOOSE(MIN(N_CW_A,2)+1,0,CW_A1,CW_A2)))*CW_PER_SWING*AM50,AM50))</f>
        <v>17.340645943764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2*ROUNDUP(G51*1000/V_ZENER,0)*PRICE_Z+(4+IF(CORE_MODE=1,1,0)+IF(OR(CORE_MODE=3,CORE_MODE=4),IF(A_FEED=2,0,1)+2*N_CW+2*N_CW_A,0))*ROUNDUP(G51*DIODE_SAFETY/V_STICK,0)*PRICE_STICK</f>
        <v>74.4</v>
      </c>
      <c r="AG51" s="24" t="n">
        <f aca="false">SUM(X51:AF51)</f>
        <v>3123.59648654</v>
      </c>
      <c r="AH51" s="20" t="n">
        <f aca="false">FIXED_BOM</f>
        <v>3754</v>
      </c>
      <c r="AI51" s="24" t="n">
        <f aca="false">(AG51+AH51)*(1+CONT)</f>
        <v>7909.235959521</v>
      </c>
      <c r="AJ51" s="24" t="n">
        <f aca="false">IF(AR51&gt;0,AI51/AR51,1000000000000)</f>
        <v>1978.19126318363</v>
      </c>
      <c r="AK51" s="8" t="n">
        <f aca="false">IF(AND(AP51&gt;=V_NEED,AR51&gt;=P_MIN,AQ51&gt;=Z_MIN,F51&lt;=N_CAP,D51&lt;=R_MAX,OR(CORONA_REQ=0,O51&gt;=G51),OR(CORE_MODE&lt;&gt;3,E_CORE&lt;=E_NULL_MAX),N_CW_A_OK="yes"),1,0)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IF(CORE_MODE=1,G51,IF(OR(CORE_MODE=3,CORE_MODE=4),IF(A_FEED=2,0,G51)+(CHOOSE(N_CW+1,0,1,CW_N2,CW_N3,CW_N4,CW_N5,CW_N6)+IF(A_FEED=2,CHOOSE(MIN(N_CW_A,6)+1,0,1,CW_N2,CW_N3,CW_N4,CW_N5,CW_N6),CHOOSE(MIN(N_CW_A,2)+1,0,CW_A1,CW_A2)))*CW_PER_SWING*AM51,AM51))</f>
        <v>17.422361558316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2*ROUNDUP(G52*1000/V_ZENER,0)*PRICE_Z+(4+IF(CORE_MODE=1,1,0)+IF(OR(CORE_MODE=3,CORE_MODE=4),IF(A_FEED=2,0,1)+2*N_CW+2*N_CW_A,0))*ROUNDUP(G52*DIODE_SAFETY/V_STICK,0)*PRICE_STICK</f>
        <v>74.4</v>
      </c>
      <c r="AG52" s="24" t="n">
        <f aca="false">SUM(X52:AF52)</f>
        <v>4097.45355043</v>
      </c>
      <c r="AH52" s="20" t="n">
        <f aca="false">FIXED_BOM</f>
        <v>3754</v>
      </c>
      <c r="AI52" s="24" t="n">
        <f aca="false">(AG52+AH52)*(1+CONT)</f>
        <v>9029.1715829945</v>
      </c>
      <c r="AJ52" s="24" t="n">
        <f aca="false">IF(AR52&gt;0,AI52/AR52,1000000000000)</f>
        <v>1654.7366707702</v>
      </c>
      <c r="AK52" s="8" t="n">
        <f aca="false">IF(AND(AP52&gt;=V_NEED,AR52&gt;=P_MIN,AQ52&gt;=Z_MIN,F52&lt;=N_CAP,D52&lt;=R_MAX,OR(CORONA_REQ=0,O52&gt;=G52),OR(CORE_MODE&lt;&gt;3,E_CORE&lt;=E_NULL_MAX),N_CW_A_OK="yes"),1,0)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IF(CORE_MODE=1,G52,IF(OR(CORE_MODE=3,CORE_MODE=4),IF(A_FEED=2,0,G52)+(CHOOSE(N_CW+1,0,1,CW_N2,CW_N3,CW_N4,CW_N5,CW_N6)+IF(A_FEED=2,CHOOSE(MIN(N_CW_A,6)+1,0,1,CW_N2,CW_N3,CW_N4,CW_N5,CW_N6),CHOOSE(MIN(N_CW_A,2)+1,0,CW_A1,CW_A2)))*CW_PER_SWING*AM52,AM52))</f>
        <v>17.59406961312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2*ROUNDUP(G53*1000/V_ZENER,0)*PRICE_Z+(4+IF(CORE_MODE=1,1,0)+IF(OR(CORE_MODE=3,CORE_MODE=4),IF(A_FEED=2,0,1)+2*N_CW+2*N_CW_A,0))*ROUNDUP(G53*DIODE_SAFETY/V_STICK,0)*PRICE_STICK</f>
        <v>74.4</v>
      </c>
      <c r="AG53" s="24" t="n">
        <f aca="false">SUM(X53:AF53)</f>
        <v>1330.00742629</v>
      </c>
      <c r="AH53" s="20" t="n">
        <f aca="false">FIXED_BOM</f>
        <v>3754</v>
      </c>
      <c r="AI53" s="24" t="n">
        <f aca="false">(AG53+AH53)*(1+CONT)</f>
        <v>5846.6085402335</v>
      </c>
      <c r="AJ53" s="24" t="n">
        <f aca="false">IF(AR53&gt;0,AI53/AR53,1000000000000)</f>
        <v>4771.10975122264</v>
      </c>
      <c r="AK53" s="8" t="n">
        <f aca="false">IF(AND(AP53&gt;=V_NEED,AR53&gt;=P_MIN,AQ53&gt;=Z_MIN,F53&lt;=N_CAP,D53&lt;=R_MAX,OR(CORONA_REQ=0,O53&gt;=G53),OR(CORE_MODE&lt;&gt;3,E_CORE&lt;=E_NULL_MAX),N_CW_A_OK="yes"),1,0)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IF(CORE_MODE=1,G53,IF(OR(CORE_MODE=3,CORE_MODE=4),IF(A_FEED=2,0,G53)+(CHOOSE(N_CW+1,0,1,CW_N2,CW_N3,CW_N4,CW_N5,CW_N6)+IF(A_FEED=2,CHOOSE(MIN(N_CW_A,6)+1,0,1,CW_N2,CW_N3,CW_N4,CW_N5,CW_N6),CHOOSE(MIN(N_CW_A,2)+1,0,CW_A1,CW_A2)))*CW_PER_SWING*AM53,AM53))</f>
        <v>16.980277197312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2*ROUNDUP(G54*1000/V_ZENER,0)*PRICE_Z+(4+IF(CORE_MODE=1,1,0)+IF(OR(CORE_MODE=3,CORE_MODE=4),IF(A_FEED=2,0,1)+2*N_CW+2*N_CW_A,0))*ROUNDUP(G54*DIODE_SAFETY/V_STICK,0)*PRICE_STICK</f>
        <v>74.4</v>
      </c>
      <c r="AG54" s="24" t="n">
        <f aca="false">SUM(X54:AF54)</f>
        <v>1819.6434774</v>
      </c>
      <c r="AH54" s="20" t="n">
        <f aca="false">FIXED_BOM</f>
        <v>3754</v>
      </c>
      <c r="AI54" s="24" t="n">
        <f aca="false">(AG54+AH54)*(1+CONT)</f>
        <v>6409.68999901</v>
      </c>
      <c r="AJ54" s="24" t="n">
        <f aca="false">IF(AR54&gt;0,AI54/AR54,1000000000000)</f>
        <v>3151.61113581003</v>
      </c>
      <c r="AK54" s="8" t="n">
        <f aca="false">IF(AND(AP54&gt;=V_NEED,AR54&gt;=P_MIN,AQ54&gt;=Z_MIN,F54&lt;=N_CAP,D54&lt;=R_MAX,OR(CORONA_REQ=0,O54&gt;=G54),OR(CORE_MODE&lt;&gt;3,E_CORE&lt;=E_NULL_MAX),N_CW_A_OK="yes"),1,0)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IF(CORE_MODE=1,G54,IF(OR(CORE_MODE=3,CORE_MODE=4),IF(A_FEED=2,0,G54)+(CHOOSE(N_CW+1,0,1,CW_N2,CW_N3,CW_N4,CW_N5,CW_N6)+IF(A_FEED=2,CHOOSE(MIN(N_CW_A,6)+1,0,1,CW_N2,CW_N3,CW_N4,CW_N5,CW_N6),CHOOSE(MIN(N_CW_A,2)+1,0,CW_A1,CW_A2)))*CW_PER_SWING*AM54,AM54))</f>
        <v>17.12025317574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2*ROUNDUP(G55*1000/V_ZENER,0)*PRICE_Z+(4+IF(CORE_MODE=1,1,0)+IF(OR(CORE_MODE=3,CORE_MODE=4),IF(A_FEED=2,0,1)+2*N_CW+2*N_CW_A,0))*ROUNDUP(G55*DIODE_SAFETY/V_STICK,0)*PRICE_STICK</f>
        <v>74.4</v>
      </c>
      <c r="AG55" s="24" t="n">
        <f aca="false">SUM(X55:AF55)</f>
        <v>2309.27958501</v>
      </c>
      <c r="AH55" s="20" t="n">
        <f aca="false">FIXED_BOM</f>
        <v>3754</v>
      </c>
      <c r="AI55" s="24" t="n">
        <f aca="false">(AG55+AH55)*(1+CONT)</f>
        <v>6972.7715227615</v>
      </c>
      <c r="AJ55" s="24" t="n">
        <f aca="false">IF(AR55&gt;0,AI55/AR55,1000000000000)</f>
        <v>2451.59635787711</v>
      </c>
      <c r="AK55" s="8" t="n">
        <f aca="false">IF(AND(AP55&gt;=V_NEED,AR55&gt;=P_MIN,AQ55&gt;=Z_MIN,F55&lt;=N_CAP,D55&lt;=R_MAX,OR(CORONA_REQ=0,O55&gt;=G55),OR(CORE_MODE&lt;&gt;3,E_CORE&lt;=E_NULL_MAX),N_CW_A_OK="yes"),1,0)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IF(CORE_MODE=1,G55,IF(OR(CORE_MODE=3,CORE_MODE=4),IF(A_FEED=2,0,G55)+(CHOOSE(N_CW+1,0,1,CW_N2,CW_N3,CW_N4,CW_N5,CW_N6)+IF(A_FEED=2,CHOOSE(MIN(N_CW_A,6)+1,0,1,CW_N2,CW_N3,CW_N4,CW_N5,CW_N6),CHOOSE(MIN(N_CW_A,2)+1,0,CW_A1,CW_A2)))*CW_PER_SWING*AM55,AM55))</f>
        <v>17.215640408538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2*ROUNDUP(G56*1000/V_ZENER,0)*PRICE_Z+(4+IF(CORE_MODE=1,1,0)+IF(OR(CORE_MODE=3,CORE_MODE=4),IF(A_FEED=2,0,1)+2*N_CW+2*N_CW_A,0))*ROUNDUP(G56*DIODE_SAFETY/V_STICK,0)*PRICE_STICK</f>
        <v>74.4</v>
      </c>
      <c r="AG56" s="24" t="n">
        <f aca="false">SUM(X56:AF56)</f>
        <v>2798.91564959</v>
      </c>
      <c r="AH56" s="20" t="n">
        <f aca="false">FIXED_BOM</f>
        <v>3754</v>
      </c>
      <c r="AI56" s="24" t="n">
        <f aca="false">(AG56+AH56)*(1+CONT)</f>
        <v>7535.8529970285</v>
      </c>
      <c r="AJ56" s="24" t="n">
        <f aca="false">IF(AR56&gt;0,AI56/AR56,1000000000000)</f>
        <v>2062.87088383492</v>
      </c>
      <c r="AK56" s="8" t="n">
        <f aca="false">IF(AND(AP56&gt;=V_NEED,AR56&gt;=P_MIN,AQ56&gt;=Z_MIN,F56&lt;=N_CAP,D56&lt;=R_MAX,OR(CORONA_REQ=0,O56&gt;=G56),OR(CORE_MODE&lt;&gt;3,E_CORE&lt;=E_NULL_MAX),N_CW_A_OK="yes"),1,0)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IF(CORE_MODE=1,G56,IF(OR(CORE_MODE=3,CORE_MODE=4),IF(A_FEED=2,0,G56)+(CHOOSE(N_CW+1,0,1,CW_N2,CW_N3,CW_N4,CW_N5,CW_N6)+IF(A_FEED=2,CHOOSE(MIN(N_CW_A,6)+1,0,1,CW_N2,CW_N3,CW_N4,CW_N5,CW_N6),CHOOSE(MIN(N_CW_A,2)+1,0,CW_A1,CW_A2)))*CW_PER_SWING*AM56,AM56))</f>
        <v>17.302453698816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2*ROUNDUP(G57*1000/V_ZENER,0)*PRICE_Z+(4+IF(CORE_MODE=1,1,0)+IF(OR(CORE_MODE=3,CORE_MODE=4),IF(A_FEED=2,0,1)+2*N_CW+2*N_CW_A,0))*ROUNDUP(G57*DIODE_SAFETY/V_STICK,0)*PRICE_STICK</f>
        <v>74.4</v>
      </c>
      <c r="AG57" s="24" t="n">
        <f aca="false">SUM(X57:AF57)</f>
        <v>3288.5516972</v>
      </c>
      <c r="AH57" s="20" t="n">
        <f aca="false">FIXED_BOM</f>
        <v>3754</v>
      </c>
      <c r="AI57" s="24" t="n">
        <f aca="false">(AG57+AH57)*(1+CONT)</f>
        <v>8098.93445178</v>
      </c>
      <c r="AJ57" s="24" t="n">
        <f aca="false">IF(AR57&gt;0,AI57/AR57,1000000000000)</f>
        <v>1815.61514560795</v>
      </c>
      <c r="AK57" s="8" t="n">
        <f aca="false">IF(AND(AP57&gt;=V_NEED,AR57&gt;=P_MIN,AQ57&gt;=Z_MIN,F57&lt;=N_CAP,D57&lt;=R_MAX,OR(CORONA_REQ=0,O57&gt;=G57),OR(CORE_MODE&lt;&gt;3,E_CORE&lt;=E_NULL_MAX),N_CW_A_OK="yes"),1,0)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IF(CORE_MODE=1,G57,IF(OR(CORE_MODE=3,CORE_MODE=4),IF(A_FEED=2,0,G57)+(CHOOSE(N_CW+1,0,1,CW_N2,CW_N3,CW_N4,CW_N5,CW_N6)+IF(A_FEED=2,CHOOSE(MIN(N_CW_A,6)+1,0,1,CW_N2,CW_N3,CW_N4,CW_N5,CW_N6),CHOOSE(MIN(N_CW_A,2)+1,0,CW_A1,CW_A2)))*CW_PER_SWING*AM57,AM57))</f>
        <v>17.409611002212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2*ROUNDUP(G58*1000/V_ZENER,0)*PRICE_Z+(4+IF(CORE_MODE=1,1,0)+IF(OR(CORE_MODE=3,CORE_MODE=4),IF(A_FEED=2,0,1)+2*N_CW+2*N_CW_A,0))*ROUNDUP(G58*DIODE_SAFETY/V_STICK,0)*PRICE_STICK</f>
        <v>74.4</v>
      </c>
      <c r="AG58" s="24" t="n">
        <f aca="false">SUM(X58:AF58)</f>
        <v>4267.82386789</v>
      </c>
      <c r="AH58" s="20" t="n">
        <f aca="false">FIXED_BOM</f>
        <v>3754</v>
      </c>
      <c r="AI58" s="24" t="n">
        <f aca="false">(AG58+AH58)*(1+CONT)</f>
        <v>9225.0974480735</v>
      </c>
      <c r="AJ58" s="24" t="n">
        <f aca="false">IF(AR58&gt;0,AI58/AR58,1000000000000)</f>
        <v>1516.80427891697</v>
      </c>
      <c r="AK58" s="8" t="n">
        <f aca="false">IF(AND(AP58&gt;=V_NEED,AR58&gt;=P_MIN,AQ58&gt;=Z_MIN,F58&lt;=N_CAP,D58&lt;=R_MAX,OR(CORONA_REQ=0,O58&gt;=G58),OR(CORE_MODE&lt;&gt;3,E_CORE&lt;=E_NULL_MAX),N_CW_A_OK="yes"),1,0)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IF(CORE_MODE=1,G58,IF(OR(CORE_MODE=3,CORE_MODE=4),IF(A_FEED=2,0,G58)+(CHOOSE(N_CW+1,0,1,CW_N2,CW_N3,CW_N4,CW_N5,CW_N6)+IF(A_FEED=2,CHOOSE(MIN(N_CW_A,6)+1,0,1,CW_N2,CW_N3,CW_N4,CW_N5,CW_N6),CHOOSE(MIN(N_CW_A,2)+1,0,CW_A1,CW_A2)))*CW_PER_SWING*AM58,AM58))</f>
        <v>17.576768925144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2*ROUNDUP(G59*1000/V_ZENER,0)*PRICE_Z+(4+IF(CORE_MODE=1,1,0)+IF(OR(CORE_MODE=3,CORE_MODE=4),IF(A_FEED=2,0,1)+2*N_CW+2*N_CW_A,0))*ROUNDUP(G59*DIODE_SAFETY/V_STICK,0)*PRICE_STICK</f>
        <v>74.4</v>
      </c>
      <c r="AG59" s="24" t="n">
        <f aca="false">SUM(X59:AF59)</f>
        <v>1268.21862766</v>
      </c>
      <c r="AH59" s="20" t="n">
        <f aca="false">FIXED_BOM</f>
        <v>3754</v>
      </c>
      <c r="AI59" s="24" t="n">
        <f aca="false">(AG59+AH59)*(1+CONT)</f>
        <v>5775.551421809</v>
      </c>
      <c r="AJ59" s="24" t="n">
        <f aca="false">IF(AR59&gt;0,AI59/AR59,1000000000000)</f>
        <v>6658.51744458279</v>
      </c>
      <c r="AK59" s="8" t="n">
        <f aca="false">IF(AND(AP59&gt;=V_NEED,AR59&gt;=P_MIN,AQ59&gt;=Z_MIN,F59&lt;=N_CAP,D59&lt;=R_MAX,OR(CORONA_REQ=0,O59&gt;=G59),OR(CORE_MODE&lt;&gt;3,E_CORE&lt;=E_NULL_MAX),N_CW_A_OK="yes"),1,0)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IF(CORE_MODE=1,G59,IF(OR(CORE_MODE=3,CORE_MODE=4),IF(A_FEED=2,0,G59)+(CHOOSE(N_CW+1,0,1,CW_N2,CW_N3,CW_N4,CW_N5,CW_N6)+IF(A_FEED=2,CHOOSE(MIN(N_CW_A,6)+1,0,1,CW_N2,CW_N3,CW_N4,CW_N5,CW_N6),CHOOSE(MIN(N_CW_A,2)+1,0,CW_A1,CW_A2)))*CW_PER_SWING*AM59,AM59))</f>
        <v>16.976495324646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2*ROUNDUP(G60*1000/V_ZENER,0)*PRICE_Z+(4+IF(CORE_MODE=1,1,0)+IF(OR(CORE_MODE=3,CORE_MODE=4),IF(A_FEED=2,0,1)+2*N_CW+2*N_CW_A,0))*ROUNDUP(G60*DIODE_SAFETY/V_STICK,0)*PRICE_STICK</f>
        <v>74.4</v>
      </c>
      <c r="AG60" s="24" t="n">
        <f aca="false">SUM(X60:AF60)</f>
        <v>1687.0826188</v>
      </c>
      <c r="AH60" s="20" t="n">
        <f aca="false">FIXED_BOM</f>
        <v>3754</v>
      </c>
      <c r="AI60" s="24" t="n">
        <f aca="false">(AG60+AH60)*(1+CONT)</f>
        <v>6257.24501162</v>
      </c>
      <c r="AJ60" s="24" t="n">
        <f aca="false">IF(AR60&gt;0,AI60/AR60,1000000000000)</f>
        <v>4254.68136806755</v>
      </c>
      <c r="AK60" s="8" t="n">
        <f aca="false">IF(AND(AP60&gt;=V_NEED,AR60&gt;=P_MIN,AQ60&gt;=Z_MIN,F60&lt;=N_CAP,D60&lt;=R_MAX,OR(CORONA_REQ=0,O60&gt;=G60),OR(CORE_MODE&lt;&gt;3,E_CORE&lt;=E_NULL_MAX),N_CW_A_OK="yes"),1,0)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IF(CORE_MODE=1,G60,IF(OR(CORE_MODE=3,CORE_MODE=4),IF(A_FEED=2,0,G60)+(CHOOSE(N_CW+1,0,1,CW_N2,CW_N3,CW_N4,CW_N5,CW_N6)+IF(A_FEED=2,CHOOSE(MIN(N_CW_A,6)+1,0,1,CW_N2,CW_N3,CW_N4,CW_N5,CW_N6),CHOOSE(MIN(N_CW_A,2)+1,0,CW_A1,CW_A2)))*CW_PER_SWING*AM60,AM60))</f>
        <v>17.132621724504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2*ROUNDUP(G61*1000/V_ZENER,0)*PRICE_Z+(4+IF(CORE_MODE=1,1,0)+IF(OR(CORE_MODE=3,CORE_MODE=4),IF(A_FEED=2,0,1)+2*N_CW+2*N_CW_A,0))*ROUNDUP(G61*DIODE_SAFETY/V_STICK,0)*PRICE_STICK</f>
        <v>74.4</v>
      </c>
      <c r="AG61" s="24" t="n">
        <f aca="false">SUM(X61:AF61)</f>
        <v>2183.00178513</v>
      </c>
      <c r="AH61" s="20" t="n">
        <f aca="false">FIXED_BOM</f>
        <v>3754</v>
      </c>
      <c r="AI61" s="24" t="n">
        <f aca="false">(AG61+AH61)*(1+CONT)</f>
        <v>6827.5520528995</v>
      </c>
      <c r="AJ61" s="24" t="n">
        <f aca="false">IF(AR61&gt;0,AI61/AR61,1000000000000)</f>
        <v>3286.64213536939</v>
      </c>
      <c r="AK61" s="8" t="n">
        <f aca="false">IF(AND(AP61&gt;=V_NEED,AR61&gt;=P_MIN,AQ61&gt;=Z_MIN,F61&lt;=N_CAP,D61&lt;=R_MAX,OR(CORONA_REQ=0,O61&gt;=G61),OR(CORE_MODE&lt;&gt;3,E_CORE&lt;=E_NULL_MAX),N_CW_A_OK="yes"),1,0)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IF(CORE_MODE=1,G61,IF(OR(CORE_MODE=3,CORE_MODE=4),IF(A_FEED=2,0,G61)+(CHOOSE(N_CW+1,0,1,CW_N2,CW_N3,CW_N4,CW_N5,CW_N6)+IF(A_FEED=2,CHOOSE(MIN(N_CW_A,6)+1,0,1,CW_N2,CW_N3,CW_N4,CW_N5,CW_N6),CHOOSE(MIN(N_CW_A,2)+1,0,CW_A1,CW_A2)))*CW_PER_SWING*AM61,AM61))</f>
        <v>17.22940116183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2*ROUNDUP(G62*1000/V_ZENER,0)*PRICE_Z+(4+IF(CORE_MODE=1,1,0)+IF(OR(CORE_MODE=3,CORE_MODE=4),IF(A_FEED=2,0,1)+2*N_CW+2*N_CW_A,0))*ROUNDUP(G62*DIODE_SAFETY/V_STICK,0)*PRICE_STICK</f>
        <v>74.4</v>
      </c>
      <c r="AG62" s="24" t="n">
        <f aca="false">SUM(X62:AF62)</f>
        <v>2601.86578974</v>
      </c>
      <c r="AH62" s="20" t="n">
        <f aca="false">FIXED_BOM</f>
        <v>3754</v>
      </c>
      <c r="AI62" s="24" t="n">
        <f aca="false">(AG62+AH62)*(1+CONT)</f>
        <v>7309.245658201</v>
      </c>
      <c r="AJ62" s="24" t="n">
        <f aca="false">IF(AR62&gt;0,AI62/AR62,1000000000000)</f>
        <v>2723.40389013788</v>
      </c>
      <c r="AK62" s="8" t="n">
        <f aca="false">IF(AND(AP62&gt;=V_NEED,AR62&gt;=P_MIN,AQ62&gt;=Z_MIN,F62&lt;=N_CAP,D62&lt;=R_MAX,OR(CORONA_REQ=0,O62&gt;=G62),OR(CORE_MODE&lt;&gt;3,E_CORE&lt;=E_NULL_MAX),N_CW_A_OK="yes"),1,0)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IF(CORE_MODE=1,G62,IF(OR(CORE_MODE=3,CORE_MODE=4),IF(A_FEED=2,0,G62)+(CHOOSE(N_CW+1,0,1,CW_N2,CW_N3,CW_N4,CW_N5,CW_N6)+IF(A_FEED=2,CHOOSE(MIN(N_CW_A,6)+1,0,1,CW_N2,CW_N3,CW_N4,CW_N5,CW_N6),CHOOSE(MIN(N_CW_A,2)+1,0,CW_A1,CW_A2)))*CW_PER_SWING*AM62,AM62))</f>
        <v>17.301205808172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2*ROUNDUP(G63*1000/V_ZENER,0)*PRICE_Z+(4+IF(CORE_MODE=1,1,0)+IF(OR(CORE_MODE=3,CORE_MODE=4),IF(A_FEED=2,0,1)+2*N_CW+2*N_CW_A,0))*ROUNDUP(G63*DIODE_SAFETY/V_STICK,0)*PRICE_STICK</f>
        <v>74.4</v>
      </c>
      <c r="AG63" s="24" t="n">
        <f aca="false">SUM(X63:AF63)</f>
        <v>3097.78495457</v>
      </c>
      <c r="AH63" s="20" t="n">
        <f aca="false">FIXED_BOM</f>
        <v>3754</v>
      </c>
      <c r="AI63" s="24" t="n">
        <f aca="false">(AG63+AH63)*(1+CONT)</f>
        <v>7879.5526977555</v>
      </c>
      <c r="AJ63" s="24" t="n">
        <f aca="false">IF(AR63&gt;0,AI63/AR63,1000000000000)</f>
        <v>2396.92710426114</v>
      </c>
      <c r="AK63" s="8" t="n">
        <f aca="false">IF(AND(AP63&gt;=V_NEED,AR63&gt;=P_MIN,AQ63&gt;=Z_MIN,F63&lt;=N_CAP,D63&lt;=R_MAX,OR(CORONA_REQ=0,O63&gt;=G63),OR(CORE_MODE&lt;&gt;3,E_CORE&lt;=E_NULL_MAX),N_CW_A_OK="yes"),1,0)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IF(CORE_MODE=1,G63,IF(OR(CORE_MODE=3,CORE_MODE=4),IF(A_FEED=2,0,G63)+(CHOOSE(N_CW+1,0,1,CW_N2,CW_N3,CW_N4,CW_N5,CW_N6)+IF(A_FEED=2,CHOOSE(MIN(N_CW_A,6)+1,0,1,CW_N2,CW_N3,CW_N4,CW_N5,CW_N6),CHOOSE(MIN(N_CW_A,2)+1,0,CW_A1,CW_A2)))*CW_PER_SWING*AM63,AM63))</f>
        <v>17.35868942379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2*ROUNDUP(G64*1000/V_ZENER,0)*PRICE_Z+(4+IF(CORE_MODE=1,1,0)+IF(OR(CORE_MODE=3,CORE_MODE=4),IF(A_FEED=2,0,1)+2*N_CW+2*N_CW_A,0))*ROUNDUP(G64*DIODE_SAFETY/V_STICK,0)*PRICE_STICK</f>
        <v>74.4</v>
      </c>
      <c r="AG64" s="24" t="n">
        <f aca="false">SUM(X64:AF64)</f>
        <v>3935.51289182</v>
      </c>
      <c r="AH64" s="20" t="n">
        <f aca="false">FIXED_BOM</f>
        <v>3754</v>
      </c>
      <c r="AI64" s="24" t="n">
        <f aca="false">(AG64+AH64)*(1+CONT)</f>
        <v>8842.939825593</v>
      </c>
      <c r="AJ64" s="24" t="n">
        <f aca="false">IF(AR64&gt;0,AI64/AR64,1000000000000)</f>
        <v>1961.46423549465</v>
      </c>
      <c r="AK64" s="8" t="n">
        <f aca="false">IF(AND(AP64&gt;=V_NEED,AR64&gt;=P_MIN,AQ64&gt;=Z_MIN,F64&lt;=N_CAP,D64&lt;=R_MAX,OR(CORONA_REQ=0,O64&gt;=G64),OR(CORE_MODE&lt;&gt;3,E_CORE&lt;=E_NULL_MAX),N_CW_A_OK="yes"),1,0)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IF(CORE_MODE=1,G64,IF(OR(CORE_MODE=3,CORE_MODE=4),IF(A_FEED=2,0,G64)+(CHOOSE(N_CW+1,0,1,CW_N2,CW_N3,CW_N4,CW_N5,CW_N6)+IF(A_FEED=2,CHOOSE(MIN(N_CW_A,6)+1,0,1,CW_N2,CW_N3,CW_N4,CW_N5,CW_N6),CHOOSE(MIN(N_CW_A,2)+1,0,CW_A1,CW_A2)))*CW_PER_SWING*AM64,AM64))</f>
        <v>17.502485475618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2*ROUNDUP(G65*1000/V_ZENER,0)*PRICE_Z+(4+IF(CORE_MODE=1,1,0)+IF(OR(CORE_MODE=3,CORE_MODE=4),IF(A_FEED=2,0,1)+2*N_CW+2*N_CW_A,0))*ROUNDUP(G65*DIODE_SAFETY/V_STICK,0)*PRICE_STICK</f>
        <v>74.4</v>
      </c>
      <c r="AG65" s="24" t="n">
        <f aca="false">SUM(X65:AF65)</f>
        <v>1274.71674565</v>
      </c>
      <c r="AH65" s="20" t="n">
        <f aca="false">FIXED_BOM</f>
        <v>3754</v>
      </c>
      <c r="AI65" s="24" t="n">
        <f aca="false">(AG65+AH65)*(1+CONT)</f>
        <v>5783.0242574975</v>
      </c>
      <c r="AJ65" s="24" t="n">
        <f aca="false">IF(AR65&gt;0,AI65/AR65,1000000000000)</f>
        <v>5420.43509283265</v>
      </c>
      <c r="AK65" s="8" t="n">
        <f aca="false">IF(AND(AP65&gt;=V_NEED,AR65&gt;=P_MIN,AQ65&gt;=Z_MIN,F65&lt;=N_CAP,D65&lt;=R_MAX,OR(CORONA_REQ=0,O65&gt;=G65),OR(CORE_MODE&lt;&gt;3,E_CORE&lt;=E_NULL_MAX),N_CW_A_OK="yes"),1,0)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IF(CORE_MODE=1,G65,IF(OR(CORE_MODE=3,CORE_MODE=4),IF(A_FEED=2,0,G65)+(CHOOSE(N_CW+1,0,1,CW_N2,CW_N3,CW_N4,CW_N5,CW_N6)+IF(A_FEED=2,CHOOSE(MIN(N_CW_A,6)+1,0,1,CW_N2,CW_N3,CW_N4,CW_N5,CW_N6),CHOOSE(MIN(N_CW_A,2)+1,0,CW_A1,CW_A2)))*CW_PER_SWING*AM65,AM65))</f>
        <v>17.008405671114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2*ROUNDUP(G66*1000/V_ZENER,0)*PRICE_Z+(4+IF(CORE_MODE=1,1,0)+IF(OR(CORE_MODE=3,CORE_MODE=4),IF(A_FEED=2,0,1)+2*N_CW+2*N_CW_A,0))*ROUNDUP(G66*DIODE_SAFETY/V_STICK,0)*PRICE_STICK</f>
        <v>74.4</v>
      </c>
      <c r="AG66" s="24" t="n">
        <f aca="false">SUM(X66:AF66)</f>
        <v>1773.88501849</v>
      </c>
      <c r="AH66" s="20" t="n">
        <f aca="false">FIXED_BOM</f>
        <v>3754</v>
      </c>
      <c r="AI66" s="24" t="n">
        <f aca="false">(AG66+AH66)*(1+CONT)</f>
        <v>6357.0677712635</v>
      </c>
      <c r="AJ66" s="24" t="n">
        <f aca="false">IF(AR66&gt;0,AI66/AR66,1000000000000)</f>
        <v>3562.50414486998</v>
      </c>
      <c r="AK66" s="8" t="n">
        <f aca="false">IF(AND(AP66&gt;=V_NEED,AR66&gt;=P_MIN,AQ66&gt;=Z_MIN,F66&lt;=N_CAP,D66&lt;=R_MAX,OR(CORONA_REQ=0,O66&gt;=G66),OR(CORE_MODE&lt;&gt;3,E_CORE&lt;=E_NULL_MAX),N_CW_A_OK="yes"),1,0)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IF(CORE_MODE=1,G66,IF(OR(CORE_MODE=3,CORE_MODE=4),IF(A_FEED=2,0,G66)+(CHOOSE(N_CW+1,0,1,CW_N2,CW_N3,CW_N4,CW_N5,CW_N6)+IF(A_FEED=2,CHOOSE(MIN(N_CW_A,6)+1,0,1,CW_N2,CW_N3,CW_N4,CW_N5,CW_N6),CHOOSE(MIN(N_CW_A,2)+1,0,CW_A1,CW_A2)))*CW_PER_SWING*AM66,AM66))</f>
        <v>17.150724627894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2*ROUNDUP(G67*1000/V_ZENER,0)*PRICE_Z+(4+IF(CORE_MODE=1,1,0)+IF(OR(CORE_MODE=3,CORE_MODE=4),IF(A_FEED=2,0,1)+2*N_CW+2*N_CW_A,0))*ROUNDUP(G67*DIODE_SAFETY/V_STICK,0)*PRICE_STICK</f>
        <v>74.4</v>
      </c>
      <c r="AG67" s="24" t="n">
        <f aca="false">SUM(X67:AF67)</f>
        <v>2273.0532498</v>
      </c>
      <c r="AH67" s="20" t="n">
        <f aca="false">FIXED_BOM</f>
        <v>3754</v>
      </c>
      <c r="AI67" s="24" t="n">
        <f aca="false">(AG67+AH67)*(1+CONT)</f>
        <v>6931.11123727</v>
      </c>
      <c r="AJ67" s="24" t="n">
        <f aca="false">IF(AR67&gt;0,AI67/AR67,1000000000000)</f>
        <v>2766.59259824419</v>
      </c>
      <c r="AK67" s="8" t="n">
        <f aca="false">IF(AND(AP67&gt;=V_NEED,AR67&gt;=P_MIN,AQ67&gt;=Z_MIN,F67&lt;=N_CAP,D67&lt;=R_MAX,OR(CORONA_REQ=0,O67&gt;=G67),OR(CORE_MODE&lt;&gt;3,E_CORE&lt;=E_NULL_MAX),N_CW_A_OK="yes"),1,0)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IF(CORE_MODE=1,G67,IF(OR(CORE_MODE=3,CORE_MODE=4),IF(A_FEED=2,0,G67)+(CHOOSE(N_CW+1,0,1,CW_N2,CW_N3,CW_N4,CW_N5,CW_N6)+IF(A_FEED=2,CHOOSE(MIN(N_CW_A,6)+1,0,1,CW_N2,CW_N3,CW_N4,CW_N5,CW_N6),CHOOSE(MIN(N_CW_A,2)+1,0,CW_A1,CW_A2)))*CW_PER_SWING*AM67,AM67))</f>
        <v>17.245768054086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2*ROUNDUP(G68*1000/V_ZENER,0)*PRICE_Z+(4+IF(CORE_MODE=1,1,0)+IF(OR(CORE_MODE=3,CORE_MODE=4),IF(A_FEED=2,0,1)+2*N_CW+2*N_CW_A,0))*ROUNDUP(G68*DIODE_SAFETY/V_STICK,0)*PRICE_STICK</f>
        <v>74.4</v>
      </c>
      <c r="AG68" s="24" t="n">
        <f aca="false">SUM(X68:AF68)</f>
        <v>2772.22146414</v>
      </c>
      <c r="AH68" s="20" t="n">
        <f aca="false">FIXED_BOM</f>
        <v>3754</v>
      </c>
      <c r="AI68" s="24" t="n">
        <f aca="false">(AG68+AH68)*(1+CONT)</f>
        <v>7505.154683761</v>
      </c>
      <c r="AJ68" s="24" t="n">
        <f aca="false">IF(AR68&gt;0,AI68/AR68,1000000000000)</f>
        <v>2326.05891107386</v>
      </c>
      <c r="AK68" s="8" t="n">
        <f aca="false">IF(AND(AP68&gt;=V_NEED,AR68&gt;=P_MIN,AQ68&gt;=Z_MIN,F68&lt;=N_CAP,D68&lt;=R_MAX,OR(CORONA_REQ=0,O68&gt;=G68),OR(CORE_MODE&lt;&gt;3,E_CORE&lt;=E_NULL_MAX),N_CW_A_OK="yes"),1,0)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IF(CORE_MODE=1,G68,IF(OR(CORE_MODE=3,CORE_MODE=4),IF(A_FEED=2,0,G68)+(CHOOSE(N_CW+1,0,1,CW_N2,CW_N3,CW_N4,CW_N5,CW_N6)+IF(A_FEED=2,CHOOSE(MIN(N_CW_A,6)+1,0,1,CW_N2,CW_N3,CW_N4,CW_N5,CW_N6),CHOOSE(MIN(N_CW_A,2)+1,0,CW_A1,CW_A2)))*CW_PER_SWING*AM68,AM68))</f>
        <v>17.317356229602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2*ROUNDUP(G69*1000/V_ZENER,0)*PRICE_Z+(4+IF(CORE_MODE=1,1,0)+IF(OR(CORE_MODE=3,CORE_MODE=4),IF(A_FEED=2,0,1)+2*N_CW+2*N_CW_A,0))*ROUNDUP(G69*DIODE_SAFETY/V_STICK,0)*PRICE_STICK</f>
        <v>74.4</v>
      </c>
      <c r="AG69" s="24" t="n">
        <f aca="false">SUM(X69:AF69)</f>
        <v>3194.33452526</v>
      </c>
      <c r="AH69" s="20" t="n">
        <f aca="false">FIXED_BOM</f>
        <v>3754</v>
      </c>
      <c r="AI69" s="24" t="n">
        <f aca="false">(AG69+AH69)*(1+CONT)</f>
        <v>7990.584704049</v>
      </c>
      <c r="AJ69" s="24" t="n">
        <f aca="false">IF(AR69&gt;0,AI69/AR69,1000000000000)</f>
        <v>2023.9483974108</v>
      </c>
      <c r="AK69" s="8" t="n">
        <f aca="false">IF(AND(AP69&gt;=V_NEED,AR69&gt;=P_MIN,AQ69&gt;=Z_MIN,F69&lt;=N_CAP,D69&lt;=R_MAX,OR(CORONA_REQ=0,O69&gt;=G69),OR(CORE_MODE&lt;&gt;3,E_CORE&lt;=E_NULL_MAX),N_CW_A_OK="yes"),1,0)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IF(CORE_MODE=1,G69,IF(OR(CORE_MODE=3,CORE_MODE=4),IF(A_FEED=2,0,G69)+(CHOOSE(N_CW+1,0,1,CW_N2,CW_N3,CW_N4,CW_N5,CW_N6)+IF(A_FEED=2,CHOOSE(MIN(N_CW_A,6)+1,0,1,CW_N2,CW_N3,CW_N4,CW_N5,CW_N6),CHOOSE(MIN(N_CW_A,2)+1,0,CW_A1,CW_A2)))*CW_PER_SWING*AM69,AM69))</f>
        <v>17.39860919082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2*ROUNDUP(G70*1000/V_ZENER,0)*PRICE_Z+(4+IF(CORE_MODE=1,1,0)+IF(OR(CORE_MODE=3,CORE_MODE=4),IF(A_FEED=2,0,1)+2*N_CW+2*N_CW_A,0))*ROUNDUP(G70*DIODE_SAFETY/V_STICK,0)*PRICE_STICK</f>
        <v>74.4</v>
      </c>
      <c r="AG70" s="24" t="n">
        <f aca="false">SUM(X70:AF70)</f>
        <v>4192.67097091</v>
      </c>
      <c r="AH70" s="20" t="n">
        <f aca="false">FIXED_BOM</f>
        <v>3754</v>
      </c>
      <c r="AI70" s="24" t="n">
        <f aca="false">(AG70+AH70)*(1+CONT)</f>
        <v>9138.6716165465</v>
      </c>
      <c r="AJ70" s="24" t="n">
        <f aca="false">IF(AR70&gt;0,AI70/AR70,1000000000000)</f>
        <v>1694.18384391416</v>
      </c>
      <c r="AK70" s="8" t="n">
        <f aca="false">IF(AND(AP70&gt;=V_NEED,AR70&gt;=P_MIN,AQ70&gt;=Z_MIN,F70&lt;=N_CAP,D70&lt;=R_MAX,OR(CORONA_REQ=0,O70&gt;=G70),OR(CORE_MODE&lt;&gt;3,E_CORE&lt;=E_NULL_MAX),N_CW_A_OK="yes"),1,0)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IF(CORE_MODE=1,G70,IF(OR(CORE_MODE=3,CORE_MODE=4),IF(A_FEED=2,0,G70)+(CHOOSE(N_CW+1,0,1,CW_N2,CW_N3,CW_N4,CW_N5,CW_N6)+IF(A_FEED=2,CHOOSE(MIN(N_CW_A,6)+1,0,1,CW_N2,CW_N3,CW_N4,CW_N5,CW_N6),CHOOSE(MIN(N_CW_A,2)+1,0,CW_A1,CW_A2)))*CW_PER_SWING*AM70,AM70))</f>
        <v>17.569307048436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2*ROUNDUP(G71*1000/V_ZENER,0)*PRICE_Z+(4+IF(CORE_MODE=1,1,0)+IF(OR(CORE_MODE=3,CORE_MODE=4),IF(A_FEED=2,0,1)+2*N_CW+2*N_CW_A,0))*ROUNDUP(G71*DIODE_SAFETY/V_STICK,0)*PRICE_STICK</f>
        <v>74.4</v>
      </c>
      <c r="AG71" s="24" t="n">
        <f aca="false">SUM(X71:AF71)</f>
        <v>1358.27002036</v>
      </c>
      <c r="AH71" s="20" t="n">
        <f aca="false">FIXED_BOM</f>
        <v>3754</v>
      </c>
      <c r="AI71" s="24" t="n">
        <f aca="false">(AG71+AH71)*(1+CONT)</f>
        <v>5879.110523414</v>
      </c>
      <c r="AJ71" s="24" t="n">
        <f aca="false">IF(AR71&gt;0,AI71/AR71,1000000000000)</f>
        <v>4873.9305769468</v>
      </c>
      <c r="AK71" s="8" t="n">
        <f aca="false">IF(AND(AP71&gt;=V_NEED,AR71&gt;=P_MIN,AQ71&gt;=Z_MIN,F71&lt;=N_CAP,D71&lt;=R_MAX,OR(CORONA_REQ=0,O71&gt;=G71),OR(CORE_MODE&lt;&gt;3,E_CORE&lt;=E_NULL_MAX),N_CW_A_OK="yes"),1,0)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IF(CORE_MODE=1,G71,IF(OR(CORE_MODE=3,CORE_MODE=4),IF(A_FEED=2,0,G71)+(CHOOSE(N_CW+1,0,1,CW_N2,CW_N3,CW_N4,CW_N5,CW_N6)+IF(A_FEED=2,CHOOSE(MIN(N_CW_A,6)+1,0,1,CW_N2,CW_N3,CW_N4,CW_N5,CW_N6),CHOOSE(MIN(N_CW_A,2)+1,0,CW_A1,CW_A2)))*CW_PER_SWING*AM71,AM71))</f>
        <v>16.958400910308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2*ROUNDUP(G72*1000/V_ZENER,0)*PRICE_Z+(4+IF(CORE_MODE=1,1,0)+IF(OR(CORE_MODE=3,CORE_MODE=4),IF(A_FEED=2,0,1)+2*N_CW+2*N_CW_A,0))*ROUNDUP(G72*DIODE_SAFETY/V_STICK,0)*PRICE_STICK</f>
        <v>74.4</v>
      </c>
      <c r="AG72" s="24" t="n">
        <f aca="false">SUM(X72:AF72)</f>
        <v>1860.68736318</v>
      </c>
      <c r="AH72" s="20" t="n">
        <f aca="false">FIXED_BOM</f>
        <v>3754</v>
      </c>
      <c r="AI72" s="24" t="n">
        <f aca="false">(AG72+AH72)*(1+CONT)</f>
        <v>6456.890467657</v>
      </c>
      <c r="AJ72" s="24" t="n">
        <f aca="false">IF(AR72&gt;0,AI72/AR72,1000000000000)</f>
        <v>3224.02992484642</v>
      </c>
      <c r="AK72" s="8" t="n">
        <f aca="false">IF(AND(AP72&gt;=V_NEED,AR72&gt;=P_MIN,AQ72&gt;=Z_MIN,F72&lt;=N_CAP,D72&lt;=R_MAX,OR(CORONA_REQ=0,O72&gt;=G72),OR(CORE_MODE&lt;&gt;3,E_CORE&lt;=E_NULL_MAX),N_CW_A_OK="yes"),1,0)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IF(CORE_MODE=1,G72,IF(OR(CORE_MODE=3,CORE_MODE=4),IF(A_FEED=2,0,G72)+(CHOOSE(N_CW+1,0,1,CW_N2,CW_N3,CW_N4,CW_N5,CW_N6)+IF(A_FEED=2,CHOOSE(MIN(N_CW_A,6)+1,0,1,CW_N2,CW_N3,CW_N4,CW_N5,CW_N6),CHOOSE(MIN(N_CW_A,2)+1,0,CW_A1,CW_A2)))*CW_PER_SWING*AM72,AM72))</f>
        <v>17.098236819378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2*ROUNDUP(G73*1000/V_ZENER,0)*PRICE_Z+(4+IF(CORE_MODE=1,1,0)+IF(OR(CORE_MODE=3,CORE_MODE=4),IF(A_FEED=2,0,1)+2*N_CW+2*N_CW_A,0))*ROUNDUP(G73*DIODE_SAFETY/V_STICK,0)*PRICE_STICK</f>
        <v>74.4</v>
      </c>
      <c r="AG73" s="24" t="n">
        <f aca="false">SUM(X73:AF73)</f>
        <v>2363.1046425</v>
      </c>
      <c r="AH73" s="20" t="n">
        <f aca="false">FIXED_BOM</f>
        <v>3754</v>
      </c>
      <c r="AI73" s="24" t="n">
        <f aca="false">(AG73+AH73)*(1+CONT)</f>
        <v>7034.670338875</v>
      </c>
      <c r="AJ73" s="24" t="n">
        <f aca="false">IF(AR73&gt;0,AI73/AR73,1000000000000)</f>
        <v>2514.03434359543</v>
      </c>
      <c r="AK73" s="8" t="n">
        <f aca="false">IF(AND(AP73&gt;=V_NEED,AR73&gt;=P_MIN,AQ73&gt;=Z_MIN,F73&lt;=N_CAP,D73&lt;=R_MAX,OR(CORONA_REQ=0,O73&gt;=G73),OR(CORE_MODE&lt;&gt;3,E_CORE&lt;=E_NULL_MAX),N_CW_A_OK="yes"),1,0)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IF(CORE_MODE=1,G73,IF(OR(CORE_MODE=3,CORE_MODE=4),IF(A_FEED=2,0,G73)+(CHOOSE(N_CW+1,0,1,CW_N2,CW_N3,CW_N4,CW_N5,CW_N6)+IF(A_FEED=2,CHOOSE(MIN(N_CW_A,6)+1,0,1,CW_N2,CW_N3,CW_N4,CW_N5,CW_N6),CHOOSE(MIN(N_CW_A,2)+1,0,CW_A1,CW_A2)))*CW_PER_SWING*AM73,AM73))</f>
        <v>17.193942391626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2*ROUNDUP(G74*1000/V_ZENER,0)*PRICE_Z+(4+IF(CORE_MODE=1,1,0)+IF(OR(CORE_MODE=3,CORE_MODE=4),IF(A_FEED=2,0,1)+2*N_CW+2*N_CW_A,0))*ROUNDUP(G74*DIODE_SAFETY/V_STICK,0)*PRICE_STICK</f>
        <v>74.4</v>
      </c>
      <c r="AG74" s="24" t="n">
        <f aca="false">SUM(X74:AF74)</f>
        <v>2865.52198682</v>
      </c>
      <c r="AH74" s="20" t="n">
        <f aca="false">FIXED_BOM</f>
        <v>3754</v>
      </c>
      <c r="AI74" s="24" t="n">
        <f aca="false">(AG74+AH74)*(1+CONT)</f>
        <v>7612.450284843</v>
      </c>
      <c r="AJ74" s="24" t="n">
        <f aca="false">IF(AR74&gt;0,AI74/AR74,1000000000000)</f>
        <v>2115.62145757001</v>
      </c>
      <c r="AK74" s="8" t="n">
        <f aca="false">IF(AND(AP74&gt;=V_NEED,AR74&gt;=P_MIN,AQ74&gt;=Z_MIN,F74&lt;=N_CAP,D74&lt;=R_MAX,OR(CORONA_REQ=0,O74&gt;=G74),OR(CORE_MODE&lt;&gt;3,E_CORE&lt;=E_NULL_MAX),N_CW_A_OK="yes"),1,0)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IF(CORE_MODE=1,G74,IF(OR(CORE_MODE=3,CORE_MODE=4),IF(A_FEED=2,0,G74)+(CHOOSE(N_CW+1,0,1,CW_N2,CW_N3,CW_N4,CW_N5,CW_N6)+IF(A_FEED=2,CHOOSE(MIN(N_CW_A,6)+1,0,1,CW_N2,CW_N3,CW_N4,CW_N5,CW_N6),CHOOSE(MIN(N_CW_A,2)+1,0,CW_A1,CW_A2)))*CW_PER_SWING*AM74,AM74))</f>
        <v>17.28065381328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2*ROUNDUP(G75*1000/V_ZENER,0)*PRICE_Z+(4+IF(CORE_MODE=1,1,0)+IF(OR(CORE_MODE=3,CORE_MODE=4),IF(A_FEED=2,0,1)+2*N_CW+2*N_CW_A,0))*ROUNDUP(G75*DIODE_SAFETY/V_STICK,0)*PRICE_STICK</f>
        <v>74.4</v>
      </c>
      <c r="AG75" s="24" t="n">
        <f aca="false">SUM(X75:AF75)</f>
        <v>3367.93920614</v>
      </c>
      <c r="AH75" s="20" t="n">
        <f aca="false">FIXED_BOM</f>
        <v>3754</v>
      </c>
      <c r="AI75" s="24" t="n">
        <f aca="false">(AG75+AH75)*(1+CONT)</f>
        <v>8190.230087061</v>
      </c>
      <c r="AJ75" s="24" t="n">
        <f aca="false">IF(AR75&gt;0,AI75/AR75,1000000000000)</f>
        <v>1863.99247483931</v>
      </c>
      <c r="AK75" s="8" t="n">
        <f aca="false">IF(AND(AP75&gt;=V_NEED,AR75&gt;=P_MIN,AQ75&gt;=Z_MIN,F75&lt;=N_CAP,D75&lt;=R_MAX,OR(CORONA_REQ=0,O75&gt;=G75),OR(CORE_MODE&lt;&gt;3,E_CORE&lt;=E_NULL_MAX),N_CW_A_OK="yes"),1,0)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IF(CORE_MODE=1,G75,IF(OR(CORE_MODE=3,CORE_MODE=4),IF(A_FEED=2,0,G75)+(CHOOSE(N_CW+1,0,1,CW_N2,CW_N3,CW_N4,CW_N5,CW_N6)+IF(A_FEED=2,CHOOSE(MIN(N_CW_A,6)+1,0,1,CW_N2,CW_N3,CW_N4,CW_N5,CW_N6),CHOOSE(MIN(N_CW_A,2)+1,0,CW_A1,CW_A2)))*CW_PER_SWING*AM75,AM75))</f>
        <v>17.387225372088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2*ROUNDUP(G76*1000/V_ZENER,0)*PRICE_Z+(4+IF(CORE_MODE=1,1,0)+IF(OR(CORE_MODE=3,CORE_MODE=4),IF(A_FEED=2,0,1)+2*N_CW+2*N_CW_A,0))*ROUNDUP(G76*DIODE_SAFETY/V_STICK,0)*PRICE_STICK</f>
        <v>74.4</v>
      </c>
      <c r="AG76" s="24" t="n">
        <f aca="false">SUM(X76:AF76)</f>
        <v>4372.77382828</v>
      </c>
      <c r="AH76" s="20" t="n">
        <f aca="false">FIXED_BOM</f>
        <v>3754</v>
      </c>
      <c r="AI76" s="24" t="n">
        <f aca="false">(AG76+AH76)*(1+CONT)</f>
        <v>9345.789902522</v>
      </c>
      <c r="AJ76" s="24" t="n">
        <f aca="false">IF(AR76&gt;0,AI76/AR76,1000000000000)</f>
        <v>1559.90989882757</v>
      </c>
      <c r="AK76" s="8" t="n">
        <f aca="false">IF(AND(AP76&gt;=V_NEED,AR76&gt;=P_MIN,AQ76&gt;=Z_MIN,F76&lt;=N_CAP,D76&lt;=R_MAX,OR(CORONA_REQ=0,O76&gt;=G76),OR(CORE_MODE&lt;&gt;3,E_CORE&lt;=E_NULL_MAX),N_CW_A_OK="yes"),1,0)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IF(CORE_MODE=1,G76,IF(OR(CORE_MODE=3,CORE_MODE=4),IF(A_FEED=2,0,G76)+(CHOOSE(N_CW+1,0,1,CW_N2,CW_N3,CW_N4,CW_N5,CW_N6)+IF(A_FEED=2,CHOOSE(MIN(N_CW_A,6)+1,0,1,CW_N2,CW_N3,CW_N4,CW_N5,CW_N6),CHOOSE(MIN(N_CW_A,2)+1,0,CW_A1,CW_A2)))*CW_PER_SWING*AM76,AM76))</f>
        <v>17.55349194456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2*ROUNDUP(G77*1000/V_ZENER,0)*PRICE_Z+(4+IF(CORE_MODE=1,1,0)+IF(OR(CORE_MODE=3,CORE_MODE=4),IF(A_FEED=2,0,1)+2*N_CW+2*N_CW_A,0))*ROUNDUP(G77*DIODE_SAFETY/V_STICK,0)*PRICE_STICK</f>
        <v>74.4</v>
      </c>
      <c r="AG77" s="24" t="n">
        <f aca="false">SUM(X77:AF77)</f>
        <v>1315.01145589</v>
      </c>
      <c r="AH77" s="20" t="n">
        <f aca="false">FIXED_BOM</f>
        <v>3754</v>
      </c>
      <c r="AI77" s="24" t="n">
        <f aca="false">(AG77+AH77)*(1+CONT)</f>
        <v>5829.3631742735</v>
      </c>
      <c r="AJ77" s="24" t="n">
        <f aca="false">IF(AR77&gt;0,AI77/AR77,1000000000000)</f>
        <v>6891.35551607883</v>
      </c>
      <c r="AK77" s="8" t="n">
        <f aca="false">IF(AND(AP77&gt;=V_NEED,AR77&gt;=P_MIN,AQ77&gt;=Z_MIN,F77&lt;=N_CAP,D77&lt;=R_MAX,OR(CORONA_REQ=0,O77&gt;=G77),OR(CORE_MODE&lt;&gt;3,E_CORE&lt;=E_NULL_MAX),N_CW_A_OK="yes"),1,0)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IF(CORE_MODE=1,G77,IF(OR(CORE_MODE=3,CORE_MODE=4),IF(A_FEED=2,0,G77)+(CHOOSE(N_CW+1,0,1,CW_N2,CW_N3,CW_N4,CW_N5,CW_N6)+IF(A_FEED=2,CHOOSE(MIN(N_CW_A,6)+1,0,1,CW_N2,CW_N3,CW_N4,CW_N5,CW_N6),CHOOSE(MIN(N_CW_A,2)+1,0,CW_A1,CW_A2)))*CW_PER_SWING*AM77,AM77))</f>
        <v>16.934381137674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2*ROUNDUP(G78*1000/V_ZENER,0)*PRICE_Z+(4+IF(CORE_MODE=1,1,0)+IF(OR(CORE_MODE=3,CORE_MODE=4),IF(A_FEED=2,0,1)+2*N_CW+2*N_CW_A,0))*ROUNDUP(G78*DIODE_SAFETY/V_STICK,0)*PRICE_STICK</f>
        <v>74.4</v>
      </c>
      <c r="AG78" s="24" t="n">
        <f aca="false">SUM(X78:AF78)</f>
        <v>1751.87128189</v>
      </c>
      <c r="AH78" s="20" t="n">
        <f aca="false">FIXED_BOM</f>
        <v>3754</v>
      </c>
      <c r="AI78" s="24" t="n">
        <f aca="false">(AG78+AH78)*(1+CONT)</f>
        <v>6331.7519741735</v>
      </c>
      <c r="AJ78" s="24" t="n">
        <f aca="false">IF(AR78&gt;0,AI78/AR78,1000000000000)</f>
        <v>4410.89221952328</v>
      </c>
      <c r="AK78" s="8" t="n">
        <f aca="false">IF(AND(AP78&gt;=V_NEED,AR78&gt;=P_MIN,AQ78&gt;=Z_MIN,F78&lt;=N_CAP,D78&lt;=R_MAX,OR(CORONA_REQ=0,O78&gt;=G78),OR(CORE_MODE&lt;&gt;3,E_CORE&lt;=E_NULL_MAX),N_CW_A_OK="yes"),1,0)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IF(CORE_MODE=1,G78,IF(OR(CORE_MODE=3,CORE_MODE=4),IF(A_FEED=2,0,G78)+(CHOOSE(N_CW+1,0,1,CW_N2,CW_N3,CW_N4,CW_N5,CW_N6)+IF(A_FEED=2,CHOOSE(MIN(N_CW_A,6)+1,0,1,CW_N2,CW_N3,CW_N4,CW_N5,CW_N6),CHOOSE(MIN(N_CW_A,2)+1,0,CW_A1,CW_A2)))*CW_PER_SWING*AM78,AM78))</f>
        <v>17.089242668784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2*ROUNDUP(G79*1000/V_ZENER,0)*PRICE_Z+(4+IF(CORE_MODE=1,1,0)+IF(OR(CORE_MODE=3,CORE_MODE=4),IF(A_FEED=2,0,1)+2*N_CW+2*N_CW_A,0))*ROUNDUP(G79*DIODE_SAFETY/V_STICK,0)*PRICE_STICK</f>
        <v>74.4</v>
      </c>
      <c r="AG79" s="24" t="n">
        <f aca="false">SUM(X79:AF79)</f>
        <v>2271.18685635</v>
      </c>
      <c r="AH79" s="20" t="n">
        <f aca="false">FIXED_BOM</f>
        <v>3754</v>
      </c>
      <c r="AI79" s="24" t="n">
        <f aca="false">(AG79+AH79)*(1+CONT)</f>
        <v>6928.9648848025</v>
      </c>
      <c r="AJ79" s="24" t="n">
        <f aca="false">IF(AR79&gt;0,AI79/AR79,1000000000000)</f>
        <v>3415.88633544997</v>
      </c>
      <c r="AK79" s="8" t="n">
        <f aca="false">IF(AND(AP79&gt;=V_NEED,AR79&gt;=P_MIN,AQ79&gt;=Z_MIN,F79&lt;=N_CAP,D79&lt;=R_MAX,OR(CORONA_REQ=0,O79&gt;=G79),OR(CORE_MODE&lt;&gt;3,E_CORE&lt;=E_NULL_MAX),N_CW_A_OK="yes"),1,0)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IF(CORE_MODE=1,G79,IF(OR(CORE_MODE=3,CORE_MODE=4),IF(A_FEED=2,0,G79)+(CHOOSE(N_CW+1,0,1,CW_N2,CW_N3,CW_N4,CW_N5,CW_N6)+IF(A_FEED=2,CHOOSE(MIN(N_CW_A,6)+1,0,1,CW_N2,CW_N3,CW_N4,CW_N5,CW_N6),CHOOSE(MIN(N_CW_A,2)+1,0,CW_A1,CW_A2)))*CW_PER_SWING*AM79,AM79))</f>
        <v>17.185669810452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2*ROUNDUP(G80*1000/V_ZENER,0)*PRICE_Z+(4+IF(CORE_MODE=1,1,0)+IF(OR(CORE_MODE=3,CORE_MODE=4),IF(A_FEED=2,0,1)+2*N_CW+2*N_CW_A,0))*ROUNDUP(G80*DIODE_SAFETY/V_STICK,0)*PRICE_STICK</f>
        <v>74.4</v>
      </c>
      <c r="AG80" s="24" t="n">
        <f aca="false">SUM(X80:AF80)</f>
        <v>2708.04675582</v>
      </c>
      <c r="AH80" s="20" t="n">
        <f aca="false">FIXED_BOM</f>
        <v>3754</v>
      </c>
      <c r="AI80" s="24" t="n">
        <f aca="false">(AG80+AH80)*(1+CONT)</f>
        <v>7431.353769193</v>
      </c>
      <c r="AJ80" s="24" t="n">
        <f aca="false">IF(AR80&gt;0,AI80/AR80,1000000000000)</f>
        <v>2836.49417047965</v>
      </c>
      <c r="AK80" s="8" t="n">
        <f aca="false">IF(AND(AP80&gt;=V_NEED,AR80&gt;=P_MIN,AQ80&gt;=Z_MIN,F80&lt;=N_CAP,D80&lt;=R_MAX,OR(CORONA_REQ=0,O80&gt;=G80),OR(CORE_MODE&lt;&gt;3,E_CORE&lt;=E_NULL_MAX),N_CW_A_OK="yes"),1,0)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IF(CORE_MODE=1,G80,IF(OR(CORE_MODE=3,CORE_MODE=4),IF(A_FEED=2,0,G80)+(CHOOSE(N_CW+1,0,1,CW_N2,CW_N3,CW_N4,CW_N5,CW_N6)+IF(A_FEED=2,CHOOSE(MIN(N_CW_A,6)+1,0,1,CW_N2,CW_N3,CW_N4,CW_N5,CW_N6),CHOOSE(MIN(N_CW_A,2)+1,0,CW_A1,CW_A2)))*CW_PER_SWING*AM80,AM80))</f>
        <v>17.257814018874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2*ROUNDUP(G81*1000/V_ZENER,0)*PRICE_Z+(4+IF(CORE_MODE=1,1,0)+IF(OR(CORE_MODE=3,CORE_MODE=4),IF(A_FEED=2,0,1)+2*N_CW+2*N_CW_A,0))*ROUNDUP(G81*DIODE_SAFETY/V_STICK,0)*PRICE_STICK</f>
        <v>74.4</v>
      </c>
      <c r="AG81" s="24" t="n">
        <f aca="false">SUM(X81:AF81)</f>
        <v>3144.90664682</v>
      </c>
      <c r="AH81" s="20" t="n">
        <f aca="false">FIXED_BOM</f>
        <v>3754</v>
      </c>
      <c r="AI81" s="24" t="n">
        <f aca="false">(AG81+AH81)*(1+CONT)</f>
        <v>7933.742643843</v>
      </c>
      <c r="AJ81" s="24" t="n">
        <f aca="false">IF(AR81&gt;0,AI81/AR81,1000000000000)</f>
        <v>2467.02805016774</v>
      </c>
      <c r="AK81" s="8" t="n">
        <f aca="false">IF(AND(AP81&gt;=V_NEED,AR81&gt;=P_MIN,AQ81&gt;=Z_MIN,F81&lt;=N_CAP,D81&lt;=R_MAX,OR(CORONA_REQ=0,O81&gt;=G81),OR(CORE_MODE&lt;&gt;3,E_CORE&lt;=E_NULL_MAX),N_CW_A_OK="yes"),1,0)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IF(CORE_MODE=1,G81,IF(OR(CORE_MODE=3,CORE_MODE=4),IF(A_FEED=2,0,G81)+(CHOOSE(N_CW+1,0,1,CW_N2,CW_N3,CW_N4,CW_N5,CW_N6)+IF(A_FEED=2,CHOOSE(MIN(N_CW_A,6)+1,0,1,CW_N2,CW_N3,CW_N4,CW_N5,CW_N6),CHOOSE(MIN(N_CW_A,2)+1,0,CW_A1,CW_A2)))*CW_PER_SWING*AM81,AM81))</f>
        <v>17.315637196572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2*ROUNDUP(G82*1000/V_ZENER,0)*PRICE_Z+(4+IF(CORE_MODE=1,1,0)+IF(OR(CORE_MODE=3,CORE_MODE=4),IF(A_FEED=2,0,1)+2*N_CW+2*N_CW_A,0))*ROUNDUP(G82*DIODE_SAFETY/V_STICK,0)*PRICE_STICK</f>
        <v>74.4</v>
      </c>
      <c r="AG82" s="24" t="n">
        <f aca="false">SUM(X82:AF82)</f>
        <v>4101.08205575</v>
      </c>
      <c r="AH82" s="20" t="n">
        <f aca="false">FIXED_BOM</f>
        <v>3754</v>
      </c>
      <c r="AI82" s="24" t="n">
        <f aca="false">(AG82+AH82)*(1+CONT)</f>
        <v>9033.3443641125</v>
      </c>
      <c r="AJ82" s="24" t="n">
        <f aca="false">IF(AR82&gt;0,AI82/AR82,1000000000000)</f>
        <v>2051.11688039411</v>
      </c>
      <c r="AK82" s="8" t="n">
        <f aca="false">IF(AND(AP82&gt;=V_NEED,AR82&gt;=P_MIN,AQ82&gt;=Z_MIN,F82&lt;=N_CAP,D82&lt;=R_MAX,OR(CORONA_REQ=0,O82&gt;=G82),OR(CORE_MODE&lt;&gt;3,E_CORE&lt;=E_NULL_MAX),N_CW_A_OK="yes"),1,0)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IF(CORE_MODE=1,G82,IF(OR(CORE_MODE=3,CORE_MODE=4),IF(A_FEED=2,0,G82)+(CHOOSE(N_CW+1,0,1,CW_N2,CW_N3,CW_N4,CW_N5,CW_N6)+IF(A_FEED=2,CHOOSE(MIN(N_CW_A,6)+1,0,1,CW_N2,CW_N3,CW_N4,CW_N5,CW_N6),CHOOSE(MIN(N_CW_A,2)+1,0,CW_A1,CW_A2)))*CW_PER_SWING*AM82,AM82))</f>
        <v>17.457684503688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2*ROUNDUP(G83*1000/V_ZENER,0)*PRICE_Z+(4+IF(CORE_MODE=1,1,0)+IF(OR(CORE_MODE=3,CORE_MODE=4),IF(A_FEED=2,0,1)+2*N_CW+2*N_CW_A,0))*ROUNDUP(G83*DIODE_SAFETY/V_STICK,0)*PRICE_STICK</f>
        <v>74.4</v>
      </c>
      <c r="AG83" s="24" t="n">
        <f aca="false">SUM(X83:AF83)</f>
        <v>1323.6756172</v>
      </c>
      <c r="AH83" s="20" t="n">
        <f aca="false">FIXED_BOM</f>
        <v>3754</v>
      </c>
      <c r="AI83" s="24" t="n">
        <f aca="false">(AG83+AH83)*(1+CONT)</f>
        <v>5839.32695978</v>
      </c>
      <c r="AJ83" s="24" t="n">
        <f aca="false">IF(AR83&gt;0,AI83/AR83,1000000000000)</f>
        <v>5614.95342107389</v>
      </c>
      <c r="AK83" s="8" t="n">
        <f aca="false">IF(AND(AP83&gt;=V_NEED,AR83&gt;=P_MIN,AQ83&gt;=Z_MIN,F83&lt;=N_CAP,D83&lt;=R_MAX,OR(CORONA_REQ=0,O83&gt;=G83),OR(CORE_MODE&lt;&gt;3,E_CORE&lt;=E_NULL_MAX),N_CW_A_OK="yes"),1,0)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IF(CORE_MODE=1,G83,IF(OR(CORE_MODE=3,CORE_MODE=4),IF(A_FEED=2,0,G83)+(CHOOSE(N_CW+1,0,1,CW_N2,CW_N3,CW_N4,CW_N5,CW_N6)+IF(A_FEED=2,CHOOSE(MIN(N_CW_A,6)+1,0,1,CW_N2,CW_N3,CW_N4,CW_N5,CW_N6),CHOOSE(MIN(N_CW_A,2)+1,0,CW_A1,CW_A2)))*CW_PER_SWING*AM83,AM83))</f>
        <v>16.967390816376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2*ROUNDUP(G84*1000/V_ZENER,0)*PRICE_Z+(4+IF(CORE_MODE=1,1,0)+IF(OR(CORE_MODE=3,CORE_MODE=4),IF(A_FEED=2,0,1)+2*N_CW+2*N_CW_A,0))*ROUNDUP(G84*DIODE_SAFETY/V_STICK,0)*PRICE_STICK</f>
        <v>74.4</v>
      </c>
      <c r="AG84" s="24" t="n">
        <f aca="false">SUM(X84:AF84)</f>
        <v>1847.3232118</v>
      </c>
      <c r="AH84" s="20" t="n">
        <f aca="false">FIXED_BOM</f>
        <v>3754</v>
      </c>
      <c r="AI84" s="24" t="n">
        <f aca="false">(AG84+AH84)*(1+CONT)</f>
        <v>6441.52169357</v>
      </c>
      <c r="AJ84" s="24" t="n">
        <f aca="false">IF(AR84&gt;0,AI84/AR84,1000000000000)</f>
        <v>3697.53379578133</v>
      </c>
      <c r="AK84" s="8" t="n">
        <f aca="false">IF(AND(AP84&gt;=V_NEED,AR84&gt;=P_MIN,AQ84&gt;=Z_MIN,F84&lt;=N_CAP,D84&lt;=R_MAX,OR(CORONA_REQ=0,O84&gt;=G84),OR(CORE_MODE&lt;&gt;3,E_CORE&lt;=E_NULL_MAX),N_CW_A_OK="yes"),1,0)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IF(CORE_MODE=1,G84,IF(OR(CORE_MODE=3,CORE_MODE=4),IF(A_FEED=2,0,G84)+(CHOOSE(N_CW+1,0,1,CW_N2,CW_N3,CW_N4,CW_N5,CW_N6)+IF(A_FEED=2,CHOOSE(MIN(N_CW_A,6)+1,0,1,CW_N2,CW_N3,CW_N4,CW_N5,CW_N6),CHOOSE(MIN(N_CW_A,2)+1,0,CW_A1,CW_A2)))*CW_PER_SWING*AM84,AM84))</f>
        <v>17.108733532176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2*ROUNDUP(G85*1000/V_ZENER,0)*PRICE_Z+(4+IF(CORE_MODE=1,1,0)+IF(OR(CORE_MODE=3,CORE_MODE=4),IF(A_FEED=2,0,1)+2*N_CW+2*N_CW_A,0))*ROUNDUP(G85*DIODE_SAFETY/V_STICK,0)*PRICE_STICK</f>
        <v>74.4</v>
      </c>
      <c r="AG85" s="24" t="n">
        <f aca="false">SUM(X85:AF85)</f>
        <v>2370.97086093</v>
      </c>
      <c r="AH85" s="20" t="n">
        <f aca="false">FIXED_BOM</f>
        <v>3754</v>
      </c>
      <c r="AI85" s="24" t="n">
        <f aca="false">(AG85+AH85)*(1+CONT)</f>
        <v>7043.7164900695</v>
      </c>
      <c r="AJ85" s="24" t="n">
        <f aca="false">IF(AR85&gt;0,AI85/AR85,1000000000000)</f>
        <v>2880.34729540267</v>
      </c>
      <c r="AK85" s="8" t="n">
        <f aca="false">IF(AND(AP85&gt;=V_NEED,AR85&gt;=P_MIN,AQ85&gt;=Z_MIN,F85&lt;=N_CAP,D85&lt;=R_MAX,OR(CORONA_REQ=0,O85&gt;=G85),OR(CORE_MODE&lt;&gt;3,E_CORE&lt;=E_NULL_MAX),N_CW_A_OK="yes"),1,0)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IF(CORE_MODE=1,G85,IF(OR(CORE_MODE=3,CORE_MODE=4),IF(A_FEED=2,0,G85)+(CHOOSE(N_CW+1,0,1,CW_N2,CW_N3,CW_N4,CW_N5,CW_N6)+IF(A_FEED=2,CHOOSE(MIN(N_CW_A,6)+1,0,1,CW_N2,CW_N3,CW_N4,CW_N5,CW_N6),CHOOSE(MIN(N_CW_A,2)+1,0,CW_A1,CW_A2)))*CW_PER_SWING*AM85,AM85))</f>
        <v>17.204163210234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2*ROUNDUP(G86*1000/V_ZENER,0)*PRICE_Z+(4+IF(CORE_MODE=1,1,0)+IF(OR(CORE_MODE=3,CORE_MODE=4),IF(A_FEED=2,0,1)+2*N_CW+2*N_CW_A,0))*ROUNDUP(G86*DIODE_SAFETY/V_STICK,0)*PRICE_STICK</f>
        <v>74.4</v>
      </c>
      <c r="AG86" s="24" t="n">
        <f aca="false">SUM(X86:AF86)</f>
        <v>2894.61851703</v>
      </c>
      <c r="AH86" s="20" t="n">
        <f aca="false">FIXED_BOM</f>
        <v>3754</v>
      </c>
      <c r="AI86" s="24" t="n">
        <f aca="false">(AG86+AH86)*(1+CONT)</f>
        <v>7645.9112945845</v>
      </c>
      <c r="AJ86" s="24" t="n">
        <f aca="false">IF(AR86&gt;0,AI86/AR86,1000000000000)</f>
        <v>2427.32967925431</v>
      </c>
      <c r="AK86" s="8" t="n">
        <f aca="false">IF(AND(AP86&gt;=V_NEED,AR86&gt;=P_MIN,AQ86&gt;=Z_MIN,F86&lt;=N_CAP,D86&lt;=R_MAX,OR(CORONA_REQ=0,O86&gt;=G86),OR(CORE_MODE&lt;&gt;3,E_CORE&lt;=E_NULL_MAX),N_CW_A_OK="yes"),1,0)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IF(CORE_MODE=1,G86,IF(OR(CORE_MODE=3,CORE_MODE=4),IF(A_FEED=2,0,G86)+(CHOOSE(N_CW+1,0,1,CW_N2,CW_N3,CW_N4,CW_N5,CW_N6)+IF(A_FEED=2,CHOOSE(MIN(N_CW_A,6)+1,0,1,CW_N2,CW_N3,CW_N4,CW_N5,CW_N6),CHOOSE(MIN(N_CW_A,2)+1,0,CW_A1,CW_A2)))*CW_PER_SWING*AM86,AM86))</f>
        <v>17.276188571928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2*ROUNDUP(G87*1000/V_ZENER,0)*PRICE_Z+(4+IF(CORE_MODE=1,1,0)+IF(OR(CORE_MODE=3,CORE_MODE=4),IF(A_FEED=2,0,1)+2*N_CW+2*N_CW_A,0))*ROUNDUP(G87*DIODE_SAFETY/V_STICK,0)*PRICE_STICK</f>
        <v>74.4</v>
      </c>
      <c r="AG87" s="24" t="n">
        <f aca="false">SUM(X87:AF87)</f>
        <v>3335.81049467</v>
      </c>
      <c r="AH87" s="20" t="n">
        <f aca="false">FIXED_BOM</f>
        <v>3754</v>
      </c>
      <c r="AI87" s="24" t="n">
        <f aca="false">(AG87+AH87)*(1+CONT)</f>
        <v>8153.2820688705</v>
      </c>
      <c r="AJ87" s="24" t="n">
        <f aca="false">IF(AR87&gt;0,AI87/AR87,1000000000000)</f>
        <v>2117.40066801654</v>
      </c>
      <c r="AK87" s="8" t="n">
        <f aca="false">IF(AND(AP87&gt;=V_NEED,AR87&gt;=P_MIN,AQ87&gt;=Z_MIN,F87&lt;=N_CAP,D87&lt;=R_MAX,OR(CORONA_REQ=0,O87&gt;=G87),OR(CORE_MODE&lt;&gt;3,E_CORE&lt;=E_NULL_MAX),N_CW_A_OK="yes"),1,0)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IF(CORE_MODE=1,G87,IF(OR(CORE_MODE=3,CORE_MODE=4),IF(A_FEED=2,0,G87)+(CHOOSE(N_CW+1,0,1,CW_N2,CW_N3,CW_N4,CW_N5,CW_N6)+IF(A_FEED=2,CHOOSE(MIN(N_CW_A,6)+1,0,1,CW_N2,CW_N3,CW_N4,CW_N5,CW_N6),CHOOSE(MIN(N_CW_A,2)+1,0,CW_A1,CW_A2)))*CW_PER_SWING*AM87,AM87))</f>
        <v>17.356686007518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2*ROUNDUP(G88*1000/V_ZENER,0)*PRICE_Z+(4+IF(CORE_MODE=1,1,0)+IF(OR(CORE_MODE=3,CORE_MODE=4),IF(A_FEED=2,0,1)+2*N_CW+2*N_CW_A,0))*ROUNDUP(G88*DIODE_SAFETY/V_STICK,0)*PRICE_STICK</f>
        <v>74.4</v>
      </c>
      <c r="AG88" s="24" t="n">
        <f aca="false">SUM(X88:AF88)</f>
        <v>4383.10575187</v>
      </c>
      <c r="AH88" s="20" t="n">
        <f aca="false">FIXED_BOM</f>
        <v>3754</v>
      </c>
      <c r="AI88" s="24" t="n">
        <f aca="false">(AG88+AH88)*(1+CONT)</f>
        <v>9357.6716146505</v>
      </c>
      <c r="AJ88" s="24" t="n">
        <f aca="false">IF(AR88&gt;0,AI88/AR88,1000000000000)</f>
        <v>1778.49586855821</v>
      </c>
      <c r="AK88" s="8" t="n">
        <f aca="false">IF(AND(AP88&gt;=V_NEED,AR88&gt;=P_MIN,AQ88&gt;=Z_MIN,F88&lt;=N_CAP,D88&lt;=R_MAX,OR(CORONA_REQ=0,O88&gt;=G88),OR(CORE_MODE&lt;&gt;3,E_CORE&lt;=E_NULL_MAX),N_CW_A_OK="yes"),1,0)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IF(CORE_MODE=1,G88,IF(OR(CORE_MODE=3,CORE_MODE=4),IF(A_FEED=2,0,G88)+(CHOOSE(N_CW+1,0,1,CW_N2,CW_N3,CW_N4,CW_N5,CW_N6)+IF(A_FEED=2,CHOOSE(MIN(N_CW_A,6)+1,0,1,CW_N2,CW_N3,CW_N4,CW_N5,CW_N6),CHOOSE(MIN(N_CW_A,2)+1,0,CW_A1,CW_A2)))*CW_PER_SWING*AM88,AM88))</f>
        <v>17.525622386844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2*ROUNDUP(G89*1000/V_ZENER,0)*PRICE_Z+(4+IF(CORE_MODE=1,1,0)+IF(OR(CORE_MODE=3,CORE_MODE=4),IF(A_FEED=2,0,1)+2*N_CW+2*N_CW_A,0))*ROUNDUP(G89*DIODE_SAFETY/V_STICK,0)*PRICE_STICK</f>
        <v>74.4</v>
      </c>
      <c r="AG89" s="24" t="n">
        <f aca="false">SUM(X89:AF89)</f>
        <v>1414.79546047</v>
      </c>
      <c r="AH89" s="20" t="n">
        <f aca="false">FIXED_BOM</f>
        <v>3754</v>
      </c>
      <c r="AI89" s="24" t="n">
        <f aca="false">(AG89+AH89)*(1+CONT)</f>
        <v>5944.1147795405</v>
      </c>
      <c r="AJ89" s="24" t="n">
        <f aca="false">IF(AR89&gt;0,AI89/AR89,1000000000000)</f>
        <v>5083.38573937761</v>
      </c>
      <c r="AK89" s="8" t="n">
        <f aca="false">IF(AND(AP89&gt;=V_NEED,AR89&gt;=P_MIN,AQ89&gt;=Z_MIN,F89&lt;=N_CAP,D89&lt;=R_MAX,OR(CORONA_REQ=0,O89&gt;=G89),OR(CORE_MODE&lt;&gt;3,E_CORE&lt;=E_NULL_MAX),N_CW_A_OK="yes"),1,0)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IF(CORE_MODE=1,G89,IF(OR(CORE_MODE=3,CORE_MODE=4),IF(A_FEED=2,0,G89)+(CHOOSE(N_CW+1,0,1,CW_N2,CW_N3,CW_N4,CW_N5,CW_N6)+IF(A_FEED=2,CHOOSE(MIN(N_CW_A,6)+1,0,1,CW_N2,CW_N3,CW_N4,CW_N5,CW_N6),CHOOSE(MIN(N_CW_A,2)+1,0,CW_A1,CW_A2)))*CW_PER_SWING*AM89,AM89))</f>
        <v>16.900161769062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2*ROUNDUP(G90*1000/V_ZENER,0)*PRICE_Z+(4+IF(CORE_MODE=1,1,0)+IF(OR(CORE_MODE=3,CORE_MODE=4),IF(A_FEED=2,0,1)+2*N_CW+2*N_CW_A,0))*ROUNDUP(G90*DIODE_SAFETY/V_STICK,0)*PRICE_STICK</f>
        <v>74.4</v>
      </c>
      <c r="AG90" s="24" t="n">
        <f aca="false">SUM(X90:AF90)</f>
        <v>1942.77513474</v>
      </c>
      <c r="AH90" s="20" t="n">
        <f aca="false">FIXED_BOM</f>
        <v>3754</v>
      </c>
      <c r="AI90" s="24" t="n">
        <f aca="false">(AG90+AH90)*(1+CONT)</f>
        <v>6551.291404951</v>
      </c>
      <c r="AJ90" s="24" t="n">
        <f aca="false">IF(AR90&gt;0,AI90/AR90,1000000000000)</f>
        <v>3374.83723094894</v>
      </c>
      <c r="AK90" s="8" t="n">
        <f aca="false">IF(AND(AP90&gt;=V_NEED,AR90&gt;=P_MIN,AQ90&gt;=Z_MIN,F90&lt;=N_CAP,D90&lt;=R_MAX,OR(CORONA_REQ=0,O90&gt;=G90),OR(CORE_MODE&lt;&gt;3,E_CORE&lt;=E_NULL_MAX),N_CW_A_OK="yes"),1,0)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IF(CORE_MODE=1,G90,IF(OR(CORE_MODE=3,CORE_MODE=4),IF(A_FEED=2,0,G90)+(CHOOSE(N_CW+1,0,1,CW_N2,CW_N3,CW_N4,CW_N5,CW_N6)+IF(A_FEED=2,CHOOSE(MIN(N_CW_A,6)+1,0,1,CW_N2,CW_N3,CW_N4,CW_N5,CW_N6),CHOOSE(MIN(N_CW_A,2)+1,0,CW_A1,CW_A2)))*CW_PER_SWING*AM90,AM90))</f>
        <v>17.042501948472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2*ROUNDUP(G91*1000/V_ZENER,0)*PRICE_Z+(4+IF(CORE_MODE=1,1,0)+IF(OR(CORE_MODE=3,CORE_MODE=4),IF(A_FEED=2,0,1)+2*N_CW+2*N_CW_A,0))*ROUNDUP(G91*DIODE_SAFETY/V_STICK,0)*PRICE_STICK</f>
        <v>74.4</v>
      </c>
      <c r="AG91" s="24" t="n">
        <f aca="false">SUM(X91:AF91)</f>
        <v>2470.75486551</v>
      </c>
      <c r="AH91" s="20" t="n">
        <f aca="false">FIXED_BOM</f>
        <v>3754</v>
      </c>
      <c r="AI91" s="24" t="n">
        <f aca="false">(AG91+AH91)*(1+CONT)</f>
        <v>7158.4680953365</v>
      </c>
      <c r="AJ91" s="24" t="n">
        <f aca="false">IF(AR91&gt;0,AI91/AR91,1000000000000)</f>
        <v>2634.31752355624</v>
      </c>
      <c r="AK91" s="8" t="n">
        <f aca="false">IF(AND(AP91&gt;=V_NEED,AR91&gt;=P_MIN,AQ91&gt;=Z_MIN,F91&lt;=N_CAP,D91&lt;=R_MAX,OR(CORONA_REQ=0,O91&gt;=G91),OR(CORE_MODE&lt;&gt;3,E_CORE&lt;=E_NULL_MAX),N_CW_A_OK="yes"),1,0)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IF(CORE_MODE=1,G91,IF(OR(CORE_MODE=3,CORE_MODE=4),IF(A_FEED=2,0,G91)+(CHOOSE(N_CW+1,0,1,CW_N2,CW_N3,CW_N4,CW_N5,CW_N6)+IF(A_FEED=2,CHOOSE(MIN(N_CW_A,6)+1,0,1,CW_N2,CW_N3,CW_N4,CW_N5,CW_N6),CHOOSE(MIN(N_CW_A,2)+1,0,CW_A1,CW_A2)))*CW_PER_SWING*AM91,AM91))</f>
        <v>17.139918064698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2*ROUNDUP(G92*1000/V_ZENER,0)*PRICE_Z+(4+IF(CORE_MODE=1,1,0)+IF(OR(CORE_MODE=3,CORE_MODE=4),IF(A_FEED=2,0,1)+2*N_CW+2*N_CW_A,0))*ROUNDUP(G92*DIODE_SAFETY/V_STICK,0)*PRICE_STICK</f>
        <v>74.4</v>
      </c>
      <c r="AG92" s="24" t="n">
        <f aca="false">SUM(X92:AF92)</f>
        <v>2998.73461325</v>
      </c>
      <c r="AH92" s="20" t="n">
        <f aca="false">FIXED_BOM</f>
        <v>3754</v>
      </c>
      <c r="AI92" s="24" t="n">
        <f aca="false">(AG92+AH92)*(1+CONT)</f>
        <v>7765.6448052375</v>
      </c>
      <c r="AJ92" s="24" t="n">
        <f aca="false">IF(AR92&gt;0,AI92/AR92,1000000000000)</f>
        <v>2225.38858828299</v>
      </c>
      <c r="AK92" s="8" t="n">
        <f aca="false">IF(AND(AP92&gt;=V_NEED,AR92&gt;=P_MIN,AQ92&gt;=Z_MIN,F92&lt;=N_CAP,D92&lt;=R_MAX,OR(CORONA_REQ=0,O92&gt;=G92),OR(CORE_MODE&lt;&gt;3,E_CORE&lt;=E_NULL_MAX),N_CW_A_OK="yes"),1,0)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IF(CORE_MODE=1,G92,IF(OR(CORE_MODE=3,CORE_MODE=4),IF(A_FEED=2,0,G92)+(CHOOSE(N_CW+1,0,1,CW_N2,CW_N3,CW_N4,CW_N5,CW_N6)+IF(A_FEED=2,CHOOSE(MIN(N_CW_A,6)+1,0,1,CW_N2,CW_N3,CW_N4,CW_N5,CW_N6),CHOOSE(MIN(N_CW_A,2)+1,0,CW_A1,CW_A2)))*CW_PER_SWING*AM92,AM92))</f>
        <v>17.2270454499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2*ROUNDUP(G93*1000/V_ZENER,0)*PRICE_Z+(4+IF(CORE_MODE=1,1,0)+IF(OR(CORE_MODE=3,CORE_MODE=4),IF(A_FEED=2,0,1)+2*N_CW+2*N_CW_A,0))*ROUNDUP(G93*DIODE_SAFETY/V_STICK,0)*PRICE_STICK</f>
        <v>74.4</v>
      </c>
      <c r="AG93" s="24" t="n">
        <f aca="false">SUM(X93:AF93)</f>
        <v>3526.71428402</v>
      </c>
      <c r="AH93" s="20" t="n">
        <f aca="false">FIXED_BOM</f>
        <v>3754</v>
      </c>
      <c r="AI93" s="24" t="n">
        <f aca="false">(AG93+AH93)*(1+CONT)</f>
        <v>8372.821426623</v>
      </c>
      <c r="AJ93" s="24" t="n">
        <f aca="false">IF(AR93&gt;0,AI93/AR93,1000000000000)</f>
        <v>1960.7085178533</v>
      </c>
      <c r="AK93" s="8" t="n">
        <f aca="false">IF(AND(AP93&gt;=V_NEED,AR93&gt;=P_MIN,AQ93&gt;=Z_MIN,F93&lt;=N_CAP,D93&lt;=R_MAX,OR(CORONA_REQ=0,O93&gt;=G93),OR(CORE_MODE&lt;&gt;3,E_CORE&lt;=E_NULL_MAX),N_CW_A_OK="yes"),1,0)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IF(CORE_MODE=1,G93,IF(OR(CORE_MODE=3,CORE_MODE=4),IF(A_FEED=2,0,G93)+(CHOOSE(N_CW+1,0,1,CW_N2,CW_N3,CW_N4,CW_N5,CW_N6)+IF(A_FEED=2,CHOOSE(MIN(N_CW_A,6)+1,0,1,CW_N2,CW_N3,CW_N4,CW_N5,CW_N6),CHOOSE(MIN(N_CW_A,2)+1,0,CW_A1,CW_A2)))*CW_PER_SWING*AM93,AM93))</f>
        <v>17.333141621796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2*ROUNDUP(G94*1000/V_ZENER,0)*PRICE_Z+(4+IF(CORE_MODE=1,1,0)+IF(OR(CORE_MODE=3,CORE_MODE=4),IF(A_FEED=2,0,1)+2*N_CW+2*N_CW_A,0))*ROUNDUP(G94*DIODE_SAFETY/V_STICK,0)*PRICE_STICK</f>
        <v>74.4</v>
      </c>
      <c r="AG94" s="24" t="n">
        <f aca="false">SUM(X94:AF94)</f>
        <v>4582.67368906</v>
      </c>
      <c r="AH94" s="20" t="n">
        <f aca="false">FIXED_BOM</f>
        <v>3754</v>
      </c>
      <c r="AI94" s="24" t="n">
        <f aca="false">(AG94+AH94)*(1+CONT)</f>
        <v>9587.174742419</v>
      </c>
      <c r="AJ94" s="24" t="n">
        <f aca="false">IF(AR94&gt;0,AI94/AR94,1000000000000)</f>
        <v>1647.04797627741</v>
      </c>
      <c r="AK94" s="8" t="n">
        <f aca="false">IF(AND(AP94&gt;=V_NEED,AR94&gt;=P_MIN,AQ94&gt;=Z_MIN,F94&lt;=N_CAP,D94&lt;=R_MAX,OR(CORONA_REQ=0,O94&gt;=G94),OR(CORE_MODE&lt;&gt;3,E_CORE&lt;=E_NULL_MAX),N_CW_A_OK="yes"),1,0)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IF(CORE_MODE=1,G94,IF(OR(CORE_MODE=3,CORE_MODE=4),IF(A_FEED=2,0,G94)+(CHOOSE(N_CW+1,0,1,CW_N2,CW_N3,CW_N4,CW_N5,CW_N6)+IF(A_FEED=2,CHOOSE(MIN(N_CW_A,6)+1,0,1,CW_N2,CW_N3,CW_N4,CW_N5,CW_N6),CHOOSE(MIN(N_CW_A,2)+1,0,CW_A1,CW_A2)))*CW_PER_SWING*AM94,AM94))</f>
        <v>17.498499865704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2*ROUNDUP(G95*1000/V_ZENER,0)*PRICE_Z+(4+IF(CORE_MODE=1,1,0)+IF(OR(CORE_MODE=3,CORE_MODE=4),IF(A_FEED=2,0,1)+2*N_CW+2*N_CW_A,0))*ROUNDUP(G95*DIODE_SAFETY/V_STICK,0)*PRICE_STICK</f>
        <v>86.4</v>
      </c>
      <c r="AG95" s="24" t="n">
        <f aca="false">SUM(X95:AF95)</f>
        <v>1225.24015933</v>
      </c>
      <c r="AH95" s="20" t="n">
        <f aca="false">FIXED_BOM</f>
        <v>3754</v>
      </c>
      <c r="AI95" s="24" t="n">
        <f aca="false">(AG95+AH95)*(1+CONT)</f>
        <v>5726.1261832295</v>
      </c>
      <c r="AJ95" s="24" t="n">
        <f aca="false">IF(AR95&gt;0,AI95/AR95,1000000000000)</f>
        <v>5860.41765376554</v>
      </c>
      <c r="AK95" s="8" t="n">
        <f aca="false">IF(AND(AP95&gt;=V_NEED,AR95&gt;=P_MIN,AQ95&gt;=Z_MIN,F95&lt;=N_CAP,D95&lt;=R_MAX,OR(CORONA_REQ=0,O95&gt;=G95),OR(CORE_MODE&lt;&gt;3,E_CORE&lt;=E_NULL_MAX),N_CW_A_OK="yes"),1,0)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IF(CORE_MODE=1,G95,IF(OR(CORE_MODE=3,CORE_MODE=4),IF(A_FEED=2,0,G95)+(CHOOSE(N_CW+1,0,1,CW_N2,CW_N3,CW_N4,CW_N5,CW_N6)+IF(A_FEED=2,CHOOSE(MIN(N_CW_A,6)+1,0,1,CW_N2,CW_N3,CW_N4,CW_N5,CW_N6),CHOOSE(MIN(N_CW_A,2)+1,0,CW_A1,CW_A2)))*CW_PER_SWING*AM95,AM95))</f>
        <v>21.431197518588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2*ROUNDUP(G96*1000/V_ZENER,0)*PRICE_Z+(4+IF(CORE_MODE=1,1,0)+IF(OR(CORE_MODE=3,CORE_MODE=4),IF(A_FEED=2,0,1)+2*N_CW+2*N_CW_A,0))*ROUNDUP(G96*DIODE_SAFETY/V_STICK,0)*PRICE_STICK</f>
        <v>86.4</v>
      </c>
      <c r="AG96" s="24" t="n">
        <f aca="false">SUM(X96:AF96)</f>
        <v>1623.80608015</v>
      </c>
      <c r="AH96" s="20" t="n">
        <f aca="false">FIXED_BOM</f>
        <v>3754</v>
      </c>
      <c r="AI96" s="24" t="n">
        <f aca="false">(AG96+AH96)*(1+CONT)</f>
        <v>6184.4769921725</v>
      </c>
      <c r="AJ96" s="24" t="n">
        <f aca="false">IF(AR96&gt;0,AI96/AR96,1000000000000)</f>
        <v>3637.63021268996</v>
      </c>
      <c r="AK96" s="8" t="n">
        <f aca="false">IF(AND(AP96&gt;=V_NEED,AR96&gt;=P_MIN,AQ96&gt;=Z_MIN,F96&lt;=N_CAP,D96&lt;=R_MAX,OR(CORONA_REQ=0,O96&gt;=G96),OR(CORE_MODE&lt;&gt;3,E_CORE&lt;=E_NULL_MAX),N_CW_A_OK="yes"),1,0)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IF(CORE_MODE=1,G96,IF(OR(CORE_MODE=3,CORE_MODE=4),IF(A_FEED=2,0,G96)+(CHOOSE(N_CW+1,0,1,CW_N2,CW_N3,CW_N4,CW_N5,CW_N6)+IF(A_FEED=2,CHOOSE(MIN(N_CW_A,6)+1,0,1,CW_N2,CW_N3,CW_N4,CW_N5,CW_N6),CHOOSE(MIN(N_CW_A,2)+1,0,CW_A1,CW_A2)))*CW_PER_SWING*AM96,AM96))</f>
        <v>21.673453840038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2*ROUNDUP(G97*1000/V_ZENER,0)*PRICE_Z+(4+IF(CORE_MODE=1,1,0)+IF(OR(CORE_MODE=3,CORE_MODE=4),IF(A_FEED=2,0,1)+2*N_CW+2*N_CW_A,0))*ROUNDUP(G97*DIODE_SAFETY/V_STICK,0)*PRICE_STICK</f>
        <v>86.4</v>
      </c>
      <c r="AG97" s="24" t="n">
        <f aca="false">SUM(X97:AF97)</f>
        <v>2092.6655883</v>
      </c>
      <c r="AH97" s="20" t="n">
        <f aca="false">FIXED_BOM</f>
        <v>3754</v>
      </c>
      <c r="AI97" s="24" t="n">
        <f aca="false">(AG97+AH97)*(1+CONT)</f>
        <v>6723.665426545</v>
      </c>
      <c r="AJ97" s="24" t="n">
        <f aca="false">IF(AR97&gt;0,AI97/AR97,1000000000000)</f>
        <v>2767.15117263866</v>
      </c>
      <c r="AK97" s="8" t="n">
        <f aca="false">IF(AND(AP97&gt;=V_NEED,AR97&gt;=P_MIN,AQ97&gt;=Z_MIN,F97&lt;=N_CAP,D97&lt;=R_MAX,OR(CORONA_REQ=0,O97&gt;=G97),OR(CORE_MODE&lt;&gt;3,E_CORE&lt;=E_NULL_MAX),N_CW_A_OK="yes"),1,0)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IF(CORE_MODE=1,G97,IF(OR(CORE_MODE=3,CORE_MODE=4),IF(A_FEED=2,0,G97)+(CHOOSE(N_CW+1,0,1,CW_N2,CW_N3,CW_N4,CW_N5,CW_N6)+IF(A_FEED=2,CHOOSE(MIN(N_CW_A,6)+1,0,1,CW_N2,CW_N3,CW_N4,CW_N5,CW_N6),CHOOSE(MIN(N_CW_A,2)+1,0,CW_A1,CW_A2)))*CW_PER_SWING*AM97,AM97))</f>
        <v>21.798518798628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2*ROUNDUP(G98*1000/V_ZENER,0)*PRICE_Z+(4+IF(CORE_MODE=1,1,0)+IF(OR(CORE_MODE=3,CORE_MODE=4),IF(A_FEED=2,0,1)+2*N_CW+2*N_CW_A,0))*ROUNDUP(G98*DIODE_SAFETY/V_STICK,0)*PRICE_STICK</f>
        <v>86.4</v>
      </c>
      <c r="AG98" s="24" t="n">
        <f aca="false">SUM(X98:AF98)</f>
        <v>2491.23151062</v>
      </c>
      <c r="AH98" s="20" t="n">
        <f aca="false">FIXED_BOM</f>
        <v>3754</v>
      </c>
      <c r="AI98" s="24" t="n">
        <f aca="false">(AG98+AH98)*(1+CONT)</f>
        <v>7182.016237213</v>
      </c>
      <c r="AJ98" s="24" t="n">
        <f aca="false">IF(AR98&gt;0,AI98/AR98,1000000000000)</f>
        <v>2268.53285992205</v>
      </c>
      <c r="AK98" s="8" t="n">
        <f aca="false">IF(AND(AP98&gt;=V_NEED,AR98&gt;=P_MIN,AQ98&gt;=Z_MIN,F98&lt;=N_CAP,D98&lt;=R_MAX,OR(CORONA_REQ=0,O98&gt;=G98),OR(CORE_MODE&lt;&gt;3,E_CORE&lt;=E_NULL_MAX),N_CW_A_OK="yes"),1,0)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IF(CORE_MODE=1,G98,IF(OR(CORE_MODE=3,CORE_MODE=4),IF(A_FEED=2,0,G98)+(CHOOSE(N_CW+1,0,1,CW_N2,CW_N3,CW_N4,CW_N5,CW_N6)+IF(A_FEED=2,CHOOSE(MIN(N_CW_A,6)+1,0,1,CW_N2,CW_N3,CW_N4,CW_N5,CW_N6),CHOOSE(MIN(N_CW_A,2)+1,0,CW_A1,CW_A2)))*CW_PER_SWING*AM98,AM98))</f>
        <v>21.892250666286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2*ROUNDUP(G99*1000/V_ZENER,0)*PRICE_Z+(4+IF(CORE_MODE=1,1,0)+IF(OR(CORE_MODE=3,CORE_MODE=4),IF(A_FEED=2,0,1)+2*N_CW+2*N_CW_A,0))*ROUNDUP(G99*DIODE_SAFETY/V_STICK,0)*PRICE_STICK</f>
        <v>86.4</v>
      </c>
      <c r="AG99" s="24" t="n">
        <f aca="false">SUM(X99:AF99)</f>
        <v>2960.0910653</v>
      </c>
      <c r="AH99" s="20" t="n">
        <f aca="false">FIXED_BOM</f>
        <v>3754</v>
      </c>
      <c r="AI99" s="24" t="n">
        <f aca="false">(AG99+AH99)*(1+CONT)</f>
        <v>7721.204725095</v>
      </c>
      <c r="AJ99" s="24" t="n">
        <f aca="false">IF(AR99&gt;0,AI99/AR99,1000000000000)</f>
        <v>1980.48671462228</v>
      </c>
      <c r="AK99" s="8" t="n">
        <f aca="false">IF(AND(AP99&gt;=V_NEED,AR99&gt;=P_MIN,AQ99&gt;=Z_MIN,F99&lt;=N_CAP,D99&lt;=R_MAX,OR(CORONA_REQ=0,O99&gt;=G99),OR(CORE_MODE&lt;&gt;3,E_CORE&lt;=E_NULL_MAX),N_CW_A_OK="yes"),1,0)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IF(CORE_MODE=1,G99,IF(OR(CORE_MODE=3,CORE_MODE=4),IF(A_FEED=2,0,G99)+(CHOOSE(N_CW+1,0,1,CW_N2,CW_N3,CW_N4,CW_N5,CW_N6)+IF(A_FEED=2,CHOOSE(MIN(N_CW_A,6)+1,0,1,CW_N2,CW_N3,CW_N4,CW_N5,CW_N6),CHOOSE(MIN(N_CW_A,2)+1,0,CW_A1,CW_A2)))*CW_PER_SWING*AM99,AM99))</f>
        <v>21.966771809268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2*ROUNDUP(G100*1000/V_ZENER,0)*PRICE_Z+(4+IF(CORE_MODE=1,1,0)+IF(OR(CORE_MODE=3,CORE_MODE=4),IF(A_FEED=2,0,1)+2*N_CW+2*N_CW_A,0))*ROUNDUP(G100*DIODE_SAFETY/V_STICK,0)*PRICE_STICK</f>
        <v>86.4</v>
      </c>
      <c r="AG100" s="24" t="n">
        <f aca="false">SUM(X100:AF100)</f>
        <v>3757.22286191</v>
      </c>
      <c r="AH100" s="20" t="n">
        <f aca="false">FIXED_BOM</f>
        <v>3754</v>
      </c>
      <c r="AI100" s="24" t="n">
        <f aca="false">(AG100+AH100)*(1+CONT)</f>
        <v>8637.9062911965</v>
      </c>
      <c r="AJ100" s="24" t="n">
        <f aca="false">IF(AR100&gt;0,AI100/AR100,1000000000000)</f>
        <v>1609.9457427109</v>
      </c>
      <c r="AK100" s="8" t="n">
        <f aca="false">IF(AND(AP100&gt;=V_NEED,AR100&gt;=P_MIN,AQ100&gt;=Z_MIN,F100&lt;=N_CAP,D100&lt;=R_MAX,OR(CORONA_REQ=0,O100&gt;=G100),OR(CORE_MODE&lt;&gt;3,E_CORE&lt;=E_NULL_MAX),N_CW_A_OK="yes"),1,0)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IF(CORE_MODE=1,G100,IF(OR(CORE_MODE=3,CORE_MODE=4),IF(A_FEED=2,0,G100)+(CHOOSE(N_CW+1,0,1,CW_N2,CW_N3,CW_N4,CW_N5,CW_N6)+IF(A_FEED=2,CHOOSE(MIN(N_CW_A,6)+1,0,1,CW_N2,CW_N3,CW_N4,CW_N5,CW_N6),CHOOSE(MIN(N_CW_A,2)+1,0,CW_A1,CW_A2)))*CW_PER_SWING*AM100,AM100))</f>
        <v>22.082053135428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2*ROUNDUP(G101*1000/V_ZENER,0)*PRICE_Z+(4+IF(CORE_MODE=1,1,0)+IF(OR(CORE_MODE=3,CORE_MODE=4),IF(A_FEED=2,0,1)+2*N_CW+2*N_CW_A,0))*ROUNDUP(G101*DIODE_SAFETY/V_STICK,0)*PRICE_STICK</f>
        <v>86.4</v>
      </c>
      <c r="AG101" s="24" t="n">
        <f aca="false">SUM(X101:AF101)</f>
        <v>1228.48921234</v>
      </c>
      <c r="AH101" s="20" t="n">
        <f aca="false">FIXED_BOM</f>
        <v>3754</v>
      </c>
      <c r="AI101" s="24" t="n">
        <f aca="false">(AG101+AH101)*(1+CONT)</f>
        <v>5729.862594191</v>
      </c>
      <c r="AJ101" s="24" t="n">
        <f aca="false">IF(AR101&gt;0,AI101/AR101,1000000000000)</f>
        <v>4728.41307531726</v>
      </c>
      <c r="AK101" s="8" t="n">
        <f aca="false">IF(AND(AP101&gt;=V_NEED,AR101&gt;=P_MIN,AQ101&gt;=Z_MIN,F101&lt;=N_CAP,D101&lt;=R_MAX,OR(CORONA_REQ=0,O101&gt;=G101),OR(CORE_MODE&lt;&gt;3,E_CORE&lt;=E_NULL_MAX),N_CW_A_OK="yes"),1,0)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IF(CORE_MODE=1,G101,IF(OR(CORE_MODE=3,CORE_MODE=4),IF(A_FEED=2,0,G101)+(CHOOSE(N_CW+1,0,1,CW_N2,CW_N3,CW_N4,CW_N5,CW_N6)+IF(A_FEED=2,CHOOSE(MIN(N_CW_A,6)+1,0,1,CW_N2,CW_N3,CW_N4,CW_N5,CW_N6),CHOOSE(MIN(N_CW_A,2)+1,0,CW_A1,CW_A2)))*CW_PER_SWING*AM101,AM101))</f>
        <v>21.489534283932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2*ROUNDUP(G102*1000/V_ZENER,0)*PRICE_Z+(4+IF(CORE_MODE=1,1,0)+IF(OR(CORE_MODE=3,CORE_MODE=4),IF(A_FEED=2,0,1)+2*N_CW+2*N_CW_A,0))*ROUNDUP(G102*DIODE_SAFETY/V_STICK,0)*PRICE_STICK</f>
        <v>86.4</v>
      </c>
      <c r="AG102" s="24" t="n">
        <f aca="false">SUM(X102:AF102)</f>
        <v>1698.97330648</v>
      </c>
      <c r="AH102" s="20" t="n">
        <f aca="false">FIXED_BOM</f>
        <v>3754</v>
      </c>
      <c r="AI102" s="24" t="n">
        <f aca="false">(AG102+AH102)*(1+CONT)</f>
        <v>6270.919302452</v>
      </c>
      <c r="AJ102" s="24" t="n">
        <f aca="false">IF(AR102&gt;0,AI102/AR102,1000000000000)</f>
        <v>3025.44538084243</v>
      </c>
      <c r="AK102" s="8" t="n">
        <f aca="false">IF(AND(AP102&gt;=V_NEED,AR102&gt;=P_MIN,AQ102&gt;=Z_MIN,F102&lt;=N_CAP,D102&lt;=R_MAX,OR(CORONA_REQ=0,O102&gt;=G102),OR(CORE_MODE&lt;&gt;3,E_CORE&lt;=E_NULL_MAX),N_CW_A_OK="yes"),1,0)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IF(CORE_MODE=1,G102,IF(OR(CORE_MODE=3,CORE_MODE=4),IF(A_FEED=2,0,G102)+(CHOOSE(N_CW+1,0,1,CW_N2,CW_N3,CW_N4,CW_N5,CW_N6)+IF(A_FEED=2,CHOOSE(MIN(N_CW_A,6)+1,0,1,CW_N2,CW_N3,CW_N4,CW_N5,CW_N6),CHOOSE(MIN(N_CW_A,2)+1,0,CW_A1,CW_A2)))*CW_PER_SWING*AM102,AM102))</f>
        <v>21.698585678484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2*ROUNDUP(G103*1000/V_ZENER,0)*PRICE_Z+(4+IF(CORE_MODE=1,1,0)+IF(OR(CORE_MODE=3,CORE_MODE=4),IF(A_FEED=2,0,1)+2*N_CW+2*N_CW_A,0))*ROUNDUP(G103*DIODE_SAFETY/V_STICK,0)*PRICE_STICK</f>
        <v>86.4</v>
      </c>
      <c r="AG103" s="24" t="n">
        <f aca="false">SUM(X103:AF103)</f>
        <v>2169.45733515</v>
      </c>
      <c r="AH103" s="20" t="n">
        <f aca="false">FIXED_BOM</f>
        <v>3754</v>
      </c>
      <c r="AI103" s="24" t="n">
        <f aca="false">(AG103+AH103)*(1+CONT)</f>
        <v>6811.9759354225</v>
      </c>
      <c r="AJ103" s="24" t="n">
        <f aca="false">IF(AR103&gt;0,AI103/AR103,1000000000000)</f>
        <v>2319.75075716445</v>
      </c>
      <c r="AK103" s="8" t="n">
        <f aca="false">IF(AND(AP103&gt;=V_NEED,AR103&gt;=P_MIN,AQ103&gt;=Z_MIN,F103&lt;=N_CAP,D103&lt;=R_MAX,OR(CORONA_REQ=0,O103&gt;=G103),OR(CORE_MODE&lt;&gt;3,E_CORE&lt;=E_NULL_MAX),N_CW_A_OK="yes"),1,0)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IF(CORE_MODE=1,G103,IF(OR(CORE_MODE=3,CORE_MODE=4),IF(A_FEED=2,0,G103)+(CHOOSE(N_CW+1,0,1,CW_N2,CW_N3,CW_N4,CW_N5,CW_N6)+IF(A_FEED=2,CHOOSE(MIN(N_CW_A,6)+1,0,1,CW_N2,CW_N3,CW_N4,CW_N5,CW_N6),CHOOSE(MIN(N_CW_A,2)+1,0,CW_A1,CW_A2)))*CW_PER_SWING*AM103,AM103))</f>
        <v>21.821570819334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2*ROUNDUP(G104*1000/V_ZENER,0)*PRICE_Z+(4+IF(CORE_MODE=1,1,0)+IF(OR(CORE_MODE=3,CORE_MODE=4),IF(A_FEED=2,0,1)+2*N_CW+2*N_CW_A,0))*ROUNDUP(G104*DIODE_SAFETY/V_STICK,0)*PRICE_STICK</f>
        <v>86.4</v>
      </c>
      <c r="AG104" s="24" t="n">
        <f aca="false">SUM(X104:AF104)</f>
        <v>2639.94135882</v>
      </c>
      <c r="AH104" s="20" t="n">
        <f aca="false">FIXED_BOM</f>
        <v>3754</v>
      </c>
      <c r="AI104" s="24" t="n">
        <f aca="false">(AG104+AH104)*(1+CONT)</f>
        <v>7353.032562643</v>
      </c>
      <c r="AJ104" s="24" t="n">
        <f aca="false">IF(AR104&gt;0,AI104/AR104,1000000000000)</f>
        <v>1933.63314532926</v>
      </c>
      <c r="AK104" s="8" t="n">
        <f aca="false">IF(AND(AP104&gt;=V_NEED,AR104&gt;=P_MIN,AQ104&gt;=Z_MIN,F104&lt;=N_CAP,D104&lt;=R_MAX,OR(CORONA_REQ=0,O104&gt;=G104),OR(CORE_MODE&lt;&gt;3,E_CORE&lt;=E_NULL_MAX),N_CW_A_OK="yes"),1,0)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IF(CORE_MODE=1,G104,IF(OR(CORE_MODE=3,CORE_MODE=4),IF(A_FEED=2,0,G104)+(CHOOSE(N_CW+1,0,1,CW_N2,CW_N3,CW_N4,CW_N5,CW_N6)+IF(A_FEED=2,CHOOSE(MIN(N_CW_A,6)+1,0,1,CW_N2,CW_N3,CW_N4,CW_N5,CW_N6),CHOOSE(MIN(N_CW_A,2)+1,0,CW_A1,CW_A2)))*CW_PER_SWING*AM104,AM104))</f>
        <v>21.91429673433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2*ROUNDUP(G105*1000/V_ZENER,0)*PRICE_Z+(4+IF(CORE_MODE=1,1,0)+IF(OR(CORE_MODE=3,CORE_MODE=4),IF(A_FEED=2,0,1)+2*N_CW+2*N_CW_A,0))*ROUNDUP(G105*DIODE_SAFETY/V_STICK,0)*PRICE_STICK</f>
        <v>86.4</v>
      </c>
      <c r="AG105" s="24" t="n">
        <f aca="false">SUM(X105:AF105)</f>
        <v>3040.13187713</v>
      </c>
      <c r="AH105" s="20" t="n">
        <f aca="false">FIXED_BOM</f>
        <v>3754</v>
      </c>
      <c r="AI105" s="24" t="n">
        <f aca="false">(AG105+AH105)*(1+CONT)</f>
        <v>7813.2516586995</v>
      </c>
      <c r="AJ105" s="24" t="n">
        <f aca="false">IF(AR105&gt;0,AI105/AR105,1000000000000)</f>
        <v>1671.8674109763</v>
      </c>
      <c r="AK105" s="8" t="n">
        <f aca="false">IF(AND(AP105&gt;=V_NEED,AR105&gt;=P_MIN,AQ105&gt;=Z_MIN,F105&lt;=N_CAP,D105&lt;=R_MAX,OR(CORONA_REQ=0,O105&gt;=G105),OR(CORE_MODE&lt;&gt;3,E_CORE&lt;=E_NULL_MAX),N_CW_A_OK="yes"),1,0)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IF(CORE_MODE=1,G105,IF(OR(CORE_MODE=3,CORE_MODE=4),IF(A_FEED=2,0,G105)+(CHOOSE(N_CW+1,0,1,CW_N2,CW_N3,CW_N4,CW_N5,CW_N6)+IF(A_FEED=2,CHOOSE(MIN(N_CW_A,6)+1,0,1,CW_N2,CW_N3,CW_N4,CW_N5,CW_N6),CHOOSE(MIN(N_CW_A,2)+1,0,CW_A1,CW_A2)))*CW_PER_SWING*AM105,AM105))</f>
        <v>21.988652340798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2*ROUNDUP(G106*1000/V_ZENER,0)*PRICE_Z+(4+IF(CORE_MODE=1,1,0)+IF(OR(CORE_MODE=3,CORE_MODE=4),IF(A_FEED=2,0,1)+2*N_CW+2*N_CW_A,0))*ROUNDUP(G106*DIODE_SAFETY/V_STICK,0)*PRICE_STICK</f>
        <v>86.4</v>
      </c>
      <c r="AG106" s="24" t="n">
        <f aca="false">SUM(X106:AF106)</f>
        <v>3981.09994144</v>
      </c>
      <c r="AH106" s="20" t="n">
        <f aca="false">FIXED_BOM</f>
        <v>3754</v>
      </c>
      <c r="AI106" s="24" t="n">
        <f aca="false">(AG106+AH106)*(1+CONT)</f>
        <v>8895.364932656</v>
      </c>
      <c r="AJ106" s="24" t="n">
        <f aca="false">IF(AR106&gt;0,AI106/AR106,1000000000000)</f>
        <v>1387.02745666181</v>
      </c>
      <c r="AK106" s="8" t="n">
        <f aca="false">IF(AND(AP106&gt;=V_NEED,AR106&gt;=P_MIN,AQ106&gt;=Z_MIN,F106&lt;=N_CAP,D106&lt;=R_MAX,OR(CORONA_REQ=0,O106&gt;=G106),OR(CORE_MODE&lt;&gt;3,E_CORE&lt;=E_NULL_MAX),N_CW_A_OK="yes"),1,0)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IF(CORE_MODE=1,G106,IF(OR(CORE_MODE=3,CORE_MODE=4),IF(A_FEED=2,0,G106)+(CHOOSE(N_CW+1,0,1,CW_N2,CW_N3,CW_N4,CW_N5,CW_N6)+IF(A_FEED=2,CHOOSE(MIN(N_CW_A,6)+1,0,1,CW_N2,CW_N3,CW_N4,CW_N5,CW_N6),CHOOSE(MIN(N_CW_A,2)+1,0,CW_A1,CW_A2)))*CW_PER_SWING*AM106,AM106))</f>
        <v>22.140347455512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2*ROUNDUP(G107*1000/V_ZENER,0)*PRICE_Z+(4+IF(CORE_MODE=1,1,0)+IF(OR(CORE_MODE=3,CORE_MODE=4),IF(A_FEED=2,0,1)+2*N_CW+2*N_CW_A,0))*ROUNDUP(G107*DIODE_SAFETY/V_STICK,0)*PRICE_STICK</f>
        <v>86.4</v>
      </c>
      <c r="AG107" s="24" t="n">
        <f aca="false">SUM(X107:AF107)</f>
        <v>1302.03190618</v>
      </c>
      <c r="AH107" s="20" t="n">
        <f aca="false">FIXED_BOM</f>
        <v>3754</v>
      </c>
      <c r="AI107" s="24" t="n">
        <f aca="false">(AG107+AH107)*(1+CONT)</f>
        <v>5814.436692107</v>
      </c>
      <c r="AJ107" s="24" t="n">
        <f aca="false">IF(AR107&gt;0,AI107/AR107,1000000000000)</f>
        <v>4248.00889874732</v>
      </c>
      <c r="AK107" s="8" t="n">
        <f aca="false">IF(AND(AP107&gt;=V_NEED,AR107&gt;=P_MIN,AQ107&gt;=Z_MIN,F107&lt;=N_CAP,D107&lt;=R_MAX,OR(CORONA_REQ=0,O107&gt;=G107),OR(CORE_MODE&lt;&gt;3,E_CORE&lt;=E_NULL_MAX),N_CW_A_OK="yes"),1,0)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IF(CORE_MODE=1,G107,IF(OR(CORE_MODE=3,CORE_MODE=4),IF(A_FEED=2,0,G107)+(CHOOSE(N_CW+1,0,1,CW_N2,CW_N3,CW_N4,CW_N5,CW_N6)+IF(A_FEED=2,CHOOSE(MIN(N_CW_A,6)+1,0,1,CW_N2,CW_N3,CW_N4,CW_N5,CW_N6),CHOOSE(MIN(N_CW_A,2)+1,0,CW_A1,CW_A2)))*CW_PER_SWING*AM107,AM107))</f>
        <v>21.425641434054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2*ROUNDUP(G108*1000/V_ZENER,0)*PRICE_Z+(4+IF(CORE_MODE=1,1,0)+IF(OR(CORE_MODE=3,CORE_MODE=4),IF(A_FEED=2,0,1)+2*N_CW+2*N_CW_A,0))*ROUNDUP(G108*DIODE_SAFETY/V_STICK,0)*PRICE_STICK</f>
        <v>86.4</v>
      </c>
      <c r="AG108" s="24" t="n">
        <f aca="false">SUM(X108:AF108)</f>
        <v>1774.14052584</v>
      </c>
      <c r="AH108" s="20" t="n">
        <f aca="false">FIXED_BOM</f>
        <v>3754</v>
      </c>
      <c r="AI108" s="24" t="n">
        <f aca="false">(AG108+AH108)*(1+CONT)</f>
        <v>6357.361604716</v>
      </c>
      <c r="AJ108" s="24" t="n">
        <f aca="false">IF(AR108&gt;0,AI108/AR108,1000000000000)</f>
        <v>2742.58390665305</v>
      </c>
      <c r="AK108" s="8" t="n">
        <f aca="false">IF(AND(AP108&gt;=V_NEED,AR108&gt;=P_MIN,AQ108&gt;=Z_MIN,F108&lt;=N_CAP,D108&lt;=R_MAX,OR(CORONA_REQ=0,O108&gt;=G108),OR(CORE_MODE&lt;&gt;3,E_CORE&lt;=E_NULL_MAX),N_CW_A_OK="yes"),1,0)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IF(CORE_MODE=1,G108,IF(OR(CORE_MODE=3,CORE_MODE=4),IF(A_FEED=2,0,G108)+(CHOOSE(N_CW+1,0,1,CW_N2,CW_N3,CW_N4,CW_N5,CW_N6)+IF(A_FEED=2,CHOOSE(MIN(N_CW_A,6)+1,0,1,CW_N2,CW_N3,CW_N4,CW_N5,CW_N6),CHOOSE(MIN(N_CW_A,2)+1,0,CW_A1,CW_A2)))*CW_PER_SWING*AM108,AM108))</f>
        <v>21.611220599826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2*ROUNDUP(G109*1000/V_ZENER,0)*PRICE_Z+(4+IF(CORE_MODE=1,1,0)+IF(OR(CORE_MODE=3,CORE_MODE=4),IF(A_FEED=2,0,1)+2*N_CW+2*N_CW_A,0))*ROUNDUP(G109*DIODE_SAFETY/V_STICK,0)*PRICE_STICK</f>
        <v>86.4</v>
      </c>
      <c r="AG109" s="24" t="n">
        <f aca="false">SUM(X109:AF109)</f>
        <v>2246.249082</v>
      </c>
      <c r="AH109" s="20" t="n">
        <f aca="false">FIXED_BOM</f>
        <v>3754</v>
      </c>
      <c r="AI109" s="24" t="n">
        <f aca="false">(AG109+AH109)*(1+CONT)</f>
        <v>6900.2864443</v>
      </c>
      <c r="AJ109" s="24" t="n">
        <f aca="false">IF(AR109&gt;0,AI109/AR109,1000000000000)</f>
        <v>2110.35488098704</v>
      </c>
      <c r="AK109" s="8" t="n">
        <f aca="false">IF(AND(AP109&gt;=V_NEED,AR109&gt;=P_MIN,AQ109&gt;=Z_MIN,F109&lt;=N_CAP,D109&lt;=R_MAX,OR(CORONA_REQ=0,O109&gt;=G109),OR(CORE_MODE&lt;&gt;3,E_CORE&lt;=E_NULL_MAX),N_CW_A_OK="yes"),1,0)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IF(CORE_MODE=1,G109,IF(OR(CORE_MODE=3,CORE_MODE=4),IF(A_FEED=2,0,G109)+(CHOOSE(N_CW+1,0,1,CW_N2,CW_N3,CW_N4,CW_N5,CW_N6)+IF(A_FEED=2,CHOOSE(MIN(N_CW_A,6)+1,0,1,CW_N2,CW_N3,CW_N4,CW_N5,CW_N6),CHOOSE(MIN(N_CW_A,2)+1,0,CW_A1,CW_A2)))*CW_PER_SWING*AM109,AM109))</f>
        <v>21.735691324776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2*ROUNDUP(G110*1000/V_ZENER,0)*PRICE_Z+(4+IF(CORE_MODE=1,1,0)+IF(OR(CORE_MODE=3,CORE_MODE=4),IF(A_FEED=2,0,1)+2*N_CW+2*N_CW_A,0))*ROUNDUP(G110*DIODE_SAFETY/V_STICK,0)*PRICE_STICK</f>
        <v>86.4</v>
      </c>
      <c r="AG110" s="24" t="n">
        <f aca="false">SUM(X110:AF110)</f>
        <v>2718.35770316</v>
      </c>
      <c r="AH110" s="20" t="n">
        <f aca="false">FIXED_BOM</f>
        <v>3754</v>
      </c>
      <c r="AI110" s="24" t="n">
        <f aca="false">(AG110+AH110)*(1+CONT)</f>
        <v>7443.211358634</v>
      </c>
      <c r="AJ110" s="24" t="n">
        <f aca="false">IF(AR110&gt;0,AI110/AR110,1000000000000)</f>
        <v>1764.87566993281</v>
      </c>
      <c r="AK110" s="8" t="n">
        <f aca="false">IF(AND(AP110&gt;=V_NEED,AR110&gt;=P_MIN,AQ110&gt;=Z_MIN,F110&lt;=N_CAP,D110&lt;=R_MAX,OR(CORONA_REQ=0,O110&gt;=G110),OR(CORE_MODE&lt;&gt;3,E_CORE&lt;=E_NULL_MAX),N_CW_A_OK="yes"),1,0)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IF(CORE_MODE=1,G110,IF(OR(CORE_MODE=3,CORE_MODE=4),IF(A_FEED=2,0,G110)+(CHOOSE(N_CW+1,0,1,CW_N2,CW_N3,CW_N4,CW_N5,CW_N6)+IF(A_FEED=2,CHOOSE(MIN(N_CW_A,6)+1,0,1,CW_N2,CW_N3,CW_N4,CW_N5,CW_N6),CHOOSE(MIN(N_CW_A,2)+1,0,CW_A1,CW_A2)))*CW_PER_SWING*AM110,AM110))</f>
        <v>21.83034001005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2*ROUNDUP(G111*1000/V_ZENER,0)*PRICE_Z+(4+IF(CORE_MODE=1,1,0)+IF(OR(CORE_MODE=3,CORE_MODE=4),IF(A_FEED=2,0,1)+2*N_CW+2*N_CW_A,0))*ROUNDUP(G111*DIODE_SAFETY/V_STICK,0)*PRICE_STICK</f>
        <v>86.4</v>
      </c>
      <c r="AG111" s="24" t="n">
        <f aca="false">SUM(X111:AF111)</f>
        <v>3190.46631932</v>
      </c>
      <c r="AH111" s="20" t="n">
        <f aca="false">FIXED_BOM</f>
        <v>3754</v>
      </c>
      <c r="AI111" s="24" t="n">
        <f aca="false">(AG111+AH111)*(1+CONT)</f>
        <v>7986.136267218</v>
      </c>
      <c r="AJ111" s="24" t="n">
        <f aca="false">IF(AR111&gt;0,AI111/AR111,1000000000000)</f>
        <v>1544.10897813052</v>
      </c>
      <c r="AK111" s="8" t="n">
        <f aca="false">IF(AND(AP111&gt;=V_NEED,AR111&gt;=P_MIN,AQ111&gt;=Z_MIN,F111&lt;=N_CAP,D111&lt;=R_MAX,OR(CORONA_REQ=0,O111&gt;=G111),OR(CORE_MODE&lt;&gt;3,E_CORE&lt;=E_NULL_MAX),N_CW_A_OK="yes"),1,0)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IF(CORE_MODE=1,G111,IF(OR(CORE_MODE=3,CORE_MODE=4),IF(A_FEED=2,0,G111)+(CHOOSE(N_CW+1,0,1,CW_N2,CW_N3,CW_N4,CW_N5,CW_N6)+IF(A_FEED=2,CHOOSE(MIN(N_CW_A,6)+1,0,1,CW_N2,CW_N3,CW_N4,CW_N5,CW_N6),CHOOSE(MIN(N_CW_A,2)+1,0,CW_A1,CW_A2)))*CW_PER_SWING*AM111,AM111))</f>
        <v>21.906270335664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2*ROUNDUP(G112*1000/V_ZENER,0)*PRICE_Z+(4+IF(CORE_MODE=1,1,0)+IF(OR(CORE_MODE=3,CORE_MODE=4),IF(A_FEED=2,0,1)+2*N_CW+2*N_CW_A,0))*ROUNDUP(G112*DIODE_SAFETY/V_STICK,0)*PRICE_STICK</f>
        <v>86.4</v>
      </c>
      <c r="AG112" s="24" t="n">
        <f aca="false">SUM(X112:AF112)</f>
        <v>4134.68343514</v>
      </c>
      <c r="AH112" s="20" t="n">
        <f aca="false">FIXED_BOM</f>
        <v>3754</v>
      </c>
      <c r="AI112" s="24" t="n">
        <f aca="false">(AG112+AH112)*(1+CONT)</f>
        <v>9071.985950411</v>
      </c>
      <c r="AJ112" s="24" t="n">
        <f aca="false">IF(AR112&gt;0,AI112/AR112,1000000000000)</f>
        <v>1280.30384547745</v>
      </c>
      <c r="AK112" s="8" t="n">
        <f aca="false">IF(AND(AP112&gt;=V_NEED,AR112&gt;=P_MIN,AQ112&gt;=Z_MIN,F112&lt;=N_CAP,D112&lt;=R_MAX,OR(CORONA_REQ=0,O112&gt;=G112),OR(CORE_MODE&lt;&gt;3,E_CORE&lt;=E_NULL_MAX),N_CW_A_OK="yes"),1,0)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IF(CORE_MODE=1,G112,IF(OR(CORE_MODE=3,CORE_MODE=4),IF(A_FEED=2,0,G112)+(CHOOSE(N_CW+1,0,1,CW_N2,CW_N3,CW_N4,CW_N5,CW_N6)+IF(A_FEED=2,CHOOSE(MIN(N_CW_A,6)+1,0,1,CW_N2,CW_N3,CW_N4,CW_N5,CW_N6),CHOOSE(MIN(N_CW_A,2)+1,0,CW_A1,CW_A2)))*CW_PER_SWING*AM112,AM112))</f>
        <v>22.107779207514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2*ROUNDUP(G113*1000/V_ZENER,0)*PRICE_Z+(4+IF(CORE_MODE=1,1,0)+IF(OR(CORE_MODE=3,CORE_MODE=4),IF(A_FEED=2,0,1)+2*N_CW+2*N_CW_A,0))*ROUNDUP(G113*DIODE_SAFETY/V_STICK,0)*PRICE_STICK</f>
        <v>86.4</v>
      </c>
      <c r="AG113" s="24" t="n">
        <f aca="false">SUM(X113:AF113)</f>
        <v>1248.63662746</v>
      </c>
      <c r="AH113" s="20" t="n">
        <f aca="false">FIXED_BOM</f>
        <v>3754</v>
      </c>
      <c r="AI113" s="24" t="n">
        <f aca="false">(AG113+AH113)*(1+CONT)</f>
        <v>5753.032121579</v>
      </c>
      <c r="AJ113" s="24" t="n">
        <f aca="false">IF(AR113&gt;0,AI113/AR113,1000000000000)</f>
        <v>5938.39925430204</v>
      </c>
      <c r="AK113" s="8" t="n">
        <f aca="false">IF(AND(AP113&gt;=V_NEED,AR113&gt;=P_MIN,AQ113&gt;=Z_MIN,F113&lt;=N_CAP,D113&lt;=R_MAX,OR(CORONA_REQ=0,O113&gt;=G113),OR(CORE_MODE&lt;&gt;3,E_CORE&lt;=E_NULL_MAX),N_CW_A_OK="yes"),1,0)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IF(CORE_MODE=1,G113,IF(OR(CORE_MODE=3,CORE_MODE=4),IF(A_FEED=2,0,G113)+(CHOOSE(N_CW+1,0,1,CW_N2,CW_N3,CW_N4,CW_N5,CW_N6)+IF(A_FEED=2,CHOOSE(MIN(N_CW_A,6)+1,0,1,CW_N2,CW_N3,CW_N4,CW_N5,CW_N6),CHOOSE(MIN(N_CW_A,2)+1,0,CW_A1,CW_A2)))*CW_PER_SWING*AM113,AM113))</f>
        <v>21.404384847846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2*ROUNDUP(G114*1000/V_ZENER,0)*PRICE_Z+(4+IF(CORE_MODE=1,1,0)+IF(OR(CORE_MODE=3,CORE_MODE=4),IF(A_FEED=2,0,1)+2*N_CW+2*N_CW_A,0))*ROUNDUP(G114*DIODE_SAFETY/V_STICK,0)*PRICE_STICK</f>
        <v>86.4</v>
      </c>
      <c r="AG114" s="24" t="n">
        <f aca="false">SUM(X114:AF114)</f>
        <v>1656.20044768</v>
      </c>
      <c r="AH114" s="20" t="n">
        <f aca="false">FIXED_BOM</f>
        <v>3754</v>
      </c>
      <c r="AI114" s="24" t="n">
        <f aca="false">(AG114+AH114)*(1+CONT)</f>
        <v>6221.730514832</v>
      </c>
      <c r="AJ114" s="24" t="n">
        <f aca="false">IF(AR114&gt;0,AI114/AR114,1000000000000)</f>
        <v>3686.56255211717</v>
      </c>
      <c r="AK114" s="8" t="n">
        <f aca="false">IF(AND(AP114&gt;=V_NEED,AR114&gt;=P_MIN,AQ114&gt;=Z_MIN,F114&lt;=N_CAP,D114&lt;=R_MAX,OR(CORONA_REQ=0,O114&gt;=G114),OR(CORE_MODE&lt;&gt;3,E_CORE&lt;=E_NULL_MAX),N_CW_A_OK="yes"),1,0)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IF(CORE_MODE=1,G114,IF(OR(CORE_MODE=3,CORE_MODE=4),IF(A_FEED=2,0,G114)+(CHOOSE(N_CW+1,0,1,CW_N2,CW_N3,CW_N4,CW_N5,CW_N6)+IF(A_FEED=2,CHOOSE(MIN(N_CW_A,6)+1,0,1,CW_N2,CW_N3,CW_N4,CW_N5,CW_N6),CHOOSE(MIN(N_CW_A,2)+1,0,CW_A1,CW_A2)))*CW_PER_SWING*AM114,AM114))</f>
        <v>21.64406898654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2*ROUNDUP(G115*1000/V_ZENER,0)*PRICE_Z+(4+IF(CORE_MODE=1,1,0)+IF(OR(CORE_MODE=3,CORE_MODE=4),IF(A_FEED=2,0,1)+2*N_CW+2*N_CW_A,0))*ROUNDUP(G115*DIODE_SAFETY/V_STICK,0)*PRICE_STICK</f>
        <v>86.4</v>
      </c>
      <c r="AG115" s="24" t="n">
        <f aca="false">SUM(X115:AF115)</f>
        <v>2136.75815391</v>
      </c>
      <c r="AH115" s="20" t="n">
        <f aca="false">FIXED_BOM</f>
        <v>3754</v>
      </c>
      <c r="AI115" s="24" t="n">
        <f aca="false">(AG115+AH115)*(1+CONT)</f>
        <v>6774.3718769965</v>
      </c>
      <c r="AJ115" s="24" t="n">
        <f aca="false">IF(AR115&gt;0,AI115/AR115,1000000000000)</f>
        <v>2808.73532460237</v>
      </c>
      <c r="AK115" s="8" t="n">
        <f aca="false">IF(AND(AP115&gt;=V_NEED,AR115&gt;=P_MIN,AQ115&gt;=Z_MIN,F115&lt;=N_CAP,D115&lt;=R_MAX,OR(CORONA_REQ=0,O115&gt;=G115),OR(CORE_MODE&lt;&gt;3,E_CORE&lt;=E_NULL_MAX),N_CW_A_OK="yes"),1,0)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IF(CORE_MODE=1,G115,IF(OR(CORE_MODE=3,CORE_MODE=4),IF(A_FEED=2,0,G115)+(CHOOSE(N_CW+1,0,1,CW_N2,CW_N3,CW_N4,CW_N5,CW_N6)+IF(A_FEED=2,CHOOSE(MIN(N_CW_A,6)+1,0,1,CW_N2,CW_N3,CW_N4,CW_N5,CW_N6),CHOOSE(MIN(N_CW_A,2)+1,0,CW_A1,CW_A2)))*CW_PER_SWING*AM115,AM115))</f>
        <v>21.768526977912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2*ROUNDUP(G116*1000/V_ZENER,0)*PRICE_Z+(4+IF(CORE_MODE=1,1,0)+IF(OR(CORE_MODE=3,CORE_MODE=4),IF(A_FEED=2,0,1)+2*N_CW+2*N_CW_A,0))*ROUNDUP(G116*DIODE_SAFETY/V_STICK,0)*PRICE_STICK</f>
        <v>86.4</v>
      </c>
      <c r="AG116" s="24" t="n">
        <f aca="false">SUM(X116:AF116)</f>
        <v>2544.32196366</v>
      </c>
      <c r="AH116" s="20" t="n">
        <f aca="false">FIXED_BOM</f>
        <v>3754</v>
      </c>
      <c r="AI116" s="24" t="n">
        <f aca="false">(AG116+AH116)*(1+CONT)</f>
        <v>7243.070258209</v>
      </c>
      <c r="AJ116" s="24" t="n">
        <f aca="false">IF(AR116&gt;0,AI116/AR116,1000000000000)</f>
        <v>2309.50521593298</v>
      </c>
      <c r="AK116" s="8" t="n">
        <f aca="false">IF(AND(AP116&gt;=V_NEED,AR116&gt;=P_MIN,AQ116&gt;=Z_MIN,F116&lt;=N_CAP,D116&lt;=R_MAX,OR(CORONA_REQ=0,O116&gt;=G116),OR(CORE_MODE&lt;&gt;3,E_CORE&lt;=E_NULL_MAX),N_CW_A_OK="yes"),1,0)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IF(CORE_MODE=1,G116,IF(OR(CORE_MODE=3,CORE_MODE=4),IF(A_FEED=2,0,G116)+(CHOOSE(N_CW+1,0,1,CW_N2,CW_N3,CW_N4,CW_N5,CW_N6)+IF(A_FEED=2,CHOOSE(MIN(N_CW_A,6)+1,0,1,CW_N2,CW_N3,CW_N4,CW_N5,CW_N6),CHOOSE(MIN(N_CW_A,2)+1,0,CW_A1,CW_A2)))*CW_PER_SWING*AM116,AM116))</f>
        <v>21.862021152114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2*ROUNDUP(G117*1000/V_ZENER,0)*PRICE_Z+(4+IF(CORE_MODE=1,1,0)+IF(OR(CORE_MODE=3,CORE_MODE=4),IF(A_FEED=2,0,1)+2*N_CW+2*N_CW_A,0))*ROUNDUP(G117*DIODE_SAFETY/V_STICK,0)*PRICE_STICK</f>
        <v>86.4</v>
      </c>
      <c r="AG117" s="24" t="n">
        <f aca="false">SUM(X117:AF117)</f>
        <v>3024.87972839</v>
      </c>
      <c r="AH117" s="20" t="n">
        <f aca="false">FIXED_BOM</f>
        <v>3754</v>
      </c>
      <c r="AI117" s="24" t="n">
        <f aca="false">(AG117+AH117)*(1+CONT)</f>
        <v>7795.7116876485</v>
      </c>
      <c r="AJ117" s="24" t="n">
        <f aca="false">IF(AR117&gt;0,AI117/AR117,1000000000000)</f>
        <v>2017.68821413974</v>
      </c>
      <c r="AK117" s="8" t="n">
        <f aca="false">IF(AND(AP117&gt;=V_NEED,AR117&gt;=P_MIN,AQ117&gt;=Z_MIN,F117&lt;=N_CAP,D117&lt;=R_MAX,OR(CORONA_REQ=0,O117&gt;=G117),OR(CORE_MODE&lt;&gt;3,E_CORE&lt;=E_NULL_MAX),N_CW_A_OK="yes"),1,0)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IF(CORE_MODE=1,G117,IF(OR(CORE_MODE=3,CORE_MODE=4),IF(A_FEED=2,0,G117)+(CHOOSE(N_CW+1,0,1,CW_N2,CW_N3,CW_N4,CW_N5,CW_N6)+IF(A_FEED=2,CHOOSE(MIN(N_CW_A,6)+1,0,1,CW_N2,CW_N3,CW_N4,CW_N5,CW_N6),CHOOSE(MIN(N_CW_A,2)+1,0,CW_A1,CW_A2)))*CW_PER_SWING*AM117,AM117))</f>
        <v>21.936737543292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2*ROUNDUP(G118*1000/V_ZENER,0)*PRICE_Z+(4+IF(CORE_MODE=1,1,0)+IF(OR(CORE_MODE=3,CORE_MODE=4),IF(A_FEED=2,0,1)+2*N_CW+2*N_CW_A,0))*ROUNDUP(G118*DIODE_SAFETY/V_STICK,0)*PRICE_STICK</f>
        <v>86.4</v>
      </c>
      <c r="AG118" s="24" t="n">
        <f aca="false">SUM(X118:AF118)</f>
        <v>3840.00740789</v>
      </c>
      <c r="AH118" s="20" t="n">
        <f aca="false">FIXED_BOM</f>
        <v>3754</v>
      </c>
      <c r="AI118" s="24" t="n">
        <f aca="false">(AG118+AH118)*(1+CONT)</f>
        <v>8733.1085190735</v>
      </c>
      <c r="AJ118" s="24" t="n">
        <f aca="false">IF(AR118&gt;0,AI118/AR118,1000000000000)</f>
        <v>1642.43452659402</v>
      </c>
      <c r="AK118" s="8" t="n">
        <f aca="false">IF(AND(AP118&gt;=V_NEED,AR118&gt;=P_MIN,AQ118&gt;=Z_MIN,F118&lt;=N_CAP,D118&lt;=R_MAX,OR(CORONA_REQ=0,O118&gt;=G118),OR(CORE_MODE&lt;&gt;3,E_CORE&lt;=E_NULL_MAX),N_CW_A_OK="yes"),1,0)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IF(CORE_MODE=1,G118,IF(OR(CORE_MODE=3,CORE_MODE=4),IF(A_FEED=2,0,G118)+(CHOOSE(N_CW+1,0,1,CW_N2,CW_N3,CW_N4,CW_N5,CW_N6)+IF(A_FEED=2,CHOOSE(MIN(N_CW_A,6)+1,0,1,CW_N2,CW_N3,CW_N4,CW_N5,CW_N6),CHOOSE(MIN(N_CW_A,2)+1,0,CW_A1,CW_A2)))*CW_PER_SWING*AM118,AM118))</f>
        <v>22.05241361037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2*ROUNDUP(G119*1000/V_ZENER,0)*PRICE_Z+(4+IF(CORE_MODE=1,1,0)+IF(OR(CORE_MODE=3,CORE_MODE=4),IF(A_FEED=2,0,1)+2*N_CW+2*N_CW_A,0))*ROUNDUP(G119*DIODE_SAFETY/V_STICK,0)*PRICE_STICK</f>
        <v>86.4</v>
      </c>
      <c r="AG119" s="24" t="n">
        <f aca="false">SUM(X119:AF119)</f>
        <v>1252.9687141</v>
      </c>
      <c r="AH119" s="20" t="n">
        <f aca="false">FIXED_BOM</f>
        <v>3754</v>
      </c>
      <c r="AI119" s="24" t="n">
        <f aca="false">(AG119+AH119)*(1+CONT)</f>
        <v>5758.014021215</v>
      </c>
      <c r="AJ119" s="24" t="n">
        <f aca="false">IF(AR119&gt;0,AI119/AR119,1000000000000)</f>
        <v>4811.33964416812</v>
      </c>
      <c r="AK119" s="8" t="n">
        <f aca="false">IF(AND(AP119&gt;=V_NEED,AR119&gt;=P_MIN,AQ119&gt;=Z_MIN,F119&lt;=N_CAP,D119&lt;=R_MAX,OR(CORONA_REQ=0,O119&gt;=G119),OR(CORE_MODE&lt;&gt;3,E_CORE&lt;=E_NULL_MAX),N_CW_A_OK="yes"),1,0)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IF(CORE_MODE=1,G119,IF(OR(CORE_MODE=3,CORE_MODE=4),IF(A_FEED=2,0,G119)+(CHOOSE(N_CW+1,0,1,CW_N2,CW_N3,CW_N4,CW_N5,CW_N6)+IF(A_FEED=2,CHOOSE(MIN(N_CW_A,6)+1,0,1,CW_N2,CW_N3,CW_N4,CW_N5,CW_N6),CHOOSE(MIN(N_CW_A,2)+1,0,CW_A1,CW_A2)))*CW_PER_SWING*AM119,AM119))</f>
        <v>21.460777620282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2*ROUNDUP(G120*1000/V_ZENER,0)*PRICE_Z+(4+IF(CORE_MODE=1,1,0)+IF(OR(CORE_MODE=3,CORE_MODE=4),IF(A_FEED=2,0,1)+2*N_CW+2*N_CW_A,0))*ROUNDUP(G120*DIODE_SAFETY/V_STICK,0)*PRICE_STICK</f>
        <v>86.4</v>
      </c>
      <c r="AG120" s="24" t="n">
        <f aca="false">SUM(X120:AF120)</f>
        <v>1735.69239715</v>
      </c>
      <c r="AH120" s="20" t="n">
        <f aca="false">FIXED_BOM</f>
        <v>3754</v>
      </c>
      <c r="AI120" s="24" t="n">
        <f aca="false">(AG120+AH120)*(1+CONT)</f>
        <v>6313.1462567225</v>
      </c>
      <c r="AJ120" s="24" t="n">
        <f aca="false">IF(AR120&gt;0,AI120/AR120,1000000000000)</f>
        <v>3082.42689071846</v>
      </c>
      <c r="AK120" s="8" t="n">
        <f aca="false">IF(AND(AP120&gt;=V_NEED,AR120&gt;=P_MIN,AQ120&gt;=Z_MIN,F120&lt;=N_CAP,D120&lt;=R_MAX,OR(CORONA_REQ=0,O120&gt;=G120),OR(CORE_MODE&lt;&gt;3,E_CORE&lt;=E_NULL_MAX),N_CW_A_OK="yes"),1,0)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IF(CORE_MODE=1,G120,IF(OR(CORE_MODE=3,CORE_MODE=4),IF(A_FEED=2,0,G120)+(CHOOSE(N_CW+1,0,1,CW_N2,CW_N3,CW_N4,CW_N5,CW_N6)+IF(A_FEED=2,CHOOSE(MIN(N_CW_A,6)+1,0,1,CW_N2,CW_N3,CW_N4,CW_N5,CW_N6),CHOOSE(MIN(N_CW_A,2)+1,0,CW_A1,CW_A2)))*CW_PER_SWING*AM120,AM120))</f>
        <v>21.668109981804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2*ROUNDUP(G121*1000/V_ZENER,0)*PRICE_Z+(4+IF(CORE_MODE=1,1,0)+IF(OR(CORE_MODE=3,CORE_MODE=4),IF(A_FEED=2,0,1)+2*N_CW+2*N_CW_A,0))*ROUNDUP(G121*DIODE_SAFETY/V_STICK,0)*PRICE_STICK</f>
        <v>86.4</v>
      </c>
      <c r="AG121" s="24" t="n">
        <f aca="false">SUM(X121:AF121)</f>
        <v>2218.4161467</v>
      </c>
      <c r="AH121" s="20" t="n">
        <f aca="false">FIXED_BOM</f>
        <v>3754</v>
      </c>
      <c r="AI121" s="24" t="n">
        <f aca="false">(AG121+AH121)*(1+CONT)</f>
        <v>6868.278568705</v>
      </c>
      <c r="AJ121" s="24" t="n">
        <f aca="false">IF(AR121&gt;0,AI121/AR121,1000000000000)</f>
        <v>2365.84128587456</v>
      </c>
      <c r="AK121" s="8" t="n">
        <f aca="false">IF(AND(AP121&gt;=V_NEED,AR121&gt;=P_MIN,AQ121&gt;=Z_MIN,F121&lt;=N_CAP,D121&lt;=R_MAX,OR(CORONA_REQ=0,O121&gt;=G121),OR(CORE_MODE&lt;&gt;3,E_CORE&lt;=E_NULL_MAX),N_CW_A_OK="yes"),1,0)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IF(CORE_MODE=1,G121,IF(OR(CORE_MODE=3,CORE_MODE=4),IF(A_FEED=2,0,G121)+(CHOOSE(N_CW+1,0,1,CW_N2,CW_N3,CW_N4,CW_N5,CW_N6)+IF(A_FEED=2,CHOOSE(MIN(N_CW_A,6)+1,0,1,CW_N2,CW_N3,CW_N4,CW_N5,CW_N6),CHOOSE(MIN(N_CW_A,2)+1,0,CW_A1,CW_A2)))*CW_PER_SWING*AM121,AM121))</f>
        <v>21.790687648158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2*ROUNDUP(G122*1000/V_ZENER,0)*PRICE_Z+(4+IF(CORE_MODE=1,1,0)+IF(OR(CORE_MODE=3,CORE_MODE=4),IF(A_FEED=2,0,1)+2*N_CW+2*N_CW_A,0))*ROUNDUP(G122*DIODE_SAFETY/V_STICK,0)*PRICE_STICK</f>
        <v>86.4</v>
      </c>
      <c r="AG122" s="24" t="n">
        <f aca="false">SUM(X122:AF122)</f>
        <v>2701.13995125</v>
      </c>
      <c r="AH122" s="20" t="n">
        <f aca="false">FIXED_BOM</f>
        <v>3754</v>
      </c>
      <c r="AI122" s="24" t="n">
        <f aca="false">(AG122+AH122)*(1+CONT)</f>
        <v>7423.4109439375</v>
      </c>
      <c r="AJ122" s="24" t="n">
        <f aca="false">IF(AR122&gt;0,AI122/AR122,1000000000000)</f>
        <v>1974.55719061242</v>
      </c>
      <c r="AK122" s="8" t="n">
        <f aca="false">IF(AND(AP122&gt;=V_NEED,AR122&gt;=P_MIN,AQ122&gt;=Z_MIN,F122&lt;=N_CAP,D122&lt;=R_MAX,OR(CORONA_REQ=0,O122&gt;=G122),OR(CORE_MODE&lt;&gt;3,E_CORE&lt;=E_NULL_MAX),N_CW_A_OK="yes"),1,0)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IF(CORE_MODE=1,G122,IF(OR(CORE_MODE=3,CORE_MODE=4),IF(A_FEED=2,0,G122)+(CHOOSE(N_CW+1,0,1,CW_N2,CW_N3,CW_N4,CW_N5,CW_N6)+IF(A_FEED=2,CHOOSE(MIN(N_CW_A,6)+1,0,1,CW_N2,CW_N3,CW_N4,CW_N5,CW_N6),CHOOSE(MIN(N_CW_A,2)+1,0,CW_A1,CW_A2)))*CW_PER_SWING*AM122,AM122))</f>
        <v>21.88369370187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2*ROUNDUP(G123*1000/V_ZENER,0)*PRICE_Z+(4+IF(CORE_MODE=1,1,0)+IF(OR(CORE_MODE=3,CORE_MODE=4),IF(A_FEED=2,0,1)+2*N_CW+2*N_CW_A,0))*ROUNDUP(G123*DIODE_SAFETY/V_STICK,0)*PRICE_STICK</f>
        <v>86.4</v>
      </c>
      <c r="AG123" s="24" t="n">
        <f aca="false">SUM(X123:AF123)</f>
        <v>3110.86980782</v>
      </c>
      <c r="AH123" s="20" t="n">
        <f aca="false">FIXED_BOM</f>
        <v>3754</v>
      </c>
      <c r="AI123" s="24" t="n">
        <f aca="false">(AG123+AH123)*(1+CONT)</f>
        <v>7894.600278993</v>
      </c>
      <c r="AJ123" s="24" t="n">
        <f aca="false">IF(AR123&gt;0,AI123/AR123,1000000000000)</f>
        <v>1708.62040561672</v>
      </c>
      <c r="AK123" s="8" t="n">
        <f aca="false">IF(AND(AP123&gt;=V_NEED,AR123&gt;=P_MIN,AQ123&gt;=Z_MIN,F123&lt;=N_CAP,D123&lt;=R_MAX,OR(CORONA_REQ=0,O123&gt;=G123),OR(CORE_MODE&lt;&gt;3,E_CORE&lt;=E_NULL_MAX),N_CW_A_OK="yes"),1,0)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IF(CORE_MODE=1,G123,IF(OR(CORE_MODE=3,CORE_MODE=4),IF(A_FEED=2,0,G123)+(CHOOSE(N_CW+1,0,1,CW_N2,CW_N3,CW_N4,CW_N5,CW_N6)+IF(A_FEED=2,CHOOSE(MIN(N_CW_A,6)+1,0,1,CW_N2,CW_N3,CW_N4,CW_N5,CW_N6),CHOOSE(MIN(N_CW_A,2)+1,0,CW_A1,CW_A2)))*CW_PER_SWING*AM123,AM123))</f>
        <v>21.958316713476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2*ROUNDUP(G124*1000/V_ZENER,0)*PRICE_Z+(4+IF(CORE_MODE=1,1,0)+IF(OR(CORE_MODE=3,CORE_MODE=4),IF(A_FEED=2,0,1)+2*N_CW+2*N_CW_A,0))*ROUNDUP(G124*DIODE_SAFETY/V_STICK,0)*PRICE_STICK</f>
        <v>86.4</v>
      </c>
      <c r="AG124" s="24" t="n">
        <f aca="false">SUM(X124:AF124)</f>
        <v>4076.31734995</v>
      </c>
      <c r="AH124" s="20" t="n">
        <f aca="false">FIXED_BOM</f>
        <v>3754</v>
      </c>
      <c r="AI124" s="24" t="n">
        <f aca="false">(AG124+AH124)*(1+CONT)</f>
        <v>9004.8649524425</v>
      </c>
      <c r="AJ124" s="24" t="n">
        <f aca="false">IF(AR124&gt;0,AI124/AR124,1000000000000)</f>
        <v>1422.4068135718</v>
      </c>
      <c r="AK124" s="8" t="n">
        <f aca="false">IF(AND(AP124&gt;=V_NEED,AR124&gt;=P_MIN,AQ124&gt;=Z_MIN,F124&lt;=N_CAP,D124&lt;=R_MAX,OR(CORONA_REQ=0,O124&gt;=G124),OR(CORE_MODE&lt;&gt;3,E_CORE&lt;=E_NULL_MAX),N_CW_A_OK="yes"),1,0)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IF(CORE_MODE=1,G124,IF(OR(CORE_MODE=3,CORE_MODE=4),IF(A_FEED=2,0,G124)+(CHOOSE(N_CW+1,0,1,CW_N2,CW_N3,CW_N4,CW_N5,CW_N6)+IF(A_FEED=2,CHOOSE(MIN(N_CW_A,6)+1,0,1,CW_N2,CW_N3,CW_N4,CW_N5,CW_N6),CHOOSE(MIN(N_CW_A,2)+1,0,CW_A1,CW_A2)))*CW_PER_SWING*AM124,AM124))</f>
        <v>22.110869222442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2*ROUNDUP(G125*1000/V_ZENER,0)*PRICE_Z+(4+IF(CORE_MODE=1,1,0)+IF(OR(CORE_MODE=3,CORE_MODE=4),IF(A_FEED=2,0,1)+2*N_CW+2*N_CW_A,0))*ROUNDUP(G125*DIODE_SAFETY/V_STICK,0)*PRICE_STICK</f>
        <v>86.4</v>
      </c>
      <c r="AG125" s="24" t="n">
        <f aca="false">SUM(X125:AF125)</f>
        <v>1330.29462025</v>
      </c>
      <c r="AH125" s="20" t="n">
        <f aca="false">FIXED_BOM</f>
        <v>3754</v>
      </c>
      <c r="AI125" s="24" t="n">
        <f aca="false">(AG125+AH125)*(1+CONT)</f>
        <v>5846.9388132875</v>
      </c>
      <c r="AJ125" s="24" t="n">
        <f aca="false">IF(AR125&gt;0,AI125/AR125,1000000000000)</f>
        <v>4345.5089718847</v>
      </c>
      <c r="AK125" s="8" t="n">
        <f aca="false">IF(AND(AP125&gt;=V_NEED,AR125&gt;=P_MIN,AQ125&gt;=Z_MIN,F125&lt;=N_CAP,D125&lt;=R_MAX,OR(CORONA_REQ=0,O125&gt;=G125),OR(CORE_MODE&lt;&gt;3,E_CORE&lt;=E_NULL_MAX),N_CW_A_OK="yes"),1,0)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IF(CORE_MODE=1,G125,IF(OR(CORE_MODE=3,CORE_MODE=4),IF(A_FEED=2,0,G125)+(CHOOSE(N_CW+1,0,1,CW_N2,CW_N3,CW_N4,CW_N5,CW_N6)+IF(A_FEED=2,CHOOSE(MIN(N_CW_A,6)+1,0,1,CW_N2,CW_N3,CW_N4,CW_N5,CW_N6),CHOOSE(MIN(N_CW_A,2)+1,0,CW_A1,CW_A2)))*CW_PER_SWING*AM125,AM125))</f>
        <v>21.377623111416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2*ROUNDUP(G126*1000/V_ZENER,0)*PRICE_Z+(4+IF(CORE_MODE=1,1,0)+IF(OR(CORE_MODE=3,CORE_MODE=4),IF(A_FEED=2,0,1)+2*N_CW+2*N_CW_A,0))*ROUNDUP(G126*DIODE_SAFETY/V_STICK,0)*PRICE_STICK</f>
        <v>86.4</v>
      </c>
      <c r="AG126" s="24" t="n">
        <f aca="false">SUM(X126:AF126)</f>
        <v>1815.18441162</v>
      </c>
      <c r="AH126" s="20" t="n">
        <f aca="false">FIXED_BOM</f>
        <v>3754</v>
      </c>
      <c r="AI126" s="24" t="n">
        <f aca="false">(AG126+AH126)*(1+CONT)</f>
        <v>6404.562073363</v>
      </c>
      <c r="AJ126" s="24" t="n">
        <f aca="false">IF(AR126&gt;0,AI126/AR126,1000000000000)</f>
        <v>2812.89111340701</v>
      </c>
      <c r="AK126" s="8" t="n">
        <f aca="false">IF(AND(AP126&gt;=V_NEED,AR126&gt;=P_MIN,AQ126&gt;=Z_MIN,F126&lt;=N_CAP,D126&lt;=R_MAX,OR(CORONA_REQ=0,O126&gt;=G126),OR(CORE_MODE&lt;&gt;3,E_CORE&lt;=E_NULL_MAX),N_CW_A_OK="yes"),1,0)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IF(CORE_MODE=1,G126,IF(OR(CORE_MODE=3,CORE_MODE=4),IF(A_FEED=2,0,G126)+(CHOOSE(N_CW+1,0,1,CW_N2,CW_N3,CW_N4,CW_N5,CW_N6)+IF(A_FEED=2,CHOOSE(MIN(N_CW_A,6)+1,0,1,CW_N2,CW_N3,CW_N4,CW_N5,CW_N6),CHOOSE(MIN(N_CW_A,2)+1,0,CW_A1,CW_A2)))*CW_PER_SWING*AM126,AM126))</f>
        <v>21.561411087216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2*ROUNDUP(G127*1000/V_ZENER,0)*PRICE_Z+(4+IF(CORE_MODE=1,1,0)+IF(OR(CORE_MODE=3,CORE_MODE=4),IF(A_FEED=2,0,1)+2*N_CW+2*N_CW_A,0))*ROUNDUP(G127*DIODE_SAFETY/V_STICK,0)*PRICE_STICK</f>
        <v>86.4</v>
      </c>
      <c r="AG127" s="24" t="n">
        <f aca="false">SUM(X127:AF127)</f>
        <v>2300.07419949</v>
      </c>
      <c r="AH127" s="20" t="n">
        <f aca="false">FIXED_BOM</f>
        <v>3754</v>
      </c>
      <c r="AI127" s="24" t="n">
        <f aca="false">(AG127+AH127)*(1+CONT)</f>
        <v>6962.1853294135</v>
      </c>
      <c r="AJ127" s="24" t="n">
        <f aca="false">IF(AR127&gt;0,AI127/AR127,1000000000000)</f>
        <v>2168.45720943416</v>
      </c>
      <c r="AK127" s="8" t="n">
        <f aca="false">IF(AND(AP127&gt;=V_NEED,AR127&gt;=P_MIN,AQ127&gt;=Z_MIN,F127&lt;=N_CAP,D127&lt;=R_MAX,OR(CORONA_REQ=0,O127&gt;=G127),OR(CORE_MODE&lt;&gt;3,E_CORE&lt;=E_NULL_MAX),N_CW_A_OK="yes"),1,0)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IF(CORE_MODE=1,G127,IF(OR(CORE_MODE=3,CORE_MODE=4),IF(A_FEED=2,0,G127)+(CHOOSE(N_CW+1,0,1,CW_N2,CW_N3,CW_N4,CW_N5,CW_N6)+IF(A_FEED=2,CHOOSE(MIN(N_CW_A,6)+1,0,1,CW_N2,CW_N3,CW_N4,CW_N5,CW_N6),CHOOSE(MIN(N_CW_A,2)+1,0,CW_A1,CW_A2)))*CW_PER_SWING*AM127,AM127))</f>
        <v>21.685406425254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2*ROUNDUP(G128*1000/V_ZENER,0)*PRICE_Z+(4+IF(CORE_MODE=1,1,0)+IF(OR(CORE_MODE=3,CORE_MODE=4),IF(A_FEED=2,0,1)+2*N_CW+2*N_CW_A,0))*ROUNDUP(G128*DIODE_SAFETY/V_STICK,0)*PRICE_STICK</f>
        <v>86.4</v>
      </c>
      <c r="AG128" s="24" t="n">
        <f aca="false">SUM(X128:AF128)</f>
        <v>2784.96398039</v>
      </c>
      <c r="AH128" s="20" t="n">
        <f aca="false">FIXED_BOM</f>
        <v>3754</v>
      </c>
      <c r="AI128" s="24" t="n">
        <f aca="false">(AG128+AH128)*(1+CONT)</f>
        <v>7519.8085774485</v>
      </c>
      <c r="AJ128" s="24" t="n">
        <f aca="false">IF(AR128&gt;0,AI128/AR128,1000000000000)</f>
        <v>1811.98634841927</v>
      </c>
      <c r="AK128" s="8" t="n">
        <f aca="false">IF(AND(AP128&gt;=V_NEED,AR128&gt;=P_MIN,AQ128&gt;=Z_MIN,F128&lt;=N_CAP,D128&lt;=R_MAX,OR(CORONA_REQ=0,O128&gt;=G128),OR(CORE_MODE&lt;&gt;3,E_CORE&lt;=E_NULL_MAX),N_CW_A_OK="yes"),1,0)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IF(CORE_MODE=1,G128,IF(OR(CORE_MODE=3,CORE_MODE=4),IF(A_FEED=2,0,G128)+(CHOOSE(N_CW+1,0,1,CW_N2,CW_N3,CW_N4,CW_N5,CW_N6)+IF(A_FEED=2,CHOOSE(MIN(N_CW_A,6)+1,0,1,CW_N2,CW_N3,CW_N4,CW_N5,CW_N6),CHOOSE(MIN(N_CW_A,2)+1,0,CW_A1,CW_A2)))*CW_PER_SWING*AM128,AM128))</f>
        <v>21.779919285696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2*ROUNDUP(G129*1000/V_ZENER,0)*PRICE_Z+(4+IF(CORE_MODE=1,1,0)+IF(OR(CORE_MODE=3,CORE_MODE=4),IF(A_FEED=2,0,1)+2*N_CW+2*N_CW_A,0))*ROUNDUP(G129*DIODE_SAFETY/V_STICK,0)*PRICE_STICK</f>
        <v>86.4</v>
      </c>
      <c r="AG129" s="24" t="n">
        <f aca="false">SUM(X129:AF129)</f>
        <v>3269.85382826</v>
      </c>
      <c r="AH129" s="20" t="n">
        <f aca="false">FIXED_BOM</f>
        <v>3754</v>
      </c>
      <c r="AI129" s="24" t="n">
        <f aca="false">(AG129+AH129)*(1+CONT)</f>
        <v>8077.431902499</v>
      </c>
      <c r="AJ129" s="24" t="n">
        <f aca="false">IF(AR129&gt;0,AI129/AR129,1000000000000)</f>
        <v>1587.71845489839</v>
      </c>
      <c r="AK129" s="8" t="n">
        <f aca="false">IF(AND(AP129&gt;=V_NEED,AR129&gt;=P_MIN,AQ129&gt;=Z_MIN,F129&lt;=N_CAP,D129&lt;=R_MAX,OR(CORONA_REQ=0,O129&gt;=G129),OR(CORE_MODE&lt;&gt;3,E_CORE&lt;=E_NULL_MAX),N_CW_A_OK="yes"),1,0)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IF(CORE_MODE=1,G129,IF(OR(CORE_MODE=3,CORE_MODE=4),IF(A_FEED=2,0,G129)+(CHOOSE(N_CW+1,0,1,CW_N2,CW_N3,CW_N4,CW_N5,CW_N6)+IF(A_FEED=2,CHOOSE(MIN(N_CW_A,6)+1,0,1,CW_N2,CW_N3,CW_N4,CW_N5,CW_N6),CHOOSE(MIN(N_CW_A,2)+1,0,CW_A1,CW_A2)))*CW_PER_SWING*AM129,AM129))</f>
        <v>21.85578594342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2*ROUNDUP(G130*1000/V_ZENER,0)*PRICE_Z+(4+IF(CORE_MODE=1,1,0)+IF(OR(CORE_MODE=3,CORE_MODE=4),IF(A_FEED=2,0,1)+2*N_CW+2*N_CW_A,0))*ROUNDUP(G130*DIODE_SAFETY/V_STICK,0)*PRICE_STICK</f>
        <v>86.4</v>
      </c>
      <c r="AG130" s="24" t="n">
        <f aca="false">SUM(X130:AF130)</f>
        <v>4239.63339553</v>
      </c>
      <c r="AH130" s="20" t="n">
        <f aca="false">FIXED_BOM</f>
        <v>3754</v>
      </c>
      <c r="AI130" s="24" t="n">
        <f aca="false">(AG130+AH130)*(1+CONT)</f>
        <v>9192.6784048595</v>
      </c>
      <c r="AJ130" s="24" t="n">
        <f aca="false">IF(AR130&gt;0,AI130/AR130,1000000000000)</f>
        <v>1320.27059023596</v>
      </c>
      <c r="AK130" s="8" t="n">
        <f aca="false">IF(AND(AP130&gt;=V_NEED,AR130&gt;=P_MIN,AQ130&gt;=Z_MIN,F130&lt;=N_CAP,D130&lt;=R_MAX,OR(CORONA_REQ=0,O130&gt;=G130),OR(CORE_MODE&lt;&gt;3,E_CORE&lt;=E_NULL_MAX),N_CW_A_OK="yes"),1,0)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IF(CORE_MODE=1,G130,IF(OR(CORE_MODE=3,CORE_MODE=4),IF(A_FEED=2,0,G130)+(CHOOSE(N_CW+1,0,1,CW_N2,CW_N3,CW_N4,CW_N5,CW_N6)+IF(A_FEED=2,CHOOSE(MIN(N_CW_A,6)+1,0,1,CW_N2,CW_N3,CW_N4,CW_N5,CW_N6),CHOOSE(MIN(N_CW_A,2)+1,0,CW_A1,CW_A2)))*CW_PER_SWING*AM130,AM130))</f>
        <v>22.056734537838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2*ROUNDUP(G131*1000/V_ZENER,0)*PRICE_Z+(4+IF(CORE_MODE=1,1,0)+IF(OR(CORE_MODE=3,CORE_MODE=4),IF(A_FEED=2,0,1)+2*N_CW+2*N_CW_A,0))*ROUNDUP(G131*DIODE_SAFETY/V_STICK,0)*PRICE_STICK</f>
        <v>86.4</v>
      </c>
      <c r="AG131" s="24" t="n">
        <f aca="false">SUM(X131:AF131)</f>
        <v>1272.03298756</v>
      </c>
      <c r="AH131" s="20" t="n">
        <f aca="false">FIXED_BOM</f>
        <v>3754</v>
      </c>
      <c r="AI131" s="24" t="n">
        <f aca="false">(AG131+AH131)*(1+CONT)</f>
        <v>5779.937935694</v>
      </c>
      <c r="AJ131" s="24" t="n">
        <f aca="false">IF(AR131&gt;0,AI131/AR131,1000000000000)</f>
        <v>6058.73041577593</v>
      </c>
      <c r="AK131" s="8" t="n">
        <f aca="false">IF(AND(AP131&gt;=V_NEED,AR131&gt;=P_MIN,AQ131&gt;=Z_MIN,F131&lt;=N_CAP,D131&lt;=R_MAX,OR(CORONA_REQ=0,O131&gt;=G131),OR(CORE_MODE&lt;&gt;3,E_CORE&lt;=E_NULL_MAX),N_CW_A_OK="yes"),1,0)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IF(CORE_MODE=1,G131,IF(OR(CORE_MODE=3,CORE_MODE=4),IF(A_FEED=2,0,G131)+(CHOOSE(N_CW+1,0,1,CW_N2,CW_N3,CW_N4,CW_N5,CW_N6)+IF(A_FEED=2,CHOOSE(MIN(N_CW_A,6)+1,0,1,CW_N2,CW_N3,CW_N4,CW_N5,CW_N6),CHOOSE(MIN(N_CW_A,2)+1,0,CW_A1,CW_A2)))*CW_PER_SWING*AM131,AM131))</f>
        <v>21.366723168648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2*ROUNDUP(G132*1000/V_ZENER,0)*PRICE_Z+(4+IF(CORE_MODE=1,1,0)+IF(OR(CORE_MODE=3,CORE_MODE=4),IF(A_FEED=2,0,1)+2*N_CW+2*N_CW_A,0))*ROUNDUP(G132*DIODE_SAFETY/V_STICK,0)*PRICE_STICK</f>
        <v>86.4</v>
      </c>
      <c r="AG132" s="24" t="n">
        <f aca="false">SUM(X132:AF132)</f>
        <v>1688.59480324</v>
      </c>
      <c r="AH132" s="20" t="n">
        <f aca="false">FIXED_BOM</f>
        <v>3754</v>
      </c>
      <c r="AI132" s="24" t="n">
        <f aca="false">(AG132+AH132)*(1+CONT)</f>
        <v>6258.984023726</v>
      </c>
      <c r="AJ132" s="24" t="n">
        <f aca="false">IF(AR132&gt;0,AI132/AR132,1000000000000)</f>
        <v>3767.88018346776</v>
      </c>
      <c r="AK132" s="8" t="n">
        <f aca="false">IF(AND(AP132&gt;=V_NEED,AR132&gt;=P_MIN,AQ132&gt;=Z_MIN,F132&lt;=N_CAP,D132&lt;=R_MAX,OR(CORONA_REQ=0,O132&gt;=G132),OR(CORE_MODE&lt;&gt;3,E_CORE&lt;=E_NULL_MAX),N_CW_A_OK="yes"),1,0)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IF(CORE_MODE=1,G132,IF(OR(CORE_MODE=3,CORE_MODE=4),IF(A_FEED=2,0,G132)+(CHOOSE(N_CW+1,0,1,CW_N2,CW_N3,CW_N4,CW_N5,CW_N6)+IF(A_FEED=2,CHOOSE(MIN(N_CW_A,6)+1,0,1,CW_N2,CW_N3,CW_N4,CW_N5,CW_N6),CHOOSE(MIN(N_CW_A,2)+1,0,CW_A1,CW_A2)))*CW_PER_SWING*AM132,AM132))</f>
        <v>21.603313047888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2*ROUNDUP(G133*1000/V_ZENER,0)*PRICE_Z+(4+IF(CORE_MODE=1,1,0)+IF(OR(CORE_MODE=3,CORE_MODE=4),IF(A_FEED=2,0,1)+2*N_CW+2*N_CW_A,0))*ROUNDUP(G133*DIODE_SAFETY/V_STICK,0)*PRICE_STICK</f>
        <v>86.4</v>
      </c>
      <c r="AG133" s="24" t="n">
        <f aca="false">SUM(X133:AF133)</f>
        <v>2180.85065952</v>
      </c>
      <c r="AH133" s="20" t="n">
        <f aca="false">FIXED_BOM</f>
        <v>3754</v>
      </c>
      <c r="AI133" s="24" t="n">
        <f aca="false">(AG133+AH133)*(1+CONT)</f>
        <v>6825.078258448</v>
      </c>
      <c r="AJ133" s="24" t="n">
        <f aca="false">IF(AR133&gt;0,AI133/AR133,1000000000000)</f>
        <v>2874.62857000472</v>
      </c>
      <c r="AK133" s="8" t="n">
        <f aca="false">IF(AND(AP133&gt;=V_NEED,AR133&gt;=P_MIN,AQ133&gt;=Z_MIN,F133&lt;=N_CAP,D133&lt;=R_MAX,OR(CORONA_REQ=0,O133&gt;=G133),OR(CORE_MODE&lt;&gt;3,E_CORE&lt;=E_NULL_MAX),N_CW_A_OK="yes"),1,0)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IF(CORE_MODE=1,G133,IF(OR(CORE_MODE=3,CORE_MODE=4),IF(A_FEED=2,0,G133)+(CHOOSE(N_CW+1,0,1,CW_N2,CW_N3,CW_N4,CW_N5,CW_N6)+IF(A_FEED=2,CHOOSE(MIN(N_CW_A,6)+1,0,1,CW_N2,CW_N3,CW_N4,CW_N5,CW_N6),CHOOSE(MIN(N_CW_A,2)+1,0,CW_A1,CW_A2)))*CW_PER_SWING*AM133,AM133))</f>
        <v>21.72702824721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2*ROUNDUP(G134*1000/V_ZENER,0)*PRICE_Z+(4+IF(CORE_MODE=1,1,0)+IF(OR(CORE_MODE=3,CORE_MODE=4),IF(A_FEED=2,0,1)+2*N_CW+2*N_CW_A,0))*ROUNDUP(G134*DIODE_SAFETY/V_STICK,0)*PRICE_STICK</f>
        <v>86.4</v>
      </c>
      <c r="AG134" s="24" t="n">
        <f aca="false">SUM(X134:AF134)</f>
        <v>2597.4124767</v>
      </c>
      <c r="AH134" s="20" t="n">
        <f aca="false">FIXED_BOM</f>
        <v>3754</v>
      </c>
      <c r="AI134" s="24" t="n">
        <f aca="false">(AG134+AH134)*(1+CONT)</f>
        <v>7304.124348205</v>
      </c>
      <c r="AJ134" s="24" t="n">
        <f aca="false">IF(AR134&gt;0,AI134/AR134,1000000000000)</f>
        <v>2364.69960771551</v>
      </c>
      <c r="AK134" s="8" t="n">
        <f aca="false">IF(AND(AP134&gt;=V_NEED,AR134&gt;=P_MIN,AQ134&gt;=Z_MIN,F134&lt;=N_CAP,D134&lt;=R_MAX,OR(CORONA_REQ=0,O134&gt;=G134),OR(CORE_MODE&lt;&gt;3,E_CORE&lt;=E_NULL_MAX),N_CW_A_OK="yes"),1,0)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IF(CORE_MODE=1,G134,IF(OR(CORE_MODE=3,CORE_MODE=4),IF(A_FEED=2,0,G134)+(CHOOSE(N_CW+1,0,1,CW_N2,CW_N3,CW_N4,CW_N5,CW_N6)+IF(A_FEED=2,CHOOSE(MIN(N_CW_A,6)+1,0,1,CW_N2,CW_N3,CW_N4,CW_N5,CW_N6),CHOOSE(MIN(N_CW_A,2)+1,0,CW_A1,CW_A2)))*CW_PER_SWING*AM134,AM134))</f>
        <v>21.820288972482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2*ROUNDUP(G135*1000/V_ZENER,0)*PRICE_Z+(4+IF(CORE_MODE=1,1,0)+IF(OR(CORE_MODE=3,CORE_MODE=4),IF(A_FEED=2,0,1)+2*N_CW+2*N_CW_A,0))*ROUNDUP(G135*DIODE_SAFETY/V_STICK,0)*PRICE_STICK</f>
        <v>86.4</v>
      </c>
      <c r="AG135" s="24" t="n">
        <f aca="false">SUM(X135:AF135)</f>
        <v>3089.66839148</v>
      </c>
      <c r="AH135" s="20" t="n">
        <f aca="false">FIXED_BOM</f>
        <v>3754</v>
      </c>
      <c r="AI135" s="24" t="n">
        <f aca="false">(AG135+AH135)*(1+CONT)</f>
        <v>7870.218650202</v>
      </c>
      <c r="AJ135" s="24" t="n">
        <f aca="false">IF(AR135&gt;0,AI135/AR135,1000000000000)</f>
        <v>2065.96157738531</v>
      </c>
      <c r="AK135" s="8" t="n">
        <f aca="false">IF(AND(AP135&gt;=V_NEED,AR135&gt;=P_MIN,AQ135&gt;=Z_MIN,F135&lt;=N_CAP,D135&lt;=R_MAX,OR(CORONA_REQ=0,O135&gt;=G135),OR(CORE_MODE&lt;&gt;3,E_CORE&lt;=E_NULL_MAX),N_CW_A_OK="yes"),1,0)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IF(CORE_MODE=1,G135,IF(OR(CORE_MODE=3,CORE_MODE=4),IF(A_FEED=2,0,G135)+(CHOOSE(N_CW+1,0,1,CW_N2,CW_N3,CW_N4,CW_N5,CW_N6)+IF(A_FEED=2,CHOOSE(MIN(N_CW_A,6)+1,0,1,CW_N2,CW_N3,CW_N4,CW_N5,CW_N6),CHOOSE(MIN(N_CW_A,2)+1,0,CW_A1,CW_A2)))*CW_PER_SWING*AM135,AM135))</f>
        <v>21.89530248048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2*ROUNDUP(G136*1000/V_ZENER,0)*PRICE_Z+(4+IF(CORE_MODE=1,1,0)+IF(OR(CORE_MODE=3,CORE_MODE=4),IF(A_FEED=2,0,1)+2*N_CW+2*N_CW_A,0))*ROUNDUP(G136*DIODE_SAFETY/V_STICK,0)*PRICE_STICK</f>
        <v>86.4</v>
      </c>
      <c r="AG136" s="24" t="n">
        <f aca="false">SUM(X136:AF136)</f>
        <v>3998.48612494</v>
      </c>
      <c r="AH136" s="20" t="n">
        <f aca="false">FIXED_BOM</f>
        <v>3754</v>
      </c>
      <c r="AI136" s="24" t="n">
        <f aca="false">(AG136+AH136)*(1+CONT)</f>
        <v>8915.359043681</v>
      </c>
      <c r="AJ136" s="24" t="n">
        <f aca="false">IF(AR136&gt;0,AI136/AR136,1000000000000)</f>
        <v>1700.59791180728</v>
      </c>
      <c r="AK136" s="8" t="n">
        <f aca="false">IF(AND(AP136&gt;=V_NEED,AR136&gt;=P_MIN,AQ136&gt;=Z_MIN,F136&lt;=N_CAP,D136&lt;=R_MAX,OR(CORONA_REQ=0,O136&gt;=G136),OR(CORE_MODE&lt;&gt;3,E_CORE&lt;=E_NULL_MAX),N_CW_A_OK="yes"),1,0)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IF(CORE_MODE=1,G136,IF(OR(CORE_MODE=3,CORE_MODE=4),IF(A_FEED=2,0,G136)+(CHOOSE(N_CW+1,0,1,CW_N2,CW_N3,CW_N4,CW_N5,CW_N6)+IF(A_FEED=2,CHOOSE(MIN(N_CW_A,6)+1,0,1,CW_N2,CW_N3,CW_N4,CW_N5,CW_N6),CHOOSE(MIN(N_CW_A,2)+1,0,CW_A1,CW_A2)))*CW_PER_SWING*AM136,AM136))</f>
        <v>22.011564292146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2*ROUNDUP(G137*1000/V_ZENER,0)*PRICE_Z+(4+IF(CORE_MODE=1,1,0)+IF(OR(CORE_MODE=3,CORE_MODE=4),IF(A_FEED=2,0,1)+2*N_CW+2*N_CW_A,0))*ROUNDUP(G137*DIODE_SAFETY/V_STICK,0)*PRICE_STICK</f>
        <v>86.4</v>
      </c>
      <c r="AG137" s="24" t="n">
        <f aca="false">SUM(X137:AF137)</f>
        <v>1353.14211799</v>
      </c>
      <c r="AH137" s="20" t="n">
        <f aca="false">FIXED_BOM</f>
        <v>3754</v>
      </c>
      <c r="AI137" s="24" t="n">
        <f aca="false">(AG137+AH137)*(1+CONT)</f>
        <v>5873.2134356885</v>
      </c>
      <c r="AJ137" s="24" t="n">
        <f aca="false">IF(AR137&gt;0,AI137/AR137,1000000000000)</f>
        <v>5004.89856836683</v>
      </c>
      <c r="AK137" s="8" t="n">
        <f aca="false">IF(AND(AP137&gt;=V_NEED,AR137&gt;=P_MIN,AQ137&gt;=Z_MIN,F137&lt;=N_CAP,D137&lt;=R_MAX,OR(CORONA_REQ=0,O137&gt;=G137),OR(CORE_MODE&lt;&gt;3,E_CORE&lt;=E_NULL_MAX),N_CW_A_OK="yes"),1,0)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IF(CORE_MODE=1,G137,IF(OR(CORE_MODE=3,CORE_MODE=4),IF(A_FEED=2,0,G137)+(CHOOSE(N_CW+1,0,1,CW_N2,CW_N3,CW_N4,CW_N5,CW_N6)+IF(A_FEED=2,CHOOSE(MIN(N_CW_A,6)+1,0,1,CW_N2,CW_N3,CW_N4,CW_N5,CW_N6),CHOOSE(MIN(N_CW_A,2)+1,0,CW_A1,CW_A2)))*CW_PER_SWING*AM137,AM137))</f>
        <v>21.42188927307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2*ROUNDUP(G138*1000/V_ZENER,0)*PRICE_Z+(4+IF(CORE_MODE=1,1,0)+IF(OR(CORE_MODE=3,CORE_MODE=4),IF(A_FEED=2,0,1)+2*N_CW+2*N_CW_A,0))*ROUNDUP(G138*DIODE_SAFETY/V_STICK,0)*PRICE_STICK</f>
        <v>86.4</v>
      </c>
      <c r="AG138" s="24" t="n">
        <f aca="false">SUM(X138:AF138)</f>
        <v>1772.41148782</v>
      </c>
      <c r="AH138" s="20" t="n">
        <f aca="false">FIXED_BOM</f>
        <v>3754</v>
      </c>
      <c r="AI138" s="24" t="n">
        <f aca="false">(AG138+AH138)*(1+CONT)</f>
        <v>6355.373210993</v>
      </c>
      <c r="AJ138" s="24" t="n">
        <f aca="false">IF(AR138&gt;0,AI138/AR138,1000000000000)</f>
        <v>3165.09112536312</v>
      </c>
      <c r="AK138" s="8" t="n">
        <f aca="false">IF(AND(AP138&gt;=V_NEED,AR138&gt;=P_MIN,AQ138&gt;=Z_MIN,F138&lt;=N_CAP,D138&lt;=R_MAX,OR(CORONA_REQ=0,O138&gt;=G138),OR(CORE_MODE&lt;&gt;3,E_CORE&lt;=E_NULL_MAX),N_CW_A_OK="yes"),1,0)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IF(CORE_MODE=1,G138,IF(OR(CORE_MODE=3,CORE_MODE=4),IF(A_FEED=2,0,G138)+(CHOOSE(N_CW+1,0,1,CW_N2,CW_N3,CW_N4,CW_N5,CW_N6)+IF(A_FEED=2,CHOOSE(MIN(N_CW_A,6)+1,0,1,CW_N2,CW_N3,CW_N4,CW_N5,CW_N6),CHOOSE(MIN(N_CW_A,2)+1,0,CW_A1,CW_A2)))*CW_PER_SWING*AM138,AM138))</f>
        <v>21.627163039482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2*ROUNDUP(G139*1000/V_ZENER,0)*PRICE_Z+(4+IF(CORE_MODE=1,1,0)+IF(OR(CORE_MODE=3,CORE_MODE=4),IF(A_FEED=2,0,1)+2*N_CW+2*N_CW_A,0))*ROUNDUP(G139*DIODE_SAFETY/V_STICK,0)*PRICE_STICK</f>
        <v>86.4</v>
      </c>
      <c r="AG139" s="24" t="n">
        <f aca="false">SUM(X139:AF139)</f>
        <v>2267.37501825</v>
      </c>
      <c r="AH139" s="20" t="n">
        <f aca="false">FIXED_BOM</f>
        <v>3754</v>
      </c>
      <c r="AI139" s="24" t="n">
        <f aca="false">(AG139+AH139)*(1+CONT)</f>
        <v>6924.5812709875</v>
      </c>
      <c r="AJ139" s="24" t="n">
        <f aca="false">IF(AR139&gt;0,AI139/AR139,1000000000000)</f>
        <v>2428.62864179981</v>
      </c>
      <c r="AK139" s="8" t="n">
        <f aca="false">IF(AND(AP139&gt;=V_NEED,AR139&gt;=P_MIN,AQ139&gt;=Z_MIN,F139&lt;=N_CAP,D139&lt;=R_MAX,OR(CORONA_REQ=0,O139&gt;=G139),OR(CORE_MODE&lt;&gt;3,E_CORE&lt;=E_NULL_MAX),N_CW_A_OK="yes"),1,0)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IF(CORE_MODE=1,G139,IF(OR(CORE_MODE=3,CORE_MODE=4),IF(A_FEED=2,0,G139)+(CHOOSE(N_CW+1,0,1,CW_N2,CW_N3,CW_N4,CW_N5,CW_N6)+IF(A_FEED=2,CHOOSE(MIN(N_CW_A,6)+1,0,1,CW_N2,CW_N3,CW_N4,CW_N5,CW_N6),CHOOSE(MIN(N_CW_A,2)+1,0,CW_A1,CW_A2)))*CW_PER_SWING*AM139,AM139))</f>
        <v>21.74926956345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2*ROUNDUP(G140*1000/V_ZENER,0)*PRICE_Z+(4+IF(CORE_MODE=1,1,0)+IF(OR(CORE_MODE=3,CORE_MODE=4),IF(A_FEED=2,0,1)+2*N_CW+2*N_CW_A,0))*ROUNDUP(G140*DIODE_SAFETY/V_STICK,0)*PRICE_STICK</f>
        <v>86.4</v>
      </c>
      <c r="AG140" s="24" t="n">
        <f aca="false">SUM(X140:AF140)</f>
        <v>2762.33847171</v>
      </c>
      <c r="AH140" s="20" t="n">
        <f aca="false">FIXED_BOM</f>
        <v>3754</v>
      </c>
      <c r="AI140" s="24" t="n">
        <f aca="false">(AG140+AH140)*(1+CONT)</f>
        <v>7493.7892424665</v>
      </c>
      <c r="AJ140" s="24" t="n">
        <f aca="false">IF(AR140&gt;0,AI140/AR140,1000000000000)</f>
        <v>2029.30229262</v>
      </c>
      <c r="AK140" s="8" t="n">
        <f aca="false">IF(AND(AP140&gt;=V_NEED,AR140&gt;=P_MIN,AQ140&gt;=Z_MIN,F140&lt;=N_CAP,D140&lt;=R_MAX,OR(CORONA_REQ=0,O140&gt;=G140),OR(CORE_MODE&lt;&gt;3,E_CORE&lt;=E_NULL_MAX),N_CW_A_OK="yes"),1,0)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IF(CORE_MODE=1,G140,IF(OR(CORE_MODE=3,CORE_MODE=4),IF(A_FEED=2,0,G140)+(CHOOSE(N_CW+1,0,1,CW_N2,CW_N3,CW_N4,CW_N5,CW_N6)+IF(A_FEED=2,CHOOSE(MIN(N_CW_A,6)+1,0,1,CW_N2,CW_N3,CW_N4,CW_N5,CW_N6),CHOOSE(MIN(N_CW_A,2)+1,0,CW_A1,CW_A2)))*CW_PER_SWING*AM140,AM140))</f>
        <v>21.842678847132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2*ROUNDUP(G141*1000/V_ZENER,0)*PRICE_Z+(4+IF(CORE_MODE=1,1,0)+IF(OR(CORE_MODE=3,CORE_MODE=4),IF(A_FEED=2,0,1)+2*N_CW+2*N_CW_A,0))*ROUNDUP(G141*DIODE_SAFETY/V_STICK,0)*PRICE_STICK</f>
        <v>86.4</v>
      </c>
      <c r="AG141" s="24" t="n">
        <f aca="false">SUM(X141:AF141)</f>
        <v>3181.60784654</v>
      </c>
      <c r="AH141" s="20" t="n">
        <f aca="false">FIXED_BOM</f>
        <v>3754</v>
      </c>
      <c r="AI141" s="24" t="n">
        <f aca="false">(AG141+AH141)*(1+CONT)</f>
        <v>7975.949023521</v>
      </c>
      <c r="AJ141" s="24" t="n">
        <f aca="false">IF(AR141&gt;0,AI141/AR141,1000000000000)</f>
        <v>1760.05834169955</v>
      </c>
      <c r="AK141" s="8" t="n">
        <f aca="false">IF(AND(AP141&gt;=V_NEED,AR141&gt;=P_MIN,AQ141&gt;=Z_MIN,F141&lt;=N_CAP,D141&lt;=R_MAX,OR(CORONA_REQ=0,O141&gt;=G141),OR(CORE_MODE&lt;&gt;3,E_CORE&lt;=E_NULL_MAX),N_CW_A_OK="yes"),1,0)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IF(CORE_MODE=1,G141,IF(OR(CORE_MODE=3,CORE_MODE=4),IF(A_FEED=2,0,G141)+(CHOOSE(N_CW+1,0,1,CW_N2,CW_N3,CW_N4,CW_N5,CW_N6)+IF(A_FEED=2,CHOOSE(MIN(N_CW_A,6)+1,0,1,CW_N2,CW_N3,CW_N4,CW_N5,CW_N6),CHOOSE(MIN(N_CW_A,2)+1,0,CW_A1,CW_A2)))*CW_PER_SWING*AM141,AM141))</f>
        <v>21.917688110604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2*ROUNDUP(G142*1000/V_ZENER,0)*PRICE_Z+(4+IF(CORE_MODE=1,1,0)+IF(OR(CORE_MODE=3,CORE_MODE=4),IF(A_FEED=2,0,1)+2*N_CW+2*N_CW_A,0))*ROUNDUP(G142*DIODE_SAFETY/V_STICK,0)*PRICE_STICK</f>
        <v>86.4</v>
      </c>
      <c r="AG142" s="24" t="n">
        <f aca="false">SUM(X142:AF142)</f>
        <v>4171.53471043</v>
      </c>
      <c r="AH142" s="20" t="n">
        <f aca="false">FIXED_BOM</f>
        <v>3754</v>
      </c>
      <c r="AI142" s="24" t="n">
        <f aca="false">(AG142+AH142)*(1+CONT)</f>
        <v>9114.3649169945</v>
      </c>
      <c r="AJ142" s="24" t="n">
        <f aca="false">IF(AR142&gt;0,AI142/AR142,1000000000000)</f>
        <v>1465.55746872863</v>
      </c>
      <c r="AK142" s="8" t="n">
        <f aca="false">IF(AND(AP142&gt;=V_NEED,AR142&gt;=P_MIN,AQ142&gt;=Z_MIN,F142&lt;=N_CAP,D142&lt;=R_MAX,OR(CORONA_REQ=0,O142&gt;=G142),OR(CORE_MODE&lt;&gt;3,E_CORE&lt;=E_NULL_MAX),N_CW_A_OK="yes"),1,0)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IF(CORE_MODE=1,G142,IF(OR(CORE_MODE=3,CORE_MODE=4),IF(A_FEED=2,0,G142)+(CHOOSE(N_CW+1,0,1,CW_N2,CW_N3,CW_N4,CW_N5,CW_N6)+IF(A_FEED=2,CHOOSE(MIN(N_CW_A,6)+1,0,1,CW_N2,CW_N3,CW_N4,CW_N5,CW_N6),CHOOSE(MIN(N_CW_A,2)+1,0,CW_A1,CW_A2)))*CW_PER_SWING*AM142,AM142))</f>
        <v>22.071140459082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2*ROUNDUP(G143*1000/V_ZENER,0)*PRICE_Z+(4+IF(CORE_MODE=1,1,0)+IF(OR(CORE_MODE=3,CORE_MODE=4),IF(A_FEED=2,0,1)+2*N_CW+2*N_CW_A,0))*ROUNDUP(G143*DIODE_SAFETY/V_STICK,0)*PRICE_STICK</f>
        <v>86.4</v>
      </c>
      <c r="AG143" s="24" t="n">
        <f aca="false">SUM(X143:AF143)</f>
        <v>1358.55722629</v>
      </c>
      <c r="AH143" s="20" t="n">
        <f aca="false">FIXED_BOM</f>
        <v>3754</v>
      </c>
      <c r="AI143" s="24" t="n">
        <f aca="false">(AG143+AH143)*(1+CONT)</f>
        <v>5879.4408102335</v>
      </c>
      <c r="AJ143" s="24" t="n">
        <f aca="false">IF(AR143&gt;0,AI143/AR143,1000000000000)</f>
        <v>4494.05078625355</v>
      </c>
      <c r="AK143" s="8" t="n">
        <f aca="false">IF(AND(AP143&gt;=V_NEED,AR143&gt;=P_MIN,AQ143&gt;=Z_MIN,F143&lt;=N_CAP,D143&lt;=R_MAX,OR(CORONA_REQ=0,O143&gt;=G143),OR(CORE_MODE&lt;&gt;3,E_CORE&lt;=E_NULL_MAX),N_CW_A_OK="yes"),1,0)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IF(CORE_MODE=1,G143,IF(OR(CORE_MODE=3,CORE_MODE=4),IF(A_FEED=2,0,G143)+(CHOOSE(N_CW+1,0,1,CW_N2,CW_N3,CW_N4,CW_N5,CW_N6)+IF(A_FEED=2,CHOOSE(MIN(N_CW_A,6)+1,0,1,CW_N2,CW_N3,CW_N4,CW_N5,CW_N6),CHOOSE(MIN(N_CW_A,2)+1,0,CW_A1,CW_A2)))*CW_PER_SWING*AM143,AM143))</f>
        <v>21.313322787042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2*ROUNDUP(G144*1000/V_ZENER,0)*PRICE_Z+(4+IF(CORE_MODE=1,1,0)+IF(OR(CORE_MODE=3,CORE_MODE=4),IF(A_FEED=2,0,1)+2*N_CW+2*N_CW_A,0))*ROUNDUP(G144*DIODE_SAFETY/V_STICK,0)*PRICE_STICK</f>
        <v>86.4</v>
      </c>
      <c r="AG144" s="24" t="n">
        <f aca="false">SUM(X144:AF144)</f>
        <v>1856.2282974</v>
      </c>
      <c r="AH144" s="20" t="n">
        <f aca="false">FIXED_BOM</f>
        <v>3754</v>
      </c>
      <c r="AI144" s="24" t="n">
        <f aca="false">(AG144+AH144)*(1+CONT)</f>
        <v>6451.76254201</v>
      </c>
      <c r="AJ144" s="24" t="n">
        <f aca="false">IF(AR144&gt;0,AI144/AR144,1000000000000)</f>
        <v>2912.12985634709</v>
      </c>
      <c r="AK144" s="8" t="n">
        <f aca="false">IF(AND(AP144&gt;=V_NEED,AR144&gt;=P_MIN,AQ144&gt;=Z_MIN,F144&lt;=N_CAP,D144&lt;=R_MAX,OR(CORONA_REQ=0,O144&gt;=G144),OR(CORE_MODE&lt;&gt;3,E_CORE&lt;=E_NULL_MAX),N_CW_A_OK="yes"),1,0)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IF(CORE_MODE=1,G144,IF(OR(CORE_MODE=3,CORE_MODE=4),IF(A_FEED=2,0,G144)+(CHOOSE(N_CW+1,0,1,CW_N2,CW_N3,CW_N4,CW_N5,CW_N6)+IF(A_FEED=2,CHOOSE(MIN(N_CW_A,6)+1,0,1,CW_N2,CW_N3,CW_N4,CW_N5,CW_N6),CHOOSE(MIN(N_CW_A,2)+1,0,CW_A1,CW_A2)))*CW_PER_SWING*AM144,AM144))</f>
        <v>21.494975766264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2*ROUNDUP(G145*1000/V_ZENER,0)*PRICE_Z+(4+IF(CORE_MODE=1,1,0)+IF(OR(CORE_MODE=3,CORE_MODE=4),IF(A_FEED=2,0,1)+2*N_CW+2*N_CW_A,0))*ROUNDUP(G145*DIODE_SAFETY/V_STICK,0)*PRICE_STICK</f>
        <v>86.4</v>
      </c>
      <c r="AG145" s="24" t="n">
        <f aca="false">SUM(X145:AF145)</f>
        <v>2353.89930501</v>
      </c>
      <c r="AH145" s="20" t="n">
        <f aca="false">FIXED_BOM</f>
        <v>3754</v>
      </c>
      <c r="AI145" s="24" t="n">
        <f aca="false">(AG145+AH145)*(1+CONT)</f>
        <v>7024.0842007615</v>
      </c>
      <c r="AJ145" s="24" t="n">
        <f aca="false">IF(AR145&gt;0,AI145/AR145,1000000000000)</f>
        <v>2245.99711156259</v>
      </c>
      <c r="AK145" s="8" t="n">
        <f aca="false">IF(AND(AP145&gt;=V_NEED,AR145&gt;=P_MIN,AQ145&gt;=Z_MIN,F145&lt;=N_CAP,D145&lt;=R_MAX,OR(CORONA_REQ=0,O145&gt;=G145),OR(CORE_MODE&lt;&gt;3,E_CORE&lt;=E_NULL_MAX),N_CW_A_OK="yes"),1,0)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IF(CORE_MODE=1,G145,IF(OR(CORE_MODE=3,CORE_MODE=4),IF(A_FEED=2,0,G145)+(CHOOSE(N_CW+1,0,1,CW_N2,CW_N3,CW_N4,CW_N5,CW_N6)+IF(A_FEED=2,CHOOSE(MIN(N_CW_A,6)+1,0,1,CW_N2,CW_N3,CW_N4,CW_N5,CW_N6),CHOOSE(MIN(N_CW_A,2)+1,0,CW_A1,CW_A2)))*CW_PER_SWING*AM145,AM145))</f>
        <v>21.61841082687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2*ROUNDUP(G146*1000/V_ZENER,0)*PRICE_Z+(4+IF(CORE_MODE=1,1,0)+IF(OR(CORE_MODE=3,CORE_MODE=4),IF(A_FEED=2,0,1)+2*N_CW+2*N_CW_A,0))*ROUNDUP(G146*DIODE_SAFETY/V_STICK,0)*PRICE_STICK</f>
        <v>86.4</v>
      </c>
      <c r="AG146" s="24" t="n">
        <f aca="false">SUM(X146:AF146)</f>
        <v>2851.57026959</v>
      </c>
      <c r="AH146" s="20" t="n">
        <f aca="false">FIXED_BOM</f>
        <v>3754</v>
      </c>
      <c r="AI146" s="24" t="n">
        <f aca="false">(AG146+AH146)*(1+CONT)</f>
        <v>7596.4058100285</v>
      </c>
      <c r="AJ146" s="24" t="n">
        <f aca="false">IF(AR146&gt;0,AI146/AR146,1000000000000)</f>
        <v>1881.79738465652</v>
      </c>
      <c r="AK146" s="8" t="n">
        <f aca="false">IF(AND(AP146&gt;=V_NEED,AR146&gt;=P_MIN,AQ146&gt;=Z_MIN,F146&lt;=N_CAP,D146&lt;=R_MAX,OR(CORONA_REQ=0,O146&gt;=G146),OR(CORE_MODE&lt;&gt;3,E_CORE&lt;=E_NULL_MAX),N_CW_A_OK="yes"),1,0)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IF(CORE_MODE=1,G146,IF(OR(CORE_MODE=3,CORE_MODE=4),IF(A_FEED=2,0,G146)+(CHOOSE(N_CW+1,0,1,CW_N2,CW_N3,CW_N4,CW_N5,CW_N6)+IF(A_FEED=2,CHOOSE(MIN(N_CW_A,6)+1,0,1,CW_N2,CW_N3,CW_N4,CW_N5,CW_N6),CHOOSE(MIN(N_CW_A,2)+1,0,CW_A1,CW_A2)))*CW_PER_SWING*AM146,AM146))</f>
        <v>21.712779373428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2*ROUNDUP(G147*1000/V_ZENER,0)*PRICE_Z+(4+IF(CORE_MODE=1,1,0)+IF(OR(CORE_MODE=3,CORE_MODE=4),IF(A_FEED=2,0,1)+2*N_CW+2*N_CW_A,0))*ROUNDUP(G147*DIODE_SAFETY/V_STICK,0)*PRICE_STICK</f>
        <v>86.4</v>
      </c>
      <c r="AG147" s="24" t="n">
        <f aca="false">SUM(X147:AF147)</f>
        <v>3349.2413372</v>
      </c>
      <c r="AH147" s="20" t="n">
        <f aca="false">FIXED_BOM</f>
        <v>3754</v>
      </c>
      <c r="AI147" s="24" t="n">
        <f aca="false">(AG147+AH147)*(1+CONT)</f>
        <v>8168.72753778</v>
      </c>
      <c r="AJ147" s="24" t="n">
        <f aca="false">IF(AR147&gt;0,AI147/AR147,1000000000000)</f>
        <v>1649.81736843232</v>
      </c>
      <c r="AK147" s="8" t="n">
        <f aca="false">IF(AND(AP147&gt;=V_NEED,AR147&gt;=P_MIN,AQ147&gt;=Z_MIN,F147&lt;=N_CAP,D147&lt;=R_MAX,OR(CORONA_REQ=0,O147&gt;=G147),OR(CORE_MODE&lt;&gt;3,E_CORE&lt;=E_NULL_MAX),N_CW_A_OK="yes"),1,0)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IF(CORE_MODE=1,G147,IF(OR(CORE_MODE=3,CORE_MODE=4),IF(A_FEED=2,0,G147)+(CHOOSE(N_CW+1,0,1,CW_N2,CW_N3,CW_N4,CW_N5,CW_N6)+IF(A_FEED=2,CHOOSE(MIN(N_CW_A,6)+1,0,1,CW_N2,CW_N3,CW_N4,CW_N5,CW_N6),CHOOSE(MIN(N_CW_A,2)+1,0,CW_A1,CW_A2)))*CW_PER_SWING*AM147,AM147))</f>
        <v>21.78857387421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2*ROUNDUP(G148*1000/V_ZENER,0)*PRICE_Z+(4+IF(CORE_MODE=1,1,0)+IF(OR(CORE_MODE=3,CORE_MODE=4),IF(A_FEED=2,0,1)+2*N_CW+2*N_CW_A,0))*ROUNDUP(G148*DIODE_SAFETY/V_STICK,0)*PRICE_STICK</f>
        <v>86.4</v>
      </c>
      <c r="AG148" s="24" t="n">
        <f aca="false">SUM(X148:AF148)</f>
        <v>4344.58336789</v>
      </c>
      <c r="AH148" s="20" t="n">
        <f aca="false">FIXED_BOM</f>
        <v>3754</v>
      </c>
      <c r="AI148" s="24" t="n">
        <f aca="false">(AG148+AH148)*(1+CONT)</f>
        <v>9313.3708730735</v>
      </c>
      <c r="AJ148" s="24" t="n">
        <f aca="false">IF(AR148&gt;0,AI148/AR148,1000000000000)</f>
        <v>1374.7926929827</v>
      </c>
      <c r="AK148" s="8" t="n">
        <f aca="false">IF(AND(AP148&gt;=V_NEED,AR148&gt;=P_MIN,AQ148&gt;=Z_MIN,F148&lt;=N_CAP,D148&lt;=R_MAX,OR(CORONA_REQ=0,O148&gt;=G148),OR(CORE_MODE&lt;&gt;3,E_CORE&lt;=E_NULL_MAX),N_CW_A_OK="yes"),1,0)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IF(CORE_MODE=1,G148,IF(OR(CORE_MODE=3,CORE_MODE=4),IF(A_FEED=2,0,G148)+(CHOOSE(N_CW+1,0,1,CW_N2,CW_N3,CW_N4,CW_N5,CW_N6)+IF(A_FEED=2,CHOOSE(MIN(N_CW_A,6)+1,0,1,CW_N2,CW_N3,CW_N4,CW_N5,CW_N6),CHOOSE(MIN(N_CW_A,2)+1,0,CW_A1,CW_A2)))*CW_PER_SWING*AM148,AM148))</f>
        <v>21.988516515966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2*ROUNDUP(G149*1000/V_ZENER,0)*PRICE_Z+(4+IF(CORE_MODE=1,1,0)+IF(OR(CORE_MODE=3,CORE_MODE=4),IF(A_FEED=2,0,1)+2*N_CW+2*N_CW_A,0))*ROUNDUP(G149*DIODE_SAFETY/V_STICK,0)*PRICE_STICK</f>
        <v>86.4</v>
      </c>
      <c r="AG149" s="24" t="n">
        <f aca="false">SUM(X149:AF149)</f>
        <v>1295.42934766</v>
      </c>
      <c r="AH149" s="20" t="n">
        <f aca="false">FIXED_BOM</f>
        <v>3754</v>
      </c>
      <c r="AI149" s="24" t="n">
        <f aca="false">(AG149+AH149)*(1+CONT)</f>
        <v>5806.843749809</v>
      </c>
      <c r="AJ149" s="24" t="n">
        <f aca="false">IF(AR149&gt;0,AI149/AR149,1000000000000)</f>
        <v>6175.64065866304</v>
      </c>
      <c r="AK149" s="8" t="n">
        <f aca="false">IF(AND(AP149&gt;=V_NEED,AR149&gt;=P_MIN,AQ149&gt;=Z_MIN,F149&lt;=N_CAP,D149&lt;=R_MAX,OR(CORONA_REQ=0,O149&gt;=G149),OR(CORE_MODE&lt;&gt;3,E_CORE&lt;=E_NULL_MAX),N_CW_A_OK="yes"),1,0)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IF(CORE_MODE=1,G149,IF(OR(CORE_MODE=3,CORE_MODE=4),IF(A_FEED=2,0,G149)+(CHOOSE(N_CW+1,0,1,CW_N2,CW_N3,CW_N4,CW_N5,CW_N6)+IF(A_FEED=2,CHOOSE(MIN(N_CW_A,6)+1,0,1,CW_N2,CW_N3,CW_N4,CW_N5,CW_N6),CHOOSE(MIN(N_CW_A,2)+1,0,CW_A1,CW_A2)))*CW_PER_SWING*AM149,AM149))</f>
        <v>21.342287432466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2*ROUNDUP(G150*1000/V_ZENER,0)*PRICE_Z+(4+IF(CORE_MODE=1,1,0)+IF(OR(CORE_MODE=3,CORE_MODE=4),IF(A_FEED=2,0,1)+2*N_CW+2*N_CW_A,0))*ROUNDUP(G150*DIODE_SAFETY/V_STICK,0)*PRICE_STICK</f>
        <v>86.4</v>
      </c>
      <c r="AG150" s="24" t="n">
        <f aca="false">SUM(X150:AF150)</f>
        <v>1720.9890988</v>
      </c>
      <c r="AH150" s="20" t="n">
        <f aca="false">FIXED_BOM</f>
        <v>3754</v>
      </c>
      <c r="AI150" s="24" t="n">
        <f aca="false">(AG150+AH150)*(1+CONT)</f>
        <v>6296.23746362</v>
      </c>
      <c r="AJ150" s="24" t="n">
        <f aca="false">IF(AR150&gt;0,AI150/AR150,1000000000000)</f>
        <v>3840.16200750682</v>
      </c>
      <c r="AK150" s="8" t="n">
        <f aca="false">IF(AND(AP150&gt;=V_NEED,AR150&gt;=P_MIN,AQ150&gt;=Z_MIN,F150&lt;=N_CAP,D150&lt;=R_MAX,OR(CORONA_REQ=0,O150&gt;=G150),OR(CORE_MODE&lt;&gt;3,E_CORE&lt;=E_NULL_MAX),N_CW_A_OK="yes"),1,0)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IF(CORE_MODE=1,G150,IF(OR(CORE_MODE=3,CORE_MODE=4),IF(A_FEED=2,0,G150)+(CHOOSE(N_CW+1,0,1,CW_N2,CW_N3,CW_N4,CW_N5,CW_N6)+IF(A_FEED=2,CHOOSE(MIN(N_CW_A,6)+1,0,1,CW_N2,CW_N3,CW_N4,CW_N5,CW_N6),CHOOSE(MIN(N_CW_A,2)+1,0,CW_A1,CW_A2)))*CW_PER_SWING*AM150,AM150))</f>
        <v>21.577480862652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2*ROUNDUP(G151*1000/V_ZENER,0)*PRICE_Z+(4+IF(CORE_MODE=1,1,0)+IF(OR(CORE_MODE=3,CORE_MODE=4),IF(A_FEED=2,0,1)+2*N_CW+2*N_CW_A,0))*ROUNDUP(G151*DIODE_SAFETY/V_STICK,0)*PRICE_STICK</f>
        <v>86.4</v>
      </c>
      <c r="AG151" s="24" t="n">
        <f aca="false">SUM(X151:AF151)</f>
        <v>2224.94316513</v>
      </c>
      <c r="AH151" s="20" t="n">
        <f aca="false">FIXED_BOM</f>
        <v>3754</v>
      </c>
      <c r="AI151" s="24" t="n">
        <f aca="false">(AG151+AH151)*(1+CONT)</f>
        <v>6875.7846398995</v>
      </c>
      <c r="AJ151" s="24" t="n">
        <f aca="false">IF(AR151&gt;0,AI151/AR151,1000000000000)</f>
        <v>2932.14683705414</v>
      </c>
      <c r="AK151" s="8" t="n">
        <f aca="false">IF(AND(AP151&gt;=V_NEED,AR151&gt;=P_MIN,AQ151&gt;=Z_MIN,F151&lt;=N_CAP,D151&lt;=R_MAX,OR(CORONA_REQ=0,O151&gt;=G151),OR(CORE_MODE&lt;&gt;3,E_CORE&lt;=E_NULL_MAX),N_CW_A_OK="yes"),1,0)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IF(CORE_MODE=1,G151,IF(OR(CORE_MODE=3,CORE_MODE=4),IF(A_FEED=2,0,G151)+(CHOOSE(N_CW+1,0,1,CW_N2,CW_N3,CW_N4,CW_N5,CW_N6)+IF(A_FEED=2,CHOOSE(MIN(N_CW_A,6)+1,0,1,CW_N2,CW_N3,CW_N4,CW_N5,CW_N6),CHOOSE(MIN(N_CW_A,2)+1,0,CW_A1,CW_A2)))*CW_PER_SWING*AM151,AM151))</f>
        <v>21.70079707653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2*ROUNDUP(G152*1000/V_ZENER,0)*PRICE_Z+(4+IF(CORE_MODE=1,1,0)+IF(OR(CORE_MODE=3,CORE_MODE=4),IF(A_FEED=2,0,1)+2*N_CW+2*N_CW_A,0))*ROUNDUP(G152*DIODE_SAFETY/V_STICK,0)*PRICE_STICK</f>
        <v>86.4</v>
      </c>
      <c r="AG152" s="24" t="n">
        <f aca="false">SUM(X152:AF152)</f>
        <v>2650.50292974</v>
      </c>
      <c r="AH152" s="20" t="n">
        <f aca="false">FIXED_BOM</f>
        <v>3754</v>
      </c>
      <c r="AI152" s="24" t="n">
        <f aca="false">(AG152+AH152)*(1+CONT)</f>
        <v>7365.178369201</v>
      </c>
      <c r="AJ152" s="24" t="n">
        <f aca="false">IF(AR152&gt;0,AI152/AR152,1000000000000)</f>
        <v>2415.05883688501</v>
      </c>
      <c r="AK152" s="8" t="n">
        <f aca="false">IF(AND(AP152&gt;=V_NEED,AR152&gt;=P_MIN,AQ152&gt;=Z_MIN,F152&lt;=N_CAP,D152&lt;=R_MAX,OR(CORONA_REQ=0,O152&gt;=G152),OR(CORE_MODE&lt;&gt;3,E_CORE&lt;=E_NULL_MAX),N_CW_A_OK="yes"),1,0)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IF(CORE_MODE=1,G152,IF(OR(CORE_MODE=3,CORE_MODE=4),IF(A_FEED=2,0,G152)+(CHOOSE(N_CW+1,0,1,CW_N2,CW_N3,CW_N4,CW_N5,CW_N6)+IF(A_FEED=2,CHOOSE(MIN(N_CW_A,6)+1,0,1,CW_N2,CW_N3,CW_N4,CW_N5,CW_N6),CHOOSE(MIN(N_CW_A,2)+1,0,CW_A1,CW_A2)))*CW_PER_SWING*AM152,AM152))</f>
        <v>21.793947444126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2*ROUNDUP(G153*1000/V_ZENER,0)*PRICE_Z+(4+IF(CORE_MODE=1,1,0)+IF(OR(CORE_MODE=3,CORE_MODE=4),IF(A_FEED=2,0,1)+2*N_CW+2*N_CW_A,0))*ROUNDUP(G153*DIODE_SAFETY/V_STICK,0)*PRICE_STICK</f>
        <v>86.4</v>
      </c>
      <c r="AG153" s="24" t="n">
        <f aca="false">SUM(X153:AF153)</f>
        <v>3154.45705457</v>
      </c>
      <c r="AH153" s="20" t="n">
        <f aca="false">FIXED_BOM</f>
        <v>3754</v>
      </c>
      <c r="AI153" s="24" t="n">
        <f aca="false">(AG153+AH153)*(1+CONT)</f>
        <v>7944.7256127555</v>
      </c>
      <c r="AJ153" s="24" t="n">
        <f aca="false">IF(AR153&gt;0,AI153/AR153,1000000000000)</f>
        <v>2114.37827221132</v>
      </c>
      <c r="AK153" s="8" t="n">
        <f aca="false">IF(AND(AP153&gt;=V_NEED,AR153&gt;=P_MIN,AQ153&gt;=Z_MIN,F153&lt;=N_CAP,D153&lt;=R_MAX,OR(CORONA_REQ=0,O153&gt;=G153),OR(CORE_MODE&lt;&gt;3,E_CORE&lt;=E_NULL_MAX),N_CW_A_OK="yes"),1,0)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IF(CORE_MODE=1,G153,IF(OR(CORE_MODE=3,CORE_MODE=4),IF(A_FEED=2,0,G153)+(CHOOSE(N_CW+1,0,1,CW_N2,CW_N3,CW_N4,CW_N5,CW_N6)+IF(A_FEED=2,CHOOSE(MIN(N_CW_A,6)+1,0,1,CW_N2,CW_N3,CW_N4,CW_N5,CW_N6),CHOOSE(MIN(N_CW_A,2)+1,0,CW_A1,CW_A2)))*CW_PER_SWING*AM153,AM153))</f>
        <v>21.869173178424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2*ROUNDUP(G154*1000/V_ZENER,0)*PRICE_Z+(4+IF(CORE_MODE=1,1,0)+IF(OR(CORE_MODE=3,CORE_MODE=4),IF(A_FEED=2,0,1)+2*N_CW+2*N_CW_A,0))*ROUNDUP(G154*DIODE_SAFETY/V_STICK,0)*PRICE_STICK</f>
        <v>86.4</v>
      </c>
      <c r="AG154" s="24" t="n">
        <f aca="false">SUM(X154:AF154)</f>
        <v>4083.97093354</v>
      </c>
      <c r="AH154" s="20" t="n">
        <f aca="false">FIXED_BOM</f>
        <v>3754</v>
      </c>
      <c r="AI154" s="24" t="n">
        <f aca="false">(AG154+AH154)*(1+CONT)</f>
        <v>9013.666573571</v>
      </c>
      <c r="AJ154" s="24" t="n">
        <f aca="false">IF(AR154&gt;0,AI154/AR154,1000000000000)</f>
        <v>1742.95416978073</v>
      </c>
      <c r="AK154" s="8" t="n">
        <f aca="false">IF(AND(AP154&gt;=V_NEED,AR154&gt;=P_MIN,AQ154&gt;=Z_MIN,F154&lt;=N_CAP,D154&lt;=R_MAX,OR(CORONA_REQ=0,O154&gt;=G154),OR(CORE_MODE&lt;&gt;3,E_CORE&lt;=E_NULL_MAX),N_CW_A_OK="yes"),1,0)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IF(CORE_MODE=1,G154,IF(OR(CORE_MODE=3,CORE_MODE=4),IF(A_FEED=2,0,G154)+(CHOOSE(N_CW+1,0,1,CW_N2,CW_N3,CW_N4,CW_N5,CW_N6)+IF(A_FEED=2,CHOOSE(MIN(N_CW_A,6)+1,0,1,CW_N2,CW_N3,CW_N4,CW_N5,CW_N6),CHOOSE(MIN(N_CW_A,2)+1,0,CW_A1,CW_A2)))*CW_PER_SWING*AM154,AM154))</f>
        <v>21.985812752904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2*ROUNDUP(G155*1000/V_ZENER,0)*PRICE_Z+(4+IF(CORE_MODE=1,1,0)+IF(OR(CORE_MODE=3,CORE_MODE=4),IF(A_FEED=2,0,1)+2*N_CW+2*N_CW_A,0))*ROUNDUP(G155*DIODE_SAFETY/V_STICK,0)*PRICE_STICK</f>
        <v>86.4</v>
      </c>
      <c r="AG155" s="24" t="n">
        <f aca="false">SUM(X155:AF155)</f>
        <v>1380.32182237</v>
      </c>
      <c r="AH155" s="20" t="n">
        <f aca="false">FIXED_BOM</f>
        <v>3754</v>
      </c>
      <c r="AI155" s="24" t="n">
        <f aca="false">(AG155+AH155)*(1+CONT)</f>
        <v>5904.4700957255</v>
      </c>
      <c r="AJ155" s="24" t="n">
        <f aca="false">IF(AR155&gt;0,AI155/AR155,1000000000000)</f>
        <v>5100.54292245917</v>
      </c>
      <c r="AK155" s="8" t="n">
        <f aca="false">IF(AND(AP155&gt;=V_NEED,AR155&gt;=P_MIN,AQ155&gt;=Z_MIN,F155&lt;=N_CAP,D155&lt;=R_MAX,OR(CORONA_REQ=0,O155&gt;=G155),OR(CORE_MODE&lt;&gt;3,E_CORE&lt;=E_NULL_MAX),N_CW_A_OK="yes"),1,0)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IF(CORE_MODE=1,G155,IF(OR(CORE_MODE=3,CORE_MODE=4),IF(A_FEED=2,0,G155)+(CHOOSE(N_CW+1,0,1,CW_N2,CW_N3,CW_N4,CW_N5,CW_N6)+IF(A_FEED=2,CHOOSE(MIN(N_CW_A,6)+1,0,1,CW_N2,CW_N3,CW_N4,CW_N5,CW_N6),CHOOSE(MIN(N_CW_A,2)+1,0,CW_A1,CW_A2)))*CW_PER_SWING*AM155,AM155))</f>
        <v>21.382695319986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2*ROUNDUP(G156*1000/V_ZENER,0)*PRICE_Z+(4+IF(CORE_MODE=1,1,0)+IF(OR(CORE_MODE=3,CORE_MODE=4),IF(A_FEED=2,0,1)+2*N_CW+2*N_CW_A,0))*ROUNDUP(G156*DIODE_SAFETY/V_STICK,0)*PRICE_STICK</f>
        <v>86.4</v>
      </c>
      <c r="AG156" s="24" t="n">
        <f aca="false">SUM(X156:AF156)</f>
        <v>1809.13063849</v>
      </c>
      <c r="AH156" s="20" t="n">
        <f aca="false">FIXED_BOM</f>
        <v>3754</v>
      </c>
      <c r="AI156" s="24" t="n">
        <f aca="false">(AG156+AH156)*(1+CONT)</f>
        <v>6397.6002342635</v>
      </c>
      <c r="AJ156" s="24" t="n">
        <f aca="false">IF(AR156&gt;0,AI156/AR156,1000000000000)</f>
        <v>3228.69297100379</v>
      </c>
      <c r="AK156" s="8" t="n">
        <f aca="false">IF(AND(AP156&gt;=V_NEED,AR156&gt;=P_MIN,AQ156&gt;=Z_MIN,F156&lt;=N_CAP,D156&lt;=R_MAX,OR(CORONA_REQ=0,O156&gt;=G156),OR(CORE_MODE&lt;&gt;3,E_CORE&lt;=E_NULL_MAX),N_CW_A_OK="yes"),1,0)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IF(CORE_MODE=1,G156,IF(OR(CORE_MODE=3,CORE_MODE=4),IF(A_FEED=2,0,G156)+(CHOOSE(N_CW+1,0,1,CW_N2,CW_N3,CW_N4,CW_N5,CW_N6)+IF(A_FEED=2,CHOOSE(MIN(N_CW_A,6)+1,0,1,CW_N2,CW_N3,CW_N4,CW_N5,CW_N6),CHOOSE(MIN(N_CW_A,2)+1,0,CW_A1,CW_A2)))*CW_PER_SWING*AM156,AM156))</f>
        <v>21.593011583286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2*ROUNDUP(G157*1000/V_ZENER,0)*PRICE_Z+(4+IF(CORE_MODE=1,1,0)+IF(OR(CORE_MODE=3,CORE_MODE=4),IF(A_FEED=2,0,1)+2*N_CW+2*N_CW_A,0))*ROUNDUP(G157*DIODE_SAFETY/V_STICK,0)*PRICE_STICK</f>
        <v>86.4</v>
      </c>
      <c r="AG157" s="24" t="n">
        <f aca="false">SUM(X157:AF157)</f>
        <v>2316.3337698</v>
      </c>
      <c r="AH157" s="20" t="n">
        <f aca="false">FIXED_BOM</f>
        <v>3754</v>
      </c>
      <c r="AI157" s="24" t="n">
        <f aca="false">(AG157+AH157)*(1+CONT)</f>
        <v>6980.88383527</v>
      </c>
      <c r="AJ157" s="24" t="n">
        <f aca="false">IF(AR157&gt;0,AI157/AR157,1000000000000)</f>
        <v>2485.48466164838</v>
      </c>
      <c r="AK157" s="8" t="n">
        <f aca="false">IF(AND(AP157&gt;=V_NEED,AR157&gt;=P_MIN,AQ157&gt;=Z_MIN,F157&lt;=N_CAP,D157&lt;=R_MAX,OR(CORONA_REQ=0,O157&gt;=G157),OR(CORE_MODE&lt;&gt;3,E_CORE&lt;=E_NULL_MAX),N_CW_A_OK="yes"),1,0)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IF(CORE_MODE=1,G157,IF(OR(CORE_MODE=3,CORE_MODE=4),IF(A_FEED=2,0,G157)+(CHOOSE(N_CW+1,0,1,CW_N2,CW_N3,CW_N4,CW_N5,CW_N6)+IF(A_FEED=2,CHOOSE(MIN(N_CW_A,6)+1,0,1,CW_N2,CW_N3,CW_N4,CW_N5,CW_N6),CHOOSE(MIN(N_CW_A,2)+1,0,CW_A1,CW_A2)))*CW_PER_SWING*AM157,AM157))</f>
        <v>21.717834603894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2*ROUNDUP(G158*1000/V_ZENER,0)*PRICE_Z+(4+IF(CORE_MODE=1,1,0)+IF(OR(CORE_MODE=3,CORE_MODE=4),IF(A_FEED=2,0,1)+2*N_CW+2*N_CW_A,0))*ROUNDUP(G158*DIODE_SAFETY/V_STICK,0)*PRICE_STICK</f>
        <v>86.4</v>
      </c>
      <c r="AG158" s="24" t="n">
        <f aca="false">SUM(X158:AF158)</f>
        <v>2823.53694414</v>
      </c>
      <c r="AH158" s="20" t="n">
        <f aca="false">FIXED_BOM</f>
        <v>3754</v>
      </c>
      <c r="AI158" s="24" t="n">
        <f aca="false">(AG158+AH158)*(1+CONT)</f>
        <v>7564.167485761</v>
      </c>
      <c r="AJ158" s="24" t="n">
        <f aca="false">IF(AR158&gt;0,AI158/AR158,1000000000000)</f>
        <v>2078.34148662997</v>
      </c>
      <c r="AK158" s="8" t="n">
        <f aca="false">IF(AND(AP158&gt;=V_NEED,AR158&gt;=P_MIN,AQ158&gt;=Z_MIN,F158&lt;=N_CAP,D158&lt;=R_MAX,OR(CORONA_REQ=0,O158&gt;=G158),OR(CORE_MODE&lt;&gt;3,E_CORE&lt;=E_NULL_MAX),N_CW_A_OK="yes"),1,0)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IF(CORE_MODE=1,G158,IF(OR(CORE_MODE=3,CORE_MODE=4),IF(A_FEED=2,0,G158)+(CHOOSE(N_CW+1,0,1,CW_N2,CW_N3,CW_N4,CW_N5,CW_N6)+IF(A_FEED=2,CHOOSE(MIN(N_CW_A,6)+1,0,1,CW_N2,CW_N3,CW_N4,CW_N5,CW_N6),CHOOSE(MIN(N_CW_A,2)+1,0,CW_A1,CW_A2)))*CW_PER_SWING*AM158,AM158))</f>
        <v>21.81323457027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2*ROUNDUP(G159*1000/V_ZENER,0)*PRICE_Z+(4+IF(CORE_MODE=1,1,0)+IF(OR(CORE_MODE=3,CORE_MODE=4),IF(A_FEED=2,0,1)+2*N_CW+2*N_CW_A,0))*ROUNDUP(G159*DIODE_SAFETY/V_STICK,0)*PRICE_STICK</f>
        <v>86.4</v>
      </c>
      <c r="AG159" s="24" t="n">
        <f aca="false">SUM(X159:AF159)</f>
        <v>3252.34576526</v>
      </c>
      <c r="AH159" s="20" t="n">
        <f aca="false">FIXED_BOM</f>
        <v>3754</v>
      </c>
      <c r="AI159" s="24" t="n">
        <f aca="false">(AG159+AH159)*(1+CONT)</f>
        <v>8057.297630049</v>
      </c>
      <c r="AJ159" s="24" t="n">
        <f aca="false">IF(AR159&gt;0,AI159/AR159,1000000000000)</f>
        <v>1801.12400785898</v>
      </c>
      <c r="AK159" s="8" t="n">
        <f aca="false">IF(AND(AP159&gt;=V_NEED,AR159&gt;=P_MIN,AQ159&gt;=Z_MIN,F159&lt;=N_CAP,D159&lt;=R_MAX,OR(CORONA_REQ=0,O159&gt;=G159),OR(CORE_MODE&lt;&gt;3,E_CORE&lt;=E_NULL_MAX),N_CW_A_OK="yes"),1,0)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IF(CORE_MODE=1,G159,IF(OR(CORE_MODE=3,CORE_MODE=4),IF(A_FEED=2,0,G159)+(CHOOSE(N_CW+1,0,1,CW_N2,CW_N3,CW_N4,CW_N5,CW_N6)+IF(A_FEED=2,CHOOSE(MIN(N_CW_A,6)+1,0,1,CW_N2,CW_N3,CW_N4,CW_N5,CW_N6),CHOOSE(MIN(N_CW_A,2)+1,0,CW_A1,CW_A2)))*CW_PER_SWING*AM159,AM159))</f>
        <v>21.889640282796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2*ROUNDUP(G160*1000/V_ZENER,0)*PRICE_Z+(4+IF(CORE_MODE=1,1,0)+IF(OR(CORE_MODE=3,CORE_MODE=4),IF(A_FEED=2,0,1)+2*N_CW+2*N_CW_A,0))*ROUNDUP(G160*DIODE_SAFETY/V_STICK,0)*PRICE_STICK</f>
        <v>86.4</v>
      </c>
      <c r="AG160" s="24" t="n">
        <f aca="false">SUM(X160:AF160)</f>
        <v>4266.75207091</v>
      </c>
      <c r="AH160" s="20" t="n">
        <f aca="false">FIXED_BOM</f>
        <v>3754</v>
      </c>
      <c r="AI160" s="24" t="n">
        <f aca="false">(AG160+AH160)*(1+CONT)</f>
        <v>9223.8648815465</v>
      </c>
      <c r="AJ160" s="24" t="n">
        <f aca="false">IF(AR160&gt;0,AI160/AR160,1000000000000)</f>
        <v>1502.34082618009</v>
      </c>
      <c r="AK160" s="8" t="n">
        <f aca="false">IF(AND(AP160&gt;=V_NEED,AR160&gt;=P_MIN,AQ160&gt;=Z_MIN,F160&lt;=N_CAP,D160&lt;=R_MAX,OR(CORONA_REQ=0,O160&gt;=G160),OR(CORE_MODE&lt;&gt;3,E_CORE&lt;=E_NULL_MAX),N_CW_A_OK="yes"),1,0)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IF(CORE_MODE=1,G160,IF(OR(CORE_MODE=3,CORE_MODE=4),IF(A_FEED=2,0,G160)+(CHOOSE(N_CW+1,0,1,CW_N2,CW_N3,CW_N4,CW_N5,CW_N6)+IF(A_FEED=2,CHOOSE(MIN(N_CW_A,6)+1,0,1,CW_N2,CW_N3,CW_N4,CW_N5,CW_N6),CHOOSE(MIN(N_CW_A,2)+1,0,CW_A1,CW_A2)))*CW_PER_SWING*AM160,AM160))</f>
        <v>22.044722529258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2*ROUNDUP(G161*1000/V_ZENER,0)*PRICE_Z+(4+IF(CORE_MODE=1,1,0)+IF(OR(CORE_MODE=3,CORE_MODE=4),IF(A_FEED=2,0,1)+2*N_CW+2*N_CW_A,0))*ROUNDUP(G161*DIODE_SAFETY/V_STICK,0)*PRICE_STICK</f>
        <v>86.4</v>
      </c>
      <c r="AG161" s="24" t="n">
        <f aca="false">SUM(X161:AF161)</f>
        <v>1386.81994036</v>
      </c>
      <c r="AH161" s="20" t="n">
        <f aca="false">FIXED_BOM</f>
        <v>3754</v>
      </c>
      <c r="AI161" s="24" t="n">
        <f aca="false">(AG161+AH161)*(1+CONT)</f>
        <v>5911.942931414</v>
      </c>
      <c r="AJ161" s="24" t="n">
        <f aca="false">IF(AR161&gt;0,AI161/AR161,1000000000000)</f>
        <v>4606.25772339748</v>
      </c>
      <c r="AK161" s="8" t="n">
        <f aca="false">IF(AND(AP161&gt;=V_NEED,AR161&gt;=P_MIN,AQ161&gt;=Z_MIN,F161&lt;=N_CAP,D161&lt;=R_MAX,OR(CORONA_REQ=0,O161&gt;=G161),OR(CORE_MODE&lt;&gt;3,E_CORE&lt;=E_NULL_MAX),N_CW_A_OK="yes"),1,0)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IF(CORE_MODE=1,G161,IF(OR(CORE_MODE=3,CORE_MODE=4),IF(A_FEED=2,0,G161)+(CHOOSE(N_CW+1,0,1,CW_N2,CW_N3,CW_N4,CW_N5,CW_N6)+IF(A_FEED=2,CHOOSE(MIN(N_CW_A,6)+1,0,1,CW_N2,CW_N3,CW_N4,CW_N5,CW_N6),CHOOSE(MIN(N_CW_A,2)+1,0,CW_A1,CW_A2)))*CW_PER_SWING*AM161,AM161))</f>
        <v>21.275139031146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2*ROUNDUP(G162*1000/V_ZENER,0)*PRICE_Z+(4+IF(CORE_MODE=1,1,0)+IF(OR(CORE_MODE=3,CORE_MODE=4),IF(A_FEED=2,0,1)+2*N_CW+2*N_CW_A,0))*ROUNDUP(G162*DIODE_SAFETY/V_STICK,0)*PRICE_STICK</f>
        <v>86.4</v>
      </c>
      <c r="AG162" s="24" t="n">
        <f aca="false">SUM(X162:AF162)</f>
        <v>1897.27218318</v>
      </c>
      <c r="AH162" s="20" t="n">
        <f aca="false">FIXED_BOM</f>
        <v>3754</v>
      </c>
      <c r="AI162" s="24" t="n">
        <f aca="false">(AG162+AH162)*(1+CONT)</f>
        <v>6498.963010657</v>
      </c>
      <c r="AJ162" s="24" t="n">
        <f aca="false">IF(AR162&gt;0,AI162/AR162,1000000000000)</f>
        <v>2988.75314186794</v>
      </c>
      <c r="AK162" s="8" t="n">
        <f aca="false">IF(AND(AP162&gt;=V_NEED,AR162&gt;=P_MIN,AQ162&gt;=Z_MIN,F162&lt;=N_CAP,D162&lt;=R_MAX,OR(CORONA_REQ=0,O162&gt;=G162),OR(CORE_MODE&lt;&gt;3,E_CORE&lt;=E_NULL_MAX),N_CW_A_OK="yes"),1,0)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IF(CORE_MODE=1,G162,IF(OR(CORE_MODE=3,CORE_MODE=4),IF(A_FEED=2,0,G162)+(CHOOSE(N_CW+1,0,1,CW_N2,CW_N3,CW_N4,CW_N5,CW_N6)+IF(A_FEED=2,CHOOSE(MIN(N_CW_A,6)+1,0,1,CW_N2,CW_N3,CW_N4,CW_N5,CW_N6),CHOOSE(MIN(N_CW_A,2)+1,0,CW_A1,CW_A2)))*CW_PER_SWING*AM162,AM162))</f>
        <v>21.455726634342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2*ROUNDUP(G163*1000/V_ZENER,0)*PRICE_Z+(4+IF(CORE_MODE=1,1,0)+IF(OR(CORE_MODE=3,CORE_MODE=4),IF(A_FEED=2,0,1)+2*N_CW+2*N_CW_A,0))*ROUNDUP(G163*DIODE_SAFETY/V_STICK,0)*PRICE_STICK</f>
        <v>86.4</v>
      </c>
      <c r="AG163" s="24" t="n">
        <f aca="false">SUM(X163:AF163)</f>
        <v>2407.7243625</v>
      </c>
      <c r="AH163" s="20" t="n">
        <f aca="false">FIXED_BOM</f>
        <v>3754</v>
      </c>
      <c r="AI163" s="24" t="n">
        <f aca="false">(AG163+AH163)*(1+CONT)</f>
        <v>7085.983016875</v>
      </c>
      <c r="AJ163" s="24" t="n">
        <f aca="false">IF(AR163&gt;0,AI163/AR163,1000000000000)</f>
        <v>2307.87768442873</v>
      </c>
      <c r="AK163" s="8" t="n">
        <f aca="false">IF(AND(AP163&gt;=V_NEED,AR163&gt;=P_MIN,AQ163&gt;=Z_MIN,F163&lt;=N_CAP,D163&lt;=R_MAX,OR(CORONA_REQ=0,O163&gt;=G163),OR(CORE_MODE&lt;&gt;3,E_CORE&lt;=E_NULL_MAX),N_CW_A_OK="yes"),1,0)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IF(CORE_MODE=1,G163,IF(OR(CORE_MODE=3,CORE_MODE=4),IF(A_FEED=2,0,G163)+(CHOOSE(N_CW+1,0,1,CW_N2,CW_N3,CW_N4,CW_N5,CW_N6)+IF(A_FEED=2,CHOOSE(MIN(N_CW_A,6)+1,0,1,CW_N2,CW_N3,CW_N4,CW_N5,CW_N6),CHOOSE(MIN(N_CW_A,2)+1,0,CW_A1,CW_A2)))*CW_PER_SWING*AM163,AM163))</f>
        <v>21.57885184455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2*ROUNDUP(G164*1000/V_ZENER,0)*PRICE_Z+(4+IF(CORE_MODE=1,1,0)+IF(OR(CORE_MODE=3,CORE_MODE=4),IF(A_FEED=2,0,1)+2*N_CW+2*N_CW_A,0))*ROUNDUP(G164*DIODE_SAFETY/V_STICK,0)*PRICE_STICK</f>
        <v>86.4</v>
      </c>
      <c r="AG164" s="24" t="n">
        <f aca="false">SUM(X164:AF164)</f>
        <v>2918.17660682</v>
      </c>
      <c r="AH164" s="20" t="n">
        <f aca="false">FIXED_BOM</f>
        <v>3754</v>
      </c>
      <c r="AI164" s="24" t="n">
        <f aca="false">(AG164+AH164)*(1+CONT)</f>
        <v>7673.003097843</v>
      </c>
      <c r="AJ164" s="24" t="n">
        <f aca="false">IF(AR164&gt;0,AI164/AR164,1000000000000)</f>
        <v>1935.80025562821</v>
      </c>
      <c r="AK164" s="8" t="n">
        <f aca="false">IF(AND(AP164&gt;=V_NEED,AR164&gt;=P_MIN,AQ164&gt;=Z_MIN,F164&lt;=N_CAP,D164&lt;=R_MAX,OR(CORONA_REQ=0,O164&gt;=G164),OR(CORE_MODE&lt;&gt;3,E_CORE&lt;=E_NULL_MAX),N_CW_A_OK="yes"),1,0)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IF(CORE_MODE=1,G164,IF(OR(CORE_MODE=3,CORE_MODE=4),IF(A_FEED=2,0,G164)+(CHOOSE(N_CW+1,0,1,CW_N2,CW_N3,CW_N4,CW_N5,CW_N6)+IF(A_FEED=2,CHOOSE(MIN(N_CW_A,6)+1,0,1,CW_N2,CW_N3,CW_N4,CW_N5,CW_N6),CHOOSE(MIN(N_CW_A,2)+1,0,CW_A1,CW_A2)))*CW_PER_SWING*AM164,AM164))</f>
        <v>21.673156723218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2*ROUNDUP(G165*1000/V_ZENER,0)*PRICE_Z+(4+IF(CORE_MODE=1,1,0)+IF(OR(CORE_MODE=3,CORE_MODE=4),IF(A_FEED=2,0,1)+2*N_CW+2*N_CW_A,0))*ROUNDUP(G165*DIODE_SAFETY/V_STICK,0)*PRICE_STICK</f>
        <v>86.4</v>
      </c>
      <c r="AG165" s="24" t="n">
        <f aca="false">SUM(X165:AF165)</f>
        <v>3428.62884614</v>
      </c>
      <c r="AH165" s="20" t="n">
        <f aca="false">FIXED_BOM</f>
        <v>3754</v>
      </c>
      <c r="AI165" s="24" t="n">
        <f aca="false">(AG165+AH165)*(1+CONT)</f>
        <v>8260.023173061</v>
      </c>
      <c r="AJ165" s="24" t="n">
        <f aca="false">IF(AR165&gt;0,AI165/AR165,1000000000000)</f>
        <v>1699.48659046315</v>
      </c>
      <c r="AK165" s="8" t="n">
        <f aca="false">IF(AND(AP165&gt;=V_NEED,AR165&gt;=P_MIN,AQ165&gt;=Z_MIN,F165&lt;=N_CAP,D165&lt;=R_MAX,OR(CORONA_REQ=0,O165&gt;=G165),OR(CORE_MODE&lt;&gt;3,E_CORE&lt;=E_NULL_MAX),N_CW_A_OK="yes"),1,0)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IF(CORE_MODE=1,G165,IF(OR(CORE_MODE=3,CORE_MODE=4),IF(A_FEED=2,0,G165)+(CHOOSE(N_CW+1,0,1,CW_N2,CW_N3,CW_N4,CW_N5,CW_N6)+IF(A_FEED=2,CHOOSE(MIN(N_CW_A,6)+1,0,1,CW_N2,CW_N3,CW_N4,CW_N5,CW_N6),CHOOSE(MIN(N_CW_A,2)+1,0,CW_A1,CW_A2)))*CW_PER_SWING*AM165,AM165))</f>
        <v>21.748925756844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2*ROUNDUP(G166*1000/V_ZENER,0)*PRICE_Z+(4+IF(CORE_MODE=1,1,0)+IF(OR(CORE_MODE=3,CORE_MODE=4),IF(A_FEED=2,0,1)+2*N_CW+2*N_CW_A,0))*ROUNDUP(G166*DIODE_SAFETY/V_STICK,0)*PRICE_STICK</f>
        <v>86.4</v>
      </c>
      <c r="AG166" s="24" t="n">
        <f aca="false">SUM(X166:AF166)</f>
        <v>4449.53326828</v>
      </c>
      <c r="AH166" s="20" t="n">
        <f aca="false">FIXED_BOM</f>
        <v>3754</v>
      </c>
      <c r="AI166" s="24" t="n">
        <f aca="false">(AG166+AH166)*(1+CONT)</f>
        <v>9434.063258522</v>
      </c>
      <c r="AJ166" s="24" t="n">
        <f aca="false">IF(AR166&gt;0,AI166/AR166,1000000000000)</f>
        <v>1415.73375657826</v>
      </c>
      <c r="AK166" s="8" t="n">
        <f aca="false">IF(AND(AP166&gt;=V_NEED,AR166&gt;=P_MIN,AQ166&gt;=Z_MIN,F166&lt;=N_CAP,D166&lt;=R_MAX,OR(CORONA_REQ=0,O166&gt;=G166),OR(CORE_MODE&lt;&gt;3,E_CORE&lt;=E_NULL_MAX),N_CW_A_OK="yes"),1,0)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IF(CORE_MODE=1,G166,IF(OR(CORE_MODE=3,CORE_MODE=4),IF(A_FEED=2,0,G166)+(CHOOSE(N_CW+1,0,1,CW_N2,CW_N3,CW_N4,CW_N5,CW_N6)+IF(A_FEED=2,CHOOSE(MIN(N_CW_A,6)+1,0,1,CW_N2,CW_N3,CW_N4,CW_N5,CW_N6),CHOOSE(MIN(N_CW_A,2)+1,0,CW_A1,CW_A2)))*CW_PER_SWING*AM166,AM166))</f>
        <v>21.948015248874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2*ROUNDUP(G167*1000/V_ZENER,0)*PRICE_Z+(4+IF(CORE_MODE=1,1,0)+IF(OR(CORE_MODE=3,CORE_MODE=4),IF(A_FEED=2,0,1)+2*N_CW+2*N_CW_A,0))*ROUNDUP(G167*DIODE_SAFETY/V_STICK,0)*PRICE_STICK</f>
        <v>86.4</v>
      </c>
      <c r="AG167" s="24" t="n">
        <f aca="false">SUM(X167:AF167)</f>
        <v>1342.22211589</v>
      </c>
      <c r="AH167" s="20" t="n">
        <f aca="false">FIXED_BOM</f>
        <v>3754</v>
      </c>
      <c r="AI167" s="24" t="n">
        <f aca="false">(AG167+AH167)*(1+CONT)</f>
        <v>5860.6554332735</v>
      </c>
      <c r="AJ167" s="24" t="n">
        <f aca="false">IF(AR167&gt;0,AI167/AR167,1000000000000)</f>
        <v>6400.52709246908</v>
      </c>
      <c r="AK167" s="8" t="n">
        <f aca="false">IF(AND(AP167&gt;=V_NEED,AR167&gt;=P_MIN,AQ167&gt;=Z_MIN,F167&lt;=N_CAP,D167&lt;=R_MAX,OR(CORONA_REQ=0,O167&gt;=G167),OR(CORE_MODE&lt;&gt;3,E_CORE&lt;=E_NULL_MAX),N_CW_A_OK="yes"),1,0)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IF(CORE_MODE=1,G167,IF(OR(CORE_MODE=3,CORE_MODE=4),IF(A_FEED=2,0,G167)+(CHOOSE(N_CW+1,0,1,CW_N2,CW_N3,CW_N4,CW_N5,CW_N6)+IF(A_FEED=2,CHOOSE(MIN(N_CW_A,6)+1,0,1,CW_N2,CW_N3,CW_N4,CW_N5,CW_N6),CHOOSE(MIN(N_CW_A,2)+1,0,CW_A1,CW_A2)))*CW_PER_SWING*AM167,AM167))</f>
        <v>21.282486305652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2*ROUNDUP(G168*1000/V_ZENER,0)*PRICE_Z+(4+IF(CORE_MODE=1,1,0)+IF(OR(CORE_MODE=3,CORE_MODE=4),IF(A_FEED=2,0,1)+2*N_CW+2*N_CW_A,0))*ROUNDUP(G168*DIODE_SAFETY/V_STICK,0)*PRICE_STICK</f>
        <v>86.4</v>
      </c>
      <c r="AG168" s="24" t="n">
        <f aca="false">SUM(X168:AF168)</f>
        <v>1785.77782189</v>
      </c>
      <c r="AH168" s="20" t="n">
        <f aca="false">FIXED_BOM</f>
        <v>3754</v>
      </c>
      <c r="AI168" s="24" t="n">
        <f aca="false">(AG168+AH168)*(1+CONT)</f>
        <v>6370.7444951735</v>
      </c>
      <c r="AJ168" s="24" t="n">
        <f aca="false">IF(AR168&gt;0,AI168/AR168,1000000000000)</f>
        <v>3987.4647351985</v>
      </c>
      <c r="AK168" s="8" t="n">
        <f aca="false">IF(AND(AP168&gt;=V_NEED,AR168&gt;=P_MIN,AQ168&gt;=Z_MIN,F168&lt;=N_CAP,D168&lt;=R_MAX,OR(CORONA_REQ=0,O168&gt;=G168),OR(CORE_MODE&lt;&gt;3,E_CORE&lt;=E_NULL_MAX),N_CW_A_OK="yes"),1,0)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IF(CORE_MODE=1,G168,IF(OR(CORE_MODE=3,CORE_MODE=4),IF(A_FEED=2,0,G168)+(CHOOSE(N_CW+1,0,1,CW_N2,CW_N3,CW_N4,CW_N5,CW_N6)+IF(A_FEED=2,CHOOSE(MIN(N_CW_A,6)+1,0,1,CW_N2,CW_N3,CW_N4,CW_N5,CW_N6),CHOOSE(MIN(N_CW_A,2)+1,0,CW_A1,CW_A2)))*CW_PER_SWING*AM168,AM168))</f>
        <v>21.52242087138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2*ROUNDUP(G169*1000/V_ZENER,0)*PRICE_Z+(4+IF(CORE_MODE=1,1,0)+IF(OR(CORE_MODE=3,CORE_MODE=4),IF(A_FEED=2,0,1)+2*N_CW+2*N_CW_A,0))*ROUNDUP(G169*DIODE_SAFETY/V_STICK,0)*PRICE_STICK</f>
        <v>86.4</v>
      </c>
      <c r="AG169" s="24" t="n">
        <f aca="false">SUM(X169:AF169)</f>
        <v>2313.12829635</v>
      </c>
      <c r="AH169" s="20" t="n">
        <f aca="false">FIXED_BOM</f>
        <v>3754</v>
      </c>
      <c r="AI169" s="24" t="n">
        <f aca="false">(AG169+AH169)*(1+CONT)</f>
        <v>6977.1975408025</v>
      </c>
      <c r="AJ169" s="24" t="n">
        <f aca="false">IF(AR169&gt;0,AI169/AR169,1000000000000)</f>
        <v>3053.45140996687</v>
      </c>
      <c r="AK169" s="8" t="n">
        <f aca="false">IF(AND(AP169&gt;=V_NEED,AR169&gt;=P_MIN,AQ169&gt;=Z_MIN,F169&lt;=N_CAP,D169&lt;=R_MAX,OR(CORONA_REQ=0,O169&gt;=G169),OR(CORE_MODE&lt;&gt;3,E_CORE&lt;=E_NULL_MAX),N_CW_A_OK="yes"),1,0)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IF(CORE_MODE=1,G169,IF(OR(CORE_MODE=3,CORE_MODE=4),IF(A_FEED=2,0,G169)+(CHOOSE(N_CW+1,0,1,CW_N2,CW_N3,CW_N4,CW_N5,CW_N6)+IF(A_FEED=2,CHOOSE(MIN(N_CW_A,6)+1,0,1,CW_N2,CW_N3,CW_N4,CW_N5,CW_N6),CHOOSE(MIN(N_CW_A,2)+1,0,CW_A1,CW_A2)))*CW_PER_SWING*AM169,AM169))</f>
        <v>21.64867429725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2*ROUNDUP(G170*1000/V_ZENER,0)*PRICE_Z+(4+IF(CORE_MODE=1,1,0)+IF(OR(CORE_MODE=3,CORE_MODE=4),IF(A_FEED=2,0,1)+2*N_CW+2*N_CW_A,0))*ROUNDUP(G170*DIODE_SAFETY/V_STICK,0)*PRICE_STICK</f>
        <v>86.4</v>
      </c>
      <c r="AG170" s="24" t="n">
        <f aca="false">SUM(X170:AF170)</f>
        <v>2756.68395582</v>
      </c>
      <c r="AH170" s="20" t="n">
        <f aca="false">FIXED_BOM</f>
        <v>3754</v>
      </c>
      <c r="AI170" s="24" t="n">
        <f aca="false">(AG170+AH170)*(1+CONT)</f>
        <v>7487.286549193</v>
      </c>
      <c r="AJ170" s="24" t="n">
        <f aca="false">IF(AR170&gt;0,AI170/AR170,1000000000000)</f>
        <v>2518.799967164</v>
      </c>
      <c r="AK170" s="8" t="n">
        <f aca="false">IF(AND(AP170&gt;=V_NEED,AR170&gt;=P_MIN,AQ170&gt;=Z_MIN,F170&lt;=N_CAP,D170&lt;=R_MAX,OR(CORONA_REQ=0,O170&gt;=G170),OR(CORE_MODE&lt;&gt;3,E_CORE&lt;=E_NULL_MAX),N_CW_A_OK="yes"),1,0)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IF(CORE_MODE=1,G170,IF(OR(CORE_MODE=3,CORE_MODE=4),IF(A_FEED=2,0,G170)+(CHOOSE(N_CW+1,0,1,CW_N2,CW_N3,CW_N4,CW_N5,CW_N6)+IF(A_FEED=2,CHOOSE(MIN(N_CW_A,6)+1,0,1,CW_N2,CW_N3,CW_N4,CW_N5,CW_N6),CHOOSE(MIN(N_CW_A,2)+1,0,CW_A1,CW_A2)))*CW_PER_SWING*AM170,AM170))</f>
        <v>21.743802613962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2*ROUNDUP(G171*1000/V_ZENER,0)*PRICE_Z+(4+IF(CORE_MODE=1,1,0)+IF(OR(CORE_MODE=3,CORE_MODE=4),IF(A_FEED=2,0,1)+2*N_CW+2*N_CW_A,0))*ROUNDUP(G171*DIODE_SAFETY/V_STICK,0)*PRICE_STICK</f>
        <v>86.4</v>
      </c>
      <c r="AG171" s="24" t="n">
        <f aca="false">SUM(X171:AF171)</f>
        <v>3284.03442878</v>
      </c>
      <c r="AH171" s="20" t="n">
        <f aca="false">FIXED_BOM</f>
        <v>3754</v>
      </c>
      <c r="AI171" s="24" t="n">
        <f aca="false">(AG171+AH171)*(1+CONT)</f>
        <v>8093.739593097</v>
      </c>
      <c r="AJ171" s="24" t="n">
        <f aca="false">IF(AR171&gt;0,AI171/AR171,1000000000000)</f>
        <v>2209.54486200056</v>
      </c>
      <c r="AK171" s="8" t="n">
        <f aca="false">IF(AND(AP171&gt;=V_NEED,AR171&gt;=P_MIN,AQ171&gt;=Z_MIN,F171&lt;=N_CAP,D171&lt;=R_MAX,OR(CORONA_REQ=0,O171&gt;=G171),OR(CORE_MODE&lt;&gt;3,E_CORE&lt;=E_NULL_MAX),N_CW_A_OK="yes"),1,0)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IF(CORE_MODE=1,G171,IF(OR(CORE_MODE=3,CORE_MODE=4),IF(A_FEED=2,0,G171)+(CHOOSE(N_CW+1,0,1,CW_N2,CW_N3,CW_N4,CW_N5,CW_N6)+IF(A_FEED=2,CHOOSE(MIN(N_CW_A,6)+1,0,1,CW_N2,CW_N3,CW_N4,CW_N5,CW_N6),CHOOSE(MIN(N_CW_A,2)+1,0,CW_A1,CW_A2)))*CW_PER_SWING*AM171,AM171))</f>
        <v>21.820828027284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2*ROUNDUP(G172*1000/V_ZENER,0)*PRICE_Z+(4+IF(CORE_MODE=1,1,0)+IF(OR(CORE_MODE=3,CORE_MODE=4),IF(A_FEED=2,0,1)+2*N_CW+2*N_CW_A,0))*ROUNDUP(G172*DIODE_SAFETY/V_STICK,0)*PRICE_STICK</f>
        <v>86.4</v>
      </c>
      <c r="AG172" s="24" t="n">
        <f aca="false">SUM(X172:AF172)</f>
        <v>4254.94056271</v>
      </c>
      <c r="AH172" s="20" t="n">
        <f aca="false">FIXED_BOM</f>
        <v>3754</v>
      </c>
      <c r="AI172" s="24" t="n">
        <f aca="false">(AG172+AH172)*(1+CONT)</f>
        <v>9210.2816471165</v>
      </c>
      <c r="AJ172" s="24" t="n">
        <f aca="false">IF(AR172&gt;0,AI172/AR172,1000000000000)</f>
        <v>1823.69572559713</v>
      </c>
      <c r="AK172" s="8" t="n">
        <f aca="false">IF(AND(AP172&gt;=V_NEED,AR172&gt;=P_MIN,AQ172&gt;=Z_MIN,F172&lt;=N_CAP,D172&lt;=R_MAX,OR(CORONA_REQ=0,O172&gt;=G172),OR(CORE_MODE&lt;&gt;3,E_CORE&lt;=E_NULL_MAX),N_CW_A_OK="yes"),1,0)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IF(CORE_MODE=1,G172,IF(OR(CORE_MODE=3,CORE_MODE=4),IF(A_FEED=2,0,G172)+(CHOOSE(N_CW+1,0,1,CW_N2,CW_N3,CW_N4,CW_N5,CW_N6)+IF(A_FEED=2,CHOOSE(MIN(N_CW_A,6)+1,0,1,CW_N2,CW_N3,CW_N4,CW_N5,CW_N6),CHOOSE(MIN(N_CW_A,2)+1,0,CW_A1,CW_A2)))*CW_PER_SWING*AM172,AM172))</f>
        <v>21.939971872104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2*ROUNDUP(G173*1000/V_ZENER,0)*PRICE_Z+(4+IF(CORE_MODE=1,1,0)+IF(OR(CORE_MODE=3,CORE_MODE=4),IF(A_FEED=2,0,1)+2*N_CW+2*N_CW_A,0))*ROUNDUP(G173*DIODE_SAFETY/V_STICK,0)*PRICE_STICK</f>
        <v>86.4</v>
      </c>
      <c r="AG173" s="24" t="n">
        <f aca="false">SUM(X173:AF173)</f>
        <v>1434.68109916</v>
      </c>
      <c r="AH173" s="20" t="n">
        <f aca="false">FIXED_BOM</f>
        <v>3754</v>
      </c>
      <c r="AI173" s="24" t="n">
        <f aca="false">(AG173+AH173)*(1+CONT)</f>
        <v>5966.983264034</v>
      </c>
      <c r="AJ173" s="24" t="n">
        <f aca="false">IF(AR173&gt;0,AI173/AR173,1000000000000)</f>
        <v>5312.84931751375</v>
      </c>
      <c r="AK173" s="8" t="n">
        <f aca="false">IF(AND(AP173&gt;=V_NEED,AR173&gt;=P_MIN,AQ173&gt;=Z_MIN,F173&lt;=N_CAP,D173&lt;=R_MAX,OR(CORONA_REQ=0,O173&gt;=G173),OR(CORE_MODE&lt;&gt;3,E_CORE&lt;=E_NULL_MAX),N_CW_A_OK="yes"),1,0)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IF(CORE_MODE=1,G173,IF(OR(CORE_MODE=3,CORE_MODE=4),IF(A_FEED=2,0,G173)+(CHOOSE(N_CW+1,0,1,CW_N2,CW_N3,CW_N4,CW_N5,CW_N6)+IF(A_FEED=2,CHOOSE(MIN(N_CW_A,6)+1,0,1,CW_N2,CW_N3,CW_N4,CW_N5,CW_N6),CHOOSE(MIN(N_CW_A,2)+1,0,CW_A1,CW_A2)))*CW_PER_SWING*AM173,AM173))</f>
        <v>21.310835494806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2*ROUNDUP(G174*1000/V_ZENER,0)*PRICE_Z+(4+IF(CORE_MODE=1,1,0)+IF(OR(CORE_MODE=3,CORE_MODE=4),IF(A_FEED=2,0,1)+2*N_CW+2*N_CW_A,0))*ROUNDUP(G174*DIODE_SAFETY/V_STICK,0)*PRICE_STICK</f>
        <v>86.4</v>
      </c>
      <c r="AG174" s="24" t="n">
        <f aca="false">SUM(X174:AF174)</f>
        <v>1882.5688318</v>
      </c>
      <c r="AH174" s="20" t="n">
        <f aca="false">FIXED_BOM</f>
        <v>3754</v>
      </c>
      <c r="AI174" s="24" t="n">
        <f aca="false">(AG174+AH174)*(1+CONT)</f>
        <v>6482.05415657</v>
      </c>
      <c r="AJ174" s="24" t="n">
        <f aca="false">IF(AR174&gt;0,AI174/AR174,1000000000000)</f>
        <v>3368.45751012166</v>
      </c>
      <c r="AK174" s="8" t="n">
        <f aca="false">IF(AND(AP174&gt;=V_NEED,AR174&gt;=P_MIN,AQ174&gt;=Z_MIN,F174&lt;=N_CAP,D174&lt;=R_MAX,OR(CORONA_REQ=0,O174&gt;=G174),OR(CORE_MODE&lt;&gt;3,E_CORE&lt;=E_NULL_MAX),N_CW_A_OK="yes"),1,0)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IF(CORE_MODE=1,G174,IF(OR(CORE_MODE=3,CORE_MODE=4),IF(A_FEED=2,0,G174)+(CHOOSE(N_CW+1,0,1,CW_N2,CW_N3,CW_N4,CW_N5,CW_N6)+IF(A_FEED=2,CHOOSE(MIN(N_CW_A,6)+1,0,1,CW_N2,CW_N3,CW_N4,CW_N5,CW_N6),CHOOSE(MIN(N_CW_A,2)+1,0,CW_A1,CW_A2)))*CW_PER_SWING*AM174,AM174))</f>
        <v>21.518206057062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2*ROUNDUP(G175*1000/V_ZENER,0)*PRICE_Z+(4+IF(CORE_MODE=1,1,0)+IF(OR(CORE_MODE=3,CORE_MODE=4),IF(A_FEED=2,0,1)+2*N_CW+2*N_CW_A,0))*ROUNDUP(G175*DIODE_SAFETY/V_STICK,0)*PRICE_STICK</f>
        <v>86.4</v>
      </c>
      <c r="AG175" s="24" t="n">
        <f aca="false">SUM(X175:AF175)</f>
        <v>2414.25138093</v>
      </c>
      <c r="AH175" s="20" t="n">
        <f aca="false">FIXED_BOM</f>
        <v>3754</v>
      </c>
      <c r="AI175" s="24" t="n">
        <f aca="false">(AG175+AH175)*(1+CONT)</f>
        <v>7093.4890880695</v>
      </c>
      <c r="AJ175" s="24" t="n">
        <f aca="false">IF(AR175&gt;0,AI175/AR175,1000000000000)</f>
        <v>2595.5315471161</v>
      </c>
      <c r="AK175" s="8" t="n">
        <f aca="false">IF(AND(AP175&gt;=V_NEED,AR175&gt;=P_MIN,AQ175&gt;=Z_MIN,F175&lt;=N_CAP,D175&lt;=R_MAX,OR(CORONA_REQ=0,O175&gt;=G175),OR(CORE_MODE&lt;&gt;3,E_CORE&lt;=E_NULL_MAX),N_CW_A_OK="yes"),1,0)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IF(CORE_MODE=1,G175,IF(OR(CORE_MODE=3,CORE_MODE=4),IF(A_FEED=2,0,G175)+(CHOOSE(N_CW+1,0,1,CW_N2,CW_N3,CW_N4,CW_N5,CW_N6)+IF(A_FEED=2,CHOOSE(MIN(N_CW_A,6)+1,0,1,CW_N2,CW_N3,CW_N4,CW_N5,CW_N6),CHOOSE(MIN(N_CW_A,2)+1,0,CW_A1,CW_A2)))*CW_PER_SWING*AM175,AM175))</f>
        <v>21.64184061039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2*ROUNDUP(G176*1000/V_ZENER,0)*PRICE_Z+(4+IF(CORE_MODE=1,1,0)+IF(OR(CORE_MODE=3,CORE_MODE=4),IF(A_FEED=2,0,1)+2*N_CW+2*N_CW_A,0))*ROUNDUP(G176*DIODE_SAFETY/V_STICK,0)*PRICE_STICK</f>
        <v>86.4</v>
      </c>
      <c r="AG176" s="24" t="n">
        <f aca="false">SUM(X176:AF176)</f>
        <v>2945.93399703</v>
      </c>
      <c r="AH176" s="20" t="n">
        <f aca="false">FIXED_BOM</f>
        <v>3754</v>
      </c>
      <c r="AI176" s="24" t="n">
        <f aca="false">(AG176+AH176)*(1+CONT)</f>
        <v>7704.9240965845</v>
      </c>
      <c r="AJ176" s="24" t="n">
        <f aca="false">IF(AR176&gt;0,AI176/AR176,1000000000000)</f>
        <v>2176.01527337277</v>
      </c>
      <c r="AK176" s="8" t="n">
        <f aca="false">IF(AND(AP176&gt;=V_NEED,AR176&gt;=P_MIN,AQ176&gt;=Z_MIN,F176&lt;=N_CAP,D176&lt;=R_MAX,OR(CORONA_REQ=0,O176&gt;=G176),OR(CORE_MODE&lt;&gt;3,E_CORE&lt;=E_NULL_MAX),N_CW_A_OK="yes"),1,0)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IF(CORE_MODE=1,G176,IF(OR(CORE_MODE=3,CORE_MODE=4),IF(A_FEED=2,0,G176)+(CHOOSE(N_CW+1,0,1,CW_N2,CW_N3,CW_N4,CW_N5,CW_N6)+IF(A_FEED=2,CHOOSE(MIN(N_CW_A,6)+1,0,1,CW_N2,CW_N3,CW_N4,CW_N5,CW_N6),CHOOSE(MIN(N_CW_A,2)+1,0,CW_A1,CW_A2)))*CW_PER_SWING*AM176,AM176))</f>
        <v>21.736964682576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2*ROUNDUP(G177*1000/V_ZENER,0)*PRICE_Z+(4+IF(CORE_MODE=1,1,0)+IF(OR(CORE_MODE=3,CORE_MODE=4),IF(A_FEED=2,0,1)+2*N_CW+2*N_CW_A,0))*ROUNDUP(G177*DIODE_SAFETY/V_STICK,0)*PRICE_STICK</f>
        <v>86.4</v>
      </c>
      <c r="AG177" s="24" t="n">
        <f aca="false">SUM(X177:AF177)</f>
        <v>3393.82173467</v>
      </c>
      <c r="AH177" s="20" t="n">
        <f aca="false">FIXED_BOM</f>
        <v>3754</v>
      </c>
      <c r="AI177" s="24" t="n">
        <f aca="false">(AG177+AH177)*(1+CONT)</f>
        <v>8219.9949948705</v>
      </c>
      <c r="AJ177" s="24" t="n">
        <f aca="false">IF(AR177&gt;0,AI177/AR177,1000000000000)</f>
        <v>1888.39682704813</v>
      </c>
      <c r="AK177" s="8" t="n">
        <f aca="false">IF(AND(AP177&gt;=V_NEED,AR177&gt;=P_MIN,AQ177&gt;=Z_MIN,F177&lt;=N_CAP,D177&lt;=R_MAX,OR(CORONA_REQ=0,O177&gt;=G177),OR(CORE_MODE&lt;&gt;3,E_CORE&lt;=E_NULL_MAX),N_CW_A_OK="yes"),1,0)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IF(CORE_MODE=1,G177,IF(OR(CORE_MODE=3,CORE_MODE=4),IF(A_FEED=2,0,G177)+(CHOOSE(N_CW+1,0,1,CW_N2,CW_N3,CW_N4,CW_N5,CW_N6)+IF(A_FEED=2,CHOOSE(MIN(N_CW_A,6)+1,0,1,CW_N2,CW_N3,CW_N4,CW_N5,CW_N6),CHOOSE(MIN(N_CW_A,2)+1,0,CW_A1,CW_A2)))*CW_PER_SWING*AM177,AM177))</f>
        <v>21.813221836692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2*ROUNDUP(G178*1000/V_ZENER,0)*PRICE_Z+(4+IF(CORE_MODE=1,1,0)+IF(OR(CORE_MODE=3,CORE_MODE=4),IF(A_FEED=2,0,1)+2*N_CW+2*N_CW_A,0))*ROUNDUP(G178*DIODE_SAFETY/V_STICK,0)*PRICE_STICK</f>
        <v>86.4</v>
      </c>
      <c r="AG178" s="24" t="n">
        <f aca="false">SUM(X178:AF178)</f>
        <v>4457.18691187</v>
      </c>
      <c r="AH178" s="20" t="n">
        <f aca="false">FIXED_BOM</f>
        <v>3754</v>
      </c>
      <c r="AI178" s="24" t="n">
        <f aca="false">(AG178+AH178)*(1+CONT)</f>
        <v>9442.8649486505</v>
      </c>
      <c r="AJ178" s="24" t="n">
        <f aca="false">IF(AR178&gt;0,AI178/AR178,1000000000000)</f>
        <v>1582.76478898048</v>
      </c>
      <c r="AK178" s="8" t="n">
        <f aca="false">IF(AND(AP178&gt;=V_NEED,AR178&gt;=P_MIN,AQ178&gt;=Z_MIN,F178&lt;=N_CAP,D178&lt;=R_MAX,OR(CORONA_REQ=0,O178&gt;=G178),OR(CORE_MODE&lt;&gt;3,E_CORE&lt;=E_NULL_MAX),N_CW_A_OK="yes"),1,0)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IF(CORE_MODE=1,G178,IF(OR(CORE_MODE=3,CORE_MODE=4),IF(A_FEED=2,0,G178)+(CHOOSE(N_CW+1,0,1,CW_N2,CW_N3,CW_N4,CW_N5,CW_N6)+IF(A_FEED=2,CHOOSE(MIN(N_CW_A,6)+1,0,1,CW_N2,CW_N3,CW_N4,CW_N5,CW_N6),CHOOSE(MIN(N_CW_A,2)+1,0,CW_A1,CW_A2)))*CW_PER_SWING*AM178,AM178))</f>
        <v>21.96748064511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2*ROUNDUP(G179*1000/V_ZENER,0)*PRICE_Z+(4+IF(CORE_MODE=1,1,0)+IF(OR(CORE_MODE=3,CORE_MODE=4),IF(A_FEED=2,0,1)+2*N_CW+2*N_CW_A,0))*ROUNDUP(G179*DIODE_SAFETY/V_STICK,0)*PRICE_STICK</f>
        <v>86.4</v>
      </c>
      <c r="AG179" s="24" t="n">
        <f aca="false">SUM(X179:AF179)</f>
        <v>1443.34526047</v>
      </c>
      <c r="AH179" s="20" t="n">
        <f aca="false">FIXED_BOM</f>
        <v>3754</v>
      </c>
      <c r="AI179" s="24" t="n">
        <f aca="false">(AG179+AH179)*(1+CONT)</f>
        <v>5976.9470495405</v>
      </c>
      <c r="AJ179" s="24" t="n">
        <f aca="false">IF(AR179&gt;0,AI179/AR179,1000000000000)</f>
        <v>4836.08547052972</v>
      </c>
      <c r="AK179" s="8" t="n">
        <f aca="false">IF(AND(AP179&gt;=V_NEED,AR179&gt;=P_MIN,AQ179&gt;=Z_MIN,F179&lt;=N_CAP,D179&lt;=R_MAX,OR(CORONA_REQ=0,O179&gt;=G179),OR(CORE_MODE&lt;&gt;3,E_CORE&lt;=E_NULL_MAX),N_CW_A_OK="yes"),1,0)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IF(CORE_MODE=1,G179,IF(OR(CORE_MODE=3,CORE_MODE=4),IF(A_FEED=2,0,G179)+(CHOOSE(N_CW+1,0,1,CW_N2,CW_N3,CW_N4,CW_N5,CW_N6)+IF(A_FEED=2,CHOOSE(MIN(N_CW_A,6)+1,0,1,CW_N2,CW_N3,CW_N4,CW_N5,CW_N6),CHOOSE(MIN(N_CW_A,2)+1,0,CW_A1,CW_A2)))*CW_PER_SWING*AM179,AM179))</f>
        <v>21.208652775882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2*ROUNDUP(G180*1000/V_ZENER,0)*PRICE_Z+(4+IF(CORE_MODE=1,1,0)+IF(OR(CORE_MODE=3,CORE_MODE=4),IF(A_FEED=2,0,1)+2*N_CW+2*N_CW_A,0))*ROUNDUP(G180*DIODE_SAFETY/V_STICK,0)*PRICE_STICK</f>
        <v>86.4</v>
      </c>
      <c r="AG180" s="24" t="n">
        <f aca="false">SUM(X180:AF180)</f>
        <v>1979.35989474</v>
      </c>
      <c r="AH180" s="20" t="n">
        <f aca="false">FIXED_BOM</f>
        <v>3754</v>
      </c>
      <c r="AI180" s="24" t="n">
        <f aca="false">(AG180+AH180)*(1+CONT)</f>
        <v>6593.363878951</v>
      </c>
      <c r="AJ180" s="24" t="n">
        <f aca="false">IF(AR180&gt;0,AI180/AR180,1000000000000)</f>
        <v>3144.35222381659</v>
      </c>
      <c r="AK180" s="8" t="n">
        <f aca="false">IF(AND(AP180&gt;=V_NEED,AR180&gt;=P_MIN,AQ180&gt;=Z_MIN,F180&lt;=N_CAP,D180&lt;=R_MAX,OR(CORONA_REQ=0,O180&gt;=G180),OR(CORE_MODE&lt;&gt;3,E_CORE&lt;=E_NULL_MAX),N_CW_A_OK="yes"),1,0)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IF(CORE_MODE=1,G180,IF(OR(CORE_MODE=3,CORE_MODE=4),IF(A_FEED=2,0,G180)+(CHOOSE(N_CW+1,0,1,CW_N2,CW_N3,CW_N4,CW_N5,CW_N6)+IF(A_FEED=2,CHOOSE(MIN(N_CW_A,6)+1,0,1,CW_N2,CW_N3,CW_N4,CW_N5,CW_N6),CHOOSE(MIN(N_CW_A,2)+1,0,CW_A1,CW_A2)))*CW_PER_SWING*AM180,AM180))</f>
        <v>21.38769961614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2*ROUNDUP(G181*1000/V_ZENER,0)*PRICE_Z+(4+IF(CORE_MODE=1,1,0)+IF(OR(CORE_MODE=3,CORE_MODE=4),IF(A_FEED=2,0,1)+2*N_CW+2*N_CW_A,0))*ROUNDUP(G181*DIODE_SAFETY/V_STICK,0)*PRICE_STICK</f>
        <v>86.4</v>
      </c>
      <c r="AG181" s="24" t="n">
        <f aca="false">SUM(X181:AF181)</f>
        <v>2515.37458551</v>
      </c>
      <c r="AH181" s="20" t="n">
        <f aca="false">FIXED_BOM</f>
        <v>3754</v>
      </c>
      <c r="AI181" s="24" t="n">
        <f aca="false">(AG181+AH181)*(1+CONT)</f>
        <v>7209.7807733365</v>
      </c>
      <c r="AJ181" s="24" t="n">
        <f aca="false">IF(AR181&gt;0,AI181/AR181,1000000000000)</f>
        <v>2436.0371374634</v>
      </c>
      <c r="AK181" s="8" t="n">
        <f aca="false">IF(AND(AP181&gt;=V_NEED,AR181&gt;=P_MIN,AQ181&gt;=Z_MIN,F181&lt;=N_CAP,D181&lt;=R_MAX,OR(CORONA_REQ=0,O181&gt;=G181),OR(CORE_MODE&lt;&gt;3,E_CORE&lt;=E_NULL_MAX),N_CW_A_OK="yes"),1,0)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IF(CORE_MODE=1,G181,IF(OR(CORE_MODE=3,CORE_MODE=4),IF(A_FEED=2,0,G181)+(CHOOSE(N_CW+1,0,1,CW_N2,CW_N3,CW_N4,CW_N5,CW_N6)+IF(A_FEED=2,CHOOSE(MIN(N_CW_A,6)+1,0,1,CW_N2,CW_N3,CW_N4,CW_N5,CW_N6),CHOOSE(MIN(N_CW_A,2)+1,0,CW_A1,CW_A2)))*CW_PER_SWING*AM181,AM181))</f>
        <v>21.510328216806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2*ROUNDUP(G182*1000/V_ZENER,0)*PRICE_Z+(4+IF(CORE_MODE=1,1,0)+IF(OR(CORE_MODE=3,CORE_MODE=4),IF(A_FEED=2,0,1)+2*N_CW+2*N_CW_A,0))*ROUNDUP(G182*DIODE_SAFETY/V_STICK,0)*PRICE_STICK</f>
        <v>86.4</v>
      </c>
      <c r="AG182" s="24" t="n">
        <f aca="false">SUM(X182:AF182)</f>
        <v>3051.38923325</v>
      </c>
      <c r="AH182" s="20" t="n">
        <f aca="false">FIXED_BOM</f>
        <v>3754</v>
      </c>
      <c r="AI182" s="24" t="n">
        <f aca="false">(AG182+AH182)*(1+CONT)</f>
        <v>7826.1976182375</v>
      </c>
      <c r="AJ182" s="24" t="n">
        <f aca="false">IF(AR182&gt;0,AI182/AR182,1000000000000)</f>
        <v>2044.52212480662</v>
      </c>
      <c r="AK182" s="8" t="n">
        <f aca="false">IF(AND(AP182&gt;=V_NEED,AR182&gt;=P_MIN,AQ182&gt;=Z_MIN,F182&lt;=N_CAP,D182&lt;=R_MAX,OR(CORONA_REQ=0,O182&gt;=G182),OR(CORE_MODE&lt;&gt;3,E_CORE&lt;=E_NULL_MAX),N_CW_A_OK="yes"),1,0)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IF(CORE_MODE=1,G182,IF(OR(CORE_MODE=3,CORE_MODE=4),IF(A_FEED=2,0,G182)+(CHOOSE(N_CW+1,0,1,CW_N2,CW_N3,CW_N4,CW_N5,CW_N6)+IF(A_FEED=2,CHOOSE(MIN(N_CW_A,6)+1,0,1,CW_N2,CW_N3,CW_N4,CW_N5,CW_N6),CHOOSE(MIN(N_CW_A,2)+1,0,CW_A1,CW_A2)))*CW_PER_SWING*AM182,AM182))</f>
        <v>21.604539715902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2*ROUNDUP(G183*1000/V_ZENER,0)*PRICE_Z+(4+IF(CORE_MODE=1,1,0)+IF(OR(CORE_MODE=3,CORE_MODE=4),IF(A_FEED=2,0,1)+2*N_CW+2*N_CW_A,0))*ROUNDUP(G183*DIODE_SAFETY/V_STICK,0)*PRICE_STICK</f>
        <v>86.4</v>
      </c>
      <c r="AG183" s="24" t="n">
        <f aca="false">SUM(X183:AF183)</f>
        <v>3587.40386402</v>
      </c>
      <c r="AH183" s="20" t="n">
        <f aca="false">FIXED_BOM</f>
        <v>3754</v>
      </c>
      <c r="AI183" s="24" t="n">
        <f aca="false">(AG183+AH183)*(1+CONT)</f>
        <v>8442.614443623</v>
      </c>
      <c r="AJ183" s="24" t="n">
        <f aca="false">IF(AR183&gt;0,AI183/AR183,1000000000000)</f>
        <v>1799.19880395083</v>
      </c>
      <c r="AK183" s="8" t="n">
        <f aca="false">IF(AND(AP183&gt;=V_NEED,AR183&gt;=P_MIN,AQ183&gt;=Z_MIN,F183&lt;=N_CAP,D183&lt;=R_MAX,OR(CORONA_REQ=0,O183&gt;=G183),OR(CORE_MODE&lt;&gt;3,E_CORE&lt;=E_NULL_MAX),N_CW_A_OK="yes"),1,0)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IF(CORE_MODE=1,G183,IF(OR(CORE_MODE=3,CORE_MODE=4),IF(A_FEED=2,0,G183)+(CHOOSE(N_CW+1,0,1,CW_N2,CW_N3,CW_N4,CW_N5,CW_N6)+IF(A_FEED=2,CHOOSE(MIN(N_CW_A,6)+1,0,1,CW_N2,CW_N3,CW_N4,CW_N5,CW_N6),CHOOSE(MIN(N_CW_A,2)+1,0,CW_A1,CW_A2)))*CW_PER_SWING*AM183,AM183))</f>
        <v>21.680279037846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2*ROUNDUP(G184*1000/V_ZENER,0)*PRICE_Z+(4+IF(CORE_MODE=1,1,0)+IF(OR(CORE_MODE=3,CORE_MODE=4),IF(A_FEED=2,0,1)+2*N_CW+2*N_CW_A,0))*ROUNDUP(G184*DIODE_SAFETY/V_STICK,0)*PRICE_STICK</f>
        <v>86.4</v>
      </c>
      <c r="AG184" s="24" t="n">
        <f aca="false">SUM(X184:AF184)</f>
        <v>4659.43318906</v>
      </c>
      <c r="AH184" s="20" t="n">
        <f aca="false">FIXED_BOM</f>
        <v>3754</v>
      </c>
      <c r="AI184" s="24" t="n">
        <f aca="false">(AG184+AH184)*(1+CONT)</f>
        <v>9675.448167419</v>
      </c>
      <c r="AJ184" s="24" t="n">
        <f aca="false">IF(AR184&gt;0,AI184/AR184,1000000000000)</f>
        <v>1505.11828008168</v>
      </c>
      <c r="AK184" s="8" t="n">
        <f aca="false">IF(AND(AP184&gt;=V_NEED,AR184&gt;=P_MIN,AQ184&gt;=Z_MIN,F184&lt;=N_CAP,D184&lt;=R_MAX,OR(CORONA_REQ=0,O184&gt;=G184),OR(CORE_MODE&lt;&gt;3,E_CORE&lt;=E_NULL_MAX),N_CW_A_OK="yes"),1,0)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IF(CORE_MODE=1,G184,IF(OR(CORE_MODE=3,CORE_MODE=4),IF(A_FEED=2,0,G184)+(CHOOSE(N_CW+1,0,1,CW_N2,CW_N3,CW_N4,CW_N5,CW_N6)+IF(A_FEED=2,CHOOSE(MIN(N_CW_A,6)+1,0,1,CW_N2,CW_N3,CW_N4,CW_N5,CW_N6),CHOOSE(MIN(N_CW_A,2)+1,0,CW_A1,CW_A2)))*CW_PER_SWING*AM184,AM184))</f>
        <v>21.87749669391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2*ROUNDUP(G185*1000/V_ZENER,0)*PRICE_Z+(4+IF(CORE_MODE=1,1,0)+IF(OR(CORE_MODE=3,CORE_MODE=4),IF(A_FEED=2,0,1)+2*N_CW+2*N_CW_A,0))*ROUNDUP(G185*DIODE_SAFETY/V_STICK,0)*PRICE_STICK</f>
        <v>98.4</v>
      </c>
      <c r="AG185" s="24" t="n">
        <f aca="false">SUM(X185:AF185)</f>
        <v>1252.45087933</v>
      </c>
      <c r="AH185" s="20" t="n">
        <f aca="false">FIXED_BOM</f>
        <v>3754</v>
      </c>
      <c r="AI185" s="24" t="n">
        <f aca="false">(AG185+AH185)*(1+CONT)</f>
        <v>5757.4185112295</v>
      </c>
      <c r="AJ185" s="24" t="n">
        <f aca="false">IF(AR185&gt;0,AI185/AR185,1000000000000)</f>
        <v>5691.32515223658</v>
      </c>
      <c r="AK185" s="8" t="n">
        <f aca="false">IF(AND(AP185&gt;=V_NEED,AR185&gt;=P_MIN,AQ185&gt;=Z_MIN,F185&lt;=N_CAP,D185&lt;=R_MAX,OR(CORONA_REQ=0,O185&gt;=G185),OR(CORE_MODE&lt;&gt;3,E_CORE&lt;=E_NULL_MAX),N_CW_A_OK="yes"),1,0)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IF(CORE_MODE=1,G185,IF(OR(CORE_MODE=3,CORE_MODE=4),IF(A_FEED=2,0,G185)+(CHOOSE(N_CW+1,0,1,CW_N2,CW_N3,CW_N4,CW_N5,CW_N6)+IF(A_FEED=2,CHOOSE(MIN(N_CW_A,6)+1,0,1,CW_N2,CW_N3,CW_N4,CW_N5,CW_N6),CHOOSE(MIN(N_CW_A,2)+1,0,CW_A1,CW_A2)))*CW_PER_SWING*AM185,AM185))</f>
        <v>25.63591835376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2*ROUNDUP(G186*1000/V_ZENER,0)*PRICE_Z+(4+IF(CORE_MODE=1,1,0)+IF(OR(CORE_MODE=3,CORE_MODE=4),IF(A_FEED=2,0,1)+2*N_CW+2*N_CW_A,0))*ROUNDUP(G186*DIODE_SAFETY/V_STICK,0)*PRICE_STICK</f>
        <v>98.4</v>
      </c>
      <c r="AG186" s="24" t="n">
        <f aca="false">SUM(X186:AF186)</f>
        <v>1657.71256015</v>
      </c>
      <c r="AH186" s="20" t="n">
        <f aca="false">FIXED_BOM</f>
        <v>3754</v>
      </c>
      <c r="AI186" s="24" t="n">
        <f aca="false">(AG186+AH186)*(1+CONT)</f>
        <v>6223.4694441725</v>
      </c>
      <c r="AJ186" s="24" t="n">
        <f aca="false">IF(AR186&gt;0,AI186/AR186,1000000000000)</f>
        <v>3432.75763413662</v>
      </c>
      <c r="AK186" s="8" t="n">
        <f aca="false">IF(AND(AP186&gt;=V_NEED,AR186&gt;=P_MIN,AQ186&gt;=Z_MIN,F186&lt;=N_CAP,D186&lt;=R_MAX,OR(CORONA_REQ=0,O186&gt;=G186),OR(CORE_MODE&lt;&gt;3,E_CORE&lt;=E_NULL_MAX),N_CW_A_OK="yes"),1,0)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IF(CORE_MODE=1,G186,IF(OR(CORE_MODE=3,CORE_MODE=4),IF(A_FEED=2,0,G186)+(CHOOSE(N_CW+1,0,1,CW_N2,CW_N3,CW_N4,CW_N5,CW_N6)+IF(A_FEED=2,CHOOSE(MIN(N_CW_A,6)+1,0,1,CW_N2,CW_N3,CW_N4,CW_N5,CW_N6),CHOOSE(MIN(N_CW_A,2)+1,0,CW_A1,CW_A2)))*CW_PER_SWING*AM186,AM186))</f>
        <v>25.948722941856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2*ROUNDUP(G187*1000/V_ZENER,0)*PRICE_Z+(4+IF(CORE_MODE=1,1,0)+IF(OR(CORE_MODE=3,CORE_MODE=4),IF(A_FEED=2,0,1)+2*N_CW+2*N_CW_A,0))*ROUNDUP(G187*DIODE_SAFETY/V_STICK,0)*PRICE_STICK</f>
        <v>98.4</v>
      </c>
      <c r="AG187" s="24" t="n">
        <f aca="false">SUM(X187:AF187)</f>
        <v>2134.6070283</v>
      </c>
      <c r="AH187" s="20" t="n">
        <f aca="false">FIXED_BOM</f>
        <v>3754</v>
      </c>
      <c r="AI187" s="24" t="n">
        <f aca="false">(AG187+AH187)*(1+CONT)</f>
        <v>6771.898082545</v>
      </c>
      <c r="AJ187" s="24" t="n">
        <f aca="false">IF(AR187&gt;0,AI187/AR187,1000000000000)</f>
        <v>2580.46275364707</v>
      </c>
      <c r="AK187" s="8" t="n">
        <f aca="false">IF(AND(AP187&gt;=V_NEED,AR187&gt;=P_MIN,AQ187&gt;=Z_MIN,F187&lt;=N_CAP,D187&lt;=R_MAX,OR(CORONA_REQ=0,O187&gt;=G187),OR(CORE_MODE&lt;&gt;3,E_CORE&lt;=E_NULL_MAX),N_CW_A_OK="yes"),1,0)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IF(CORE_MODE=1,G187,IF(OR(CORE_MODE=3,CORE_MODE=4),IF(A_FEED=2,0,G187)+(CHOOSE(N_CW+1,0,1,CW_N2,CW_N3,CW_N4,CW_N5,CW_N6)+IF(A_FEED=2,CHOOSE(MIN(N_CW_A,6)+1,0,1,CW_N2,CW_N3,CW_N4,CW_N5,CW_N6),CHOOSE(MIN(N_CW_A,2)+1,0,CW_A1,CW_A2)))*CW_PER_SWING*AM187,AM187))</f>
        <v>26.125515938808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2*ROUNDUP(G188*1000/V_ZENER,0)*PRICE_Z+(4+IF(CORE_MODE=1,1,0)+IF(OR(CORE_MODE=3,CORE_MODE=4),IF(A_FEED=2,0,1)+2*N_CW+2*N_CW_A,0))*ROUNDUP(G188*DIODE_SAFETY/V_STICK,0)*PRICE_STICK</f>
        <v>98.4</v>
      </c>
      <c r="AG188" s="24" t="n">
        <f aca="false">SUM(X188:AF188)</f>
        <v>2539.86871062</v>
      </c>
      <c r="AH188" s="20" t="n">
        <f aca="false">FIXED_BOM</f>
        <v>3754</v>
      </c>
      <c r="AI188" s="24" t="n">
        <f aca="false">(AG188+AH188)*(1+CONT)</f>
        <v>7237.949017213</v>
      </c>
      <c r="AJ188" s="24" t="n">
        <f aca="false">IF(AR188&gt;0,AI188/AR188,1000000000000)</f>
        <v>2101.93712300717</v>
      </c>
      <c r="AK188" s="8" t="n">
        <f aca="false">IF(AND(AP188&gt;=V_NEED,AR188&gt;=P_MIN,AQ188&gt;=Z_MIN,F188&lt;=N_CAP,D188&lt;=R_MAX,OR(CORONA_REQ=0,O188&gt;=G188),OR(CORE_MODE&lt;&gt;3,E_CORE&lt;=E_NULL_MAX),N_CW_A_OK="yes"),1,0)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IF(CORE_MODE=1,G188,IF(OR(CORE_MODE=3,CORE_MODE=4),IF(A_FEED=2,0,G188)+(CHOOSE(N_CW+1,0,1,CW_N2,CW_N3,CW_N4,CW_N5,CW_N6)+IF(A_FEED=2,CHOOSE(MIN(N_CW_A,6)+1,0,1,CW_N2,CW_N3,CW_N4,CW_N5,CW_N6),CHOOSE(MIN(N_CW_A,2)+1,0,CW_A1,CW_A2)))*CW_PER_SWING*AM188,AM188))</f>
        <v>26.240071451022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2*ROUNDUP(G189*1000/V_ZENER,0)*PRICE_Z+(4+IF(CORE_MODE=1,1,0)+IF(OR(CORE_MODE=3,CORE_MODE=4),IF(A_FEED=2,0,1)+2*N_CW+2*N_CW_A,0))*ROUNDUP(G189*DIODE_SAFETY/V_STICK,0)*PRICE_STICK</f>
        <v>98.4</v>
      </c>
      <c r="AG189" s="24" t="n">
        <f aca="false">SUM(X189:AF189)</f>
        <v>3016.7631653</v>
      </c>
      <c r="AH189" s="20" t="n">
        <f aca="false">FIXED_BOM</f>
        <v>3754</v>
      </c>
      <c r="AI189" s="24" t="n">
        <f aca="false">(AG189+AH189)*(1+CONT)</f>
        <v>7786.377640095</v>
      </c>
      <c r="AJ189" s="24" t="n">
        <f aca="false">IF(AR189&gt;0,AI189/AR189,1000000000000)</f>
        <v>1827.91518849549</v>
      </c>
      <c r="AK189" s="8" t="n">
        <f aca="false">IF(AND(AP189&gt;=V_NEED,AR189&gt;=P_MIN,AQ189&gt;=Z_MIN,F189&lt;=N_CAP,D189&lt;=R_MAX,OR(CORONA_REQ=0,O189&gt;=G189),OR(CORE_MODE&lt;&gt;3,E_CORE&lt;=E_NULL_MAX),N_CW_A_OK="yes"),1,0)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IF(CORE_MODE=1,G189,IF(OR(CORE_MODE=3,CORE_MODE=4),IF(A_FEED=2,0,G189)+(CHOOSE(N_CW+1,0,1,CW_N2,CW_N3,CW_N4,CW_N5,CW_N6)+IF(A_FEED=2,CHOOSE(MIN(N_CW_A,6)+1,0,1,CW_N2,CW_N3,CW_N4,CW_N5,CW_N6),CHOOSE(MIN(N_CW_A,2)+1,0,CW_A1,CW_A2)))*CW_PER_SWING*AM189,AM189))</f>
        <v>26.331010420572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2*ROUNDUP(G190*1000/V_ZENER,0)*PRICE_Z+(4+IF(CORE_MODE=1,1,0)+IF(OR(CORE_MODE=3,CORE_MODE=4),IF(A_FEED=2,0,1)+2*N_CW+2*N_CW_A,0))*ROUNDUP(G190*DIODE_SAFETY/V_STICK,0)*PRICE_STICK</f>
        <v>98.4</v>
      </c>
      <c r="AG190" s="24" t="n">
        <f aca="false">SUM(X190:AF190)</f>
        <v>3898.91931577</v>
      </c>
      <c r="AH190" s="20" t="n">
        <f aca="false">FIXED_BOM</f>
        <v>3754</v>
      </c>
      <c r="AI190" s="24" t="n">
        <f aca="false">(AG190+AH190)*(1+CONT)</f>
        <v>8800.8572131355</v>
      </c>
      <c r="AJ190" s="24" t="n">
        <f aca="false">IF(AR190&gt;0,AI190/AR190,1000000000000)</f>
        <v>1493.20871907141</v>
      </c>
      <c r="AK190" s="8" t="n">
        <f aca="false">IF(AND(AP190&gt;=V_NEED,AR190&gt;=P_MIN,AQ190&gt;=Z_MIN,F190&lt;=N_CAP,D190&lt;=R_MAX,OR(CORONA_REQ=0,O190&gt;=G190),OR(CORE_MODE&lt;&gt;3,E_CORE&lt;=E_NULL_MAX),N_CW_A_OK="yes"),1,0)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IF(CORE_MODE=1,G190,IF(OR(CORE_MODE=3,CORE_MODE=4),IF(A_FEED=2,0,G190)+(CHOOSE(N_CW+1,0,1,CW_N2,CW_N3,CW_N4,CW_N5,CW_N6)+IF(A_FEED=2,CHOOSE(MIN(N_CW_A,6)+1,0,1,CW_N2,CW_N3,CW_N4,CW_N5,CW_N6),CHOOSE(MIN(N_CW_A,2)+1,0,CW_A1,CW_A2)))*CW_PER_SWING*AM190,AM190))</f>
        <v>26.473753829952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2*ROUNDUP(G191*1000/V_ZENER,0)*PRICE_Z+(4+IF(CORE_MODE=1,1,0)+IF(OR(CORE_MODE=3,CORE_MODE=4),IF(A_FEED=2,0,1)+2*N_CW+2*N_CW_A,0))*ROUNDUP(G191*DIODE_SAFETY/V_STICK,0)*PRICE_STICK</f>
        <v>98.4</v>
      </c>
      <c r="AG191" s="24" t="n">
        <f aca="false">SUM(X191:AF191)</f>
        <v>1327.3327612</v>
      </c>
      <c r="AH191" s="20" t="n">
        <f aca="false">FIXED_BOM</f>
        <v>3754</v>
      </c>
      <c r="AI191" s="24" t="n">
        <f aca="false">(AG191+AH191)*(1+CONT)</f>
        <v>5843.53267538</v>
      </c>
      <c r="AJ191" s="24" t="n">
        <f aca="false">IF(AR191&gt;0,AI191/AR191,1000000000000)</f>
        <v>4646.73015111828</v>
      </c>
      <c r="AK191" s="8" t="n">
        <f aca="false">IF(AND(AP191&gt;=V_NEED,AR191&gt;=P_MIN,AQ191&gt;=Z_MIN,F191&lt;=N_CAP,D191&lt;=R_MAX,OR(CORONA_REQ=0,O191&gt;=G191),OR(CORE_MODE&lt;&gt;3,E_CORE&lt;=E_NULL_MAX),N_CW_A_OK="yes"),1,0)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IF(CORE_MODE=1,G191,IF(OR(CORE_MODE=3,CORE_MODE=4),IF(A_FEED=2,0,G191)+(CHOOSE(N_CW+1,0,1,CW_N2,CW_N3,CW_N4,CW_N5,CW_N6)+IF(A_FEED=2,CHOOSE(MIN(N_CW_A,6)+1,0,1,CW_N2,CW_N3,CW_N4,CW_N5,CW_N6),CHOOSE(MIN(N_CW_A,2)+1,0,CW_A1,CW_A2)))*CW_PER_SWING*AM191,AM191))</f>
        <v>25.675676828802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2*ROUNDUP(G192*1000/V_ZENER,0)*PRICE_Z+(4+IF(CORE_MODE=1,1,0)+IF(OR(CORE_MODE=3,CORE_MODE=4),IF(A_FEED=2,0,1)+2*N_CW+2*N_CW_A,0))*ROUNDUP(G192*DIODE_SAFETY/V_STICK,0)*PRICE_STICK</f>
        <v>98.4</v>
      </c>
      <c r="AG192" s="24" t="n">
        <f aca="false">SUM(X192:AF192)</f>
        <v>1734.21898648</v>
      </c>
      <c r="AH192" s="20" t="n">
        <f aca="false">FIXED_BOM</f>
        <v>3754</v>
      </c>
      <c r="AI192" s="24" t="n">
        <f aca="false">(AG192+AH192)*(1+CONT)</f>
        <v>6311.451834452</v>
      </c>
      <c r="AJ192" s="24" t="n">
        <f aca="false">IF(AR192&gt;0,AI192/AR192,1000000000000)</f>
        <v>2865.65565487281</v>
      </c>
      <c r="AK192" s="8" t="n">
        <f aca="false">IF(AND(AP192&gt;=V_NEED,AR192&gt;=P_MIN,AQ192&gt;=Z_MIN,F192&lt;=N_CAP,D192&lt;=R_MAX,OR(CORONA_REQ=0,O192&gt;=G192),OR(CORE_MODE&lt;&gt;3,E_CORE&lt;=E_NULL_MAX),N_CW_A_OK="yes"),1,0)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IF(CORE_MODE=1,G192,IF(OR(CORE_MODE=3,CORE_MODE=4),IF(A_FEED=2,0,G192)+(CHOOSE(N_CW+1,0,1,CW_N2,CW_N3,CW_N4,CW_N5,CW_N6)+IF(A_FEED=2,CHOOSE(MIN(N_CW_A,6)+1,0,1,CW_N2,CW_N3,CW_N4,CW_N5,CW_N6),CHOOSE(MIN(N_CW_A,2)+1,0,CW_A1,CW_A2)))*CW_PER_SWING*AM192,AM192))</f>
        <v>25.968061002312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2*ROUNDUP(G193*1000/V_ZENER,0)*PRICE_Z+(4+IF(CORE_MODE=1,1,0)+IF(OR(CORE_MODE=3,CORE_MODE=4),IF(A_FEED=2,0,1)+2*N_CW+2*N_CW_A,0))*ROUNDUP(G193*DIODE_SAFETY/V_STICK,0)*PRICE_STICK</f>
        <v>98.4</v>
      </c>
      <c r="AG193" s="24" t="n">
        <f aca="false">SUM(X193:AF193)</f>
        <v>2212.73791515</v>
      </c>
      <c r="AH193" s="20" t="n">
        <f aca="false">FIXED_BOM</f>
        <v>3754</v>
      </c>
      <c r="AI193" s="24" t="n">
        <f aca="false">(AG193+AH193)*(1+CONT)</f>
        <v>6861.7486024225</v>
      </c>
      <c r="AJ193" s="24" t="n">
        <f aca="false">IF(AR193&gt;0,AI193/AR193,1000000000000)</f>
        <v>2173.71357579243</v>
      </c>
      <c r="AK193" s="8" t="n">
        <f aca="false">IF(AND(AP193&gt;=V_NEED,AR193&gt;=P_MIN,AQ193&gt;=Z_MIN,F193&lt;=N_CAP,D193&lt;=R_MAX,OR(CORONA_REQ=0,O193&gt;=G193),OR(CORE_MODE&lt;&gt;3,E_CORE&lt;=E_NULL_MAX),N_CW_A_OK="yes"),1,0)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IF(CORE_MODE=1,G193,IF(OR(CORE_MODE=3,CORE_MODE=4),IF(A_FEED=2,0,G193)+(CHOOSE(N_CW+1,0,1,CW_N2,CW_N3,CW_N4,CW_N5,CW_N6)+IF(A_FEED=2,CHOOSE(MIN(N_CW_A,6)+1,0,1,CW_N2,CW_N3,CW_N4,CW_N5,CW_N6),CHOOSE(MIN(N_CW_A,2)+1,0,CW_A1,CW_A2)))*CW_PER_SWING*AM193,AM193))</f>
        <v>26.119798562286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2*ROUNDUP(G194*1000/V_ZENER,0)*PRICE_Z+(4+IF(CORE_MODE=1,1,0)+IF(OR(CORE_MODE=3,CORE_MODE=4),IF(A_FEED=2,0,1)+2*N_CW+2*N_CW_A,0))*ROUNDUP(G194*DIODE_SAFETY/V_STICK,0)*PRICE_STICK</f>
        <v>98.4</v>
      </c>
      <c r="AG194" s="24" t="n">
        <f aca="false">SUM(X194:AF194)</f>
        <v>2691.25689882</v>
      </c>
      <c r="AH194" s="20" t="n">
        <f aca="false">FIXED_BOM</f>
        <v>3754</v>
      </c>
      <c r="AI194" s="24" t="n">
        <f aca="false">(AG194+AH194)*(1+CONT)</f>
        <v>7412.045433643</v>
      </c>
      <c r="AJ194" s="24" t="n">
        <f aca="false">IF(AR194&gt;0,AI194/AR194,1000000000000)</f>
        <v>1800.95563622353</v>
      </c>
      <c r="AK194" s="8" t="n">
        <f aca="false">IF(AND(AP194&gt;=V_NEED,AR194&gt;=P_MIN,AQ194&gt;=Z_MIN,F194&lt;=N_CAP,D194&lt;=R_MAX,OR(CORONA_REQ=0,O194&gt;=G194),OR(CORE_MODE&lt;&gt;3,E_CORE&lt;=E_NULL_MAX),N_CW_A_OK="yes"),1,0)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IF(CORE_MODE=1,G194,IF(OR(CORE_MODE=3,CORE_MODE=4),IF(A_FEED=2,0,G194)+(CHOOSE(N_CW+1,0,1,CW_N2,CW_N3,CW_N4,CW_N5,CW_N6)+IF(A_FEED=2,CHOOSE(MIN(N_CW_A,6)+1,0,1,CW_N2,CW_N3,CW_N4,CW_N5,CW_N6),CHOOSE(MIN(N_CW_A,2)+1,0,CW_A1,CW_A2)))*CW_PER_SWING*AM194,AM194))</f>
        <v>26.234052713154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2*ROUNDUP(G195*1000/V_ZENER,0)*PRICE_Z+(4+IF(CORE_MODE=1,1,0)+IF(OR(CORE_MODE=3,CORE_MODE=4),IF(A_FEED=2,0,1)+2*N_CW+2*N_CW_A,0))*ROUNDUP(G195*DIODE_SAFETY/V_STICK,0)*PRICE_STICK</f>
        <v>98.4</v>
      </c>
      <c r="AG195" s="24" t="n">
        <f aca="false">SUM(X195:AF195)</f>
        <v>3098.14311713</v>
      </c>
      <c r="AH195" s="20" t="n">
        <f aca="false">FIXED_BOM</f>
        <v>3754</v>
      </c>
      <c r="AI195" s="24" t="n">
        <f aca="false">(AG195+AH195)*(1+CONT)</f>
        <v>7879.9645846995</v>
      </c>
      <c r="AJ195" s="24" t="n">
        <f aca="false">IF(AR195&gt;0,AI195/AR195,1000000000000)</f>
        <v>1554.00989299361</v>
      </c>
      <c r="AK195" s="8" t="n">
        <f aca="false">IF(AND(AP195&gt;=V_NEED,AR195&gt;=P_MIN,AQ195&gt;=Z_MIN,F195&lt;=N_CAP,D195&lt;=R_MAX,OR(CORONA_REQ=0,O195&gt;=G195),OR(CORE_MODE&lt;&gt;3,E_CORE&lt;=E_NULL_MAX),N_CW_A_OK="yes"),1,0)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IF(CORE_MODE=1,G195,IF(OR(CORE_MODE=3,CORE_MODE=4),IF(A_FEED=2,0,G195)+(CHOOSE(N_CW+1,0,1,CW_N2,CW_N3,CW_N4,CW_N5,CW_N6)+IF(A_FEED=2,CHOOSE(MIN(N_CW_A,6)+1,0,1,CW_N2,CW_N3,CW_N4,CW_N5,CW_N6),CHOOSE(MIN(N_CW_A,2)+1,0,CW_A1,CW_A2)))*CW_PER_SWING*AM195,AM195))</f>
        <v>26.327220058854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2*ROUNDUP(G196*1000/V_ZENER,0)*PRICE_Z+(4+IF(CORE_MODE=1,1,0)+IF(OR(CORE_MODE=3,CORE_MODE=4),IF(A_FEED=2,0,1)+2*N_CW+2*N_CW_A,0))*ROUNDUP(G196*DIODE_SAFETY/V_STICK,0)*PRICE_STICK</f>
        <v>98.4</v>
      </c>
      <c r="AG196" s="24" t="n">
        <f aca="false">SUM(X196:AF196)</f>
        <v>4055.18110144</v>
      </c>
      <c r="AH196" s="20" t="n">
        <f aca="false">FIXED_BOM</f>
        <v>3754</v>
      </c>
      <c r="AI196" s="24" t="n">
        <f aca="false">(AG196+AH196)*(1+CONT)</f>
        <v>8980.558266656</v>
      </c>
      <c r="AJ196" s="24" t="n">
        <f aca="false">IF(AR196&gt;0,AI196/AR196,1000000000000)</f>
        <v>1283.68803612171</v>
      </c>
      <c r="AK196" s="8" t="n">
        <f aca="false">IF(AND(AP196&gt;=V_NEED,AR196&gt;=P_MIN,AQ196&gt;=Z_MIN,F196&lt;=N_CAP,D196&lt;=R_MAX,OR(CORONA_REQ=0,O196&gt;=G196),OR(CORE_MODE&lt;&gt;3,E_CORE&lt;=E_NULL_MAX),N_CW_A_OK="yes"),1,0)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IF(CORE_MODE=1,G196,IF(OR(CORE_MODE=3,CORE_MODE=4),IF(A_FEED=2,0,G196)+(CHOOSE(N_CW+1,0,1,CW_N2,CW_N3,CW_N4,CW_N5,CW_N6)+IF(A_FEED=2,CHOOSE(MIN(N_CW_A,6)+1,0,1,CW_N2,CW_N3,CW_N4,CW_N5,CW_N6),CHOOSE(MIN(N_CW_A,2)+1,0,CW_A1,CW_A2)))*CW_PER_SWING*AM196,AM196))</f>
        <v>26.4714108516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2*ROUNDUP(G197*1000/V_ZENER,0)*PRICE_Z+(4+IF(CORE_MODE=1,1,0)+IF(OR(CORE_MODE=3,CORE_MODE=4),IF(A_FEED=2,0,1)+2*N_CW+2*N_CW_A,0))*ROUNDUP(G197*DIODE_SAFETY/V_STICK,0)*PRICE_STICK</f>
        <v>98.4</v>
      </c>
      <c r="AG197" s="24" t="n">
        <f aca="false">SUM(X197:AF197)</f>
        <v>1330.58182618</v>
      </c>
      <c r="AH197" s="20" t="n">
        <f aca="false">FIXED_BOM</f>
        <v>3754</v>
      </c>
      <c r="AI197" s="24" t="n">
        <f aca="false">(AG197+AH197)*(1+CONT)</f>
        <v>5847.269100107</v>
      </c>
      <c r="AJ197" s="24" t="n">
        <f aca="false">IF(AR197&gt;0,AI197/AR197,1000000000000)</f>
        <v>4183.75708001005</v>
      </c>
      <c r="AK197" s="8" t="n">
        <f aca="false">IF(AND(AP197&gt;=V_NEED,AR197&gt;=P_MIN,AQ197&gt;=Z_MIN,F197&lt;=N_CAP,D197&lt;=R_MAX,OR(CORONA_REQ=0,O197&gt;=G197),OR(CORE_MODE&lt;&gt;3,E_CORE&lt;=E_NULL_MAX),N_CW_A_OK="yes"),1,0)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IF(CORE_MODE=1,G197,IF(OR(CORE_MODE=3,CORE_MODE=4),IF(A_FEED=2,0,G197)+(CHOOSE(N_CW+1,0,1,CW_N2,CW_N3,CW_N4,CW_N5,CW_N6)+IF(A_FEED=2,CHOOSE(MIN(N_CW_A,6)+1,0,1,CW_N2,CW_N3,CW_N4,CW_N5,CW_N6),CHOOSE(MIN(N_CW_A,2)+1,0,CW_A1,CW_A2)))*CW_PER_SWING*AM197,AM197))</f>
        <v>25.560013495302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2*ROUNDUP(G198*1000/V_ZENER,0)*PRICE_Z+(4+IF(CORE_MODE=1,1,0)+IF(OR(CORE_MODE=3,CORE_MODE=4),IF(A_FEED=2,0,1)+2*N_CW+2*N_CW_A,0))*ROUNDUP(G198*DIODE_SAFETY/V_STICK,0)*PRICE_STICK</f>
        <v>98.4</v>
      </c>
      <c r="AG198" s="24" t="n">
        <f aca="false">SUM(X198:AF198)</f>
        <v>1810.72528584</v>
      </c>
      <c r="AH198" s="20" t="n">
        <f aca="false">FIXED_BOM</f>
        <v>3754</v>
      </c>
      <c r="AI198" s="24" t="n">
        <f aca="false">(AG198+AH198)*(1+CONT)</f>
        <v>6399.434078716</v>
      </c>
      <c r="AJ198" s="24" t="n">
        <f aca="false">IF(AR198&gt;0,AI198/AR198,1000000000000)</f>
        <v>2647.02486508948</v>
      </c>
      <c r="AK198" s="8" t="n">
        <f aca="false">IF(AND(AP198&gt;=V_NEED,AR198&gt;=P_MIN,AQ198&gt;=Z_MIN,F198&lt;=N_CAP,D198&lt;=R_MAX,OR(CORONA_REQ=0,O198&gt;=G198),OR(CORE_MODE&lt;&gt;3,E_CORE&lt;=E_NULL_MAX),N_CW_A_OK="yes"),1,0)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IF(CORE_MODE=1,G198,IF(OR(CORE_MODE=3,CORE_MODE=4),IF(A_FEED=2,0,G198)+(CHOOSE(N_CW+1,0,1,CW_N2,CW_N3,CW_N4,CW_N5,CW_N6)+IF(A_FEED=2,CHOOSE(MIN(N_CW_A,6)+1,0,1,CW_N2,CW_N3,CW_N4,CW_N5,CW_N6),CHOOSE(MIN(N_CW_A,2)+1,0,CW_A1,CW_A2)))*CW_PER_SWING*AM198,AM198))</f>
        <v>25.814235135546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2*ROUNDUP(G199*1000/V_ZENER,0)*PRICE_Z+(4+IF(CORE_MODE=1,1,0)+IF(OR(CORE_MODE=3,CORE_MODE=4),IF(A_FEED=2,0,1)+2*N_CW+2*N_CW_A,0))*ROUNDUP(G199*DIODE_SAFETY/V_STICK,0)*PRICE_STICK</f>
        <v>98.4</v>
      </c>
      <c r="AG199" s="24" t="n">
        <f aca="false">SUM(X199:AF199)</f>
        <v>2290.868862</v>
      </c>
      <c r="AH199" s="20" t="n">
        <f aca="false">FIXED_BOM</f>
        <v>3754</v>
      </c>
      <c r="AI199" s="24" t="n">
        <f aca="false">(AG199+AH199)*(1+CONT)</f>
        <v>6951.5991913</v>
      </c>
      <c r="AJ199" s="24" t="n">
        <f aca="false">IF(AR199&gt;0,AI199/AR199,1000000000000)</f>
        <v>2018.1185914218</v>
      </c>
      <c r="AK199" s="8" t="n">
        <f aca="false">IF(AND(AP199&gt;=V_NEED,AR199&gt;=P_MIN,AQ199&gt;=Z_MIN,F199&lt;=N_CAP,D199&lt;=R_MAX,OR(CORONA_REQ=0,O199&gt;=G199),OR(CORE_MODE&lt;&gt;3,E_CORE&lt;=E_NULL_MAX),N_CW_A_OK="yes"),1,0)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IF(CORE_MODE=1,G199,IF(OR(CORE_MODE=3,CORE_MODE=4),IF(A_FEED=2,0,G199)+(CHOOSE(N_CW+1,0,1,CW_N2,CW_N3,CW_N4,CW_N5,CW_N6)+IF(A_FEED=2,CHOOSE(MIN(N_CW_A,6)+1,0,1,CW_N2,CW_N3,CW_N4,CW_N5,CW_N6),CHOOSE(MIN(N_CW_A,2)+1,0,CW_A1,CW_A2)))*CW_PER_SWING*AM199,AM199))</f>
        <v>25.961002355574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2*ROUNDUP(G200*1000/V_ZENER,0)*PRICE_Z+(4+IF(CORE_MODE=1,1,0)+IF(OR(CORE_MODE=3,CORE_MODE=4),IF(A_FEED=2,0,1)+2*N_CW+2*N_CW_A,0))*ROUNDUP(G200*DIODE_SAFETY/V_STICK,0)*PRICE_STICK</f>
        <v>98.4</v>
      </c>
      <c r="AG200" s="24" t="n">
        <f aca="false">SUM(X200:AF200)</f>
        <v>2771.01232316</v>
      </c>
      <c r="AH200" s="20" t="n">
        <f aca="false">FIXED_BOM</f>
        <v>3754</v>
      </c>
      <c r="AI200" s="24" t="n">
        <f aca="false">(AG200+AH200)*(1+CONT)</f>
        <v>7503.764171634</v>
      </c>
      <c r="AJ200" s="24" t="n">
        <f aca="false">IF(AR200&gt;0,AI200/AR200,1000000000000)</f>
        <v>1677.48418012374</v>
      </c>
      <c r="AK200" s="8" t="n">
        <f aca="false">IF(AND(AP200&gt;=V_NEED,AR200&gt;=P_MIN,AQ200&gt;=Z_MIN,F200&lt;=N_CAP,D200&lt;=R_MAX,OR(CORONA_REQ=0,O200&gt;=G200),OR(CORE_MODE&lt;&gt;3,E_CORE&lt;=E_NULL_MAX),N_CW_A_OK="yes"),1,0)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IF(CORE_MODE=1,G200,IF(OR(CORE_MODE=3,CORE_MODE=4),IF(A_FEED=2,0,G200)+(CHOOSE(N_CW+1,0,1,CW_N2,CW_N3,CW_N4,CW_N5,CW_N6)+IF(A_FEED=2,CHOOSE(MIN(N_CW_A,6)+1,0,1,CW_N2,CW_N3,CW_N4,CW_N5,CW_N6),CHOOSE(MIN(N_CW_A,2)+1,0,CW_A1,CW_A2)))*CW_PER_SWING*AM200,AM200))</f>
        <v>26.075124926136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2*ROUNDUP(G201*1000/V_ZENER,0)*PRICE_Z+(4+IF(CORE_MODE=1,1,0)+IF(OR(CORE_MODE=3,CORE_MODE=4),IF(A_FEED=2,0,1)+2*N_CW+2*N_CW_A,0))*ROUNDUP(G201*DIODE_SAFETY/V_STICK,0)*PRICE_STICK</f>
        <v>98.4</v>
      </c>
      <c r="AG201" s="24" t="n">
        <f aca="false">SUM(X201:AF201)</f>
        <v>3251.15583932</v>
      </c>
      <c r="AH201" s="20" t="n">
        <f aca="false">FIXED_BOM</f>
        <v>3754</v>
      </c>
      <c r="AI201" s="24" t="n">
        <f aca="false">(AG201+AH201)*(1+CONT)</f>
        <v>8055.929215218</v>
      </c>
      <c r="AJ201" s="24" t="n">
        <f aca="false">IF(AR201&gt;0,AI201/AR201,1000000000000)</f>
        <v>1463.93292875258</v>
      </c>
      <c r="AK201" s="8" t="n">
        <f aca="false">IF(AND(AP201&gt;=V_NEED,AR201&gt;=P_MIN,AQ201&gt;=Z_MIN,F201&lt;=N_CAP,D201&lt;=R_MAX,OR(CORONA_REQ=0,O201&gt;=G201),OR(CORE_MODE&lt;&gt;3,E_CORE&lt;=E_NULL_MAX),N_CW_A_OK="yes"),1,0)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IF(CORE_MODE=1,G201,IF(OR(CORE_MODE=3,CORE_MODE=4),IF(A_FEED=2,0,G201)+(CHOOSE(N_CW+1,0,1,CW_N2,CW_N3,CW_N4,CW_N5,CW_N6)+IF(A_FEED=2,CHOOSE(MIN(N_CW_A,6)+1,0,1,CW_N2,CW_N3,CW_N4,CW_N5,CW_N6),CHOOSE(MIN(N_CW_A,2)+1,0,CW_A1,CW_A2)))*CW_PER_SWING*AM201,AM201))</f>
        <v>26.167349987064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2*ROUNDUP(G202*1000/V_ZENER,0)*PRICE_Z+(4+IF(CORE_MODE=1,1,0)+IF(OR(CORE_MODE=3,CORE_MODE=4),IF(A_FEED=2,0,1)+2*N_CW+2*N_CW_A,0))*ROUNDUP(G202*DIODE_SAFETY/V_STICK,0)*PRICE_STICK</f>
        <v>98.4</v>
      </c>
      <c r="AG202" s="24" t="n">
        <f aca="false">SUM(X202:AF202)</f>
        <v>4211.44287514</v>
      </c>
      <c r="AH202" s="20" t="n">
        <f aca="false">FIXED_BOM</f>
        <v>3754</v>
      </c>
      <c r="AI202" s="24" t="n">
        <f aca="false">(AG202+AH202)*(1+CONT)</f>
        <v>9160.259306411</v>
      </c>
      <c r="AJ202" s="24" t="n">
        <f aca="false">IF(AR202&gt;0,AI202/AR202,1000000000000)</f>
        <v>1209.91597218368</v>
      </c>
      <c r="AK202" s="8" t="n">
        <f aca="false">IF(AND(AP202&gt;=V_NEED,AR202&gt;=P_MIN,AQ202&gt;=Z_MIN,F202&lt;=N_CAP,D202&lt;=R_MAX,OR(CORONA_REQ=0,O202&gt;=G202),OR(CORE_MODE&lt;&gt;3,E_CORE&lt;=E_NULL_MAX),N_CW_A_OK="yes"),1,0)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IF(CORE_MODE=1,G202,IF(OR(CORE_MODE=3,CORE_MODE=4),IF(A_FEED=2,0,G202)+(CHOOSE(N_CW+1,0,1,CW_N2,CW_N3,CW_N4,CW_N5,CW_N6)+IF(A_FEED=2,CHOOSE(MIN(N_CW_A,6)+1,0,1,CW_N2,CW_N3,CW_N4,CW_N5,CW_N6),CHOOSE(MIN(N_CW_A,2)+1,0,CW_A1,CW_A2)))*CW_PER_SWING*AM202,AM202))</f>
        <v>26.329974756228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2*ROUNDUP(G203*1000/V_ZENER,0)*PRICE_Z+(4+IF(CORE_MODE=1,1,0)+IF(OR(CORE_MODE=3,CORE_MODE=4),IF(A_FEED=2,0,1)+2*N_CW+2*N_CW_A,0))*ROUNDUP(G203*DIODE_SAFETY/V_STICK,0)*PRICE_STICK</f>
        <v>98.4</v>
      </c>
      <c r="AG203" s="24" t="n">
        <f aca="false">SUM(X203:AF203)</f>
        <v>1275.84728746</v>
      </c>
      <c r="AH203" s="20" t="n">
        <f aca="false">FIXED_BOM</f>
        <v>3754</v>
      </c>
      <c r="AI203" s="24" t="n">
        <f aca="false">(AG203+AH203)*(1+CONT)</f>
        <v>5784.324380579</v>
      </c>
      <c r="AJ203" s="24" t="n">
        <f aca="false">IF(AR203&gt;0,AI203/AR203,1000000000000)</f>
        <v>5786.2106852624</v>
      </c>
      <c r="AK203" s="8" t="n">
        <f aca="false">IF(AND(AP203&gt;=V_NEED,AR203&gt;=P_MIN,AQ203&gt;=Z_MIN,F203&lt;=N_CAP,D203&lt;=R_MAX,OR(CORONA_REQ=0,O203&gt;=G203),OR(CORE_MODE&lt;&gt;3,E_CORE&lt;=E_NULL_MAX),N_CW_A_OK="yes"),1,0)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IF(CORE_MODE=1,G203,IF(OR(CORE_MODE=3,CORE_MODE=4),IF(A_FEED=2,0,G203)+(CHOOSE(N_CW+1,0,1,CW_N2,CW_N3,CW_N4,CW_N5,CW_N6)+IF(A_FEED=2,CHOOSE(MIN(N_CW_A,6)+1,0,1,CW_N2,CW_N3,CW_N4,CW_N5,CW_N6),CHOOSE(MIN(N_CW_A,2)+1,0,CW_A1,CW_A2)))*CW_PER_SWING*AM203,AM203))</f>
        <v>25.590548615346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2*ROUNDUP(G204*1000/V_ZENER,0)*PRICE_Z+(4+IF(CORE_MODE=1,1,0)+IF(OR(CORE_MODE=3,CORE_MODE=4),IF(A_FEED=2,0,1)+2*N_CW+2*N_CW_A,0))*ROUNDUP(G204*DIODE_SAFETY/V_STICK,0)*PRICE_STICK</f>
        <v>98.4</v>
      </c>
      <c r="AG204" s="24" t="n">
        <f aca="false">SUM(X204:AF204)</f>
        <v>1690.10692768</v>
      </c>
      <c r="AH204" s="20" t="n">
        <f aca="false">FIXED_BOM</f>
        <v>3754</v>
      </c>
      <c r="AI204" s="24" t="n">
        <f aca="false">(AG204+AH204)*(1+CONT)</f>
        <v>6260.722966832</v>
      </c>
      <c r="AJ204" s="24" t="n">
        <f aca="false">IF(AR204&gt;0,AI204/AR204,1000000000000)</f>
        <v>3489.13725540935</v>
      </c>
      <c r="AK204" s="8" t="n">
        <f aca="false">IF(AND(AP204&gt;=V_NEED,AR204&gt;=P_MIN,AQ204&gt;=Z_MIN,F204&lt;=N_CAP,D204&lt;=R_MAX,OR(CORONA_REQ=0,O204&gt;=G204),OR(CORE_MODE&lt;&gt;3,E_CORE&lt;=E_NULL_MAX),N_CW_A_OK="yes"),1,0)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IF(CORE_MODE=1,G204,IF(OR(CORE_MODE=3,CORE_MODE=4),IF(A_FEED=2,0,G204)+(CHOOSE(N_CW+1,0,1,CW_N2,CW_N3,CW_N4,CW_N5,CW_N6)+IF(A_FEED=2,CHOOSE(MIN(N_CW_A,6)+1,0,1,CW_N2,CW_N3,CW_N4,CW_N5,CW_N6),CHOOSE(MIN(N_CW_A,2)+1,0,CW_A1,CW_A2)))*CW_PER_SWING*AM204,AM204))</f>
        <v>25.89994909359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2*ROUNDUP(G205*1000/V_ZENER,0)*PRICE_Z+(4+IF(CORE_MODE=1,1,0)+IF(OR(CORE_MODE=3,CORE_MODE=4),IF(A_FEED=2,0,1)+2*N_CW+2*N_CW_A,0))*ROUNDUP(G205*DIODE_SAFETY/V_STICK,0)*PRICE_STICK</f>
        <v>98.4</v>
      </c>
      <c r="AG205" s="24" t="n">
        <f aca="false">SUM(X205:AF205)</f>
        <v>2178.69959391</v>
      </c>
      <c r="AH205" s="20" t="n">
        <f aca="false">FIXED_BOM</f>
        <v>3754</v>
      </c>
      <c r="AI205" s="24" t="n">
        <f aca="false">(AG205+AH205)*(1+CONT)</f>
        <v>6822.6045329965</v>
      </c>
      <c r="AJ205" s="24" t="n">
        <f aca="false">IF(AR205&gt;0,AI205/AR205,1000000000000)</f>
        <v>2628.13407958608</v>
      </c>
      <c r="AK205" s="8" t="n">
        <f aca="false">IF(AND(AP205&gt;=V_NEED,AR205&gt;=P_MIN,AQ205&gt;=Z_MIN,F205&lt;=N_CAP,D205&lt;=R_MAX,OR(CORONA_REQ=0,O205&gt;=G205),OR(CORE_MODE&lt;&gt;3,E_CORE&lt;=E_NULL_MAX),N_CW_A_OK="yes"),1,0)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IF(CORE_MODE=1,G205,IF(OR(CORE_MODE=3,CORE_MODE=4),IF(A_FEED=2,0,G205)+(CHOOSE(N_CW+1,0,1,CW_N2,CW_N3,CW_N4,CW_N5,CW_N6)+IF(A_FEED=2,CHOOSE(MIN(N_CW_A,6)+1,0,1,CW_N2,CW_N3,CW_N4,CW_N5,CW_N6),CHOOSE(MIN(N_CW_A,2)+1,0,CW_A1,CW_A2)))*CW_PER_SWING*AM205,AM205))</f>
        <v>26.074365155982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2*ROUNDUP(G206*1000/V_ZENER,0)*PRICE_Z+(4+IF(CORE_MODE=1,1,0)+IF(OR(CORE_MODE=3,CORE_MODE=4),IF(A_FEED=2,0,1)+2*N_CW+2*N_CW_A,0))*ROUNDUP(G206*DIODE_SAFETY/V_STICK,0)*PRICE_STICK</f>
        <v>98.4</v>
      </c>
      <c r="AG206" s="24" t="n">
        <f aca="false">SUM(X206:AF206)</f>
        <v>2592.95922366</v>
      </c>
      <c r="AH206" s="20" t="n">
        <f aca="false">FIXED_BOM</f>
        <v>3754</v>
      </c>
      <c r="AI206" s="24" t="n">
        <f aca="false">(AG206+AH206)*(1+CONT)</f>
        <v>7299.003107209</v>
      </c>
      <c r="AJ206" s="24" t="n">
        <f aca="false">IF(AR206&gt;0,AI206/AR206,1000000000000)</f>
        <v>2145.15864357171</v>
      </c>
      <c r="AK206" s="8" t="n">
        <f aca="false">IF(AND(AP206&gt;=V_NEED,AR206&gt;=P_MIN,AQ206&gt;=Z_MIN,F206&lt;=N_CAP,D206&lt;=R_MAX,OR(CORONA_REQ=0,O206&gt;=G206),OR(CORE_MODE&lt;&gt;3,E_CORE&lt;=E_NULL_MAX),N_CW_A_OK="yes"),1,0)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IF(CORE_MODE=1,G206,IF(OR(CORE_MODE=3,CORE_MODE=4),IF(A_FEED=2,0,G206)+(CHOOSE(N_CW+1,0,1,CW_N2,CW_N3,CW_N4,CW_N5,CW_N6)+IF(A_FEED=2,CHOOSE(MIN(N_CW_A,6)+1,0,1,CW_N2,CW_N3,CW_N4,CW_N5,CW_N6),CHOOSE(MIN(N_CW_A,2)+1,0,CW_A1,CW_A2)))*CW_PER_SWING*AM206,AM206))</f>
        <v>26.189943598962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2*ROUNDUP(G207*1000/V_ZENER,0)*PRICE_Z+(4+IF(CORE_MODE=1,1,0)+IF(OR(CORE_MODE=3,CORE_MODE=4),IF(A_FEED=2,0,1)+2*N_CW+2*N_CW_A,0))*ROUNDUP(G207*DIODE_SAFETY/V_STICK,0)*PRICE_STICK</f>
        <v>98.4</v>
      </c>
      <c r="AG207" s="24" t="n">
        <f aca="false">SUM(X207:AF207)</f>
        <v>3081.55182839</v>
      </c>
      <c r="AH207" s="20" t="n">
        <f aca="false">FIXED_BOM</f>
        <v>3754</v>
      </c>
      <c r="AI207" s="24" t="n">
        <f aca="false">(AG207+AH207)*(1+CONT)</f>
        <v>7860.8846026485</v>
      </c>
      <c r="AJ207" s="24" t="n">
        <f aca="false">IF(AR207&gt;0,AI207/AR207,1000000000000)</f>
        <v>1864.65428494843</v>
      </c>
      <c r="AK207" s="8" t="n">
        <f aca="false">IF(AND(AP207&gt;=V_NEED,AR207&gt;=P_MIN,AQ207&gt;=Z_MIN,F207&lt;=N_CAP,D207&lt;=R_MAX,OR(CORONA_REQ=0,O207&gt;=G207),OR(CORE_MODE&lt;&gt;3,E_CORE&lt;=E_NULL_MAX),N_CW_A_OK="yes"),1,0)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IF(CORE_MODE=1,G207,IF(OR(CORE_MODE=3,CORE_MODE=4),IF(A_FEED=2,0,G207)+(CHOOSE(N_CW+1,0,1,CW_N2,CW_N3,CW_N4,CW_N5,CW_N6)+IF(A_FEED=2,CHOOSE(MIN(N_CW_A,6)+1,0,1,CW_N2,CW_N3,CW_N4,CW_N5,CW_N6),CHOOSE(MIN(N_CW_A,2)+1,0,CW_A1,CW_A2)))*CW_PER_SWING*AM207,AM207))</f>
        <v>26.282673758484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2*ROUNDUP(G208*1000/V_ZENER,0)*PRICE_Z+(4+IF(CORE_MODE=1,1,0)+IF(OR(CORE_MODE=3,CORE_MODE=4),IF(A_FEED=2,0,1)+2*N_CW+2*N_CW_A,0))*ROUNDUP(G208*DIODE_SAFETY/V_STICK,0)*PRICE_STICK</f>
        <v>98.4</v>
      </c>
      <c r="AG208" s="24" t="n">
        <f aca="false">SUM(X208:AF208)</f>
        <v>3984.40412437</v>
      </c>
      <c r="AH208" s="20" t="n">
        <f aca="false">FIXED_BOM</f>
        <v>3754</v>
      </c>
      <c r="AI208" s="24" t="n">
        <f aca="false">(AG208+AH208)*(1+CONT)</f>
        <v>8899.1647430255</v>
      </c>
      <c r="AJ208" s="24" t="n">
        <f aca="false">IF(AR208&gt;0,AI208/AR208,1000000000000)</f>
        <v>1525.66455665607</v>
      </c>
      <c r="AK208" s="8" t="n">
        <f aca="false">IF(AND(AP208&gt;=V_NEED,AR208&gt;=P_MIN,AQ208&gt;=Z_MIN,F208&lt;=N_CAP,D208&lt;=R_MAX,OR(CORONA_REQ=0,O208&gt;=G208),OR(CORE_MODE&lt;&gt;3,E_CORE&lt;=E_NULL_MAX),N_CW_A_OK="yes"),1,0)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IF(CORE_MODE=1,G208,IF(OR(CORE_MODE=3,CORE_MODE=4),IF(A_FEED=2,0,G208)+(CHOOSE(N_CW+1,0,1,CW_N2,CW_N3,CW_N4,CW_N5,CW_N6)+IF(A_FEED=2,CHOOSE(MIN(N_CW_A,6)+1,0,1,CW_N2,CW_N3,CW_N4,CW_N5,CW_N6),CHOOSE(MIN(N_CW_A,2)+1,0,CW_A1,CW_A2)))*CW_PER_SWING*AM208,AM208))</f>
        <v>26.42803179588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2*ROUNDUP(G209*1000/V_ZENER,0)*PRICE_Z+(4+IF(CORE_MODE=1,1,0)+IF(OR(CORE_MODE=3,CORE_MODE=4),IF(A_FEED=2,0,1)+2*N_CW+2*N_CW_A,0))*ROUNDUP(G209*DIODE_SAFETY/V_STICK,0)*PRICE_STICK</f>
        <v>98.4</v>
      </c>
      <c r="AG209" s="24" t="n">
        <f aca="false">SUM(X209:AF209)</f>
        <v>1354.51234558</v>
      </c>
      <c r="AH209" s="20" t="n">
        <f aca="false">FIXED_BOM</f>
        <v>3754</v>
      </c>
      <c r="AI209" s="24" t="n">
        <f aca="false">(AG209+AH209)*(1+CONT)</f>
        <v>5874.789197417</v>
      </c>
      <c r="AJ209" s="24" t="n">
        <f aca="false">IF(AR209&gt;0,AI209/AR209,1000000000000)</f>
        <v>4741.75606838786</v>
      </c>
      <c r="AK209" s="8" t="n">
        <f aca="false">IF(AND(AP209&gt;=V_NEED,AR209&gt;=P_MIN,AQ209&gt;=Z_MIN,F209&lt;=N_CAP,D209&lt;=R_MAX,OR(CORONA_REQ=0,O209&gt;=G209),OR(CORE_MODE&lt;&gt;3,E_CORE&lt;=E_NULL_MAX),N_CW_A_OK="yes"),1,0)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IF(CORE_MODE=1,G209,IF(OR(CORE_MODE=3,CORE_MODE=4),IF(A_FEED=2,0,G209)+(CHOOSE(N_CW+1,0,1,CW_N2,CW_N3,CW_N4,CW_N5,CW_N6)+IF(A_FEED=2,CHOOSE(MIN(N_CW_A,6)+1,0,1,CW_N2,CW_N3,CW_N4,CW_N5,CW_N6),CHOOSE(MIN(N_CW_A,2)+1,0,CW_A1,CW_A2)))*CW_PER_SWING*AM209,AM209))</f>
        <v>25.627594838274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2*ROUNDUP(G210*1000/V_ZENER,0)*PRICE_Z+(4+IF(CORE_MODE=1,1,0)+IF(OR(CORE_MODE=3,CORE_MODE=4),IF(A_FEED=2,0,1)+2*N_CW+2*N_CW_A,0))*ROUNDUP(G210*DIODE_SAFETY/V_STICK,0)*PRICE_STICK</f>
        <v>98.4</v>
      </c>
      <c r="AG210" s="24" t="n">
        <f aca="false">SUM(X210:AF210)</f>
        <v>1770.93807715</v>
      </c>
      <c r="AH210" s="20" t="n">
        <f aca="false">FIXED_BOM</f>
        <v>3754</v>
      </c>
      <c r="AI210" s="24" t="n">
        <f aca="false">(AG210+AH210)*(1+CONT)</f>
        <v>6353.6787887225</v>
      </c>
      <c r="AJ210" s="24" t="n">
        <f aca="false">IF(AR210&gt;0,AI210/AR210,1000000000000)</f>
        <v>2926.68535377533</v>
      </c>
      <c r="AK210" s="8" t="n">
        <f aca="false">IF(AND(AP210&gt;=V_NEED,AR210&gt;=P_MIN,AQ210&gt;=Z_MIN,F210&lt;=N_CAP,D210&lt;=R_MAX,OR(CORONA_REQ=0,O210&gt;=G210),OR(CORE_MODE&lt;&gt;3,E_CORE&lt;=E_NULL_MAX),N_CW_A_OK="yes"),1,0)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IF(CORE_MODE=1,G210,IF(OR(CORE_MODE=3,CORE_MODE=4),IF(A_FEED=2,0,G210)+(CHOOSE(N_CW+1,0,1,CW_N2,CW_N3,CW_N4,CW_N5,CW_N6)+IF(A_FEED=2,CHOOSE(MIN(N_CW_A,6)+1,0,1,CW_N2,CW_N3,CW_N4,CW_N5,CW_N6),CHOOSE(MIN(N_CW_A,2)+1,0,CW_A1,CW_A2)))*CW_PER_SWING*AM210,AM210))</f>
        <v>25.916456055204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2*ROUNDUP(G211*1000/V_ZENER,0)*PRICE_Z+(4+IF(CORE_MODE=1,1,0)+IF(OR(CORE_MODE=3,CORE_MODE=4),IF(A_FEED=2,0,1)+2*N_CW+2*N_CW_A,0))*ROUNDUP(G211*DIODE_SAFETY/V_STICK,0)*PRICE_STICK</f>
        <v>98.4</v>
      </c>
      <c r="AG211" s="24" t="n">
        <f aca="false">SUM(X211:AF211)</f>
        <v>2261.6967867</v>
      </c>
      <c r="AH211" s="20" t="n">
        <f aca="false">FIXED_BOM</f>
        <v>3754</v>
      </c>
      <c r="AI211" s="24" t="n">
        <f aca="false">(AG211+AH211)*(1+CONT)</f>
        <v>6918.051304705</v>
      </c>
      <c r="AJ211" s="24" t="n">
        <f aca="false">IF(AR211&gt;0,AI211/AR211,1000000000000)</f>
        <v>2222.68636698375</v>
      </c>
      <c r="AK211" s="8" t="n">
        <f aca="false">IF(AND(AP211&gt;=V_NEED,AR211&gt;=P_MIN,AQ211&gt;=Z_MIN,F211&lt;=N_CAP,D211&lt;=R_MAX,OR(CORONA_REQ=0,O211&gt;=G211),OR(CORE_MODE&lt;&gt;3,E_CORE&lt;=E_NULL_MAX),N_CW_A_OK="yes"),1,0)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IF(CORE_MODE=1,G211,IF(OR(CORE_MODE=3,CORE_MODE=4),IF(A_FEED=2,0,G211)+(CHOOSE(N_CW+1,0,1,CW_N2,CW_N3,CW_N4,CW_N5,CW_N6)+IF(A_FEED=2,CHOOSE(MIN(N_CW_A,6)+1,0,1,CW_N2,CW_N3,CW_N4,CW_N5,CW_N6),CHOOSE(MIN(N_CW_A,2)+1,0,CW_A1,CW_A2)))*CW_PER_SWING*AM211,AM211))</f>
        <v>26.06718341799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2*ROUNDUP(G212*1000/V_ZENER,0)*PRICE_Z+(4+IF(CORE_MODE=1,1,0)+IF(OR(CORE_MODE=3,CORE_MODE=4),IF(A_FEED=2,0,1)+2*N_CW+2*N_CW_A,0))*ROUNDUP(G212*DIODE_SAFETY/V_STICK,0)*PRICE_STICK</f>
        <v>98.4</v>
      </c>
      <c r="AG212" s="24" t="n">
        <f aca="false">SUM(X212:AF212)</f>
        <v>2752.45543125</v>
      </c>
      <c r="AH212" s="20" t="n">
        <f aca="false">FIXED_BOM</f>
        <v>3754</v>
      </c>
      <c r="AI212" s="24" t="n">
        <f aca="false">(AG212+AH212)*(1+CONT)</f>
        <v>7482.4237459375</v>
      </c>
      <c r="AJ212" s="24" t="n">
        <f aca="false">IF(AR212&gt;0,AI212/AR212,1000000000000)</f>
        <v>1843.52183543902</v>
      </c>
      <c r="AK212" s="8" t="n">
        <f aca="false">IF(AND(AP212&gt;=V_NEED,AR212&gt;=P_MIN,AQ212&gt;=Z_MIN,F212&lt;=N_CAP,D212&lt;=R_MAX,OR(CORONA_REQ=0,O212&gt;=G212),OR(CORE_MODE&lt;&gt;3,E_CORE&lt;=E_NULL_MAX),N_CW_A_OK="yes"),1,0)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IF(CORE_MODE=1,G212,IF(OR(CORE_MODE=3,CORE_MODE=4),IF(A_FEED=2,0,G212)+(CHOOSE(N_CW+1,0,1,CW_N2,CW_N3,CW_N4,CW_N5,CW_N6)+IF(A_FEED=2,CHOOSE(MIN(N_CW_A,6)+1,0,1,CW_N2,CW_N3,CW_N4,CW_N5,CW_N6),CHOOSE(MIN(N_CW_A,2)+1,0,CW_A1,CW_A2)))*CW_PER_SWING*AM212,AM212))</f>
        <v>26.180890025004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2*ROUNDUP(G213*1000/V_ZENER,0)*PRICE_Z+(4+IF(CORE_MODE=1,1,0)+IF(OR(CORE_MODE=3,CORE_MODE=4),IF(A_FEED=2,0,1)+2*N_CW+2*N_CW_A,0))*ROUNDUP(G213*DIODE_SAFETY/V_STICK,0)*PRICE_STICK</f>
        <v>98.4</v>
      </c>
      <c r="AG213" s="24" t="n">
        <f aca="false">SUM(X213:AF213)</f>
        <v>3168.88110782</v>
      </c>
      <c r="AH213" s="20" t="n">
        <f aca="false">FIXED_BOM</f>
        <v>3754</v>
      </c>
      <c r="AI213" s="24" t="n">
        <f aca="false">(AG213+AH213)*(1+CONT)</f>
        <v>7961.313273993</v>
      </c>
      <c r="AJ213" s="24" t="n">
        <f aca="false">IF(AR213&gt;0,AI213/AR213,1000000000000)</f>
        <v>1590.84235074785</v>
      </c>
      <c r="AK213" s="8" t="n">
        <f aca="false">IF(AND(AP213&gt;=V_NEED,AR213&gt;=P_MIN,AQ213&gt;=Z_MIN,F213&lt;=N_CAP,D213&lt;=R_MAX,OR(CORONA_REQ=0,O213&gt;=G213),OR(CORE_MODE&lt;&gt;3,E_CORE&lt;=E_NULL_MAX),N_CW_A_OK="yes"),1,0)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IF(CORE_MODE=1,G213,IF(OR(CORE_MODE=3,CORE_MODE=4),IF(A_FEED=2,0,G213)+(CHOOSE(N_CW+1,0,1,CW_N2,CW_N3,CW_N4,CW_N5,CW_N6)+IF(A_FEED=2,CHOOSE(MIN(N_CW_A,6)+1,0,1,CW_N2,CW_N3,CW_N4,CW_N5,CW_N6),CHOOSE(MIN(N_CW_A,2)+1,0,CW_A1,CW_A2)))*CW_PER_SWING*AM213,AM213))</f>
        <v>26.273896078716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2*ROUNDUP(G214*1000/V_ZENER,0)*PRICE_Z+(4+IF(CORE_MODE=1,1,0)+IF(OR(CORE_MODE=3,CORE_MODE=4),IF(A_FEED=2,0,1)+2*N_CW+2*N_CW_A,0))*ROUNDUP(G214*DIODE_SAFETY/V_STICK,0)*PRICE_STICK</f>
        <v>98.4</v>
      </c>
      <c r="AG214" s="24" t="n">
        <f aca="false">SUM(X214:AF214)</f>
        <v>4150.39850995</v>
      </c>
      <c r="AH214" s="20" t="n">
        <f aca="false">FIXED_BOM</f>
        <v>3754</v>
      </c>
      <c r="AI214" s="24" t="n">
        <f aca="false">(AG214+AH214)*(1+CONT)</f>
        <v>9090.0582864425</v>
      </c>
      <c r="AJ214" s="24" t="n">
        <f aca="false">IF(AR214&gt;0,AI214/AR214,1000000000000)</f>
        <v>1317.35469430937</v>
      </c>
      <c r="AK214" s="8" t="n">
        <f aca="false">IF(AND(AP214&gt;=V_NEED,AR214&gt;=P_MIN,AQ214&gt;=Z_MIN,F214&lt;=N_CAP,D214&lt;=R_MAX,OR(CORONA_REQ=0,O214&gt;=G214),OR(CORE_MODE&lt;&gt;3,E_CORE&lt;=E_NULL_MAX),N_CW_A_OK="yes"),1,0)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IF(CORE_MODE=1,G214,IF(OR(CORE_MODE=3,CORE_MODE=4),IF(A_FEED=2,0,G214)+(CHOOSE(N_CW+1,0,1,CW_N2,CW_N3,CW_N4,CW_N5,CW_N6)+IF(A_FEED=2,CHOOSE(MIN(N_CW_A,6)+1,0,1,CW_N2,CW_N3,CW_N4,CW_N5,CW_N6),CHOOSE(MIN(N_CW_A,2)+1,0,CW_A1,CW_A2)))*CW_PER_SWING*AM214,AM214))</f>
        <v>26.417934068526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2*ROUNDUP(G215*1000/V_ZENER,0)*PRICE_Z+(4+IF(CORE_MODE=1,1,0)+IF(OR(CORE_MODE=3,CORE_MODE=4),IF(A_FEED=2,0,1)+2*N_CW+2*N_CW_A,0))*ROUNDUP(G215*DIODE_SAFETY/V_STICK,0)*PRICE_STICK</f>
        <v>98.4</v>
      </c>
      <c r="AG215" s="24" t="n">
        <f aca="false">SUM(X215:AF215)</f>
        <v>1358.84442025</v>
      </c>
      <c r="AH215" s="20" t="n">
        <f aca="false">FIXED_BOM</f>
        <v>3754</v>
      </c>
      <c r="AI215" s="24" t="n">
        <f aca="false">(AG215+AH215)*(1+CONT)</f>
        <v>5879.7710832875</v>
      </c>
      <c r="AJ215" s="24" t="n">
        <f aca="false">IF(AR215&gt;0,AI215/AR215,1000000000000)</f>
        <v>4304.84077932915</v>
      </c>
      <c r="AK215" s="8" t="n">
        <f aca="false">IF(AND(AP215&gt;=V_NEED,AR215&gt;=P_MIN,AQ215&gt;=Z_MIN,F215&lt;=N_CAP,D215&lt;=R_MAX,OR(CORONA_REQ=0,O215&gt;=G215),OR(CORE_MODE&lt;&gt;3,E_CORE&lt;=E_NULL_MAX),N_CW_A_OK="yes"),1,0)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IF(CORE_MODE=1,G215,IF(OR(CORE_MODE=3,CORE_MODE=4),IF(A_FEED=2,0,G215)+(CHOOSE(N_CW+1,0,1,CW_N2,CW_N3,CW_N4,CW_N5,CW_N6)+IF(A_FEED=2,CHOOSE(MIN(N_CW_A,6)+1,0,1,CW_N2,CW_N3,CW_N4,CW_N5,CW_N6),CHOOSE(MIN(N_CW_A,2)+1,0,CW_A1,CW_A2)))*CW_PER_SWING*AM215,AM215))</f>
        <v>25.512644585142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2*ROUNDUP(G216*1000/V_ZENER,0)*PRICE_Z+(4+IF(CORE_MODE=1,1,0)+IF(OR(CORE_MODE=3,CORE_MODE=4),IF(A_FEED=2,0,1)+2*N_CW+2*N_CW_A,0))*ROUNDUP(G216*DIODE_SAFETY/V_STICK,0)*PRICE_STICK</f>
        <v>98.4</v>
      </c>
      <c r="AG216" s="24" t="n">
        <f aca="false">SUM(X216:AF216)</f>
        <v>1851.76917162</v>
      </c>
      <c r="AH216" s="20" t="n">
        <f aca="false">FIXED_BOM</f>
        <v>3754</v>
      </c>
      <c r="AI216" s="24" t="n">
        <f aca="false">(AG216+AH216)*(1+CONT)</f>
        <v>6446.634547363</v>
      </c>
      <c r="AJ216" s="24" t="n">
        <f aca="false">IF(AR216&gt;0,AI216/AR216,1000000000000)</f>
        <v>2723.87791474544</v>
      </c>
      <c r="AK216" s="8" t="n">
        <f aca="false">IF(AND(AP216&gt;=V_NEED,AR216&gt;=P_MIN,AQ216&gt;=Z_MIN,F216&lt;=N_CAP,D216&lt;=R_MAX,OR(CORONA_REQ=0,O216&gt;=G216),OR(CORE_MODE&lt;&gt;3,E_CORE&lt;=E_NULL_MAX),N_CW_A_OK="yes"),1,0)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IF(CORE_MODE=1,G216,IF(OR(CORE_MODE=3,CORE_MODE=4),IF(A_FEED=2,0,G216)+(CHOOSE(N_CW+1,0,1,CW_N2,CW_N3,CW_N4,CW_N5,CW_N6)+IF(A_FEED=2,CHOOSE(MIN(N_CW_A,6)+1,0,1,CW_N2,CW_N3,CW_N4,CW_N5,CW_N6),CHOOSE(MIN(N_CW_A,2)+1,0,CW_A1,CW_A2)))*CW_PER_SWING*AM216,AM216))</f>
        <v>25.76444260104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2*ROUNDUP(G217*1000/V_ZENER,0)*PRICE_Z+(4+IF(CORE_MODE=1,1,0)+IF(OR(CORE_MODE=3,CORE_MODE=4),IF(A_FEED=2,0,1)+2*N_CW+2*N_CW_A,0))*ROUNDUP(G217*DIODE_SAFETY/V_STICK,0)*PRICE_STICK</f>
        <v>98.4</v>
      </c>
      <c r="AG217" s="24" t="n">
        <f aca="false">SUM(X217:AF217)</f>
        <v>2344.69391949</v>
      </c>
      <c r="AH217" s="20" t="n">
        <f aca="false">FIXED_BOM</f>
        <v>3754</v>
      </c>
      <c r="AI217" s="24" t="n">
        <f aca="false">(AG217+AH217)*(1+CONT)</f>
        <v>7013.4980074135</v>
      </c>
      <c r="AJ217" s="24" t="n">
        <f aca="false">IF(AR217&gt;0,AI217/AR217,1000000000000)</f>
        <v>2080.74732105034</v>
      </c>
      <c r="AK217" s="8" t="n">
        <f aca="false">IF(AND(AP217&gt;=V_NEED,AR217&gt;=P_MIN,AQ217&gt;=Z_MIN,F217&lt;=N_CAP,D217&lt;=R_MAX,OR(CORONA_REQ=0,O217&gt;=G217),OR(CORE_MODE&lt;&gt;3,E_CORE&lt;=E_NULL_MAX),N_CW_A_OK="yes"),1,0)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IF(CORE_MODE=1,G217,IF(OR(CORE_MODE=3,CORE_MODE=4),IF(A_FEED=2,0,G217)+(CHOOSE(N_CW+1,0,1,CW_N2,CW_N3,CW_N4,CW_N5,CW_N6)+IF(A_FEED=2,CHOOSE(MIN(N_CW_A,6)+1,0,1,CW_N2,CW_N3,CW_N4,CW_N5,CW_N6),CHOOSE(MIN(N_CW_A,2)+1,0,CW_A1,CW_A2)))*CW_PER_SWING*AM217,AM217))</f>
        <v>25.910484007122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2*ROUNDUP(G218*1000/V_ZENER,0)*PRICE_Z+(4+IF(CORE_MODE=1,1,0)+IF(OR(CORE_MODE=3,CORE_MODE=4),IF(A_FEED=2,0,1)+2*N_CW+2*N_CW_A,0))*ROUNDUP(G218*DIODE_SAFETY/V_STICK,0)*PRICE_STICK</f>
        <v>98.4</v>
      </c>
      <c r="AG218" s="24" t="n">
        <f aca="false">SUM(X218:AF218)</f>
        <v>2837.61860039</v>
      </c>
      <c r="AH218" s="20" t="n">
        <f aca="false">FIXED_BOM</f>
        <v>3754</v>
      </c>
      <c r="AI218" s="24" t="n">
        <f aca="false">(AG218+AH218)*(1+CONT)</f>
        <v>7580.3613904485</v>
      </c>
      <c r="AJ218" s="24" t="n">
        <f aca="false">IF(AR218&gt;0,AI218/AR218,1000000000000)</f>
        <v>1730.07414553669</v>
      </c>
      <c r="AK218" s="8" t="n">
        <f aca="false">IF(AND(AP218&gt;=V_NEED,AR218&gt;=P_MIN,AQ218&gt;=Z_MIN,F218&lt;=N_CAP,D218&lt;=R_MAX,OR(CORONA_REQ=0,O218&gt;=G218),OR(CORE_MODE&lt;&gt;3,E_CORE&lt;=E_NULL_MAX),N_CW_A_OK="yes"),1,0)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IF(CORE_MODE=1,G218,IF(OR(CORE_MODE=3,CORE_MODE=4),IF(A_FEED=2,0,G218)+(CHOOSE(N_CW+1,0,1,CW_N2,CW_N3,CW_N4,CW_N5,CW_N6)+IF(A_FEED=2,CHOOSE(MIN(N_CW_A,6)+1,0,1,CW_N2,CW_N3,CW_N4,CW_N5,CW_N6),CHOOSE(MIN(N_CW_A,2)+1,0,CW_A1,CW_A2)))*CW_PER_SWING*AM218,AM218))</f>
        <v>26.024487730956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2*ROUNDUP(G219*1000/V_ZENER,0)*PRICE_Z+(4+IF(CORE_MODE=1,1,0)+IF(OR(CORE_MODE=3,CORE_MODE=4),IF(A_FEED=2,0,1)+2*N_CW+2*N_CW_A,0))*ROUNDUP(G219*DIODE_SAFETY/V_STICK,0)*PRICE_STICK</f>
        <v>98.4</v>
      </c>
      <c r="AG219" s="24" t="n">
        <f aca="false">SUM(X219:AF219)</f>
        <v>3330.54334826</v>
      </c>
      <c r="AH219" s="20" t="n">
        <f aca="false">FIXED_BOM</f>
        <v>3754</v>
      </c>
      <c r="AI219" s="24" t="n">
        <f aca="false">(AG219+AH219)*(1+CONT)</f>
        <v>8147.224850499</v>
      </c>
      <c r="AJ219" s="24" t="n">
        <f aca="false">IF(AR219&gt;0,AI219/AR219,1000000000000)</f>
        <v>1510.25643815451</v>
      </c>
      <c r="AK219" s="8" t="n">
        <f aca="false">IF(AND(AP219&gt;=V_NEED,AR219&gt;=P_MIN,AQ219&gt;=Z_MIN,F219&lt;=N_CAP,D219&lt;=R_MAX,OR(CORONA_REQ=0,O219&gt;=G219),OR(CORE_MODE&lt;&gt;3,E_CORE&lt;=E_NULL_MAX),N_CW_A_OK="yes"),1,0)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IF(CORE_MODE=1,G219,IF(OR(CORE_MODE=3,CORE_MODE=4),IF(A_FEED=2,0,G219)+(CHOOSE(N_CW+1,0,1,CW_N2,CW_N3,CW_N4,CW_N5,CW_N6)+IF(A_FEED=2,CHOOSE(MIN(N_CW_A,6)+1,0,1,CW_N2,CW_N3,CW_N4,CW_N5,CW_N6),CHOOSE(MIN(N_CW_A,2)+1,0,CW_A1,CW_A2)))*CW_PER_SWING*AM219,AM219))</f>
        <v>26.116657613046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2*ROUNDUP(G220*1000/V_ZENER,0)*PRICE_Z+(4+IF(CORE_MODE=1,1,0)+IF(OR(CORE_MODE=3,CORE_MODE=4),IF(A_FEED=2,0,1)+2*N_CW+2*N_CW_A,0))*ROUNDUP(G220*DIODE_SAFETY/V_STICK,0)*PRICE_STICK</f>
        <v>98.4</v>
      </c>
      <c r="AG220" s="24" t="n">
        <f aca="false">SUM(X220:AF220)</f>
        <v>4316.39283553</v>
      </c>
      <c r="AH220" s="20" t="n">
        <f aca="false">FIXED_BOM</f>
        <v>3754</v>
      </c>
      <c r="AI220" s="24" t="n">
        <f aca="false">(AG220+AH220)*(1+CONT)</f>
        <v>9280.9517608595</v>
      </c>
      <c r="AJ220" s="24" t="n">
        <f aca="false">IF(AR220&gt;0,AI220/AR220,1000000000000)</f>
        <v>1252.39327118962</v>
      </c>
      <c r="AK220" s="8" t="n">
        <f aca="false">IF(AND(AP220&gt;=V_NEED,AR220&gt;=P_MIN,AQ220&gt;=Z_MIN,F220&lt;=N_CAP,D220&lt;=R_MAX,OR(CORONA_REQ=0,O220&gt;=G220),OR(CORE_MODE&lt;&gt;3,E_CORE&lt;=E_NULL_MAX),N_CW_A_OK="yes"),1,0)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IF(CORE_MODE=1,G220,IF(OR(CORE_MODE=3,CORE_MODE=4),IF(A_FEED=2,0,G220)+(CHOOSE(N_CW+1,0,1,CW_N2,CW_N3,CW_N4,CW_N5,CW_N6)+IF(A_FEED=2,CHOOSE(MIN(N_CW_A,6)+1,0,1,CW_N2,CW_N3,CW_N4,CW_N5,CW_N6),CHOOSE(MIN(N_CW_A,2)+1,0,CW_A1,CW_A2)))*CW_PER_SWING*AM220,AM220))</f>
        <v>26.280186466248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2*ROUNDUP(G221*1000/V_ZENER,0)*PRICE_Z+(4+IF(CORE_MODE=1,1,0)+IF(OR(CORE_MODE=3,CORE_MODE=4),IF(A_FEED=2,0,1)+2*N_CW+2*N_CW_A,0))*ROUNDUP(G221*DIODE_SAFETY/V_STICK,0)*PRICE_STICK</f>
        <v>98.4</v>
      </c>
      <c r="AG221" s="24" t="n">
        <f aca="false">SUM(X221:AF221)</f>
        <v>1299.24370756</v>
      </c>
      <c r="AH221" s="20" t="n">
        <f aca="false">FIXED_BOM</f>
        <v>3754</v>
      </c>
      <c r="AI221" s="24" t="n">
        <f aca="false">(AG221+AH221)*(1+CONT)</f>
        <v>5811.230263694</v>
      </c>
      <c r="AJ221" s="24" t="n">
        <f aca="false">IF(AR221&gt;0,AI221/AR221,1000000000000)</f>
        <v>5877.42178786898</v>
      </c>
      <c r="AK221" s="8" t="n">
        <f aca="false">IF(AND(AP221&gt;=V_NEED,AR221&gt;=P_MIN,AQ221&gt;=Z_MIN,F221&lt;=N_CAP,D221&lt;=R_MAX,OR(CORONA_REQ=0,O221&gt;=G221),OR(CORE_MODE&lt;&gt;3,E_CORE&lt;=E_NULL_MAX),N_CW_A_OK="yes"),1,0)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IF(CORE_MODE=1,G221,IF(OR(CORE_MODE=3,CORE_MODE=4),IF(A_FEED=2,0,G221)+(CHOOSE(N_CW+1,0,1,CW_N2,CW_N3,CW_N4,CW_N5,CW_N6)+IF(A_FEED=2,CHOOSE(MIN(N_CW_A,6)+1,0,1,CW_N2,CW_N3,CW_N4,CW_N5,CW_N6),CHOOSE(MIN(N_CW_A,2)+1,0,CW_A1,CW_A2)))*CW_PER_SWING*AM221,AM221))</f>
        <v>25.547789260422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2*ROUNDUP(G222*1000/V_ZENER,0)*PRICE_Z+(4+IF(CORE_MODE=1,1,0)+IF(OR(CORE_MODE=3,CORE_MODE=4),IF(A_FEED=2,0,1)+2*N_CW+2*N_CW_A,0))*ROUNDUP(G222*DIODE_SAFETY/V_STICK,0)*PRICE_STICK</f>
        <v>98.4</v>
      </c>
      <c r="AG222" s="24" t="n">
        <f aca="false">SUM(X222:AF222)</f>
        <v>1722.50122324</v>
      </c>
      <c r="AH222" s="20" t="n">
        <f aca="false">FIXED_BOM</f>
        <v>3754</v>
      </c>
      <c r="AI222" s="24" t="n">
        <f aca="false">(AG222+AH222)*(1+CONT)</f>
        <v>6297.976406726</v>
      </c>
      <c r="AJ222" s="24" t="n">
        <f aca="false">IF(AR222&gt;0,AI222/AR222,1000000000000)</f>
        <v>3547.38029474459</v>
      </c>
      <c r="AK222" s="8" t="n">
        <f aca="false">IF(AND(AP222&gt;=V_NEED,AR222&gt;=P_MIN,AQ222&gt;=Z_MIN,F222&lt;=N_CAP,D222&lt;=R_MAX,OR(CORONA_REQ=0,O222&gt;=G222),OR(CORE_MODE&lt;&gt;3,E_CORE&lt;=E_NULL_MAX),N_CW_A_OK="yes"),1,0)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IF(CORE_MODE=1,G222,IF(OR(CORE_MODE=3,CORE_MODE=4),IF(A_FEED=2,0,G222)+(CHOOSE(N_CW+1,0,1,CW_N2,CW_N3,CW_N4,CW_N5,CW_N6)+IF(A_FEED=2,CHOOSE(MIN(N_CW_A,6)+1,0,1,CW_N2,CW_N3,CW_N4,CW_N5,CW_N6),CHOOSE(MIN(N_CW_A,2)+1,0,CW_A1,CW_A2)))*CW_PER_SWING*AM222,AM222))</f>
        <v>25.854082745634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2*ROUNDUP(G223*1000/V_ZENER,0)*PRICE_Z+(4+IF(CORE_MODE=1,1,0)+IF(OR(CORE_MODE=3,CORE_MODE=4),IF(A_FEED=2,0,1)+2*N_CW+2*N_CW_A,0))*ROUNDUP(G223*DIODE_SAFETY/V_STICK,0)*PRICE_STICK</f>
        <v>98.4</v>
      </c>
      <c r="AG223" s="24" t="n">
        <f aca="false">SUM(X223:AF223)</f>
        <v>2222.79209952</v>
      </c>
      <c r="AH223" s="20" t="n">
        <f aca="false">FIXED_BOM</f>
        <v>3754</v>
      </c>
      <c r="AI223" s="24" t="n">
        <f aca="false">(AG223+AH223)*(1+CONT)</f>
        <v>6873.310914448</v>
      </c>
      <c r="AJ223" s="24" t="n">
        <f aca="false">IF(AR223&gt;0,AI223/AR223,1000000000000)</f>
        <v>2675.93002736076</v>
      </c>
      <c r="AK223" s="8" t="n">
        <f aca="false">IF(AND(AP223&gt;=V_NEED,AR223&gt;=P_MIN,AQ223&gt;=Z_MIN,F223&lt;=N_CAP,D223&lt;=R_MAX,OR(CORONA_REQ=0,O223&gt;=G223),OR(CORE_MODE&lt;&gt;3,E_CORE&lt;=E_NULL_MAX),N_CW_A_OK="yes"),1,0)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IF(CORE_MODE=1,G223,IF(OR(CORE_MODE=3,CORE_MODE=4),IF(A_FEED=2,0,G223)+(CHOOSE(N_CW+1,0,1,CW_N2,CW_N3,CW_N4,CW_N5,CW_N6)+IF(A_FEED=2,CHOOSE(MIN(N_CW_A,6)+1,0,1,CW_N2,CW_N3,CW_N4,CW_N5,CW_N6),CHOOSE(MIN(N_CW_A,2)+1,0,CW_A1,CW_A2)))*CW_PER_SWING*AM223,AM223))</f>
        <v>26.026295899032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2*ROUNDUP(G224*1000/V_ZENER,0)*PRICE_Z+(4+IF(CORE_MODE=1,1,0)+IF(OR(CORE_MODE=3,CORE_MODE=4),IF(A_FEED=2,0,1)+2*N_CW+2*N_CW_A,0))*ROUNDUP(G224*DIODE_SAFETY/V_STICK,0)*PRICE_STICK</f>
        <v>98.4</v>
      </c>
      <c r="AG224" s="24" t="n">
        <f aca="false">SUM(X224:AF224)</f>
        <v>2646.0496767</v>
      </c>
      <c r="AH224" s="20" t="n">
        <f aca="false">FIXED_BOM</f>
        <v>3754</v>
      </c>
      <c r="AI224" s="24" t="n">
        <f aca="false">(AG224+AH224)*(1+CONT)</f>
        <v>7360.057128205</v>
      </c>
      <c r="AJ224" s="24" t="n">
        <f aca="false">IF(AR224&gt;0,AI224/AR224,1000000000000)</f>
        <v>2185.76387643551</v>
      </c>
      <c r="AK224" s="8" t="n">
        <f aca="false">IF(AND(AP224&gt;=V_NEED,AR224&gt;=P_MIN,AQ224&gt;=Z_MIN,F224&lt;=N_CAP,D224&lt;=R_MAX,OR(CORONA_REQ=0,O224&gt;=G224),OR(CORE_MODE&lt;&gt;3,E_CORE&lt;=E_NULL_MAX),N_CW_A_OK="yes"),1,0)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IF(CORE_MODE=1,G224,IF(OR(CORE_MODE=3,CORE_MODE=4),IF(A_FEED=2,0,G224)+(CHOOSE(N_CW+1,0,1,CW_N2,CW_N3,CW_N4,CW_N5,CW_N6)+IF(A_FEED=2,CHOOSE(MIN(N_CW_A,6)+1,0,1,CW_N2,CW_N3,CW_N4,CW_N5,CW_N6),CHOOSE(MIN(N_CW_A,2)+1,0,CW_A1,CW_A2)))*CW_PER_SWING*AM224,AM224))</f>
        <v>26.141161261644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2*ROUNDUP(G225*1000/V_ZENER,0)*PRICE_Z+(4+IF(CORE_MODE=1,1,0)+IF(OR(CORE_MODE=3,CORE_MODE=4),IF(A_FEED=2,0,1)+2*N_CW+2*N_CW_A,0))*ROUNDUP(G225*DIODE_SAFETY/V_STICK,0)*PRICE_STICK</f>
        <v>98.4</v>
      </c>
      <c r="AG225" s="24" t="n">
        <f aca="false">SUM(X225:AF225)</f>
        <v>3146.34049148</v>
      </c>
      <c r="AH225" s="20" t="n">
        <f aca="false">FIXED_BOM</f>
        <v>3754</v>
      </c>
      <c r="AI225" s="24" t="n">
        <f aca="false">(AG225+AH225)*(1+CONT)</f>
        <v>7935.391565202</v>
      </c>
      <c r="AJ225" s="24" t="n">
        <f aca="false">IF(AR225&gt;0,AI225/AR225,1000000000000)</f>
        <v>1902.57283370392</v>
      </c>
      <c r="AK225" s="8" t="n">
        <f aca="false">IF(AND(AP225&gt;=V_NEED,AR225&gt;=P_MIN,AQ225&gt;=Z_MIN,F225&lt;=N_CAP,D225&lt;=R_MAX,OR(CORONA_REQ=0,O225&gt;=G225),OR(CORE_MODE&lt;&gt;3,E_CORE&lt;=E_NULL_MAX),N_CW_A_OK="yes"),1,0)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IF(CORE_MODE=1,G225,IF(OR(CORE_MODE=3,CORE_MODE=4),IF(A_FEED=2,0,G225)+(CHOOSE(N_CW+1,0,1,CW_N2,CW_N3,CW_N4,CW_N5,CW_N6)+IF(A_FEED=2,CHOOSE(MIN(N_CW_A,6)+1,0,1,CW_N2,CW_N3,CW_N4,CW_N5,CW_N6),CHOOSE(MIN(N_CW_A,2)+1,0,CW_A1,CW_A2)))*CW_PER_SWING*AM225,AM225))</f>
        <v>26.2335051693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2*ROUNDUP(G226*1000/V_ZENER,0)*PRICE_Z+(4+IF(CORE_MODE=1,1,0)+IF(OR(CORE_MODE=3,CORE_MODE=4),IF(A_FEED=2,0,1)+2*N_CW+2*N_CW_A,0))*ROUNDUP(G226*DIODE_SAFETY/V_STICK,0)*PRICE_STICK</f>
        <v>98.4</v>
      </c>
      <c r="AG226" s="24" t="n">
        <f aca="false">SUM(X226:AF226)</f>
        <v>4069.88894494</v>
      </c>
      <c r="AH226" s="20" t="n">
        <f aca="false">FIXED_BOM</f>
        <v>3754</v>
      </c>
      <c r="AI226" s="24" t="n">
        <f aca="false">(AG226+AH226)*(1+CONT)</f>
        <v>8997.472286681</v>
      </c>
      <c r="AJ226" s="24" t="n">
        <f aca="false">IF(AR226&gt;0,AI226/AR226,1000000000000)</f>
        <v>1559.01701775734</v>
      </c>
      <c r="AK226" s="8" t="n">
        <f aca="false">IF(AND(AP226&gt;=V_NEED,AR226&gt;=P_MIN,AQ226&gt;=Z_MIN,F226&lt;=N_CAP,D226&lt;=R_MAX,OR(CORONA_REQ=0,O226&gt;=G226),OR(CORE_MODE&lt;&gt;3,E_CORE&lt;=E_NULL_MAX),N_CW_A_OK="yes"),1,0)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IF(CORE_MODE=1,G226,IF(OR(CORE_MODE=3,CORE_MODE=4),IF(A_FEED=2,0,G226)+(CHOOSE(N_CW+1,0,1,CW_N2,CW_N3,CW_N4,CW_N5,CW_N6)+IF(A_FEED=2,CHOOSE(MIN(N_CW_A,6)+1,0,1,CW_N2,CW_N3,CW_N4,CW_N5,CW_N6),CHOOSE(MIN(N_CW_A,2)+1,0,CW_A1,CW_A2)))*CW_PER_SWING*AM226,AM226))</f>
        <v>26.378629757766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2*ROUNDUP(G227*1000/V_ZENER,0)*PRICE_Z+(4+IF(CORE_MODE=1,1,0)+IF(OR(CORE_MODE=3,CORE_MODE=4),IF(A_FEED=2,0,1)+2*N_CW+2*N_CW_A,0))*ROUNDUP(G227*DIODE_SAFETY/V_STICK,0)*PRICE_STICK</f>
        <v>98.4</v>
      </c>
      <c r="AG227" s="24" t="n">
        <f aca="false">SUM(X227:AF227)</f>
        <v>1381.69203799</v>
      </c>
      <c r="AH227" s="20" t="n">
        <f aca="false">FIXED_BOM</f>
        <v>3754</v>
      </c>
      <c r="AI227" s="24" t="n">
        <f aca="false">(AG227+AH227)*(1+CONT)</f>
        <v>5906.0458436885</v>
      </c>
      <c r="AJ227" s="24" t="n">
        <f aca="false">IF(AR227&gt;0,AI227/AR227,1000000000000)</f>
        <v>4836.14143735993</v>
      </c>
      <c r="AK227" s="8" t="n">
        <f aca="false">IF(AND(AP227&gt;=V_NEED,AR227&gt;=P_MIN,AQ227&gt;=Z_MIN,F227&lt;=N_CAP,D227&lt;=R_MAX,OR(CORONA_REQ=0,O227&gt;=G227),OR(CORE_MODE&lt;&gt;3,E_CORE&lt;=E_NULL_MAX),N_CW_A_OK="yes"),1,0)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IF(CORE_MODE=1,G227,IF(OR(CORE_MODE=3,CORE_MODE=4),IF(A_FEED=2,0,G227)+(CHOOSE(N_CW+1,0,1,CW_N2,CW_N3,CW_N4,CW_N5,CW_N6)+IF(A_FEED=2,CHOOSE(MIN(N_CW_A,6)+1,0,1,CW_N2,CW_N3,CW_N4,CW_N5,CW_N6),CHOOSE(MIN(N_CW_A,2)+1,0,CW_A1,CW_A2)))*CW_PER_SWING*AM227,AM227))</f>
        <v>25.584037512462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2*ROUNDUP(G228*1000/V_ZENER,0)*PRICE_Z+(4+IF(CORE_MODE=1,1,0)+IF(OR(CORE_MODE=3,CORE_MODE=4),IF(A_FEED=2,0,1)+2*N_CW+2*N_CW_A,0))*ROUNDUP(G228*DIODE_SAFETY/V_STICK,0)*PRICE_STICK</f>
        <v>98.4</v>
      </c>
      <c r="AG228" s="24" t="n">
        <f aca="false">SUM(X228:AF228)</f>
        <v>1807.65716782</v>
      </c>
      <c r="AH228" s="20" t="n">
        <f aca="false">FIXED_BOM</f>
        <v>3754</v>
      </c>
      <c r="AI228" s="24" t="n">
        <f aca="false">(AG228+AH228)*(1+CONT)</f>
        <v>6395.905742993</v>
      </c>
      <c r="AJ228" s="24" t="n">
        <f aca="false">IF(AR228&gt;0,AI228/AR228,1000000000000)</f>
        <v>2984.89132847029</v>
      </c>
      <c r="AK228" s="8" t="n">
        <f aca="false">IF(AND(AP228&gt;=V_NEED,AR228&gt;=P_MIN,AQ228&gt;=Z_MIN,F228&lt;=N_CAP,D228&lt;=R_MAX,OR(CORONA_REQ=0,O228&gt;=G228),OR(CORE_MODE&lt;&gt;3,E_CORE&lt;=E_NULL_MAX),N_CW_A_OK="yes"),1,0)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IF(CORE_MODE=1,G228,IF(OR(CORE_MODE=3,CORE_MODE=4),IF(A_FEED=2,0,G228)+(CHOOSE(N_CW+1,0,1,CW_N2,CW_N3,CW_N4,CW_N5,CW_N6)+IF(A_FEED=2,CHOOSE(MIN(N_CW_A,6)+1,0,1,CW_N2,CW_N3,CW_N4,CW_N5,CW_N6),CHOOSE(MIN(N_CW_A,2)+1,0,CW_A1,CW_A2)))*CW_PER_SWING*AM228,AM228))</f>
        <v>25.8697492911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2*ROUNDUP(G229*1000/V_ZENER,0)*PRICE_Z+(4+IF(CORE_MODE=1,1,0)+IF(OR(CORE_MODE=3,CORE_MODE=4),IF(A_FEED=2,0,1)+2*N_CW+2*N_CW_A,0))*ROUNDUP(G229*DIODE_SAFETY/V_STICK,0)*PRICE_STICK</f>
        <v>98.4</v>
      </c>
      <c r="AG229" s="24" t="n">
        <f aca="false">SUM(X229:AF229)</f>
        <v>2310.65553825</v>
      </c>
      <c r="AH229" s="20" t="n">
        <f aca="false">FIXED_BOM</f>
        <v>3754</v>
      </c>
      <c r="AI229" s="24" t="n">
        <f aca="false">(AG229+AH229)*(1+CONT)</f>
        <v>6974.3538689875</v>
      </c>
      <c r="AJ229" s="24" t="n">
        <f aca="false">IF(AR229&gt;0,AI229/AR229,1000000000000)</f>
        <v>2271.94745565139</v>
      </c>
      <c r="AK229" s="8" t="n">
        <f aca="false">IF(AND(AP229&gt;=V_NEED,AR229&gt;=P_MIN,AQ229&gt;=Z_MIN,F229&lt;=N_CAP,D229&lt;=R_MAX,OR(CORONA_REQ=0,O229&gt;=G229),OR(CORE_MODE&lt;&gt;3,E_CORE&lt;=E_NULL_MAX),N_CW_A_OK="yes"),1,0)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IF(CORE_MODE=1,G229,IF(OR(CORE_MODE=3,CORE_MODE=4),IF(A_FEED=2,0,G229)+(CHOOSE(N_CW+1,0,1,CW_N2,CW_N3,CW_N4,CW_N5,CW_N6)+IF(A_FEED=2,CHOOSE(MIN(N_CW_A,6)+1,0,1,CW_N2,CW_N3,CW_N4,CW_N5,CW_N6),CHOOSE(MIN(N_CW_A,2)+1,0,CW_A1,CW_A2)))*CW_PER_SWING*AM229,AM229))</f>
        <v>26.019589547952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2*ROUNDUP(G230*1000/V_ZENER,0)*PRICE_Z+(4+IF(CORE_MODE=1,1,0)+IF(OR(CORE_MODE=3,CORE_MODE=4),IF(A_FEED=2,0,1)+2*N_CW+2*N_CW_A,0))*ROUNDUP(G230*DIODE_SAFETY/V_STICK,0)*PRICE_STICK</f>
        <v>98.4</v>
      </c>
      <c r="AG230" s="24" t="n">
        <f aca="false">SUM(X230:AF230)</f>
        <v>2813.65395171</v>
      </c>
      <c r="AH230" s="20" t="n">
        <f aca="false">FIXED_BOM</f>
        <v>3754</v>
      </c>
      <c r="AI230" s="24" t="n">
        <f aca="false">(AG230+AH230)*(1+CONT)</f>
        <v>7552.8020444665</v>
      </c>
      <c r="AJ230" s="24" t="n">
        <f aca="false">IF(AR230&gt;0,AI230/AR230,1000000000000)</f>
        <v>1886.73310444464</v>
      </c>
      <c r="AK230" s="8" t="n">
        <f aca="false">IF(AND(AP230&gt;=V_NEED,AR230&gt;=P_MIN,AQ230&gt;=Z_MIN,F230&lt;=N_CAP,D230&lt;=R_MAX,OR(CORONA_REQ=0,O230&gt;=G230),OR(CORE_MODE&lt;&gt;3,E_CORE&lt;=E_NULL_MAX),N_CW_A_OK="yes"),1,0)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IF(CORE_MODE=1,G230,IF(OR(CORE_MODE=3,CORE_MODE=4),IF(A_FEED=2,0,G230)+(CHOOSE(N_CW+1,0,1,CW_N2,CW_N3,CW_N4,CW_N5,CW_N6)+IF(A_FEED=2,CHOOSE(MIN(N_CW_A,6)+1,0,1,CW_N2,CW_N3,CW_N4,CW_N5,CW_N6),CHOOSE(MIN(N_CW_A,2)+1,0,CW_A1,CW_A2)))*CW_PER_SWING*AM230,AM230))</f>
        <v>26.132841990684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2*ROUNDUP(G231*1000/V_ZENER,0)*PRICE_Z+(4+IF(CORE_MODE=1,1,0)+IF(OR(CORE_MODE=3,CORE_MODE=4),IF(A_FEED=2,0,1)+2*N_CW+2*N_CW_A,0))*ROUNDUP(G231*DIODE_SAFETY/V_STICK,0)*PRICE_STICK</f>
        <v>98.4</v>
      </c>
      <c r="AG231" s="24" t="n">
        <f aca="false">SUM(X231:AF231)</f>
        <v>3316.65232214</v>
      </c>
      <c r="AH231" s="20" t="n">
        <f aca="false">FIXED_BOM</f>
        <v>3754</v>
      </c>
      <c r="AI231" s="24" t="n">
        <f aca="false">(AG231+AH231)*(1+CONT)</f>
        <v>8131.250170461</v>
      </c>
      <c r="AJ231" s="24" t="n">
        <f aca="false">IF(AR231&gt;0,AI231/AR231,1000000000000)</f>
        <v>1646.57802779211</v>
      </c>
      <c r="AK231" s="8" t="n">
        <f aca="false">IF(AND(AP231&gt;=V_NEED,AR231&gt;=P_MIN,AQ231&gt;=Z_MIN,F231&lt;=N_CAP,D231&lt;=R_MAX,OR(CORONA_REQ=0,O231&gt;=G231),OR(CORE_MODE&lt;&gt;3,E_CORE&lt;=E_NULL_MAX),N_CW_A_OK="yes"),1,0)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IF(CORE_MODE=1,G231,IF(OR(CORE_MODE=3,CORE_MODE=4),IF(A_FEED=2,0,G231)+(CHOOSE(N_CW+1,0,1,CW_N2,CW_N3,CW_N4,CW_N5,CW_N6)+IF(A_FEED=2,CHOOSE(MIN(N_CW_A,6)+1,0,1,CW_N2,CW_N3,CW_N4,CW_N5,CW_N6),CHOOSE(MIN(N_CW_A,2)+1,0,CW_A1,CW_A2)))*CW_PER_SWING*AM231,AM231))</f>
        <v>26.225720708616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2*ROUNDUP(G232*1000/V_ZENER,0)*PRICE_Z+(4+IF(CORE_MODE=1,1,0)+IF(OR(CORE_MODE=3,CORE_MODE=4),IF(A_FEED=2,0,1)+2*N_CW+2*N_CW_A,0))*ROUNDUP(G232*DIODE_SAFETY/V_STICK,0)*PRICE_STICK</f>
        <v>98.4</v>
      </c>
      <c r="AG232" s="24" t="n">
        <f aca="false">SUM(X232:AF232)</f>
        <v>4245.61587043</v>
      </c>
      <c r="AH232" s="20" t="n">
        <f aca="false">FIXED_BOM</f>
        <v>3754</v>
      </c>
      <c r="AI232" s="24" t="n">
        <f aca="false">(AG232+AH232)*(1+CONT)</f>
        <v>9199.5582509945</v>
      </c>
      <c r="AJ232" s="24" t="n">
        <f aca="false">IF(AR232&gt;0,AI232/AR232,1000000000000)</f>
        <v>1351.60212960937</v>
      </c>
      <c r="AK232" s="8" t="n">
        <f aca="false">IF(AND(AP232&gt;=V_NEED,AR232&gt;=P_MIN,AQ232&gt;=Z_MIN,F232&lt;=N_CAP,D232&lt;=R_MAX,OR(CORONA_REQ=0,O232&gt;=G232),OR(CORE_MODE&lt;&gt;3,E_CORE&lt;=E_NULL_MAX),N_CW_A_OK="yes"),1,0)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IF(CORE_MODE=1,G232,IF(OR(CORE_MODE=3,CORE_MODE=4),IF(A_FEED=2,0,G232)+(CHOOSE(N_CW+1,0,1,CW_N2,CW_N3,CW_N4,CW_N5,CW_N6)+IF(A_FEED=2,CHOOSE(MIN(N_CW_A,6)+1,0,1,CW_N2,CW_N3,CW_N4,CW_N5,CW_N6),CHOOSE(MIN(N_CW_A,2)+1,0,CW_A1,CW_A2)))*CW_PER_SWING*AM232,AM232))</f>
        <v>26.369639851698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2*ROUNDUP(G233*1000/V_ZENER,0)*PRICE_Z+(4+IF(CORE_MODE=1,1,0)+IF(OR(CORE_MODE=3,CORE_MODE=4),IF(A_FEED=2,0,1)+2*N_CW+2*N_CW_A,0))*ROUNDUP(G233*DIODE_SAFETY/V_STICK,0)*PRICE_STICK</f>
        <v>98.4</v>
      </c>
      <c r="AG233" s="24" t="n">
        <f aca="false">SUM(X233:AF233)</f>
        <v>1387.10714629</v>
      </c>
      <c r="AH233" s="20" t="n">
        <f aca="false">FIXED_BOM</f>
        <v>3754</v>
      </c>
      <c r="AI233" s="24" t="n">
        <f aca="false">(AG233+AH233)*(1+CONT)</f>
        <v>5912.2732182335</v>
      </c>
      <c r="AJ233" s="24" t="n">
        <f aca="false">IF(AR233&gt;0,AI233/AR233,1000000000000)</f>
        <v>4427.74372863911</v>
      </c>
      <c r="AK233" s="8" t="n">
        <f aca="false">IF(AND(AP233&gt;=V_NEED,AR233&gt;=P_MIN,AQ233&gt;=Z_MIN,F233&lt;=N_CAP,D233&lt;=R_MAX,OR(CORONA_REQ=0,O233&gt;=G233),OR(CORE_MODE&lt;&gt;3,E_CORE&lt;=E_NULL_MAX),N_CW_A_OK="yes"),1,0)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IF(CORE_MODE=1,G233,IF(OR(CORE_MODE=3,CORE_MODE=4),IF(A_FEED=2,0,G233)+(CHOOSE(N_CW+1,0,1,CW_N2,CW_N3,CW_N4,CW_N5,CW_N6)+IF(A_FEED=2,CHOOSE(MIN(N_CW_A,6)+1,0,1,CW_N2,CW_N3,CW_N4,CW_N5,CW_N6),CHOOSE(MIN(N_CW_A,2)+1,0,CW_A1,CW_A2)))*CW_PER_SWING*AM233,AM233))</f>
        <v>25.144054191828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2*ROUNDUP(G234*1000/V_ZENER,0)*PRICE_Z+(4+IF(CORE_MODE=1,1,0)+IF(OR(CORE_MODE=3,CORE_MODE=4),IF(A_FEED=2,0,1)+2*N_CW+2*N_CW_A,0))*ROUNDUP(G234*DIODE_SAFETY/V_STICK,0)*PRICE_STICK</f>
        <v>98.4</v>
      </c>
      <c r="AG234" s="24" t="n">
        <f aca="false">SUM(X234:AF234)</f>
        <v>1892.8131174</v>
      </c>
      <c r="AH234" s="20" t="n">
        <f aca="false">FIXED_BOM</f>
        <v>3754</v>
      </c>
      <c r="AI234" s="24" t="n">
        <f aca="false">(AG234+AH234)*(1+CONT)</f>
        <v>6493.83508501</v>
      </c>
      <c r="AJ234" s="24" t="n">
        <f aca="false">IF(AR234&gt;0,AI234/AR234,1000000000000)</f>
        <v>2803.00313328372</v>
      </c>
      <c r="AK234" s="8" t="n">
        <f aca="false">IF(AND(AP234&gt;=V_NEED,AR234&gt;=P_MIN,AQ234&gt;=Z_MIN,F234&lt;=N_CAP,D234&lt;=R_MAX,OR(CORONA_REQ=0,O234&gt;=G234),OR(CORE_MODE&lt;&gt;3,E_CORE&lt;=E_NULL_MAX),N_CW_A_OK="yes"),1,0)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IF(CORE_MODE=1,G234,IF(OR(CORE_MODE=3,CORE_MODE=4),IF(A_FEED=2,0,G234)+(CHOOSE(N_CW+1,0,1,CW_N2,CW_N3,CW_N4,CW_N5,CW_N6)+IF(A_FEED=2,CHOOSE(MIN(N_CW_A,6)+1,0,1,CW_N2,CW_N3,CW_N4,CW_N5,CW_N6),CHOOSE(MIN(N_CW_A,2)+1,0,CW_A1,CW_A2)))*CW_PER_SWING*AM234,AM234))</f>
        <v>25.700422415382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2*ROUNDUP(G235*1000/V_ZENER,0)*PRICE_Z+(4+IF(CORE_MODE=1,1,0)+IF(OR(CORE_MODE=3,CORE_MODE=4),IF(A_FEED=2,0,1)+2*N_CW+2*N_CW_A,0))*ROUNDUP(G235*DIODE_SAFETY/V_STICK,0)*PRICE_STICK</f>
        <v>98.4</v>
      </c>
      <c r="AG235" s="24" t="n">
        <f aca="false">SUM(X235:AF235)</f>
        <v>2398.51902501</v>
      </c>
      <c r="AH235" s="20" t="n">
        <f aca="false">FIXED_BOM</f>
        <v>3754</v>
      </c>
      <c r="AI235" s="24" t="n">
        <f aca="false">(AG235+AH235)*(1+CONT)</f>
        <v>7075.3968787615</v>
      </c>
      <c r="AJ235" s="24" t="n">
        <f aca="false">IF(AR235&gt;0,AI235/AR235,1000000000000)</f>
        <v>2143.81279693899</v>
      </c>
      <c r="AK235" s="8" t="n">
        <f aca="false">IF(AND(AP235&gt;=V_NEED,AR235&gt;=P_MIN,AQ235&gt;=Z_MIN,F235&lt;=N_CAP,D235&lt;=R_MAX,OR(CORONA_REQ=0,O235&gt;=G235),OR(CORE_MODE&lt;&gt;3,E_CORE&lt;=E_NULL_MAX),N_CW_A_OK="yes"),1,0)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IF(CORE_MODE=1,G235,IF(OR(CORE_MODE=3,CORE_MODE=4),IF(A_FEED=2,0,G235)+(CHOOSE(N_CW+1,0,1,CW_N2,CW_N3,CW_N4,CW_N5,CW_N6)+IF(A_FEED=2,CHOOSE(MIN(N_CW_A,6)+1,0,1,CW_N2,CW_N3,CW_N4,CW_N5,CW_N6),CHOOSE(MIN(N_CW_A,2)+1,0,CW_A1,CW_A2)))*CW_PER_SWING*AM235,AM235))</f>
        <v>25.848390836268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2*ROUNDUP(G236*1000/V_ZENER,0)*PRICE_Z+(4+IF(CORE_MODE=1,1,0)+IF(OR(CORE_MODE=3,CORE_MODE=4),IF(A_FEED=2,0,1)+2*N_CW+2*N_CW_A,0))*ROUNDUP(G236*DIODE_SAFETY/V_STICK,0)*PRICE_STICK</f>
        <v>98.4</v>
      </c>
      <c r="AG236" s="24" t="n">
        <f aca="false">SUM(X236:AF236)</f>
        <v>2904.22494959</v>
      </c>
      <c r="AH236" s="20" t="n">
        <f aca="false">FIXED_BOM</f>
        <v>3754</v>
      </c>
      <c r="AI236" s="24" t="n">
        <f aca="false">(AG236+AH236)*(1+CONT)</f>
        <v>7656.9586920285</v>
      </c>
      <c r="AJ236" s="24" t="n">
        <f aca="false">IF(AR236&gt;0,AI236/AR236,1000000000000)</f>
        <v>1785.17425232538</v>
      </c>
      <c r="AK236" s="8" t="n">
        <f aca="false">IF(AND(AP236&gt;=V_NEED,AR236&gt;=P_MIN,AQ236&gt;=Z_MIN,F236&lt;=N_CAP,D236&lt;=R_MAX,OR(CORONA_REQ=0,O236&gt;=G236),OR(CORE_MODE&lt;&gt;3,E_CORE&lt;=E_NULL_MAX),N_CW_A_OK="yes"),1,0)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IF(CORE_MODE=1,G236,IF(OR(CORE_MODE=3,CORE_MODE=4),IF(A_FEED=2,0,G236)+(CHOOSE(N_CW+1,0,1,CW_N2,CW_N3,CW_N4,CW_N5,CW_N6)+IF(A_FEED=2,CHOOSE(MIN(N_CW_A,6)+1,0,1,CW_N2,CW_N3,CW_N4,CW_N5,CW_N6),CHOOSE(MIN(N_CW_A,2)+1,0,CW_A1,CW_A2)))*CW_PER_SWING*AM236,AM236))</f>
        <v>25.964092370502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2*ROUNDUP(G237*1000/V_ZENER,0)*PRICE_Z+(4+IF(CORE_MODE=1,1,0)+IF(OR(CORE_MODE=3,CORE_MODE=4),IF(A_FEED=2,0,1)+2*N_CW+2*N_CW_A,0))*ROUNDUP(G237*DIODE_SAFETY/V_STICK,0)*PRICE_STICK</f>
        <v>98.4</v>
      </c>
      <c r="AG237" s="24" t="n">
        <f aca="false">SUM(X237:AF237)</f>
        <v>3409.9309172</v>
      </c>
      <c r="AH237" s="20" t="n">
        <f aca="false">FIXED_BOM</f>
        <v>3754</v>
      </c>
      <c r="AI237" s="24" t="n">
        <f aca="false">(AG237+AH237)*(1+CONT)</f>
        <v>8238.52055478</v>
      </c>
      <c r="AJ237" s="24" t="n">
        <f aca="false">IF(AR237&gt;0,AI237/AR237,1000000000000)</f>
        <v>1561.01057865154</v>
      </c>
      <c r="AK237" s="8" t="n">
        <f aca="false">IF(AND(AP237&gt;=V_NEED,AR237&gt;=P_MIN,AQ237&gt;=Z_MIN,F237&lt;=N_CAP,D237&lt;=R_MAX,OR(CORONA_REQ=0,O237&gt;=G237),OR(CORE_MODE&lt;&gt;3,E_CORE&lt;=E_NULL_MAX),N_CW_A_OK="yes"),1,0)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IF(CORE_MODE=1,G237,IF(OR(CORE_MODE=3,CORE_MODE=4),IF(A_FEED=2,0,G237)+(CHOOSE(N_CW+1,0,1,CW_N2,CW_N3,CW_N4,CW_N5,CW_N6)+IF(A_FEED=2,CHOOSE(MIN(N_CW_A,6)+1,0,1,CW_N2,CW_N3,CW_N4,CW_N5,CW_N6),CHOOSE(MIN(N_CW_A,2)+1,0,CW_A1,CW_A2)))*CW_PER_SWING*AM237,AM237))</f>
        <v>26.057437986294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2*ROUNDUP(G238*1000/V_ZENER,0)*PRICE_Z+(4+IF(CORE_MODE=1,1,0)+IF(OR(CORE_MODE=3,CORE_MODE=4),IF(A_FEED=2,0,1)+2*N_CW+2*N_CW_A,0))*ROUNDUP(G238*DIODE_SAFETY/V_STICK,0)*PRICE_STICK</f>
        <v>98.4</v>
      </c>
      <c r="AG238" s="24" t="n">
        <f aca="false">SUM(X238:AF238)</f>
        <v>4421.34280789</v>
      </c>
      <c r="AH238" s="20" t="n">
        <f aca="false">FIXED_BOM</f>
        <v>3754</v>
      </c>
      <c r="AI238" s="24" t="n">
        <f aca="false">(AG238+AH238)*(1+CONT)</f>
        <v>9401.6442290735</v>
      </c>
      <c r="AJ238" s="24" t="n">
        <f aca="false">IF(AR238&gt;0,AI238/AR238,1000000000000)</f>
        <v>1295.12129500961</v>
      </c>
      <c r="AK238" s="8" t="n">
        <f aca="false">IF(AND(AP238&gt;=V_NEED,AR238&gt;=P_MIN,AQ238&gt;=Z_MIN,F238&lt;=N_CAP,D238&lt;=R_MAX,OR(CORONA_REQ=0,O238&gt;=G238),OR(CORE_MODE&lt;&gt;3,E_CORE&lt;=E_NULL_MAX),N_CW_A_OK="yes"),1,0)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IF(CORE_MODE=1,G238,IF(OR(CORE_MODE=3,CORE_MODE=4),IF(A_FEED=2,0,G238)+(CHOOSE(N_CW+1,0,1,CW_N2,CW_N3,CW_N4,CW_N5,CW_N6)+IF(A_FEED=2,CHOOSE(MIN(N_CW_A,6)+1,0,1,CW_N2,CW_N3,CW_N4,CW_N5,CW_N6),CHOOSE(MIN(N_CW_A,2)+1,0,CW_A1,CW_A2)))*CW_PER_SWING*AM238,AM238))</f>
        <v>26.223080613444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2*ROUNDUP(G239*1000/V_ZENER,0)*PRICE_Z+(4+IF(CORE_MODE=1,1,0)+IF(OR(CORE_MODE=3,CORE_MODE=4),IF(A_FEED=2,0,1)+2*N_CW+2*N_CW_A,0))*ROUNDUP(G239*DIODE_SAFETY/V_STICK,0)*PRICE_STICK</f>
        <v>98.4</v>
      </c>
      <c r="AG239" s="24" t="n">
        <f aca="false">SUM(X239:AF239)</f>
        <v>1322.64006766</v>
      </c>
      <c r="AH239" s="20" t="n">
        <f aca="false">FIXED_BOM</f>
        <v>3754</v>
      </c>
      <c r="AI239" s="24" t="n">
        <f aca="false">(AG239+AH239)*(1+CONT)</f>
        <v>5838.136077809</v>
      </c>
      <c r="AJ239" s="24" t="n">
        <f aca="false">IF(AR239&gt;0,AI239/AR239,1000000000000)</f>
        <v>6036.91352959808</v>
      </c>
      <c r="AK239" s="8" t="n">
        <f aca="false">IF(AND(AP239&gt;=V_NEED,AR239&gt;=P_MIN,AQ239&gt;=Z_MIN,F239&lt;=N_CAP,D239&lt;=R_MAX,OR(CORONA_REQ=0,O239&gt;=G239),OR(CORE_MODE&lt;&gt;3,E_CORE&lt;=E_NULL_MAX),N_CW_A_OK="yes"),1,0)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IF(CORE_MODE=1,G239,IF(OR(CORE_MODE=3,CORE_MODE=4),IF(A_FEED=2,0,G239)+(CHOOSE(N_CW+1,0,1,CW_N2,CW_N3,CW_N4,CW_N5,CW_N6)+IF(A_FEED=2,CHOOSE(MIN(N_CW_A,6)+1,0,1,CW_N2,CW_N3,CW_N4,CW_N5,CW_N6),CHOOSE(MIN(N_CW_A,2)+1,0,CW_A1,CW_A2)))*CW_PER_SWING*AM239,AM239))</f>
        <v>25.486812399906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2*ROUNDUP(G240*1000/V_ZENER,0)*PRICE_Z+(4+IF(CORE_MODE=1,1,0)+IF(OR(CORE_MODE=3,CORE_MODE=4),IF(A_FEED=2,0,1)+2*N_CW+2*N_CW_A,0))*ROUNDUP(G240*DIODE_SAFETY/V_STICK,0)*PRICE_STICK</f>
        <v>98.4</v>
      </c>
      <c r="AG240" s="24" t="n">
        <f aca="false">SUM(X240:AF240)</f>
        <v>1754.8955788</v>
      </c>
      <c r="AH240" s="20" t="n">
        <f aca="false">FIXED_BOM</f>
        <v>3754</v>
      </c>
      <c r="AI240" s="24" t="n">
        <f aca="false">(AG240+AH240)*(1+CONT)</f>
        <v>6335.22991562</v>
      </c>
      <c r="AJ240" s="24" t="n">
        <f aca="false">IF(AR240&gt;0,AI240/AR240,1000000000000)</f>
        <v>3648.97076011609</v>
      </c>
      <c r="AK240" s="8" t="n">
        <f aca="false">IF(AND(AP240&gt;=V_NEED,AR240&gt;=P_MIN,AQ240&gt;=Z_MIN,F240&lt;=N_CAP,D240&lt;=R_MAX,OR(CORONA_REQ=0,O240&gt;=G240),OR(CORE_MODE&lt;&gt;3,E_CORE&lt;=E_NULL_MAX),N_CW_A_OK="yes"),1,0)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IF(CORE_MODE=1,G240,IF(OR(CORE_MODE=3,CORE_MODE=4),IF(A_FEED=2,0,G240)+(CHOOSE(N_CW+1,0,1,CW_N2,CW_N3,CW_N4,CW_N5,CW_N6)+IF(A_FEED=2,CHOOSE(MIN(N_CW_A,6)+1,0,1,CW_N2,CW_N3,CW_N4,CW_N5,CW_N6),CHOOSE(MIN(N_CW_A,2)+1,0,CW_A1,CW_A2)))*CW_PER_SWING*AM240,AM240))</f>
        <v>25.78908207447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2*ROUNDUP(G241*1000/V_ZENER,0)*PRICE_Z+(4+IF(CORE_MODE=1,1,0)+IF(OR(CORE_MODE=3,CORE_MODE=4),IF(A_FEED=2,0,1)+2*N_CW+2*N_CW_A,0))*ROUNDUP(G241*DIODE_SAFETY/V_STICK,0)*PRICE_STICK</f>
        <v>98.4</v>
      </c>
      <c r="AG241" s="24" t="n">
        <f aca="false">SUM(X241:AF241)</f>
        <v>2266.88460513</v>
      </c>
      <c r="AH241" s="20" t="n">
        <f aca="false">FIXED_BOM</f>
        <v>3754</v>
      </c>
      <c r="AI241" s="24" t="n">
        <f aca="false">(AG241+AH241)*(1+CONT)</f>
        <v>6924.0172958995</v>
      </c>
      <c r="AJ241" s="24" t="n">
        <f aca="false">IF(AR241&gt;0,AI241/AR241,1000000000000)</f>
        <v>2751.16093452599</v>
      </c>
      <c r="AK241" s="8" t="n">
        <f aca="false">IF(AND(AP241&gt;=V_NEED,AR241&gt;=P_MIN,AQ241&gt;=Z_MIN,F241&lt;=N_CAP,D241&lt;=R_MAX,OR(CORONA_REQ=0,O241&gt;=G241),OR(CORE_MODE&lt;&gt;3,E_CORE&lt;=E_NULL_MAX),N_CW_A_OK="yes"),1,0)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IF(CORE_MODE=1,G241,IF(OR(CORE_MODE=3,CORE_MODE=4),IF(A_FEED=2,0,G241)+(CHOOSE(N_CW+1,0,1,CW_N2,CW_N3,CW_N4,CW_N5,CW_N6)+IF(A_FEED=2,CHOOSE(MIN(N_CW_A,6)+1,0,1,CW_N2,CW_N3,CW_N4,CW_N5,CW_N6),CHOOSE(MIN(N_CW_A,2)+1,0,CW_A1,CW_A2)))*CW_PER_SWING*AM241,AM241))</f>
        <v>25.958986205724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2*ROUNDUP(G242*1000/V_ZENER,0)*PRICE_Z+(4+IF(CORE_MODE=1,1,0)+IF(OR(CORE_MODE=3,CORE_MODE=4),IF(A_FEED=2,0,1)+2*N_CW+2*N_CW_A,0))*ROUNDUP(G242*DIODE_SAFETY/V_STICK,0)*PRICE_STICK</f>
        <v>98.4</v>
      </c>
      <c r="AG242" s="24" t="n">
        <f aca="false">SUM(X242:AF242)</f>
        <v>2699.14012974</v>
      </c>
      <c r="AH242" s="20" t="n">
        <f aca="false">FIXED_BOM</f>
        <v>3754</v>
      </c>
      <c r="AI242" s="24" t="n">
        <f aca="false">(AG242+AH242)*(1+CONT)</f>
        <v>7421.111149201</v>
      </c>
      <c r="AJ242" s="24" t="n">
        <f aca="false">IF(AR242&gt;0,AI242/AR242,1000000000000)</f>
        <v>2250.62547077916</v>
      </c>
      <c r="AK242" s="8" t="n">
        <f aca="false">IF(AND(AP242&gt;=V_NEED,AR242&gt;=P_MIN,AQ242&gt;=Z_MIN,F242&lt;=N_CAP,D242&lt;=R_MAX,OR(CORONA_REQ=0,O242&gt;=G242),OR(CORE_MODE&lt;&gt;3,E_CORE&lt;=E_NULL_MAX),N_CW_A_OK="yes"),1,0)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IF(CORE_MODE=1,G242,IF(OR(CORE_MODE=3,CORE_MODE=4),IF(A_FEED=2,0,G242)+(CHOOSE(N_CW+1,0,1,CW_N2,CW_N3,CW_N4,CW_N5,CW_N6)+IF(A_FEED=2,CHOOSE(MIN(N_CW_A,6)+1,0,1,CW_N2,CW_N3,CW_N4,CW_N5,CW_N6),CHOOSE(MIN(N_CW_A,2)+1,0,CW_A1,CW_A2)))*CW_PER_SWING*AM242,AM242))</f>
        <v>26.072947484298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2*ROUNDUP(G243*1000/V_ZENER,0)*PRICE_Z+(4+IF(CORE_MODE=1,1,0)+IF(OR(CORE_MODE=3,CORE_MODE=4),IF(A_FEED=2,0,1)+2*N_CW+2*N_CW_A,0))*ROUNDUP(G243*DIODE_SAFETY/V_STICK,0)*PRICE_STICK</f>
        <v>98.4</v>
      </c>
      <c r="AG243" s="24" t="n">
        <f aca="false">SUM(X243:AF243)</f>
        <v>3211.12921457</v>
      </c>
      <c r="AH243" s="20" t="n">
        <f aca="false">FIXED_BOM</f>
        <v>3754</v>
      </c>
      <c r="AI243" s="24" t="n">
        <f aca="false">(AG243+AH243)*(1+CONT)</f>
        <v>8009.8985967555</v>
      </c>
      <c r="AJ243" s="24" t="n">
        <f aca="false">IF(AR243&gt;0,AI243/AR243,1000000000000)</f>
        <v>1962.5052852959</v>
      </c>
      <c r="AK243" s="8" t="n">
        <f aca="false">IF(AND(AP243&gt;=V_NEED,AR243&gt;=P_MIN,AQ243&gt;=Z_MIN,F243&lt;=N_CAP,D243&lt;=R_MAX,OR(CORONA_REQ=0,O243&gt;=G243),OR(CORE_MODE&lt;&gt;3,E_CORE&lt;=E_NULL_MAX),N_CW_A_OK="yes"),1,0)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IF(CORE_MODE=1,G243,IF(OR(CORE_MODE=3,CORE_MODE=4),IF(A_FEED=2,0,G243)+(CHOOSE(N_CW+1,0,1,CW_N2,CW_N3,CW_N4,CW_N5,CW_N6)+IF(A_FEED=2,CHOOSE(MIN(N_CW_A,6)+1,0,1,CW_N2,CW_N3,CW_N4,CW_N5,CW_N6),CHOOSE(MIN(N_CW_A,2)+1,0,CW_A1,CW_A2)))*CW_PER_SWING*AM243,AM243))</f>
        <v>26.164790537886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2*ROUNDUP(G244*1000/V_ZENER,0)*PRICE_Z+(4+IF(CORE_MODE=1,1,0)+IF(OR(CORE_MODE=3,CORE_MODE=4),IF(A_FEED=2,0,1)+2*N_CW+2*N_CW_A,0))*ROUNDUP(G244*DIODE_SAFETY/V_STICK,0)*PRICE_STICK</f>
        <v>98.4</v>
      </c>
      <c r="AG244" s="24" t="n">
        <f aca="false">SUM(X244:AF244)</f>
        <v>4155.37381354</v>
      </c>
      <c r="AH244" s="20" t="n">
        <f aca="false">FIXED_BOM</f>
        <v>3754</v>
      </c>
      <c r="AI244" s="24" t="n">
        <f aca="false">(AG244+AH244)*(1+CONT)</f>
        <v>9095.779885571</v>
      </c>
      <c r="AJ244" s="24" t="n">
        <f aca="false">IF(AR244&gt;0,AI244/AR244,1000000000000)</f>
        <v>1607.8369960245</v>
      </c>
      <c r="AK244" s="8" t="n">
        <f aca="false">IF(AND(AP244&gt;=V_NEED,AR244&gt;=P_MIN,AQ244&gt;=Z_MIN,F244&lt;=N_CAP,D244&lt;=R_MAX,OR(CORONA_REQ=0,O244&gt;=G244),OR(CORE_MODE&lt;&gt;3,E_CORE&lt;=E_NULL_MAX),N_CW_A_OK="yes"),1,0)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IF(CORE_MODE=1,G244,IF(OR(CORE_MODE=3,CORE_MODE=4),IF(A_FEED=2,0,G244)+(CHOOSE(N_CW+1,0,1,CW_N2,CW_N3,CW_N4,CW_N5,CW_N6)+IF(A_FEED=2,CHOOSE(MIN(N_CW_A,6)+1,0,1,CW_N2,CW_N3,CW_N4,CW_N5,CW_N6),CHOOSE(MIN(N_CW_A,2)+1,0,CW_A1,CW_A2)))*CW_PER_SWING*AM244,AM244))</f>
        <v>26.309656210266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2*ROUNDUP(G245*1000/V_ZENER,0)*PRICE_Z+(4+IF(CORE_MODE=1,1,0)+IF(OR(CORE_MODE=3,CORE_MODE=4),IF(A_FEED=2,0,1)+2*N_CW+2*N_CW_A,0))*ROUNDUP(G245*DIODE_SAFETY/V_STICK,0)*PRICE_STICK</f>
        <v>98.4</v>
      </c>
      <c r="AG245" s="24" t="n">
        <f aca="false">SUM(X245:AF245)</f>
        <v>1408.87168237</v>
      </c>
      <c r="AH245" s="20" t="n">
        <f aca="false">FIXED_BOM</f>
        <v>3754</v>
      </c>
      <c r="AI245" s="24" t="n">
        <f aca="false">(AG245+AH245)*(1+CONT)</f>
        <v>5937.3024347255</v>
      </c>
      <c r="AJ245" s="24" t="n">
        <f aca="false">IF(AR245&gt;0,AI245/AR245,1000000000000)</f>
        <v>4993.1690625359</v>
      </c>
      <c r="AK245" s="8" t="n">
        <f aca="false">IF(AND(AP245&gt;=V_NEED,AR245&gt;=P_MIN,AQ245&gt;=Z_MIN,F245&lt;=N_CAP,D245&lt;=R_MAX,OR(CORONA_REQ=0,O245&gt;=G245),OR(CORE_MODE&lt;&gt;3,E_CORE&lt;=E_NULL_MAX),N_CW_A_OK="yes"),1,0)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IF(CORE_MODE=1,G245,IF(OR(CORE_MODE=3,CORE_MODE=4),IF(A_FEED=2,0,G245)+(CHOOSE(N_CW+1,0,1,CW_N2,CW_N3,CW_N4,CW_N5,CW_N6)+IF(A_FEED=2,CHOOSE(MIN(N_CW_A,6)+1,0,1,CW_N2,CW_N3,CW_N4,CW_N5,CW_N6),CHOOSE(MIN(N_CW_A,2)+1,0,CW_A1,CW_A2)))*CW_PER_SWING*AM245,AM245))</f>
        <v>25.522054699284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2*ROUNDUP(G246*1000/V_ZENER,0)*PRICE_Z+(4+IF(CORE_MODE=1,1,0)+IF(OR(CORE_MODE=3,CORE_MODE=4),IF(A_FEED=2,0,1)+2*N_CW+2*N_CW_A,0))*ROUNDUP(G246*DIODE_SAFETY/V_STICK,0)*PRICE_STICK</f>
        <v>98.4</v>
      </c>
      <c r="AG246" s="24" t="n">
        <f aca="false">SUM(X246:AF246)</f>
        <v>1844.37625849</v>
      </c>
      <c r="AH246" s="20" t="n">
        <f aca="false">FIXED_BOM</f>
        <v>3754</v>
      </c>
      <c r="AI246" s="24" t="n">
        <f aca="false">(AG246+AH246)*(1+CONT)</f>
        <v>6438.1326972635</v>
      </c>
      <c r="AJ246" s="24" t="n">
        <f aca="false">IF(AR246&gt;0,AI246/AR246,1000000000000)</f>
        <v>3081.41344712192</v>
      </c>
      <c r="AK246" s="8" t="n">
        <f aca="false">IF(AND(AP246&gt;=V_NEED,AR246&gt;=P_MIN,AQ246&gt;=Z_MIN,F246&lt;=N_CAP,D246&lt;=R_MAX,OR(CORONA_REQ=0,O246&gt;=G246),OR(CORE_MODE&lt;&gt;3,E_CORE&lt;=E_NULL_MAX),N_CW_A_OK="yes"),1,0)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IF(CORE_MODE=1,G246,IF(OR(CORE_MODE=3,CORE_MODE=4),IF(A_FEED=2,0,G246)+(CHOOSE(N_CW+1,0,1,CW_N2,CW_N3,CW_N4,CW_N5,CW_N6)+IF(A_FEED=2,CHOOSE(MIN(N_CW_A,6)+1,0,1,CW_N2,CW_N3,CW_N4,CW_N5,CW_N6),CHOOSE(MIN(N_CW_A,2)+1,0,CW_A1,CW_A2)))*CW_PER_SWING*AM246,AM246))</f>
        <v>25.80415014177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2*ROUNDUP(G247*1000/V_ZENER,0)*PRICE_Z+(4+IF(CORE_MODE=1,1,0)+IF(OR(CORE_MODE=3,CORE_MODE=4),IF(A_FEED=2,0,1)+2*N_CW+2*N_CW_A,0))*ROUNDUP(G247*DIODE_SAFETY/V_STICK,0)*PRICE_STICK</f>
        <v>98.4</v>
      </c>
      <c r="AG247" s="24" t="n">
        <f aca="false">SUM(X247:AF247)</f>
        <v>2359.6144098</v>
      </c>
      <c r="AH247" s="20" t="n">
        <f aca="false">FIXED_BOM</f>
        <v>3754</v>
      </c>
      <c r="AI247" s="24" t="n">
        <f aca="false">(AG247+AH247)*(1+CONT)</f>
        <v>7030.65657127</v>
      </c>
      <c r="AJ247" s="24" t="n">
        <f aca="false">IF(AR247&gt;0,AI247/AR247,1000000000000)</f>
        <v>2345.71415697134</v>
      </c>
      <c r="AK247" s="8" t="n">
        <f aca="false">IF(AND(AP247&gt;=V_NEED,AR247&gt;=P_MIN,AQ247&gt;=Z_MIN,F247&lt;=N_CAP,D247&lt;=R_MAX,OR(CORONA_REQ=0,O247&gt;=G247),OR(CORE_MODE&lt;&gt;3,E_CORE&lt;=E_NULL_MAX),N_CW_A_OK="yes"),1,0)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IF(CORE_MODE=1,G247,IF(OR(CORE_MODE=3,CORE_MODE=4),IF(A_FEED=2,0,G247)+(CHOOSE(N_CW+1,0,1,CW_N2,CW_N3,CW_N4,CW_N5,CW_N6)+IF(A_FEED=2,CHOOSE(MIN(N_CW_A,6)+1,0,1,CW_N2,CW_N3,CW_N4,CW_N5,CW_N6),CHOOSE(MIN(N_CW_A,2)+1,0,CW_A1,CW_A2)))*CW_PER_SWING*AM247,AM247))</f>
        <v>25.952869843758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2*ROUNDUP(G248*1000/V_ZENER,0)*PRICE_Z+(4+IF(CORE_MODE=1,1,0)+IF(OR(CORE_MODE=3,CORE_MODE=4),IF(A_FEED=2,0,1)+2*N_CW+2*N_CW_A,0))*ROUNDUP(G248*DIODE_SAFETY/V_STICK,0)*PRICE_STICK</f>
        <v>98.4</v>
      </c>
      <c r="AG248" s="24" t="n">
        <f aca="false">SUM(X248:AF248)</f>
        <v>2874.85248414</v>
      </c>
      <c r="AH248" s="20" t="n">
        <f aca="false">FIXED_BOM</f>
        <v>3754</v>
      </c>
      <c r="AI248" s="24" t="n">
        <f aca="false">(AG248+AH248)*(1+CONT)</f>
        <v>7623.180356761</v>
      </c>
      <c r="AJ248" s="24" t="n">
        <f aca="false">IF(AR248&gt;0,AI248/AR248,1000000000000)</f>
        <v>1951.78000192562</v>
      </c>
      <c r="AK248" s="8" t="n">
        <f aca="false">IF(AND(AP248&gt;=V_NEED,AR248&gt;=P_MIN,AQ248&gt;=Z_MIN,F248&lt;=N_CAP,D248&lt;=R_MAX,OR(CORONA_REQ=0,O248&gt;=G248),OR(CORE_MODE&lt;&gt;3,E_CORE&lt;=E_NULL_MAX),N_CW_A_OK="yes"),1,0)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IF(CORE_MODE=1,G248,IF(OR(CORE_MODE=3,CORE_MODE=4),IF(A_FEED=2,0,G248)+(CHOOSE(N_CW+1,0,1,CW_N2,CW_N3,CW_N4,CW_N5,CW_N6)+IF(A_FEED=2,CHOOSE(MIN(N_CW_A,6)+1,0,1,CW_N2,CW_N3,CW_N4,CW_N5,CW_N6),CHOOSE(MIN(N_CW_A,2)+1,0,CW_A1,CW_A2)))*CW_PER_SWING*AM248,AM248))</f>
        <v>26.065519563798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2*ROUNDUP(G249*1000/V_ZENER,0)*PRICE_Z+(4+IF(CORE_MODE=1,1,0)+IF(OR(CORE_MODE=3,CORE_MODE=4),IF(A_FEED=2,0,1)+2*N_CW+2*N_CW_A,0))*ROUNDUP(G249*DIODE_SAFETY/V_STICK,0)*PRICE_STICK</f>
        <v>98.4</v>
      </c>
      <c r="AG249" s="24" t="n">
        <f aca="false">SUM(X249:AF249)</f>
        <v>3390.09056348</v>
      </c>
      <c r="AH249" s="20" t="n">
        <f aca="false">FIXED_BOM</f>
        <v>3754</v>
      </c>
      <c r="AI249" s="24" t="n">
        <f aca="false">(AG249+AH249)*(1+CONT)</f>
        <v>8215.704148002</v>
      </c>
      <c r="AJ249" s="24" t="n">
        <f aca="false">IF(AR249&gt;0,AI249/AR249,1000000000000)</f>
        <v>1704.95110395243</v>
      </c>
      <c r="AK249" s="8" t="n">
        <f aca="false">IF(AND(AP249&gt;=V_NEED,AR249&gt;=P_MIN,AQ249&gt;=Z_MIN,F249&lt;=N_CAP,D249&lt;=R_MAX,OR(CORONA_REQ=0,O249&gt;=G249),OR(CORE_MODE&lt;&gt;3,E_CORE&lt;=E_NULL_MAX),N_CW_A_OK="yes"),1,0)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IF(CORE_MODE=1,G249,IF(OR(CORE_MODE=3,CORE_MODE=4),IF(A_FEED=2,0,G249)+(CHOOSE(N_CW+1,0,1,CW_N2,CW_N3,CW_N4,CW_N5,CW_N6)+IF(A_FEED=2,CHOOSE(MIN(N_CW_A,6)+1,0,1,CW_N2,CW_N3,CW_N4,CW_N5,CW_N6),CHOOSE(MIN(N_CW_A,2)+1,0,CW_A1,CW_A2)))*CW_PER_SWING*AM249,AM249))</f>
        <v>26.158253967846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2*ROUNDUP(G250*1000/V_ZENER,0)*PRICE_Z+(4+IF(CORE_MODE=1,1,0)+IF(OR(CORE_MODE=3,CORE_MODE=4),IF(A_FEED=2,0,1)+2*N_CW+2*N_CW_A,0))*ROUNDUP(G250*DIODE_SAFETY/V_STICK,0)*PRICE_STICK</f>
        <v>98.4</v>
      </c>
      <c r="AG250" s="24" t="n">
        <f aca="false">SUM(X250:AF250)</f>
        <v>4340.83323091</v>
      </c>
      <c r="AH250" s="20" t="n">
        <f aca="false">FIXED_BOM</f>
        <v>3754</v>
      </c>
      <c r="AI250" s="24" t="n">
        <f aca="false">(AG250+AH250)*(1+CONT)</f>
        <v>9309.0582155465</v>
      </c>
      <c r="AJ250" s="24" t="n">
        <f aca="false">IF(AR250&gt;0,AI250/AR250,1000000000000)</f>
        <v>1401.31722326062</v>
      </c>
      <c r="AK250" s="8" t="n">
        <f aca="false">IF(AND(AP250&gt;=V_NEED,AR250&gt;=P_MIN,AQ250&gt;=Z_MIN,F250&lt;=N_CAP,D250&lt;=R_MAX,OR(CORONA_REQ=0,O250&gt;=G250),OR(CORE_MODE&lt;&gt;3,E_CORE&lt;=E_NULL_MAX),N_CW_A_OK="yes"),1,0)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IF(CORE_MODE=1,G250,IF(OR(CORE_MODE=3,CORE_MODE=4),IF(A_FEED=2,0,G250)+(CHOOSE(N_CW+1,0,1,CW_N2,CW_N3,CW_N4,CW_N5,CW_N6)+IF(A_FEED=2,CHOOSE(MIN(N_CW_A,6)+1,0,1,CW_N2,CW_N3,CW_N4,CW_N5,CW_N6),CHOOSE(MIN(N_CW_A,2)+1,0,CW_A1,CW_A2)))*CW_PER_SWING*AM250,AM250))</f>
        <v>26.302050019674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2*ROUNDUP(G251*1000/V_ZENER,0)*PRICE_Z+(4+IF(CORE_MODE=1,1,0)+IF(OR(CORE_MODE=3,CORE_MODE=4),IF(A_FEED=2,0,1)+2*N_CW+2*N_CW_A,0))*ROUNDUP(G251*DIODE_SAFETY/V_STICK,0)*PRICE_STICK</f>
        <v>98.4</v>
      </c>
      <c r="AG251" s="24" t="n">
        <f aca="false">SUM(X251:AF251)</f>
        <v>1415.36980036</v>
      </c>
      <c r="AH251" s="20" t="n">
        <f aca="false">FIXED_BOM</f>
        <v>3754</v>
      </c>
      <c r="AI251" s="24" t="n">
        <f aca="false">(AG251+AH251)*(1+CONT)</f>
        <v>5944.775270414</v>
      </c>
      <c r="AJ251" s="24" t="n">
        <f aca="false">IF(AR251&gt;0,AI251/AR251,1000000000000)</f>
        <v>4608.29576564477</v>
      </c>
      <c r="AK251" s="8" t="n">
        <f aca="false">IF(AND(AP251&gt;=V_NEED,AR251&gt;=P_MIN,AQ251&gt;=Z_MIN,F251&lt;=N_CAP,D251&lt;=R_MAX,OR(CORONA_REQ=0,O251&gt;=G251),OR(CORE_MODE&lt;&gt;3,E_CORE&lt;=E_NULL_MAX),N_CW_A_OK="yes"),1,0)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IF(CORE_MODE=1,G251,IF(OR(CORE_MODE=3,CORE_MODE=4),IF(A_FEED=2,0,G251)+(CHOOSE(N_CW+1,0,1,CW_N2,CW_N3,CW_N4,CW_N5,CW_N6)+IF(A_FEED=2,CHOOSE(MIN(N_CW_A,6)+1,0,1,CW_N2,CW_N3,CW_N4,CW_N5,CW_N6),CHOOSE(MIN(N_CW_A,2)+1,0,CW_A1,CW_A2)))*CW_PER_SWING*AM251,AM251))</f>
        <v>24.637444546572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2*ROUNDUP(G252*1000/V_ZENER,0)*PRICE_Z+(4+IF(CORE_MODE=1,1,0)+IF(OR(CORE_MODE=3,CORE_MODE=4),IF(A_FEED=2,0,1)+2*N_CW+2*N_CW_A,0))*ROUNDUP(G252*DIODE_SAFETY/V_STICK,0)*PRICE_STICK</f>
        <v>98.4</v>
      </c>
      <c r="AG252" s="24" t="n">
        <f aca="false">SUM(X252:AF252)</f>
        <v>1933.85694318</v>
      </c>
      <c r="AH252" s="20" t="n">
        <f aca="false">FIXED_BOM</f>
        <v>3754</v>
      </c>
      <c r="AI252" s="24" t="n">
        <f aca="false">(AG252+AH252)*(1+CONT)</f>
        <v>6541.035484657</v>
      </c>
      <c r="AJ252" s="24" t="n">
        <f aca="false">IF(AR252&gt;0,AI252/AR252,1000000000000)</f>
        <v>2919.01440607104</v>
      </c>
      <c r="AK252" s="8" t="n">
        <f aca="false">IF(AND(AP252&gt;=V_NEED,AR252&gt;=P_MIN,AQ252&gt;=Z_MIN,F252&lt;=N_CAP,D252&lt;=R_MAX,OR(CORONA_REQ=0,O252&gt;=G252),OR(CORE_MODE&lt;&gt;3,E_CORE&lt;=E_NULL_MAX),N_CW_A_OK="yes"),1,0)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IF(CORE_MODE=1,G252,IF(OR(CORE_MODE=3,CORE_MODE=4),IF(A_FEED=2,0,G252)+(CHOOSE(N_CW+1,0,1,CW_N2,CW_N3,CW_N4,CW_N5,CW_N6)+IF(A_FEED=2,CHOOSE(MIN(N_CW_A,6)+1,0,1,CW_N2,CW_N3,CW_N4,CW_N5,CW_N6),CHOOSE(MIN(N_CW_A,2)+1,0,CW_A1,CW_A2)))*CW_PER_SWING*AM252,AM252))</f>
        <v>25.603057233468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2*ROUNDUP(G253*1000/V_ZENER,0)*PRICE_Z+(4+IF(CORE_MODE=1,1,0)+IF(OR(CORE_MODE=3,CORE_MODE=4),IF(A_FEED=2,0,1)+2*N_CW+2*N_CW_A,0))*ROUNDUP(G253*DIODE_SAFETY/V_STICK,0)*PRICE_STICK</f>
        <v>98.4</v>
      </c>
      <c r="AG253" s="24" t="n">
        <f aca="false">SUM(X253:AF253)</f>
        <v>2452.3440825</v>
      </c>
      <c r="AH253" s="20" t="n">
        <f aca="false">FIXED_BOM</f>
        <v>3754</v>
      </c>
      <c r="AI253" s="24" t="n">
        <f aca="false">(AG253+AH253)*(1+CONT)</f>
        <v>7137.295694875</v>
      </c>
      <c r="AJ253" s="24" t="n">
        <f aca="false">IF(AR253&gt;0,AI253/AR253,1000000000000)</f>
        <v>2232.29398343192</v>
      </c>
      <c r="AK253" s="8" t="n">
        <f aca="false">IF(AND(AP253&gt;=V_NEED,AR253&gt;=P_MIN,AQ253&gt;=Z_MIN,F253&lt;=N_CAP,D253&lt;=R_MAX,OR(CORONA_REQ=0,O253&gt;=G253),OR(CORE_MODE&lt;&gt;3,E_CORE&lt;=E_NULL_MAX),N_CW_A_OK="yes"),1,0)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IF(CORE_MODE=1,G253,IF(OR(CORE_MODE=3,CORE_MODE=4),IF(A_FEED=2,0,G253)+(CHOOSE(N_CW+1,0,1,CW_N2,CW_N3,CW_N4,CW_N5,CW_N6)+IF(A_FEED=2,CHOOSE(MIN(N_CW_A,6)+1,0,1,CW_N2,CW_N3,CW_N4,CW_N5,CW_N6),CHOOSE(MIN(N_CW_A,2)+1,0,CW_A1,CW_A2)))*CW_PER_SWING*AM253,AM253))</f>
        <v>25.747710679548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2*ROUNDUP(G254*1000/V_ZENER,0)*PRICE_Z+(4+IF(CORE_MODE=1,1,0)+IF(OR(CORE_MODE=3,CORE_MODE=4),IF(A_FEED=2,0,1)+2*N_CW+2*N_CW_A,0))*ROUNDUP(G254*DIODE_SAFETY/V_STICK,0)*PRICE_STICK</f>
        <v>98.4</v>
      </c>
      <c r="AG254" s="24" t="n">
        <f aca="false">SUM(X254:AF254)</f>
        <v>2970.83122682</v>
      </c>
      <c r="AH254" s="20" t="n">
        <f aca="false">FIXED_BOM</f>
        <v>3754</v>
      </c>
      <c r="AI254" s="24" t="n">
        <f aca="false">(AG254+AH254)*(1+CONT)</f>
        <v>7733.555910843</v>
      </c>
      <c r="AJ254" s="24" t="n">
        <f aca="false">IF(AR254&gt;0,AI254/AR254,1000000000000)</f>
        <v>1860.50642911001</v>
      </c>
      <c r="AK254" s="8" t="n">
        <f aca="false">IF(AND(AP254&gt;=V_NEED,AR254&gt;=P_MIN,AQ254&gt;=Z_MIN,F254&lt;=N_CAP,D254&lt;=R_MAX,OR(CORONA_REQ=0,O254&gt;=G254),OR(CORE_MODE&lt;&gt;3,E_CORE&lt;=E_NULL_MAX),N_CW_A_OK="yes"),1,0)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IF(CORE_MODE=1,G254,IF(OR(CORE_MODE=3,CORE_MODE=4),IF(A_FEED=2,0,G254)+(CHOOSE(N_CW+1,0,1,CW_N2,CW_N3,CW_N4,CW_N5,CW_N6)+IF(A_FEED=2,CHOOSE(MIN(N_CW_A,6)+1,0,1,CW_N2,CW_N3,CW_N4,CW_N5,CW_N6),CHOOSE(MIN(N_CW_A,2)+1,0,CW_A1,CW_A2)))*CW_PER_SWING*AM254,AM254))</f>
        <v>25.862117633352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2*ROUNDUP(G255*1000/V_ZENER,0)*PRICE_Z+(4+IF(CORE_MODE=1,1,0)+IF(OR(CORE_MODE=3,CORE_MODE=4),IF(A_FEED=2,0,1)+2*N_CW+2*N_CW_A,0))*ROUNDUP(G255*DIODE_SAFETY/V_STICK,0)*PRICE_STICK</f>
        <v>98.4</v>
      </c>
      <c r="AG255" s="24" t="n">
        <f aca="false">SUM(X255:AF255)</f>
        <v>3489.31842614</v>
      </c>
      <c r="AH255" s="20" t="n">
        <f aca="false">FIXED_BOM</f>
        <v>3754</v>
      </c>
      <c r="AI255" s="24" t="n">
        <f aca="false">(AG255+AH255)*(1+CONT)</f>
        <v>8329.816190061</v>
      </c>
      <c r="AJ255" s="24" t="n">
        <f aca="false">IF(AR255&gt;0,AI255/AR255,1000000000000)</f>
        <v>1628.34743524948</v>
      </c>
      <c r="AK255" s="8" t="n">
        <f aca="false">IF(AND(AP255&gt;=V_NEED,AR255&gt;=P_MIN,AQ255&gt;=Z_MIN,F255&lt;=N_CAP,D255&lt;=R_MAX,OR(CORONA_REQ=0,O255&gt;=G255),OR(CORE_MODE&lt;&gt;3,E_CORE&lt;=E_NULL_MAX),N_CW_A_OK="yes"),1,0)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IF(CORE_MODE=1,G255,IF(OR(CORE_MODE=3,CORE_MODE=4),IF(A_FEED=2,0,G255)+(CHOOSE(N_CW+1,0,1,CW_N2,CW_N3,CW_N4,CW_N5,CW_N6)+IF(A_FEED=2,CHOOSE(MIN(N_CW_A,6)+1,0,1,CW_N2,CW_N3,CW_N4,CW_N5,CW_N6),CHOOSE(MIN(N_CW_A,2)+1,0,CW_A1,CW_A2)))*CW_PER_SWING*AM255,AM255))</f>
        <v>25.954571898684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2*ROUNDUP(G256*1000/V_ZENER,0)*PRICE_Z+(4+IF(CORE_MODE=1,1,0)+IF(OR(CORE_MODE=3,CORE_MODE=4),IF(A_FEED=2,0,1)+2*N_CW+2*N_CW_A,0))*ROUNDUP(G256*DIODE_SAFETY/V_STICK,0)*PRICE_STICK</f>
        <v>98.4</v>
      </c>
      <c r="AG256" s="24" t="n">
        <f aca="false">SUM(X256:AF256)</f>
        <v>4526.29270828</v>
      </c>
      <c r="AH256" s="20" t="n">
        <f aca="false">FIXED_BOM</f>
        <v>3754</v>
      </c>
      <c r="AI256" s="24" t="n">
        <f aca="false">(AG256+AH256)*(1+CONT)</f>
        <v>9522.336614522</v>
      </c>
      <c r="AJ256" s="24" t="n">
        <f aca="false">IF(AR256&gt;0,AI256/AR256,1000000000000)</f>
        <v>1352.97708581169</v>
      </c>
      <c r="AK256" s="8" t="n">
        <f aca="false">IF(AND(AP256&gt;=V_NEED,AR256&gt;=P_MIN,AQ256&gt;=Z_MIN,F256&lt;=N_CAP,D256&lt;=R_MAX,OR(CORONA_REQ=0,O256&gt;=G256),OR(CORE_MODE&lt;&gt;3,E_CORE&lt;=E_NULL_MAX),N_CW_A_OK="yes"),1,0)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IF(CORE_MODE=1,G256,IF(OR(CORE_MODE=3,CORE_MODE=4),IF(A_FEED=2,0,G256)+(CHOOSE(N_CW+1,0,1,CW_N2,CW_N3,CW_N4,CW_N5,CW_N6)+IF(A_FEED=2,CHOOSE(MIN(N_CW_A,6)+1,0,1,CW_N2,CW_N3,CW_N4,CW_N5,CW_N6),CHOOSE(MIN(N_CW_A,2)+1,0,CW_A1,CW_A2)))*CW_PER_SWING*AM256,AM256))</f>
        <v>26.119204328646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2*ROUNDUP(G257*1000/V_ZENER,0)*PRICE_Z+(4+IF(CORE_MODE=1,1,0)+IF(OR(CORE_MODE=3,CORE_MODE=4),IF(A_FEED=2,0,1)+2*N_CW+2*N_CW_A,0))*ROUNDUP(G257*DIODE_SAFETY/V_STICK,0)*PRICE_STICK</f>
        <v>98.4</v>
      </c>
      <c r="AG257" s="24" t="n">
        <f aca="false">SUM(X257:AF257)</f>
        <v>1369.43283589</v>
      </c>
      <c r="AH257" s="20" t="n">
        <f aca="false">FIXED_BOM</f>
        <v>3754</v>
      </c>
      <c r="AI257" s="24" t="n">
        <f aca="false">(AG257+AH257)*(1+CONT)</f>
        <v>5891.9477612735</v>
      </c>
      <c r="AJ257" s="24" t="n">
        <f aca="false">IF(AR257&gt;0,AI257/AR257,1000000000000)</f>
        <v>6296.84092990748</v>
      </c>
      <c r="AK257" s="8" t="n">
        <f aca="false">IF(AND(AP257&gt;=V_NEED,AR257&gt;=P_MIN,AQ257&gt;=Z_MIN,F257&lt;=N_CAP,D257&lt;=R_MAX,OR(CORONA_REQ=0,O257&gt;=G257),OR(CORE_MODE&lt;&gt;3,E_CORE&lt;=E_NULL_MAX),N_CW_A_OK="yes"),1,0)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IF(CORE_MODE=1,G257,IF(OR(CORE_MODE=3,CORE_MODE=4),IF(A_FEED=2,0,G257)+(CHOOSE(N_CW+1,0,1,CW_N2,CW_N3,CW_N4,CW_N5,CW_N6)+IF(A_FEED=2,CHOOSE(MIN(N_CW_A,6)+1,0,1,CW_N2,CW_N3,CW_N4,CW_N5,CW_N6),CHOOSE(MIN(N_CW_A,2)+1,0,CW_A1,CW_A2)))*CW_PER_SWING*AM257,AM257))</f>
        <v>25.41339907821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2*ROUNDUP(G258*1000/V_ZENER,0)*PRICE_Z+(4+IF(CORE_MODE=1,1,0)+IF(OR(CORE_MODE=3,CORE_MODE=4),IF(A_FEED=2,0,1)+2*N_CW+2*N_CW_A,0))*ROUNDUP(G258*DIODE_SAFETY/V_STICK,0)*PRICE_STICK</f>
        <v>98.4</v>
      </c>
      <c r="AG258" s="24" t="n">
        <f aca="false">SUM(X258:AF258)</f>
        <v>1819.68424189</v>
      </c>
      <c r="AH258" s="20" t="n">
        <f aca="false">FIXED_BOM</f>
        <v>3754</v>
      </c>
      <c r="AI258" s="24" t="n">
        <f aca="false">(AG258+AH258)*(1+CONT)</f>
        <v>6409.7368781735</v>
      </c>
      <c r="AJ258" s="24" t="n">
        <f aca="false">IF(AR258&gt;0,AI258/AR258,1000000000000)</f>
        <v>3805.31024535671</v>
      </c>
      <c r="AK258" s="8" t="n">
        <f aca="false">IF(AND(AP258&gt;=V_NEED,AR258&gt;=P_MIN,AQ258&gt;=Z_MIN,F258&lt;=N_CAP,D258&lt;=R_MAX,OR(CORONA_REQ=0,O258&gt;=G258),OR(CORE_MODE&lt;&gt;3,E_CORE&lt;=E_NULL_MAX),N_CW_A_OK="yes"),1,0)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IF(CORE_MODE=1,G258,IF(OR(CORE_MODE=3,CORE_MODE=4),IF(A_FEED=2,0,G258)+(CHOOSE(N_CW+1,0,1,CW_N2,CW_N3,CW_N4,CW_N5,CW_N6)+IF(A_FEED=2,CHOOSE(MIN(N_CW_A,6)+1,0,1,CW_N2,CW_N3,CW_N4,CW_N5,CW_N6),CHOOSE(MIN(N_CW_A,2)+1,0,CW_A1,CW_A2)))*CW_PER_SWING*AM258,AM258))</f>
        <v>25.711139843532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2*ROUNDUP(G259*1000/V_ZENER,0)*PRICE_Z+(4+IF(CORE_MODE=1,1,0)+IF(OR(CORE_MODE=3,CORE_MODE=4),IF(A_FEED=2,0,1)+2*N_CW+2*N_CW_A,0))*ROUNDUP(G259*DIODE_SAFETY/V_STICK,0)*PRICE_STICK</f>
        <v>98.4</v>
      </c>
      <c r="AG259" s="24" t="n">
        <f aca="false">SUM(X259:AF259)</f>
        <v>2355.06967635</v>
      </c>
      <c r="AH259" s="20" t="n">
        <f aca="false">FIXED_BOM</f>
        <v>3754</v>
      </c>
      <c r="AI259" s="24" t="n">
        <f aca="false">(AG259+AH259)*(1+CONT)</f>
        <v>7025.4301278025</v>
      </c>
      <c r="AJ259" s="24" t="n">
        <f aca="false">IF(AR259&gt;0,AI259/AR259,1000000000000)</f>
        <v>2874.90808133323</v>
      </c>
      <c r="AK259" s="8" t="n">
        <f aca="false">IF(AND(AP259&gt;=V_NEED,AR259&gt;=P_MIN,AQ259&gt;=Z_MIN,F259&lt;=N_CAP,D259&lt;=R_MAX,OR(CORONA_REQ=0,O259&gt;=G259),OR(CORE_MODE&lt;&gt;3,E_CORE&lt;=E_NULL_MAX),N_CW_A_OK="yes"),1,0)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IF(CORE_MODE=1,G259,IF(OR(CORE_MODE=3,CORE_MODE=4),IF(A_FEED=2,0,G259)+(CHOOSE(N_CW+1,0,1,CW_N2,CW_N3,CW_N4,CW_N5,CW_N6)+IF(A_FEED=2,CHOOSE(MIN(N_CW_A,6)+1,0,1,CW_N2,CW_N3,CW_N4,CW_N5,CW_N6),CHOOSE(MIN(N_CW_A,2)+1,0,CW_A1,CW_A2)))*CW_PER_SWING*AM259,AM259))</f>
        <v>25.878730708116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2*ROUNDUP(G260*1000/V_ZENER,0)*PRICE_Z+(4+IF(CORE_MODE=1,1,0)+IF(OR(CORE_MODE=3,CORE_MODE=4),IF(A_FEED=2,0,1)+2*N_CW+2*N_CW_A,0))*ROUNDUP(G260*DIODE_SAFETY/V_STICK,0)*PRICE_STICK</f>
        <v>98.4</v>
      </c>
      <c r="AG260" s="24" t="n">
        <f aca="false">SUM(X260:AF260)</f>
        <v>2805.32115582</v>
      </c>
      <c r="AH260" s="20" t="n">
        <f aca="false">FIXED_BOM</f>
        <v>3754</v>
      </c>
      <c r="AI260" s="24" t="n">
        <f aca="false">(AG260+AH260)*(1+CONT)</f>
        <v>7543.219329193</v>
      </c>
      <c r="AJ260" s="24" t="n">
        <f aca="false">IF(AR260&gt;0,AI260/AR260,1000000000000)</f>
        <v>2354.22424096749</v>
      </c>
      <c r="AK260" s="8" t="n">
        <f aca="false">IF(AND(AP260&gt;=V_NEED,AR260&gt;=P_MIN,AQ260&gt;=Z_MIN,F260&lt;=N_CAP,D260&lt;=R_MAX,OR(CORONA_REQ=0,O260&gt;=G260),OR(CORE_MODE&lt;&gt;3,E_CORE&lt;=E_NULL_MAX),N_CW_A_OK="yes"),1,0)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IF(CORE_MODE=1,G260,IF(OR(CORE_MODE=3,CORE_MODE=4),IF(A_FEED=2,0,G260)+(CHOOSE(N_CW+1,0,1,CW_N2,CW_N3,CW_N4,CW_N5,CW_N6)+IF(A_FEED=2,CHOOSE(MIN(N_CW_A,6)+1,0,1,CW_N2,CW_N3,CW_N4,CW_N5,CW_N6),CHOOSE(MIN(N_CW_A,2)+1,0,CW_A1,CW_A2)))*CW_PER_SWING*AM260,AM260))</f>
        <v>25.99169452308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2*ROUNDUP(G261*1000/V_ZENER,0)*PRICE_Z+(4+IF(CORE_MODE=1,1,0)+IF(OR(CORE_MODE=3,CORE_MODE=4),IF(A_FEED=2,0,1)+2*N_CW+2*N_CW_A,0))*ROUNDUP(G261*DIODE_SAFETY/V_STICK,0)*PRICE_STICK</f>
        <v>98.4</v>
      </c>
      <c r="AG261" s="24" t="n">
        <f aca="false">SUM(X261:AF261)</f>
        <v>3340.70652878</v>
      </c>
      <c r="AH261" s="20" t="n">
        <f aca="false">FIXED_BOM</f>
        <v>3754</v>
      </c>
      <c r="AI261" s="24" t="n">
        <f aca="false">(AG261+AH261)*(1+CONT)</f>
        <v>8158.912508097</v>
      </c>
      <c r="AJ261" s="24" t="n">
        <f aca="false">IF(AR261&gt;0,AI261/AR261,1000000000000)</f>
        <v>2057.85318340034</v>
      </c>
      <c r="AK261" s="8" t="n">
        <f aca="false">IF(AND(AP261&gt;=V_NEED,AR261&gt;=P_MIN,AQ261&gt;=Z_MIN,F261&lt;=N_CAP,D261&lt;=R_MAX,OR(CORONA_REQ=0,O261&gt;=G261),OR(CORE_MODE&lt;&gt;3,E_CORE&lt;=E_NULL_MAX),N_CW_A_OK="yes"),1,0)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IF(CORE_MODE=1,G261,IF(OR(CORE_MODE=3,CORE_MODE=4),IF(A_FEED=2,0,G261)+(CHOOSE(N_CW+1,0,1,CW_N2,CW_N3,CW_N4,CW_N5,CW_N6)+IF(A_FEED=2,CHOOSE(MIN(N_CW_A,6)+1,0,1,CW_N2,CW_N3,CW_N4,CW_N5,CW_N6),CHOOSE(MIN(N_CW_A,2)+1,0,CW_A1,CW_A2)))*CW_PER_SWING*AM261,AM261))</f>
        <v>26.08299427734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2*ROUNDUP(G262*1000/V_ZENER,0)*PRICE_Z+(4+IF(CORE_MODE=1,1,0)+IF(OR(CORE_MODE=3,CORE_MODE=4),IF(A_FEED=2,0,1)+2*N_CW+2*N_CW_A,0))*ROUNDUP(G262*DIODE_SAFETY/V_STICK,0)*PRICE_STICK</f>
        <v>98.4</v>
      </c>
      <c r="AG262" s="24" t="n">
        <f aca="false">SUM(X262:AF262)</f>
        <v>4326.34338271</v>
      </c>
      <c r="AH262" s="20" t="n">
        <f aca="false">FIXED_BOM</f>
        <v>3754</v>
      </c>
      <c r="AI262" s="24" t="n">
        <f aca="false">(AG262+AH262)*(1+CONT)</f>
        <v>9292.3948901165</v>
      </c>
      <c r="AJ262" s="24" t="n">
        <f aca="false">IF(AR262&gt;0,AI262/AR262,1000000000000)</f>
        <v>1690.3746043681</v>
      </c>
      <c r="AK262" s="8" t="n">
        <f aca="false">IF(AND(AP262&gt;=V_NEED,AR262&gt;=P_MIN,AQ262&gt;=Z_MIN,F262&lt;=N_CAP,D262&lt;=R_MAX,OR(CORONA_REQ=0,O262&gt;=G262),OR(CORE_MODE&lt;&gt;3,E_CORE&lt;=E_NULL_MAX),N_CW_A_OK="yes"),1,0)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IF(CORE_MODE=1,G262,IF(OR(CORE_MODE=3,CORE_MODE=4),IF(A_FEED=2,0,G262)+(CHOOSE(N_CW+1,0,1,CW_N2,CW_N3,CW_N4,CW_N5,CW_N6)+IF(A_FEED=2,CHOOSE(MIN(N_CW_A,6)+1,0,1,CW_N2,CW_N3,CW_N4,CW_N5,CW_N6),CHOOSE(MIN(N_CW_A,2)+1,0,CW_A1,CW_A2)))*CW_PER_SWING*AM262,AM262))</f>
        <v>26.227613767212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2*ROUNDUP(G263*1000/V_ZENER,0)*PRICE_Z+(4+IF(CORE_MODE=1,1,0)+IF(OR(CORE_MODE=3,CORE_MODE=4),IF(A_FEED=2,0,1)+2*N_CW+2*N_CW_A,0))*ROUNDUP(G263*DIODE_SAFETY/V_STICK,0)*PRICE_STICK</f>
        <v>98.4</v>
      </c>
      <c r="AG263" s="24" t="n">
        <f aca="false">SUM(X263:AF263)</f>
        <v>1463.23101916</v>
      </c>
      <c r="AH263" s="20" t="n">
        <f aca="false">FIXED_BOM</f>
        <v>3754</v>
      </c>
      <c r="AI263" s="24" t="n">
        <f aca="false">(AG263+AH263)*(1+CONT)</f>
        <v>5999.815672034</v>
      </c>
      <c r="AJ263" s="24" t="n">
        <f aca="false">IF(AR263&gt;0,AI263/AR263,1000000000000)</f>
        <v>5234.26285533798</v>
      </c>
      <c r="AK263" s="8" t="n">
        <f aca="false">IF(AND(AP263&gt;=V_NEED,AR263&gt;=P_MIN,AQ263&gt;=Z_MIN,F263&lt;=N_CAP,D263&lt;=R_MAX,OR(CORONA_REQ=0,O263&gt;=G263),OR(CORE_MODE&lt;&gt;3,E_CORE&lt;=E_NULL_MAX),N_CW_A_OK="yes"),1,0)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IF(CORE_MODE=1,G263,IF(OR(CORE_MODE=3,CORE_MODE=4),IF(A_FEED=2,0,G263)+(CHOOSE(N_CW+1,0,1,CW_N2,CW_N3,CW_N4,CW_N5,CW_N6)+IF(A_FEED=2,CHOOSE(MIN(N_CW_A,6)+1,0,1,CW_N2,CW_N3,CW_N4,CW_N5,CW_N6),CHOOSE(MIN(N_CW_A,2)+1,0,CW_A1,CW_A2)))*CW_PER_SWING*AM263,AM263))</f>
        <v>25.44852253086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2*ROUNDUP(G264*1000/V_ZENER,0)*PRICE_Z+(4+IF(CORE_MODE=1,1,0)+IF(OR(CORE_MODE=3,CORE_MODE=4),IF(A_FEED=2,0,1)+2*N_CW+2*N_CW_A,0))*ROUNDUP(G264*DIODE_SAFETY/V_STICK,0)*PRICE_STICK</f>
        <v>98.4</v>
      </c>
      <c r="AG264" s="24" t="n">
        <f aca="false">SUM(X264:AF264)</f>
        <v>1917.8144518</v>
      </c>
      <c r="AH264" s="20" t="n">
        <f aca="false">FIXED_BOM</f>
        <v>3754</v>
      </c>
      <c r="AI264" s="24" t="n">
        <f aca="false">(AG264+AH264)*(1+CONT)</f>
        <v>6522.58661957</v>
      </c>
      <c r="AJ264" s="24" t="n">
        <f aca="false">IF(AR264&gt;0,AI264/AR264,1000000000000)</f>
        <v>3231.02986852149</v>
      </c>
      <c r="AK264" s="8" t="n">
        <f aca="false">IF(AND(AP264&gt;=V_NEED,AR264&gt;=P_MIN,AQ264&gt;=Z_MIN,F264&lt;=N_CAP,D264&lt;=R_MAX,OR(CORONA_REQ=0,O264&gt;=G264),OR(CORE_MODE&lt;&gt;3,E_CORE&lt;=E_NULL_MAX),N_CW_A_OK="yes"),1,0)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IF(CORE_MODE=1,G264,IF(OR(CORE_MODE=3,CORE_MODE=4),IF(A_FEED=2,0,G264)+(CHOOSE(N_CW+1,0,1,CW_N2,CW_N3,CW_N4,CW_N5,CW_N6)+IF(A_FEED=2,CHOOSE(MIN(N_CW_A,6)+1,0,1,CW_N2,CW_N3,CW_N4,CW_N5,CW_N6),CHOOSE(MIN(N_CW_A,2)+1,0,CW_A1,CW_A2)))*CW_PER_SWING*AM264,AM264))</f>
        <v>25.726738476582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2*ROUNDUP(G265*1000/V_ZENER,0)*PRICE_Z+(4+IF(CORE_MODE=1,1,0)+IF(OR(CORE_MODE=3,CORE_MODE=4),IF(A_FEED=2,0,1)+2*N_CW+2*N_CW_A,0))*ROUNDUP(G265*DIODE_SAFETY/V_STICK,0)*PRICE_STICK</f>
        <v>98.4</v>
      </c>
      <c r="AG265" s="24" t="n">
        <f aca="false">SUM(X265:AF265)</f>
        <v>2457.53202093</v>
      </c>
      <c r="AH265" s="20" t="n">
        <f aca="false">FIXED_BOM</f>
        <v>3754</v>
      </c>
      <c r="AI265" s="24" t="n">
        <f aca="false">(AG265+AH265)*(1+CONT)</f>
        <v>7143.2618240695</v>
      </c>
      <c r="AJ265" s="24" t="n">
        <f aca="false">IF(AR265&gt;0,AI265/AR265,1000000000000)</f>
        <v>2464.76012999624</v>
      </c>
      <c r="AK265" s="8" t="n">
        <f aca="false">IF(AND(AP265&gt;=V_NEED,AR265&gt;=P_MIN,AQ265&gt;=Z_MIN,F265&lt;=N_CAP,D265&lt;=R_MAX,OR(CORONA_REQ=0,O265&gt;=G265),OR(CORE_MODE&lt;&gt;3,E_CORE&lt;=E_NULL_MAX),N_CW_A_OK="yes"),1,0)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IF(CORE_MODE=1,G265,IF(OR(CORE_MODE=3,CORE_MODE=4),IF(A_FEED=2,0,G265)+(CHOOSE(N_CW+1,0,1,CW_N2,CW_N3,CW_N4,CW_N5,CW_N6)+IF(A_FEED=2,CHOOSE(MIN(N_CW_A,6)+1,0,1,CW_N2,CW_N3,CW_N4,CW_N5,CW_N6),CHOOSE(MIN(N_CW_A,2)+1,0,CW_A1,CW_A2)))*CW_PER_SWING*AM265,AM265))</f>
        <v>25.87422726603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2*ROUNDUP(G266*1000/V_ZENER,0)*PRICE_Z+(4+IF(CORE_MODE=1,1,0)+IF(OR(CORE_MODE=3,CORE_MODE=4),IF(A_FEED=2,0,1)+2*N_CW+2*N_CW_A,0))*ROUNDUP(G266*DIODE_SAFETY/V_STICK,0)*PRICE_STICK</f>
        <v>98.4</v>
      </c>
      <c r="AG266" s="24" t="n">
        <f aca="false">SUM(X266:AF266)</f>
        <v>2997.24947703</v>
      </c>
      <c r="AH266" s="20" t="n">
        <f aca="false">FIXED_BOM</f>
        <v>3754</v>
      </c>
      <c r="AI266" s="24" t="n">
        <f aca="false">(AG266+AH266)*(1+CONT)</f>
        <v>7763.9368985845</v>
      </c>
      <c r="AJ266" s="24" t="n">
        <f aca="false">IF(AR266&gt;0,AI266/AR266,1000000000000)</f>
        <v>2055.04976166748</v>
      </c>
      <c r="AK266" s="8" t="n">
        <f aca="false">IF(AND(AP266&gt;=V_NEED,AR266&gt;=P_MIN,AQ266&gt;=Z_MIN,F266&lt;=N_CAP,D266&lt;=R_MAX,OR(CORONA_REQ=0,O266&gt;=G266),OR(CORE_MODE&lt;&gt;3,E_CORE&lt;=E_NULL_MAX),N_CW_A_OK="yes"),1,0)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IF(CORE_MODE=1,G266,IF(OR(CORE_MODE=3,CORE_MODE=4),IF(A_FEED=2,0,G266)+(CHOOSE(N_CW+1,0,1,CW_N2,CW_N3,CW_N4,CW_N5,CW_N6)+IF(A_FEED=2,CHOOSE(MIN(N_CW_A,6)+1,0,1,CW_N2,CW_N3,CW_N4,CW_N5,CW_N6),CHOOSE(MIN(N_CW_A,2)+1,0,CW_A1,CW_A2)))*CW_PER_SWING*AM266,AM266))</f>
        <v>25.986206350962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2*ROUNDUP(G267*1000/V_ZENER,0)*PRICE_Z+(4+IF(CORE_MODE=1,1,0)+IF(OR(CORE_MODE=3,CORE_MODE=4),IF(A_FEED=2,0,1)+2*N_CW+2*N_CW_A,0))*ROUNDUP(G267*DIODE_SAFETY/V_STICK,0)*PRICE_STICK</f>
        <v>98.4</v>
      </c>
      <c r="AG267" s="24" t="n">
        <f aca="false">SUM(X267:AF267)</f>
        <v>3536.96699813</v>
      </c>
      <c r="AH267" s="20" t="n">
        <f aca="false">FIXED_BOM</f>
        <v>3754</v>
      </c>
      <c r="AI267" s="24" t="n">
        <f aca="false">(AG267+AH267)*(1+CONT)</f>
        <v>8384.6120478495</v>
      </c>
      <c r="AJ267" s="24" t="n">
        <f aca="false">IF(AR267&gt;0,AI267/AR267,1000000000000)</f>
        <v>1798.4960676535</v>
      </c>
      <c r="AK267" s="8" t="n">
        <f aca="false">IF(AND(AP267&gt;=V_NEED,AR267&gt;=P_MIN,AQ267&gt;=Z_MIN,F267&lt;=N_CAP,D267&lt;=R_MAX,OR(CORONA_REQ=0,O267&gt;=G267),OR(CORE_MODE&lt;&gt;3,E_CORE&lt;=E_NULL_MAX),N_CW_A_OK="yes"),1,0)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IF(CORE_MODE=1,G267,IF(OR(CORE_MODE=3,CORE_MODE=4),IF(A_FEED=2,0,G267)+(CHOOSE(N_CW+1,0,1,CW_N2,CW_N3,CW_N4,CW_N5,CW_N6)+IF(A_FEED=2,CHOOSE(MIN(N_CW_A,6)+1,0,1,CW_N2,CW_N3,CW_N4,CW_N5,CW_N6),CHOOSE(MIN(N_CW_A,2)+1,0,CW_A1,CW_A2)))*CW_PER_SWING*AM267,AM267))</f>
        <v>26.07881341923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2*ROUNDUP(G268*1000/V_ZENER,0)*PRICE_Z+(4+IF(CORE_MODE=1,1,0)+IF(OR(CORE_MODE=3,CORE_MODE=4),IF(A_FEED=2,0,1)+2*N_CW+2*N_CW_A,0))*ROUNDUP(G268*DIODE_SAFETY/V_STICK,0)*PRICE_STICK</f>
        <v>98.4</v>
      </c>
      <c r="AG268" s="24" t="n">
        <f aca="false">SUM(X268:AF268)</f>
        <v>4531.26801187</v>
      </c>
      <c r="AH268" s="20" t="n">
        <f aca="false">FIXED_BOM</f>
        <v>3754</v>
      </c>
      <c r="AI268" s="24" t="n">
        <f aca="false">(AG268+AH268)*(1+CONT)</f>
        <v>9528.0582136505</v>
      </c>
      <c r="AJ268" s="24" t="n">
        <f aca="false">IF(AR268&gt;0,AI268/AR268,1000000000000)</f>
        <v>1482.14779039536</v>
      </c>
      <c r="AK268" s="8" t="n">
        <f aca="false">IF(AND(AP268&gt;=V_NEED,AR268&gt;=P_MIN,AQ268&gt;=Z_MIN,F268&lt;=N_CAP,D268&lt;=R_MAX,OR(CORONA_REQ=0,O268&gt;=G268),OR(CORE_MODE&lt;&gt;3,E_CORE&lt;=E_NULL_MAX),N_CW_A_OK="yes"),1,0)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IF(CORE_MODE=1,G268,IF(OR(CORE_MODE=3,CORE_MODE=4),IF(A_FEED=2,0,G268)+(CHOOSE(N_CW+1,0,1,CW_N2,CW_N3,CW_N4,CW_N5,CW_N6)+IF(A_FEED=2,CHOOSE(MIN(N_CW_A,6)+1,0,1,CW_N2,CW_N3,CW_N4,CW_N5,CW_N6),CHOOSE(MIN(N_CW_A,2)+1,0,CW_A1,CW_A2)))*CW_PER_SWING*AM268,AM268))</f>
        <v>26.222503357908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2*ROUNDUP(G269*1000/V_ZENER,0)*PRICE_Z+(4+IF(CORE_MODE=1,1,0)+IF(OR(CORE_MODE=3,CORE_MODE=4),IF(A_FEED=2,0,1)+2*N_CW+2*N_CW_A,0))*ROUNDUP(G269*DIODE_SAFETY/V_STICK,0)*PRICE_STICK</f>
        <v>98.4</v>
      </c>
      <c r="AG269" s="24" t="n">
        <f aca="false">SUM(X269:AF269)</f>
        <v>1471.89518047</v>
      </c>
      <c r="AH269" s="20" t="n">
        <f aca="false">FIXED_BOM</f>
        <v>3754</v>
      </c>
      <c r="AI269" s="24" t="n">
        <f aca="false">(AG269+AH269)*(1+CONT)</f>
        <v>6009.7794575405</v>
      </c>
      <c r="AJ269" s="24" t="n">
        <f aca="false">IF(AR269&gt;0,AI269/AR269,1000000000000)</f>
        <v>4874.85872330836</v>
      </c>
      <c r="AK269" s="8" t="n">
        <f aca="false">IF(AND(AP269&gt;=V_NEED,AR269&gt;=P_MIN,AQ269&gt;=Z_MIN,F269&lt;=N_CAP,D269&lt;=R_MAX,OR(CORONA_REQ=0,O269&gt;=G269),OR(CORE_MODE&lt;&gt;3,E_CORE&lt;=E_NULL_MAX),N_CW_A_OK="yes"),1,0)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IF(CORE_MODE=1,G269,IF(OR(CORE_MODE=3,CORE_MODE=4),IF(A_FEED=2,0,G269)+(CHOOSE(N_CW+1,0,1,CW_N2,CW_N3,CW_N4,CW_N5,CW_N6)+IF(A_FEED=2,CHOOSE(MIN(N_CW_A,6)+1,0,1,CW_N2,CW_N3,CW_N4,CW_N5,CW_N6),CHOOSE(MIN(N_CW_A,2)+1,0,CW_A1,CW_A2)))*CW_PER_SWING*AM269,AM269))</f>
        <v>24.066555799572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2*ROUNDUP(G270*1000/V_ZENER,0)*PRICE_Z+(4+IF(CORE_MODE=1,1,0)+IF(OR(CORE_MODE=3,CORE_MODE=4),IF(A_FEED=2,0,1)+2*N_CW+2*N_CW_A,0))*ROUNDUP(G270*DIODE_SAFETY/V_STICK,0)*PRICE_STICK</f>
        <v>98.4</v>
      </c>
      <c r="AG270" s="24" t="n">
        <f aca="false">SUM(X270:AF270)</f>
        <v>2015.94471474</v>
      </c>
      <c r="AH270" s="20" t="n">
        <f aca="false">FIXED_BOM</f>
        <v>3754</v>
      </c>
      <c r="AI270" s="24" t="n">
        <f aca="false">(AG270+AH270)*(1+CONT)</f>
        <v>6635.436421951</v>
      </c>
      <c r="AJ270" s="24" t="n">
        <f aca="false">IF(AR270&gt;0,AI270/AR270,1000000000000)</f>
        <v>3090.73321807357</v>
      </c>
      <c r="AK270" s="8" t="n">
        <f aca="false">IF(AND(AP270&gt;=V_NEED,AR270&gt;=P_MIN,AQ270&gt;=Z_MIN,F270&lt;=N_CAP,D270&lt;=R_MAX,OR(CORONA_REQ=0,O270&gt;=G270),OR(CORE_MODE&lt;&gt;3,E_CORE&lt;=E_NULL_MAX),N_CW_A_OK="yes"),1,0)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IF(CORE_MODE=1,G270,IF(OR(CORE_MODE=3,CORE_MODE=4),IF(A_FEED=2,0,G270)+(CHOOSE(N_CW+1,0,1,CW_N2,CW_N3,CW_N4,CW_N5,CW_N6)+IF(A_FEED=2,CHOOSE(MIN(N_CW_A,6)+1,0,1,CW_N2,CW_N3,CW_N4,CW_N5,CW_N6),CHOOSE(MIN(N_CW_A,2)+1,0,CW_A1,CW_A2)))*CW_PER_SWING*AM270,AM270))</f>
        <v>25.492334528232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2*ROUNDUP(G271*1000/V_ZENER,0)*PRICE_Z+(4+IF(CORE_MODE=1,1,0)+IF(OR(CORE_MODE=3,CORE_MODE=4),IF(A_FEED=2,0,1)+2*N_CW+2*N_CW_A,0))*ROUNDUP(G271*DIODE_SAFETY/V_STICK,0)*PRICE_STICK</f>
        <v>98.4</v>
      </c>
      <c r="AG271" s="24" t="n">
        <f aca="false">SUM(X271:AF271)</f>
        <v>2559.99430551</v>
      </c>
      <c r="AH271" s="20" t="n">
        <f aca="false">FIXED_BOM</f>
        <v>3754</v>
      </c>
      <c r="AI271" s="24" t="n">
        <f aca="false">(AG271+AH271)*(1+CONT)</f>
        <v>7261.0934513365</v>
      </c>
      <c r="AJ271" s="24" t="n">
        <f aca="false">IF(AR271&gt;0,AI271/AR271,1000000000000)</f>
        <v>2367.70745912374</v>
      </c>
      <c r="AK271" s="8" t="n">
        <f aca="false">IF(AND(AP271&gt;=V_NEED,AR271&gt;=P_MIN,AQ271&gt;=Z_MIN,F271&lt;=N_CAP,D271&lt;=R_MAX,OR(CORONA_REQ=0,O271&gt;=G271),OR(CORE_MODE&lt;&gt;3,E_CORE&lt;=E_NULL_MAX),N_CW_A_OK="yes"),1,0)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IF(CORE_MODE=1,G271,IF(OR(CORE_MODE=3,CORE_MODE=4),IF(A_FEED=2,0,G271)+(CHOOSE(N_CW+1,0,1,CW_N2,CW_N3,CW_N4,CW_N5,CW_N6)+IF(A_FEED=2,CHOOSE(MIN(N_CW_A,6)+1,0,1,CW_N2,CW_N3,CW_N4,CW_N5,CW_N6),CHOOSE(MIN(N_CW_A,2)+1,0,CW_A1,CW_A2)))*CW_PER_SWING*AM271,AM271))</f>
        <v>25.633324948374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2*ROUNDUP(G272*1000/V_ZENER,0)*PRICE_Z+(4+IF(CORE_MODE=1,1,0)+IF(OR(CORE_MODE=3,CORE_MODE=4),IF(A_FEED=2,0,1)+2*N_CW+2*N_CW_A,0))*ROUNDUP(G272*DIODE_SAFETY/V_STICK,0)*PRICE_STICK</f>
        <v>98.4</v>
      </c>
      <c r="AG272" s="24" t="n">
        <f aca="false">SUM(X272:AF272)</f>
        <v>3104.04385325</v>
      </c>
      <c r="AH272" s="20" t="n">
        <f aca="false">FIXED_BOM</f>
        <v>3754</v>
      </c>
      <c r="AI272" s="24" t="n">
        <f aca="false">(AG272+AH272)*(1+CONT)</f>
        <v>7886.7504312375</v>
      </c>
      <c r="AJ272" s="24" t="n">
        <f aca="false">IF(AR272&gt;0,AI272/AR272,1000000000000)</f>
        <v>1977.00525770128</v>
      </c>
      <c r="AK272" s="8" t="n">
        <f aca="false">IF(AND(AP272&gt;=V_NEED,AR272&gt;=P_MIN,AQ272&gt;=Z_MIN,F272&lt;=N_CAP,D272&lt;=R_MAX,OR(CORONA_REQ=0,O272&gt;=G272),OR(CORE_MODE&lt;&gt;3,E_CORE&lt;=E_NULL_MAX),N_CW_A_OK="yes"),1,0)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IF(CORE_MODE=1,G272,IF(OR(CORE_MODE=3,CORE_MODE=4),IF(A_FEED=2,0,G272)+(CHOOSE(N_CW+1,0,1,CW_N2,CW_N3,CW_N4,CW_N5,CW_N6)+IF(A_FEED=2,CHOOSE(MIN(N_CW_A,6)+1,0,1,CW_N2,CW_N3,CW_N4,CW_N5,CW_N6),CHOOSE(MIN(N_CW_A,2)+1,0,CW_A1,CW_A2)))*CW_PER_SWING*AM272,AM272))</f>
        <v>25.746293007864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2*ROUNDUP(G273*1000/V_ZENER,0)*PRICE_Z+(4+IF(CORE_MODE=1,1,0)+IF(OR(CORE_MODE=3,CORE_MODE=4),IF(A_FEED=2,0,1)+2*N_CW+2*N_CW_A,0))*ROUNDUP(G273*DIODE_SAFETY/V_STICK,0)*PRICE_STICK</f>
        <v>98.4</v>
      </c>
      <c r="AG273" s="24" t="n">
        <f aca="false">SUM(X273:AF273)</f>
        <v>3648.09350402</v>
      </c>
      <c r="AH273" s="20" t="n">
        <f aca="false">FIXED_BOM</f>
        <v>3754</v>
      </c>
      <c r="AI273" s="24" t="n">
        <f aca="false">(AG273+AH273)*(1+CONT)</f>
        <v>8512.407529623</v>
      </c>
      <c r="AJ273" s="24" t="n">
        <f aca="false">IF(AR273&gt;0,AI273/AR273,1000000000000)</f>
        <v>1734.09227398711</v>
      </c>
      <c r="AK273" s="8" t="n">
        <f aca="false">IF(AND(AP273&gt;=V_NEED,AR273&gt;=P_MIN,AQ273&gt;=Z_MIN,F273&lt;=N_CAP,D273&lt;=R_MAX,OR(CORONA_REQ=0,O273&gt;=G273),OR(CORE_MODE&lt;&gt;3,E_CORE&lt;=E_NULL_MAX),N_CW_A_OK="yes"),1,0)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IF(CORE_MODE=1,G273,IF(OR(CORE_MODE=3,CORE_MODE=4),IF(A_FEED=2,0,G273)+(CHOOSE(N_CW+1,0,1,CW_N2,CW_N3,CW_N4,CW_N5,CW_N6)+IF(A_FEED=2,CHOOSE(MIN(N_CW_A,6)+1,0,1,CW_N2,CW_N3,CW_N4,CW_N5,CW_N6),CHOOSE(MIN(N_CW_A,2)+1,0,CW_A1,CW_A2)))*CW_PER_SWING*AM273,AM273))</f>
        <v>25.837775276742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2*ROUNDUP(G274*1000/V_ZENER,0)*PRICE_Z+(4+IF(CORE_MODE=1,1,0)+IF(OR(CORE_MODE=3,CORE_MODE=4),IF(A_FEED=2,0,1)+2*N_CW+2*N_CW_A,0))*ROUNDUP(G274*DIODE_SAFETY/V_STICK,0)*PRICE_STICK</f>
        <v>98.4</v>
      </c>
      <c r="AG274" s="24" t="n">
        <f aca="false">SUM(X274:AF274)</f>
        <v>4736.19262906</v>
      </c>
      <c r="AH274" s="20" t="n">
        <f aca="false">FIXED_BOM</f>
        <v>3754</v>
      </c>
      <c r="AI274" s="24" t="n">
        <f aca="false">(AG274+AH274)*(1+CONT)</f>
        <v>9763.721523419</v>
      </c>
      <c r="AJ274" s="24" t="n">
        <f aca="false">IF(AR274&gt;0,AI274/AR274,1000000000000)</f>
        <v>1444.45417091662</v>
      </c>
      <c r="AK274" s="8" t="n">
        <f aca="false">IF(AND(AP274&gt;=V_NEED,AR274&gt;=P_MIN,AQ274&gt;=Z_MIN,F274&lt;=N_CAP,D274&lt;=R_MAX,OR(CORONA_REQ=0,O274&gt;=G274),OR(CORE_MODE&lt;&gt;3,E_CORE&lt;=E_NULL_MAX),N_CW_A_OK="yes"),1,0)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IF(CORE_MODE=1,G274,IF(OR(CORE_MODE=3,CORE_MODE=4),IF(A_FEED=2,0,G274)+(CHOOSE(N_CW+1,0,1,CW_N2,CW_N3,CW_N4,CW_N5,CW_N6)+IF(A_FEED=2,CHOOSE(MIN(N_CW_A,6)+1,0,1,CW_N2,CW_N3,CW_N4,CW_N5,CW_N6),CHOOSE(MIN(N_CW_A,2)+1,0,CW_A1,CW_A2)))*CW_PER_SWING*AM274,AM274))</f>
        <v>26.000794786824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2*ROUNDUP(G275*1000/V_ZENER,0)*PRICE_Z+(4+IF(CORE_MODE=1,1,0)+IF(OR(CORE_MODE=3,CORE_MODE=4),IF(A_FEED=2,0,1)+2*N_CW+2*N_CW_A,0))*ROUNDUP(G275*DIODE_SAFETY/V_STICK,0)*PRICE_STICK</f>
        <v>109.2</v>
      </c>
      <c r="AG275" s="24" t="n">
        <f aca="false">SUM(X275:AF275)</f>
        <v>1278.46159933</v>
      </c>
      <c r="AH275" s="20" t="n">
        <f aca="false">FIXED_BOM</f>
        <v>3754</v>
      </c>
      <c r="AI275" s="24" t="n">
        <f aca="false">(AG275+AH275)*(1+CONT)</f>
        <v>5787.3308392295</v>
      </c>
      <c r="AJ275" s="24" t="n">
        <f aca="false">IF(AR275&gt;0,AI275/AR275,1000000000000)</f>
        <v>5782.61800555497</v>
      </c>
      <c r="AK275" s="8" t="n">
        <f aca="false">IF(AND(AP275&gt;=V_NEED,AR275&gt;=P_MIN,AQ275&gt;=Z_MIN,F275&lt;=N_CAP,D275&lt;=R_MAX,OR(CORONA_REQ=0,O275&gt;=G275),OR(CORE_MODE&lt;&gt;3,E_CORE&lt;=E_NULL_MAX),N_CW_A_OK="yes"),1,0)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IF(CORE_MODE=1,G275,IF(OR(CORE_MODE=3,CORE_MODE=4),IF(A_FEED=2,0,G275)+(CHOOSE(N_CW+1,0,1,CW_N2,CW_N3,CW_N4,CW_N5,CW_N6)+IF(A_FEED=2,CHOOSE(MIN(N_CW_A,6)+1,0,1,CW_N2,CW_N3,CW_N4,CW_N5,CW_N6),CHOOSE(MIN(N_CW_A,2)+1,0,CW_A1,CW_A2)))*CW_PER_SWING*AM275,AM275))</f>
        <v>24.241977814626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2*ROUNDUP(G276*1000/V_ZENER,0)*PRICE_Z+(4+IF(CORE_MODE=1,1,0)+IF(OR(CORE_MODE=3,CORE_MODE=4),IF(A_FEED=2,0,1)+2*N_CW+2*N_CW_A,0))*ROUNDUP(G276*DIODE_SAFETY/V_STICK,0)*PRICE_STICK</f>
        <v>109.2</v>
      </c>
      <c r="AG276" s="24" t="n">
        <f aca="false">SUM(X276:AF276)</f>
        <v>1690.41904015</v>
      </c>
      <c r="AH276" s="20" t="n">
        <f aca="false">FIXED_BOM</f>
        <v>3754</v>
      </c>
      <c r="AI276" s="24" t="n">
        <f aca="false">(AG276+AH276)*(1+CONT)</f>
        <v>6261.0818961725</v>
      </c>
      <c r="AJ276" s="24" t="n">
        <f aca="false">IF(AR276&gt;0,AI276/AR276,1000000000000)</f>
        <v>3363.34134603474</v>
      </c>
      <c r="AK276" s="8" t="n">
        <f aca="false">IF(AND(AP276&gt;=V_NEED,AR276&gt;=P_MIN,AQ276&gt;=Z_MIN,F276&lt;=N_CAP,D276&lt;=R_MAX,OR(CORONA_REQ=0,O276&gt;=G276),OR(CORE_MODE&lt;&gt;3,E_CORE&lt;=E_NULL_MAX),N_CW_A_OK="yes"),1,0)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IF(CORE_MODE=1,G276,IF(OR(CORE_MODE=3,CORE_MODE=4),IF(A_FEED=2,0,G276)+(CHOOSE(N_CW+1,0,1,CW_N2,CW_N3,CW_N4,CW_N5,CW_N6)+IF(A_FEED=2,CHOOSE(MIN(N_CW_A,6)+1,0,1,CW_N2,CW_N3,CW_N4,CW_N5,CW_N6),CHOOSE(MIN(N_CW_A,2)+1,0,CW_A1,CW_A2)))*CW_PER_SWING*AM276,AM276))</f>
        <v>30.008858243364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2*ROUNDUP(G277*1000/V_ZENER,0)*PRICE_Z+(4+IF(CORE_MODE=1,1,0)+IF(OR(CORE_MODE=3,CORE_MODE=4),IF(A_FEED=2,0,1)+2*N_CW+2*N_CW_A,0))*ROUNDUP(G277*DIODE_SAFETY/V_STICK,0)*PRICE_STICK</f>
        <v>109.2</v>
      </c>
      <c r="AG277" s="24" t="n">
        <f aca="false">SUM(X277:AF277)</f>
        <v>2175.3484683</v>
      </c>
      <c r="AH277" s="20" t="n">
        <f aca="false">FIXED_BOM</f>
        <v>3754</v>
      </c>
      <c r="AI277" s="24" t="n">
        <f aca="false">(AG277+AH277)*(1+CONT)</f>
        <v>6818.750738545</v>
      </c>
      <c r="AJ277" s="24" t="n">
        <f aca="false">IF(AR277&gt;0,AI277/AR277,1000000000000)</f>
        <v>2496.18575117657</v>
      </c>
      <c r="AK277" s="8" t="n">
        <f aca="false">IF(AND(AP277&gt;=V_NEED,AR277&gt;=P_MIN,AQ277&gt;=Z_MIN,F277&lt;=N_CAP,D277&lt;=R_MAX,OR(CORONA_REQ=0,O277&gt;=G277),OR(CORE_MODE&lt;&gt;3,E_CORE&lt;=E_NULL_MAX),N_CW_A_OK="yes"),1,0)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IF(CORE_MODE=1,G277,IF(OR(CORE_MODE=3,CORE_MODE=4),IF(A_FEED=2,0,G277)+(CHOOSE(N_CW+1,0,1,CW_N2,CW_N3,CW_N4,CW_N5,CW_N6)+IF(A_FEED=2,CHOOSE(MIN(N_CW_A,6)+1,0,1,CW_N2,CW_N3,CW_N4,CW_N5,CW_N6),CHOOSE(MIN(N_CW_A,2)+1,0,CW_A1,CW_A2)))*CW_PER_SWING*AM277,AM277))</f>
        <v>30.242871695322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2*ROUNDUP(G278*1000/V_ZENER,0)*PRICE_Z+(4+IF(CORE_MODE=1,1,0)+IF(OR(CORE_MODE=3,CORE_MODE=4),IF(A_FEED=2,0,1)+2*N_CW+2*N_CW_A,0))*ROUNDUP(G278*DIODE_SAFETY/V_STICK,0)*PRICE_STICK</f>
        <v>109.2</v>
      </c>
      <c r="AG278" s="24" t="n">
        <f aca="false">SUM(X278:AF278)</f>
        <v>2587.30591062</v>
      </c>
      <c r="AH278" s="20" t="n">
        <f aca="false">FIXED_BOM</f>
        <v>3754</v>
      </c>
      <c r="AI278" s="24" t="n">
        <f aca="false">(AG278+AH278)*(1+CONT)</f>
        <v>7292.501797213</v>
      </c>
      <c r="AJ278" s="24" t="n">
        <f aca="false">IF(AR278&gt;0,AI278/AR278,1000000000000)</f>
        <v>2018.9577936771</v>
      </c>
      <c r="AK278" s="8" t="n">
        <f aca="false">IF(AND(AP278&gt;=V_NEED,AR278&gt;=P_MIN,AQ278&gt;=Z_MIN,F278&lt;=N_CAP,D278&lt;=R_MAX,OR(CORONA_REQ=0,O278&gt;=G278),OR(CORE_MODE&lt;&gt;3,E_CORE&lt;=E_NULL_MAX),N_CW_A_OK="yes"),1,0)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IF(CORE_MODE=1,G278,IF(OR(CORE_MODE=3,CORE_MODE=4),IF(A_FEED=2,0,G278)+(CHOOSE(N_CW+1,0,1,CW_N2,CW_N3,CW_N4,CW_N5,CW_N6)+IF(A_FEED=2,CHOOSE(MIN(N_CW_A,6)+1,0,1,CW_N2,CW_N3,CW_N4,CW_N5,CW_N6),CHOOSE(MIN(N_CW_A,2)+1,0,CW_A1,CW_A2)))*CW_PER_SWING*AM278,AM278))</f>
        <v>30.37694778261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2*ROUNDUP(G279*1000/V_ZENER,0)*PRICE_Z+(4+IF(CORE_MODE=1,1,0)+IF(OR(CORE_MODE=3,CORE_MODE=4),IF(A_FEED=2,0,1)+2*N_CW+2*N_CW_A,0))*ROUNDUP(G279*DIODE_SAFETY/V_STICK,0)*PRICE_STICK</f>
        <v>109.2</v>
      </c>
      <c r="AG279" s="24" t="n">
        <f aca="false">SUM(X279:AF279)</f>
        <v>3072.2353253</v>
      </c>
      <c r="AH279" s="20" t="n">
        <f aca="false">FIXED_BOM</f>
        <v>3754</v>
      </c>
      <c r="AI279" s="24" t="n">
        <f aca="false">(AG279+AH279)*(1+CONT)</f>
        <v>7850.170624095</v>
      </c>
      <c r="AJ279" s="24" t="n">
        <f aca="false">IF(AR279&gt;0,AI279/AR279,1000000000000)</f>
        <v>1748.15542970731</v>
      </c>
      <c r="AK279" s="8" t="n">
        <f aca="false">IF(AND(AP279&gt;=V_NEED,AR279&gt;=P_MIN,AQ279&gt;=Z_MIN,F279&lt;=N_CAP,D279&lt;=R_MAX,OR(CORONA_REQ=0,O279&gt;=G279),OR(CORE_MODE&lt;&gt;3,E_CORE&lt;=E_NULL_MAX),N_CW_A_OK="yes"),1,0)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IF(CORE_MODE=1,G279,IF(OR(CORE_MODE=3,CORE_MODE=4),IF(A_FEED=2,0,G279)+(CHOOSE(N_CW+1,0,1,CW_N2,CW_N3,CW_N4,CW_N5,CW_N6)+IF(A_FEED=2,CHOOSE(MIN(N_CW_A,6)+1,0,1,CW_N2,CW_N3,CW_N4,CW_N5,CW_N6),CHOOSE(MIN(N_CW_A,2)+1,0,CW_A1,CW_A2)))*CW_PER_SWING*AM279,AM279))</f>
        <v>30.48405839622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2*ROUNDUP(G280*1000/V_ZENER,0)*PRICE_Z+(4+IF(CORE_MODE=1,1,0)+IF(OR(CORE_MODE=3,CORE_MODE=4),IF(A_FEED=2,0,1)+2*N_CW+2*N_CW_A,0))*ROUNDUP(G280*DIODE_SAFETY/V_STICK,0)*PRICE_STICK</f>
        <v>109.2</v>
      </c>
      <c r="AG280" s="24" t="n">
        <f aca="false">SUM(X280:AF280)</f>
        <v>3969.12213577</v>
      </c>
      <c r="AH280" s="20" t="n">
        <f aca="false">FIXED_BOM</f>
        <v>3754</v>
      </c>
      <c r="AI280" s="24" t="n">
        <f aca="false">(AG280+AH280)*(1+CONT)</f>
        <v>8881.5904561355</v>
      </c>
      <c r="AJ280" s="24" t="n">
        <f aca="false">IF(AR280&gt;0,AI280/AR280,1000000000000)</f>
        <v>1419.42678789546</v>
      </c>
      <c r="AK280" s="8" t="n">
        <f aca="false">IF(AND(AP280&gt;=V_NEED,AR280&gt;=P_MIN,AQ280&gt;=Z_MIN,F280&lt;=N_CAP,D280&lt;=R_MAX,OR(CORONA_REQ=0,O280&gt;=G280),OR(CORE_MODE&lt;&gt;3,E_CORE&lt;=E_NULL_MAX),N_CW_A_OK="yes"),1,0)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IF(CORE_MODE=1,G280,IF(OR(CORE_MODE=3,CORE_MODE=4),IF(A_FEED=2,0,G280)+(CHOOSE(N_CW+1,0,1,CW_N2,CW_N3,CW_N4,CW_N5,CW_N6)+IF(A_FEED=2,CHOOSE(MIN(N_CW_A,6)+1,0,1,CW_N2,CW_N3,CW_N4,CW_N5,CW_N6),CHOOSE(MIN(N_CW_A,2)+1,0,CW_A1,CW_A2)))*CW_PER_SWING*AM280,AM280))</f>
        <v>30.652527877686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2*ROUNDUP(G281*1000/V_ZENER,0)*PRICE_Z+(4+IF(CORE_MODE=1,1,0)+IF(OR(CORE_MODE=3,CORE_MODE=4),IF(A_FEED=2,0,1)+2*N_CW+2*N_CW_A,0))*ROUNDUP(G281*DIODE_SAFETY/V_STICK,0)*PRICE_STICK</f>
        <v>109.2</v>
      </c>
      <c r="AG281" s="24" t="n">
        <f aca="false">SUM(X281:AF281)</f>
        <v>1354.6825612</v>
      </c>
      <c r="AH281" s="20" t="n">
        <f aca="false">FIXED_BOM</f>
        <v>3754</v>
      </c>
      <c r="AI281" s="24" t="n">
        <f aca="false">(AG281+AH281)*(1+CONT)</f>
        <v>5874.98494538</v>
      </c>
      <c r="AJ281" s="24" t="n">
        <f aca="false">IF(AR281&gt;0,AI281/AR281,1000000000000)</f>
        <v>4701.47362196854</v>
      </c>
      <c r="AK281" s="8" t="n">
        <f aca="false">IF(AND(AP281&gt;=V_NEED,AR281&gt;=P_MIN,AQ281&gt;=Z_MIN,F281&lt;=N_CAP,D281&lt;=R_MAX,OR(CORONA_REQ=0,O281&gt;=G281),OR(CORE_MODE&lt;&gt;3,E_CORE&lt;=E_NULL_MAX),N_CW_A_OK="yes"),1,0)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IF(CORE_MODE=1,G281,IF(OR(CORE_MODE=3,CORE_MODE=4),IF(A_FEED=2,0,G281)+(CHOOSE(N_CW+1,0,1,CW_N2,CW_N3,CW_N4,CW_N5,CW_N6)+IF(A_FEED=2,CHOOSE(MIN(N_CW_A,6)+1,0,1,CW_N2,CW_N3,CW_N4,CW_N5,CW_N6),CHOOSE(MIN(N_CW_A,2)+1,0,CW_A1,CW_A2)))*CW_PER_SWING*AM281,AM281))</f>
        <v>29.702632670568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2*ROUNDUP(G282*1000/V_ZENER,0)*PRICE_Z+(4+IF(CORE_MODE=1,1,0)+IF(OR(CORE_MODE=3,CORE_MODE=4),IF(A_FEED=2,0,1)+2*N_CW+2*N_CW_A,0))*ROUNDUP(G282*DIODE_SAFETY/V_STICK,0)*PRICE_STICK</f>
        <v>109.2</v>
      </c>
      <c r="AG282" s="24" t="n">
        <f aca="false">SUM(X282:AF282)</f>
        <v>1768.26460648</v>
      </c>
      <c r="AH282" s="20" t="n">
        <f aca="false">FIXED_BOM</f>
        <v>3754</v>
      </c>
      <c r="AI282" s="24" t="n">
        <f aca="false">(AG282+AH282)*(1+CONT)</f>
        <v>6350.604297452</v>
      </c>
      <c r="AJ282" s="24" t="n">
        <f aca="false">IF(AR282&gt;0,AI282/AR282,1000000000000)</f>
        <v>2818.87762417062</v>
      </c>
      <c r="AK282" s="8" t="n">
        <f aca="false">IF(AND(AP282&gt;=V_NEED,AR282&gt;=P_MIN,AQ282&gt;=Z_MIN,F282&lt;=N_CAP,D282&lt;=R_MAX,OR(CORONA_REQ=0,O282&gt;=G282),OR(CORE_MODE&lt;&gt;3,E_CORE&lt;=E_NULL_MAX),N_CW_A_OK="yes"),1,0)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IF(CORE_MODE=1,G282,IF(OR(CORE_MODE=3,CORE_MODE=4),IF(A_FEED=2,0,G282)+(CHOOSE(N_CW+1,0,1,CW_N2,CW_N3,CW_N4,CW_N5,CW_N6)+IF(A_FEED=2,CHOOSE(MIN(N_CW_A,6)+1,0,1,CW_N2,CW_N3,CW_N4,CW_N5,CW_N6),CHOOSE(MIN(N_CW_A,2)+1,0,CW_A1,CW_A2)))*CW_PER_SWING*AM282,AM282))</f>
        <v>30.047606521218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2*ROUNDUP(G283*1000/V_ZENER,0)*PRICE_Z+(4+IF(CORE_MODE=1,1,0)+IF(OR(CORE_MODE=3,CORE_MODE=4),IF(A_FEED=2,0,1)+2*N_CW+2*N_CW_A,0))*ROUNDUP(G283*DIODE_SAFETY/V_STICK,0)*PRICE_STICK</f>
        <v>109.2</v>
      </c>
      <c r="AG283" s="24" t="n">
        <f aca="false">SUM(X283:AF283)</f>
        <v>2254.81855515</v>
      </c>
      <c r="AH283" s="20" t="n">
        <f aca="false">FIXED_BOM</f>
        <v>3754</v>
      </c>
      <c r="AI283" s="24" t="n">
        <f aca="false">(AG283+AH283)*(1+CONT)</f>
        <v>6910.1413384225</v>
      </c>
      <c r="AJ283" s="24" t="n">
        <f aca="false">IF(AR283&gt;0,AI283/AR283,1000000000000)</f>
        <v>2112.66716432744</v>
      </c>
      <c r="AK283" s="8" t="n">
        <f aca="false">IF(AND(AP283&gt;=V_NEED,AR283&gt;=P_MIN,AQ283&gt;=Z_MIN,F283&lt;=N_CAP,D283&lt;=R_MAX,OR(CORONA_REQ=0,O283&gt;=G283),OR(CORE_MODE&lt;&gt;3,E_CORE&lt;=E_NULL_MAX),N_CW_A_OK="yes"),1,0)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IF(CORE_MODE=1,G283,IF(OR(CORE_MODE=3,CORE_MODE=4),IF(A_FEED=2,0,G283)+(CHOOSE(N_CW+1,0,1,CW_N2,CW_N3,CW_N4,CW_N5,CW_N6)+IF(A_FEED=2,CHOOSE(MIN(N_CW_A,6)+1,0,1,CW_N2,CW_N3,CW_N4,CW_N5,CW_N6),CHOOSE(MIN(N_CW_A,2)+1,0,CW_A1,CW_A2)))*CW_PER_SWING*AM283,AM283))</f>
        <v>30.2420355237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2*ROUNDUP(G284*1000/V_ZENER,0)*PRICE_Z+(4+IF(CORE_MODE=1,1,0)+IF(OR(CORE_MODE=3,CORE_MODE=4),IF(A_FEED=2,0,1)+2*N_CW+2*N_CW_A,0))*ROUNDUP(G284*DIODE_SAFETY/V_STICK,0)*PRICE_STICK</f>
        <v>109.2</v>
      </c>
      <c r="AG284" s="24" t="n">
        <f aca="false">SUM(X284:AF284)</f>
        <v>2741.37237882</v>
      </c>
      <c r="AH284" s="20" t="n">
        <f aca="false">FIXED_BOM</f>
        <v>3754</v>
      </c>
      <c r="AI284" s="24" t="n">
        <f aca="false">(AG284+AH284)*(1+CONT)</f>
        <v>7469.678235643</v>
      </c>
      <c r="AJ284" s="24" t="n">
        <f aca="false">IF(AR284&gt;0,AI284/AR284,1000000000000)</f>
        <v>1741.16547393862</v>
      </c>
      <c r="AK284" s="8" t="n">
        <f aca="false">IF(AND(AP284&gt;=V_NEED,AR284&gt;=P_MIN,AQ284&gt;=Z_MIN,F284&lt;=N_CAP,D284&lt;=R_MAX,OR(CORONA_REQ=0,O284&gt;=G284),OR(CORE_MODE&lt;&gt;3,E_CORE&lt;=E_NULL_MAX),N_CW_A_OK="yes"),1,0)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IF(CORE_MODE=1,G284,IF(OR(CORE_MODE=3,CORE_MODE=4),IF(A_FEED=2,0,G284)+(CHOOSE(N_CW+1,0,1,CW_N2,CW_N3,CW_N4,CW_N5,CW_N6)+IF(A_FEED=2,CHOOSE(MIN(N_CW_A,6)+1,0,1,CW_N2,CW_N3,CW_N4,CW_N5,CW_N6),CHOOSE(MIN(N_CW_A,2)+1,0,CW_A1,CW_A2)))*CW_PER_SWING*AM284,AM284))</f>
        <v>30.373539428232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2*ROUNDUP(G285*1000/V_ZENER,0)*PRICE_Z+(4+IF(CORE_MODE=1,1,0)+IF(OR(CORE_MODE=3,CORE_MODE=4),IF(A_FEED=2,0,1)+2*N_CW+2*N_CW_A,0))*ROUNDUP(G285*DIODE_SAFETY/V_STICK,0)*PRICE_STICK</f>
        <v>109.2</v>
      </c>
      <c r="AG285" s="24" t="n">
        <f aca="false">SUM(X285:AF285)</f>
        <v>3227.92632749</v>
      </c>
      <c r="AH285" s="20" t="n">
        <f aca="false">FIXED_BOM</f>
        <v>3754</v>
      </c>
      <c r="AI285" s="24" t="n">
        <f aca="false">(AG285+AH285)*(1+CONT)</f>
        <v>8029.2152766135</v>
      </c>
      <c r="AJ285" s="24" t="n">
        <f aca="false">IF(AR285&gt;0,AI285/AR285,1000000000000)</f>
        <v>1512.25332636213</v>
      </c>
      <c r="AK285" s="8" t="n">
        <f aca="false">IF(AND(AP285&gt;=V_NEED,AR285&gt;=P_MIN,AQ285&gt;=Z_MIN,F285&lt;=N_CAP,D285&lt;=R_MAX,OR(CORONA_REQ=0,O285&gt;=G285),OR(CORE_MODE&lt;&gt;3,E_CORE&lt;=E_NULL_MAX),N_CW_A_OK="yes"),1,0)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IF(CORE_MODE=1,G285,IF(OR(CORE_MODE=3,CORE_MODE=4),IF(A_FEED=2,0,G285)+(CHOOSE(N_CW+1,0,1,CW_N2,CW_N3,CW_N4,CW_N5,CW_N6)+IF(A_FEED=2,CHOOSE(MIN(N_CW_A,6)+1,0,1,CW_N2,CW_N3,CW_N4,CW_N5,CW_N6),CHOOSE(MIN(N_CW_A,2)+1,0,CW_A1,CW_A2)))*CW_PER_SWING*AM285,AM285))</f>
        <v>30.480038830098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2*ROUNDUP(G286*1000/V_ZENER,0)*PRICE_Z+(4+IF(CORE_MODE=1,1,0)+IF(OR(CORE_MODE=3,CORE_MODE=4),IF(A_FEED=2,0,1)+2*N_CW+2*N_CW_A,0))*ROUNDUP(G286*DIODE_SAFETY/V_STICK,0)*PRICE_STICK</f>
        <v>109.2</v>
      </c>
      <c r="AG286" s="24" t="n">
        <f aca="false">SUM(X286:AF286)</f>
        <v>4128.06226144</v>
      </c>
      <c r="AH286" s="20" t="n">
        <f aca="false">FIXED_BOM</f>
        <v>3754</v>
      </c>
      <c r="AI286" s="24" t="n">
        <f aca="false">(AG286+AH286)*(1+CONT)</f>
        <v>9064.371600656</v>
      </c>
      <c r="AJ286" s="24" t="n">
        <f aca="false">IF(AR286&gt;0,AI286/AR286,1000000000000)</f>
        <v>1231.64150818484</v>
      </c>
      <c r="AK286" s="8" t="n">
        <f aca="false">IF(AND(AP286&gt;=V_NEED,AR286&gt;=P_MIN,AQ286&gt;=Z_MIN,F286&lt;=N_CAP,D286&lt;=R_MAX,OR(CORONA_REQ=0,O286&gt;=G286),OR(CORE_MODE&lt;&gt;3,E_CORE&lt;=E_NULL_MAX),N_CW_A_OK="yes"),1,0)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IF(CORE_MODE=1,G286,IF(OR(CORE_MODE=3,CORE_MODE=4),IF(A_FEED=2,0,G286)+(CHOOSE(N_CW+1,0,1,CW_N2,CW_N3,CW_N4,CW_N5,CW_N6)+IF(A_FEED=2,CHOOSE(MIN(N_CW_A,6)+1,0,1,CW_N2,CW_N3,CW_N4,CW_N5,CW_N6),CHOOSE(MIN(N_CW_A,2)+1,0,CW_A1,CW_A2)))*CW_PER_SWING*AM286,AM286))</f>
        <v>30.649259592666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2*ROUNDUP(G287*1000/V_ZENER,0)*PRICE_Z+(4+IF(CORE_MODE=1,1,0)+IF(OR(CORE_MODE=3,CORE_MODE=4),IF(A_FEED=2,0,1)+2*N_CW+2*N_CW_A,0))*ROUNDUP(G287*DIODE_SAFETY/V_STICK,0)*PRICE_STICK</f>
        <v>109.2</v>
      </c>
      <c r="AG287" s="24" t="n">
        <f aca="false">SUM(X287:AF287)</f>
        <v>1357.93162618</v>
      </c>
      <c r="AH287" s="20" t="n">
        <f aca="false">FIXED_BOM</f>
        <v>3754</v>
      </c>
      <c r="AI287" s="24" t="n">
        <f aca="false">(AG287+AH287)*(1+CONT)</f>
        <v>5878.721370107</v>
      </c>
      <c r="AJ287" s="24" t="n">
        <f aca="false">IF(AR287&gt;0,AI287/AR287,1000000000000)</f>
        <v>4320.90536048966</v>
      </c>
      <c r="AK287" s="8" t="n">
        <f aca="false">IF(AND(AP287&gt;=V_NEED,AR287&gt;=P_MIN,AQ287&gt;=Z_MIN,F287&lt;=N_CAP,D287&lt;=R_MAX,OR(CORONA_REQ=0,O287&gt;=G287),OR(CORE_MODE&lt;&gt;3,E_CORE&lt;=E_NULL_MAX),N_CW_A_OK="yes"),1,0)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IF(CORE_MODE=1,G287,IF(OR(CORE_MODE=3,CORE_MODE=4),IF(A_FEED=2,0,G287)+(CHOOSE(N_CW+1,0,1,CW_N2,CW_N3,CW_N4,CW_N5,CW_N6)+IF(A_FEED=2,CHOOSE(MIN(N_CW_A,6)+1,0,1,CW_N2,CW_N3,CW_N4,CW_N5,CW_N6),CHOOSE(MIN(N_CW_A,2)+1,0,CW_A1,CW_A2)))*CW_PER_SWING*AM287,AM287))</f>
        <v>27.341958889674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2*ROUNDUP(G288*1000/V_ZENER,0)*PRICE_Z+(4+IF(CORE_MODE=1,1,0)+IF(OR(CORE_MODE=3,CORE_MODE=4),IF(A_FEED=2,0,1)+2*N_CW+2*N_CW_A,0))*ROUNDUP(G288*DIODE_SAFETY/V_STICK,0)*PRICE_STICK</f>
        <v>109.2</v>
      </c>
      <c r="AG288" s="24" t="n">
        <f aca="false">SUM(X288:AF288)</f>
        <v>1846.11010584</v>
      </c>
      <c r="AH288" s="20" t="n">
        <f aca="false">FIXED_BOM</f>
        <v>3754</v>
      </c>
      <c r="AI288" s="24" t="n">
        <f aca="false">(AG288+AH288)*(1+CONT)</f>
        <v>6440.126621716</v>
      </c>
      <c r="AJ288" s="24" t="n">
        <f aca="false">IF(AR288&gt;0,AI288/AR288,1000000000000)</f>
        <v>2657.87492291324</v>
      </c>
      <c r="AK288" s="8" t="n">
        <f aca="false">IF(AND(AP288&gt;=V_NEED,AR288&gt;=P_MIN,AQ288&gt;=Z_MIN,F288&lt;=N_CAP,D288&lt;=R_MAX,OR(CORONA_REQ=0,O288&gt;=G288),OR(CORE_MODE&lt;&gt;3,E_CORE&lt;=E_NULL_MAX),N_CW_A_OK="yes"),1,0)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IF(CORE_MODE=1,G288,IF(OR(CORE_MODE=3,CORE_MODE=4),IF(A_FEED=2,0,G288)+(CHOOSE(N_CW+1,0,1,CW_N2,CW_N3,CW_N4,CW_N5,CW_N6)+IF(A_FEED=2,CHOOSE(MIN(N_CW_A,6)+1,0,1,CW_N2,CW_N3,CW_N4,CW_N5,CW_N6),CHOOSE(MIN(N_CW_A,2)+1,0,CW_A1,CW_A2)))*CW_PER_SWING*AM288,AM288))</f>
        <v>29.820142372878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2*ROUNDUP(G289*1000/V_ZENER,0)*PRICE_Z+(4+IF(CORE_MODE=1,1,0)+IF(OR(CORE_MODE=3,CORE_MODE=4),IF(A_FEED=2,0,1)+2*N_CW+2*N_CW_A,0))*ROUNDUP(G289*DIODE_SAFETY/V_STICK,0)*PRICE_STICK</f>
        <v>109.2</v>
      </c>
      <c r="AG289" s="24" t="n">
        <f aca="false">SUM(X289:AF289)</f>
        <v>2334.288582</v>
      </c>
      <c r="AH289" s="20" t="n">
        <f aca="false">FIXED_BOM</f>
        <v>3754</v>
      </c>
      <c r="AI289" s="24" t="n">
        <f aca="false">(AG289+AH289)*(1+CONT)</f>
        <v>7001.5318693</v>
      </c>
      <c r="AJ289" s="24" t="n">
        <f aca="false">IF(AR289&gt;0,AI289/AR289,1000000000000)</f>
        <v>2004.30770879887</v>
      </c>
      <c r="AK289" s="8" t="n">
        <f aca="false">IF(AND(AP289&gt;=V_NEED,AR289&gt;=P_MIN,AQ289&gt;=Z_MIN,F289&lt;=N_CAP,D289&lt;=R_MAX,OR(CORONA_REQ=0,O289&gt;=G289),OR(CORE_MODE&lt;&gt;3,E_CORE&lt;=E_NULL_MAX),N_CW_A_OK="yes"),1,0)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IF(CORE_MODE=1,G289,IF(OR(CORE_MODE=3,CORE_MODE=4),IF(A_FEED=2,0,G289)+(CHOOSE(N_CW+1,0,1,CW_N2,CW_N3,CW_N4,CW_N5,CW_N6)+IF(A_FEED=2,CHOOSE(MIN(N_CW_A,6)+1,0,1,CW_N2,CW_N3,CW_N4,CW_N5,CW_N6),CHOOSE(MIN(N_CW_A,2)+1,0,CW_A1,CW_A2)))*CW_PER_SWING*AM289,AM289))</f>
        <v>29.988832569696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2*ROUNDUP(G290*1000/V_ZENER,0)*PRICE_Z+(4+IF(CORE_MODE=1,1,0)+IF(OR(CORE_MODE=3,CORE_MODE=4),IF(A_FEED=2,0,1)+2*N_CW+2*N_CW_A,0))*ROUNDUP(G290*DIODE_SAFETY/V_STICK,0)*PRICE_STICK</f>
        <v>109.2</v>
      </c>
      <c r="AG290" s="24" t="n">
        <f aca="false">SUM(X290:AF290)</f>
        <v>2822.46700316</v>
      </c>
      <c r="AH290" s="20" t="n">
        <f aca="false">FIXED_BOM</f>
        <v>3754</v>
      </c>
      <c r="AI290" s="24" t="n">
        <f aca="false">(AG290+AH290)*(1+CONT)</f>
        <v>7562.937053634</v>
      </c>
      <c r="AJ290" s="24" t="n">
        <f aca="false">IF(AR290&gt;0,AI290/AR290,1000000000000)</f>
        <v>1655.00343534437</v>
      </c>
      <c r="AK290" s="8" t="n">
        <f aca="false">IF(AND(AP290&gt;=V_NEED,AR290&gt;=P_MIN,AQ290&gt;=Z_MIN,F290&lt;=N_CAP,D290&lt;=R_MAX,OR(CORONA_REQ=0,O290&gt;=G290),OR(CORE_MODE&lt;&gt;3,E_CORE&lt;=E_NULL_MAX),N_CW_A_OK="yes"),1,0)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IF(CORE_MODE=1,G290,IF(OR(CORE_MODE=3,CORE_MODE=4),IF(A_FEED=2,0,G290)+(CHOOSE(N_CW+1,0,1,CW_N2,CW_N3,CW_N4,CW_N5,CW_N6)+IF(A_FEED=2,CHOOSE(MIN(N_CW_A,6)+1,0,1,CW_N2,CW_N3,CW_N4,CW_N5,CW_N6),CHOOSE(MIN(N_CW_A,2)+1,0,CW_A1,CW_A2)))*CW_PER_SWING*AM290,AM290))</f>
        <v>30.11643999936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2*ROUNDUP(G291*1000/V_ZENER,0)*PRICE_Z+(4+IF(CORE_MODE=1,1,0)+IF(OR(CORE_MODE=3,CORE_MODE=4),IF(A_FEED=2,0,1)+2*N_CW+2*N_CW_A,0))*ROUNDUP(G291*DIODE_SAFETY/V_STICK,0)*PRICE_STICK</f>
        <v>109.2</v>
      </c>
      <c r="AG291" s="24" t="n">
        <f aca="false">SUM(X291:AF291)</f>
        <v>3310.64547932</v>
      </c>
      <c r="AH291" s="20" t="n">
        <f aca="false">FIXED_BOM</f>
        <v>3754</v>
      </c>
      <c r="AI291" s="24" t="n">
        <f aca="false">(AG291+AH291)*(1+CONT)</f>
        <v>8124.342301218</v>
      </c>
      <c r="AJ291" s="24" t="n">
        <f aca="false">IF(AR291&gt;0,AI291/AR291,1000000000000)</f>
        <v>1440.76109222575</v>
      </c>
      <c r="AK291" s="8" t="n">
        <f aca="false">IF(AND(AP291&gt;=V_NEED,AR291&gt;=P_MIN,AQ291&gt;=Z_MIN,F291&lt;=N_CAP,D291&lt;=R_MAX,OR(CORONA_REQ=0,O291&gt;=G291),OR(CORE_MODE&lt;&gt;3,E_CORE&lt;=E_NULL_MAX),N_CW_A_OK="yes"),1,0)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IF(CORE_MODE=1,G291,IF(OR(CORE_MODE=3,CORE_MODE=4),IF(A_FEED=2,0,G291)+(CHOOSE(N_CW+1,0,1,CW_N2,CW_N3,CW_N4,CW_N5,CW_N6)+IF(A_FEED=2,CHOOSE(MIN(N_CW_A,6)+1,0,1,CW_N2,CW_N3,CW_N4,CW_N5,CW_N6),CHOOSE(MIN(N_CW_A,2)+1,0,CW_A1,CW_A2)))*CW_PER_SWING*AM291,AM291))</f>
        <v>30.22482397077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2*ROUNDUP(G292*1000/V_ZENER,0)*PRICE_Z+(4+IF(CORE_MODE=1,1,0)+IF(OR(CORE_MODE=3,CORE_MODE=4),IF(A_FEED=2,0,1)+2*N_CW+2*N_CW_A,0))*ROUNDUP(G292*DIODE_SAFETY/V_STICK,0)*PRICE_STICK</f>
        <v>109.2</v>
      </c>
      <c r="AG292" s="24" t="n">
        <f aca="false">SUM(X292:AF292)</f>
        <v>4287.00231514</v>
      </c>
      <c r="AH292" s="20" t="n">
        <f aca="false">FIXED_BOM</f>
        <v>3754</v>
      </c>
      <c r="AI292" s="24" t="n">
        <f aca="false">(AG292+AH292)*(1+CONT)</f>
        <v>9247.152662411</v>
      </c>
      <c r="AJ292" s="24" t="n">
        <f aca="false">IF(AR292&gt;0,AI292/AR292,1000000000000)</f>
        <v>1187.04557134961</v>
      </c>
      <c r="AK292" s="8" t="n">
        <f aca="false">IF(AND(AP292&gt;=V_NEED,AR292&gt;=P_MIN,AQ292&gt;=Z_MIN,F292&lt;=N_CAP,D292&lt;=R_MAX,OR(CORONA_REQ=0,O292&gt;=G292),OR(CORE_MODE&lt;&gt;3,E_CORE&lt;=E_NULL_MAX),N_CW_A_OK="yes"),1,0)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IF(CORE_MODE=1,G292,IF(OR(CORE_MODE=3,CORE_MODE=4),IF(A_FEED=2,0,G292)+(CHOOSE(N_CW+1,0,1,CW_N2,CW_N3,CW_N4,CW_N5,CW_N6)+IF(A_FEED=2,CHOOSE(MIN(N_CW_A,6)+1,0,1,CW_N2,CW_N3,CW_N4,CW_N5,CW_N6),CHOOSE(MIN(N_CW_A,2)+1,0,CW_A1,CW_A2)))*CW_PER_SWING*AM292,AM292))</f>
        <v>30.392720441226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2*ROUNDUP(G293*1000/V_ZENER,0)*PRICE_Z+(4+IF(CORE_MODE=1,1,0)+IF(OR(CORE_MODE=3,CORE_MODE=4),IF(A_FEED=2,0,1)+2*N_CW+2*N_CW_A,0))*ROUNDUP(G293*DIODE_SAFETY/V_STICK,0)*PRICE_STICK</f>
        <v>109.2</v>
      </c>
      <c r="AG293" s="24" t="n">
        <f aca="false">SUM(X293:AF293)</f>
        <v>1301.85800746</v>
      </c>
      <c r="AH293" s="20" t="n">
        <f aca="false">FIXED_BOM</f>
        <v>3754</v>
      </c>
      <c r="AI293" s="24" t="n">
        <f aca="false">(AG293+AH293)*(1+CONT)</f>
        <v>5814.236708579</v>
      </c>
      <c r="AJ293" s="24" t="n">
        <f aca="false">IF(AR293&gt;0,AI293/AR293,1000000000000)</f>
        <v>5891.18142922612</v>
      </c>
      <c r="AK293" s="8" t="n">
        <f aca="false">IF(AND(AP293&gt;=V_NEED,AR293&gt;=P_MIN,AQ293&gt;=Z_MIN,F293&lt;=N_CAP,D293&lt;=R_MAX,OR(CORONA_REQ=0,O293&gt;=G293),OR(CORE_MODE&lt;&gt;3,E_CORE&lt;=E_NULL_MAX),N_CW_A_OK="yes"),1,0)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IF(CORE_MODE=1,G293,IF(OR(CORE_MODE=3,CORE_MODE=4),IF(A_FEED=2,0,G293)+(CHOOSE(N_CW+1,0,1,CW_N2,CW_N3,CW_N4,CW_N5,CW_N6)+IF(A_FEED=2,CHOOSE(MIN(N_CW_A,6)+1,0,1,CW_N2,CW_N3,CW_N4,CW_N5,CW_N6),CHOOSE(MIN(N_CW_A,2)+1,0,CW_A1,CW_A2)))*CW_PER_SWING*AM293,AM293))</f>
        <v>24.280891628994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2*ROUNDUP(G294*1000/V_ZENER,0)*PRICE_Z+(4+IF(CORE_MODE=1,1,0)+IF(OR(CORE_MODE=3,CORE_MODE=4),IF(A_FEED=2,0,1)+2*N_CW+2*N_CW_A,0))*ROUNDUP(G294*DIODE_SAFETY/V_STICK,0)*PRICE_STICK</f>
        <v>109.2</v>
      </c>
      <c r="AG294" s="24" t="n">
        <f aca="false">SUM(X294:AF294)</f>
        <v>1798.48557916</v>
      </c>
      <c r="AH294" s="20" t="n">
        <f aca="false">FIXED_BOM</f>
        <v>3754</v>
      </c>
      <c r="AI294" s="24" t="n">
        <f aca="false">(AG294+AH294)*(1+CONT)</f>
        <v>6385.358416034</v>
      </c>
      <c r="AJ294" s="24" t="n">
        <f aca="false">IF(AR294&gt;0,AI294/AR294,1000000000000)</f>
        <v>3474.48986960593</v>
      </c>
      <c r="AK294" s="8" t="n">
        <f aca="false">IF(AND(AP294&gt;=V_NEED,AR294&gt;=P_MIN,AQ294&gt;=Z_MIN,F294&lt;=N_CAP,D294&lt;=R_MAX,OR(CORONA_REQ=0,O294&gt;=G294),OR(CORE_MODE&lt;&gt;3,E_CORE&lt;=E_NULL_MAX),N_CW_A_OK="yes"),1,0)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IF(CORE_MODE=1,G294,IF(OR(CORE_MODE=3,CORE_MODE=4),IF(A_FEED=2,0,G294)+(CHOOSE(N_CW+1,0,1,CW_N2,CW_N3,CW_N4,CW_N5,CW_N6)+IF(A_FEED=2,CHOOSE(MIN(N_CW_A,6)+1,0,1,CW_N2,CW_N3,CW_N4,CW_N5,CW_N6),CHOOSE(MIN(N_CW_A,2)+1,0,CW_A1,CW_A2)))*CW_PER_SWING*AM294,AM294))</f>
        <v>29.96174824929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2*ROUNDUP(G295*1000/V_ZENER,0)*PRICE_Z+(4+IF(CORE_MODE=1,1,0)+IF(OR(CORE_MODE=3,CORE_MODE=4),IF(A_FEED=2,0,1)+2*N_CW+2*N_CW_A,0))*ROUNDUP(G295*DIODE_SAFETY/V_STICK,0)*PRICE_STICK</f>
        <v>109.2</v>
      </c>
      <c r="AG295" s="24" t="n">
        <f aca="false">SUM(X295:AF295)</f>
        <v>2219.44097391</v>
      </c>
      <c r="AH295" s="20" t="n">
        <f aca="false">FIXED_BOM</f>
        <v>3754</v>
      </c>
      <c r="AI295" s="24" t="n">
        <f aca="false">(AG295+AH295)*(1+CONT)</f>
        <v>6869.4571199965</v>
      </c>
      <c r="AJ295" s="24" t="n">
        <f aca="false">IF(AR295&gt;0,AI295/AR295,1000000000000)</f>
        <v>2546.73162890131</v>
      </c>
      <c r="AK295" s="8" t="n">
        <f aca="false">IF(AND(AP295&gt;=V_NEED,AR295&gt;=P_MIN,AQ295&gt;=Z_MIN,F295&lt;=N_CAP,D295&lt;=R_MAX,OR(CORONA_REQ=0,O295&gt;=G295),OR(CORE_MODE&lt;&gt;3,E_CORE&lt;=E_NULL_MAX),N_CW_A_OK="yes"),1,0)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IF(CORE_MODE=1,G295,IF(OR(CORE_MODE=3,CORE_MODE=4),IF(A_FEED=2,0,G295)+(CHOOSE(N_CW+1,0,1,CW_N2,CW_N3,CW_N4,CW_N5,CW_N6)+IF(A_FEED=2,CHOOSE(MIN(N_CW_A,6)+1,0,1,CW_N2,CW_N3,CW_N4,CW_N5,CW_N6),CHOOSE(MIN(N_CW_A,2)+1,0,CW_A1,CW_A2)))*CW_PER_SWING*AM295,AM295))</f>
        <v>30.192803266626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2*ROUNDUP(G296*1000/V_ZENER,0)*PRICE_Z+(4+IF(CORE_MODE=1,1,0)+IF(OR(CORE_MODE=3,CORE_MODE=4),IF(A_FEED=2,0,1)+2*N_CW+2*N_CW_A,0))*ROUNDUP(G296*DIODE_SAFETY/V_STICK,0)*PRICE_STICK</f>
        <v>109.2</v>
      </c>
      <c r="AG296" s="24" t="n">
        <f aca="false">SUM(X296:AF296)</f>
        <v>2640.39642366</v>
      </c>
      <c r="AH296" s="20" t="n">
        <f aca="false">FIXED_BOM</f>
        <v>3754</v>
      </c>
      <c r="AI296" s="24" t="n">
        <f aca="false">(AG296+AH296)*(1+CONT)</f>
        <v>7353.555887209</v>
      </c>
      <c r="AJ296" s="24" t="n">
        <f aca="false">IF(AR296&gt;0,AI296/AR296,1000000000000)</f>
        <v>2061.65138526697</v>
      </c>
      <c r="AK296" s="8" t="n">
        <f aca="false">IF(AND(AP296&gt;=V_NEED,AR296&gt;=P_MIN,AQ296&gt;=Z_MIN,F296&lt;=N_CAP,D296&lt;=R_MAX,OR(CORONA_REQ=0,O296&gt;=G296),OR(CORE_MODE&lt;&gt;3,E_CORE&lt;=E_NULL_MAX),N_CW_A_OK="yes"),1,0)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IF(CORE_MODE=1,G296,IF(OR(CORE_MODE=3,CORE_MODE=4),IF(A_FEED=2,0,G296)+(CHOOSE(N_CW+1,0,1,CW_N2,CW_N3,CW_N4,CW_N5,CW_N6)+IF(A_FEED=2,CHOOSE(MIN(N_CW_A,6)+1,0,1,CW_N2,CW_N3,CW_N4,CW_N5,CW_N6),CHOOSE(MIN(N_CW_A,2)+1,0,CW_A1,CW_A2)))*CW_PER_SWING*AM296,AM296))</f>
        <v>30.326136561864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2*ROUNDUP(G297*1000/V_ZENER,0)*PRICE_Z+(4+IF(CORE_MODE=1,1,0)+IF(OR(CORE_MODE=3,CORE_MODE=4),IF(A_FEED=2,0,1)+2*N_CW+2*N_CW_A,0))*ROUNDUP(G297*DIODE_SAFETY/V_STICK,0)*PRICE_STICK</f>
        <v>109.2</v>
      </c>
      <c r="AG297" s="24" t="n">
        <f aca="false">SUM(X297:AF297)</f>
        <v>3137.02398839</v>
      </c>
      <c r="AH297" s="20" t="n">
        <f aca="false">FIXED_BOM</f>
        <v>3754</v>
      </c>
      <c r="AI297" s="24" t="n">
        <f aca="false">(AG297+AH297)*(1+CONT)</f>
        <v>7924.6775866485</v>
      </c>
      <c r="AJ297" s="24" t="n">
        <f aca="false">IF(AR297&gt;0,AI297/AR297,1000000000000)</f>
        <v>1787.6637356019</v>
      </c>
      <c r="AK297" s="8" t="n">
        <f aca="false">IF(AND(AP297&gt;=V_NEED,AR297&gt;=P_MIN,AQ297&gt;=Z_MIN,F297&lt;=N_CAP,D297&lt;=R_MAX,OR(CORONA_REQ=0,O297&gt;=G297),OR(CORE_MODE&lt;&gt;3,E_CORE&lt;=E_NULL_MAX),N_CW_A_OK="yes"),1,0)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IF(CORE_MODE=1,G297,IF(OR(CORE_MODE=3,CORE_MODE=4),IF(A_FEED=2,0,G297)+(CHOOSE(N_CW+1,0,1,CW_N2,CW_N3,CW_N4,CW_N5,CW_N6)+IF(A_FEED=2,CHOOSE(MIN(N_CW_A,6)+1,0,1,CW_N2,CW_N3,CW_N4,CW_N5,CW_N6),CHOOSE(MIN(N_CW_A,2)+1,0,CW_A1,CW_A2)))*CW_PER_SWING*AM297,AM297))</f>
        <v>30.432712365198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2*ROUNDUP(G298*1000/V_ZENER,0)*PRICE_Z+(4+IF(CORE_MODE=1,1,0)+IF(OR(CORE_MODE=3,CORE_MODE=4),IF(A_FEED=2,0,1)+2*N_CW+2*N_CW_A,0))*ROUNDUP(G298*DIODE_SAFETY/V_STICK,0)*PRICE_STICK</f>
        <v>109.2</v>
      </c>
      <c r="AG298" s="24" t="n">
        <f aca="false">SUM(X298:AF298)</f>
        <v>4054.60694437</v>
      </c>
      <c r="AH298" s="20" t="n">
        <f aca="false">FIXED_BOM</f>
        <v>3754</v>
      </c>
      <c r="AI298" s="24" t="n">
        <f aca="false">(AG298+AH298)*(1+CONT)</f>
        <v>8979.8979860255</v>
      </c>
      <c r="AJ298" s="24" t="n">
        <f aca="false">IF(AR298&gt;0,AI298/AR298,1000000000000)</f>
        <v>1453.38928989239</v>
      </c>
      <c r="AK298" s="8" t="n">
        <f aca="false">IF(AND(AP298&gt;=V_NEED,AR298&gt;=P_MIN,AQ298&gt;=Z_MIN,F298&lt;=N_CAP,D298&lt;=R_MAX,OR(CORONA_REQ=0,O298&gt;=G298),OR(CORE_MODE&lt;&gt;3,E_CORE&lt;=E_NULL_MAX),N_CW_A_OK="yes"),1,0)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IF(CORE_MODE=1,G298,IF(OR(CORE_MODE=3,CORE_MODE=4),IF(A_FEED=2,0,G298)+(CHOOSE(N_CW+1,0,1,CW_N2,CW_N3,CW_N4,CW_N5,CW_N6)+IF(A_FEED=2,CHOOSE(MIN(N_CW_A,6)+1,0,1,CW_N2,CW_N3,CW_N4,CW_N5,CW_N6),CHOOSE(MIN(N_CW_A,2)+1,0,CW_A1,CW_A2)))*CW_PER_SWING*AM298,AM298))</f>
        <v>30.60084652911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2*ROUNDUP(G299*1000/V_ZENER,0)*PRICE_Z+(4+IF(CORE_MODE=1,1,0)+IF(OR(CORE_MODE=3,CORE_MODE=4),IF(A_FEED=2,0,1)+2*N_CW+2*N_CW_A,0))*ROUNDUP(G299*DIODE_SAFETY/V_STICK,0)*PRICE_STICK</f>
        <v>109.2</v>
      </c>
      <c r="AG299" s="24" t="n">
        <f aca="false">SUM(X299:AF299)</f>
        <v>1381.86226558</v>
      </c>
      <c r="AH299" s="20" t="n">
        <f aca="false">FIXED_BOM</f>
        <v>3754</v>
      </c>
      <c r="AI299" s="24" t="n">
        <f aca="false">(AG299+AH299)*(1+CONT)</f>
        <v>5906.241605417</v>
      </c>
      <c r="AJ299" s="24" t="n">
        <f aca="false">IF(AR299&gt;0,AI299/AR299,1000000000000)</f>
        <v>4817.74843133236</v>
      </c>
      <c r="AK299" s="8" t="n">
        <f aca="false">IF(AND(AP299&gt;=V_NEED,AR299&gt;=P_MIN,AQ299&gt;=Z_MIN,F299&lt;=N_CAP,D299&lt;=R_MAX,OR(CORONA_REQ=0,O299&gt;=G299),OR(CORE_MODE&lt;&gt;3,E_CORE&lt;=E_NULL_MAX),N_CW_A_OK="yes"),1,0)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IF(CORE_MODE=1,G299,IF(OR(CORE_MODE=3,CORE_MODE=4),IF(A_FEED=2,0,G299)+(CHOOSE(N_CW+1,0,1,CW_N2,CW_N3,CW_N4,CW_N5,CW_N6)+IF(A_FEED=2,CHOOSE(MIN(N_CW_A,6)+1,0,1,CW_N2,CW_N3,CW_N4,CW_N5,CW_N6),CHOOSE(MIN(N_CW_A,2)+1,0,CW_A1,CW_A2)))*CW_PER_SWING*AM299,AM299))</f>
        <v>29.655692457534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2*ROUNDUP(G300*1000/V_ZENER,0)*PRICE_Z+(4+IF(CORE_MODE=1,1,0)+IF(OR(CORE_MODE=3,CORE_MODE=4),IF(A_FEED=2,0,1)+2*N_CW+2*N_CW_A,0))*ROUNDUP(G300*DIODE_SAFETY/V_STICK,0)*PRICE_STICK</f>
        <v>109.2</v>
      </c>
      <c r="AG300" s="24" t="n">
        <f aca="false">SUM(X300:AF300)</f>
        <v>1804.98369715</v>
      </c>
      <c r="AH300" s="20" t="n">
        <f aca="false">FIXED_BOM</f>
        <v>3754</v>
      </c>
      <c r="AI300" s="24" t="n">
        <f aca="false">(AG300+AH300)*(1+CONT)</f>
        <v>6392.8312517225</v>
      </c>
      <c r="AJ300" s="24" t="n">
        <f aca="false">IF(AR300&gt;0,AI300/AR300,1000000000000)</f>
        <v>2884.62905241631</v>
      </c>
      <c r="AK300" s="8" t="n">
        <f aca="false">IF(AND(AP300&gt;=V_NEED,AR300&gt;=P_MIN,AQ300&gt;=Z_MIN,F300&lt;=N_CAP,D300&lt;=R_MAX,OR(CORONA_REQ=0,O300&gt;=G300),OR(CORE_MODE&lt;&gt;3,E_CORE&lt;=E_NULL_MAX),N_CW_A_OK="yes"),1,0)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IF(CORE_MODE=1,G300,IF(OR(CORE_MODE=3,CORE_MODE=4),IF(A_FEED=2,0,G300)+(CHOOSE(N_CW+1,0,1,CW_N2,CW_N3,CW_N4,CW_N5,CW_N6)+IF(A_FEED=2,CHOOSE(MIN(N_CW_A,6)+1,0,1,CW_N2,CW_N3,CW_N4,CW_N5,CW_N6),CHOOSE(MIN(N_CW_A,2)+1,0,CW_A1,CW_A2)))*CW_PER_SWING*AM300,AM300))</f>
        <v>29.9977630524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2*ROUNDUP(G301*1000/V_ZENER,0)*PRICE_Z+(4+IF(CORE_MODE=1,1,0)+IF(OR(CORE_MODE=3,CORE_MODE=4),IF(A_FEED=2,0,1)+2*N_CW+2*N_CW_A,0))*ROUNDUP(G301*DIODE_SAFETY/V_STICK,0)*PRICE_STICK</f>
        <v>109.2</v>
      </c>
      <c r="AG301" s="24" t="n">
        <f aca="false">SUM(X301:AF301)</f>
        <v>2303.7773067</v>
      </c>
      <c r="AH301" s="20" t="n">
        <f aca="false">FIXED_BOM</f>
        <v>3754</v>
      </c>
      <c r="AI301" s="24" t="n">
        <f aca="false">(AG301+AH301)*(1+CONT)</f>
        <v>6966.443902705</v>
      </c>
      <c r="AJ301" s="24" t="n">
        <f aca="false">IF(AR301&gt;0,AI301/AR301,1000000000000)</f>
        <v>2166.3033802892</v>
      </c>
      <c r="AK301" s="8" t="n">
        <f aca="false">IF(AND(AP301&gt;=V_NEED,AR301&gt;=P_MIN,AQ301&gt;=Z_MIN,F301&lt;=N_CAP,D301&lt;=R_MAX,OR(CORONA_REQ=0,O301&gt;=G301),OR(CORE_MODE&lt;&gt;3,E_CORE&lt;=E_NULL_MAX),N_CW_A_OK="yes"),1,0)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IF(CORE_MODE=1,G301,IF(OR(CORE_MODE=3,CORE_MODE=4),IF(A_FEED=2,0,G301)+(CHOOSE(N_CW+1,0,1,CW_N2,CW_N3,CW_N4,CW_N5,CW_N6)+IF(A_FEED=2,CHOOSE(MIN(N_CW_A,6)+1,0,1,CW_N2,CW_N3,CW_N4,CW_N5,CW_N6),CHOOSE(MIN(N_CW_A,2)+1,0,CW_A1,CW_A2)))*CW_PER_SWING*AM301,AM301))</f>
        <v>30.190086769986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2*ROUNDUP(G302*1000/V_ZENER,0)*PRICE_Z+(4+IF(CORE_MODE=1,1,0)+IF(OR(CORE_MODE=3,CORE_MODE=4),IF(A_FEED=2,0,1)+2*N_CW+2*N_CW_A,0))*ROUNDUP(G302*DIODE_SAFETY/V_STICK,0)*PRICE_STICK</f>
        <v>109.2</v>
      </c>
      <c r="AG302" s="24" t="n">
        <f aca="false">SUM(X302:AF302)</f>
        <v>2802.57091125</v>
      </c>
      <c r="AH302" s="20" t="n">
        <f aca="false">FIXED_BOM</f>
        <v>3754</v>
      </c>
      <c r="AI302" s="24" t="n">
        <f aca="false">(AG302+AH302)*(1+CONT)</f>
        <v>7540.0565479375</v>
      </c>
      <c r="AJ302" s="24" t="n">
        <f aca="false">IF(AR302&gt;0,AI302/AR302,1000000000000)</f>
        <v>1786.84911379525</v>
      </c>
      <c r="AK302" s="8" t="n">
        <f aca="false">IF(AND(AP302&gt;=V_NEED,AR302&gt;=P_MIN,AQ302&gt;=Z_MIN,F302&lt;=N_CAP,D302&lt;=R_MAX,OR(CORONA_REQ=0,O302&gt;=G302),OR(CORE_MODE&lt;&gt;3,E_CORE&lt;=E_NULL_MAX),N_CW_A_OK="yes"),1,0)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IF(CORE_MODE=1,G302,IF(OR(CORE_MODE=3,CORE_MODE=4),IF(A_FEED=2,0,G302)+(CHOOSE(N_CW+1,0,1,CW_N2,CW_N3,CW_N4,CW_N5,CW_N6)+IF(A_FEED=2,CHOOSE(MIN(N_CW_A,6)+1,0,1,CW_N2,CW_N3,CW_N4,CW_N5,CW_N6),CHOOSE(MIN(N_CW_A,2)+1,0,CW_A1,CW_A2)))*CW_PER_SWING*AM302,AM302))</f>
        <v>30.320966729196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2*ROUNDUP(G303*1000/V_ZENER,0)*PRICE_Z+(4+IF(CORE_MODE=1,1,0)+IF(OR(CORE_MODE=3,CORE_MODE=4),IF(A_FEED=2,0,1)+2*N_CW+2*N_CW_A,0))*ROUNDUP(G303*DIODE_SAFETY/V_STICK,0)*PRICE_STICK</f>
        <v>109.2</v>
      </c>
      <c r="AG303" s="24" t="n">
        <f aca="false">SUM(X303:AF303)</f>
        <v>3301.3645808</v>
      </c>
      <c r="AH303" s="20" t="n">
        <f aca="false">FIXED_BOM</f>
        <v>3754</v>
      </c>
      <c r="AI303" s="24" t="n">
        <f aca="false">(AG303+AH303)*(1+CONT)</f>
        <v>8113.66926792</v>
      </c>
      <c r="AJ303" s="24" t="n">
        <f aca="false">IF(AR303&gt;0,AI303/AR303,1000000000000)</f>
        <v>1552.83277562279</v>
      </c>
      <c r="AK303" s="8" t="n">
        <f aca="false">IF(AND(AP303&gt;=V_NEED,AR303&gt;=P_MIN,AQ303&gt;=Z_MIN,F303&lt;=N_CAP,D303&lt;=R_MAX,OR(CORONA_REQ=0,O303&gt;=G303),OR(CORE_MODE&lt;&gt;3,E_CORE&lt;=E_NULL_MAX),N_CW_A_OK="yes"),1,0)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IF(CORE_MODE=1,G303,IF(OR(CORE_MODE=3,CORE_MODE=4),IF(A_FEED=2,0,G303)+(CHOOSE(N_CW+1,0,1,CW_N2,CW_N3,CW_N4,CW_N5,CW_N6)+IF(A_FEED=2,CHOOSE(MIN(N_CW_A,6)+1,0,1,CW_N2,CW_N3,CW_N4,CW_N5,CW_N6),CHOOSE(MIN(N_CW_A,2)+1,0,CW_A1,CW_A2)))*CW_PER_SWING*AM303,AM303))</f>
        <v>30.427215704028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2*ROUNDUP(G304*1000/V_ZENER,0)*PRICE_Z+(4+IF(CORE_MODE=1,1,0)+IF(OR(CORE_MODE=3,CORE_MODE=4),IF(A_FEED=2,0,1)+2*N_CW+2*N_CW_A,0))*ROUNDUP(G304*DIODE_SAFETY/V_STICK,0)*PRICE_STICK</f>
        <v>109.2</v>
      </c>
      <c r="AG304" s="24" t="n">
        <f aca="false">SUM(X304:AF304)</f>
        <v>4223.27960995</v>
      </c>
      <c r="AH304" s="20" t="n">
        <f aca="false">FIXED_BOM</f>
        <v>3754</v>
      </c>
      <c r="AI304" s="24" t="n">
        <f aca="false">(AG304+AH304)*(1+CONT)</f>
        <v>9173.8715514425</v>
      </c>
      <c r="AJ304" s="24" t="n">
        <f aca="false">IF(AR304&gt;0,AI304/AR304,1000000000000)</f>
        <v>1266.95726043967</v>
      </c>
      <c r="AK304" s="8" t="n">
        <f aca="false">IF(AND(AP304&gt;=V_NEED,AR304&gt;=P_MIN,AQ304&gt;=Z_MIN,F304&lt;=N_CAP,D304&lt;=R_MAX,OR(CORONA_REQ=0,O304&gt;=G304),OR(CORE_MODE&lt;&gt;3,E_CORE&lt;=E_NULL_MAX),N_CW_A_OK="yes"),1,0)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IF(CORE_MODE=1,G304,IF(OR(CORE_MODE=3,CORE_MODE=4),IF(A_FEED=2,0,G304)+(CHOOSE(N_CW+1,0,1,CW_N2,CW_N3,CW_N4,CW_N5,CW_N6)+IF(A_FEED=2,CHOOSE(MIN(N_CW_A,6)+1,0,1,CW_N2,CW_N3,CW_N4,CW_N5,CW_N6),CHOOSE(MIN(N_CW_A,2)+1,0,CW_A1,CW_A2)))*CW_PER_SWING*AM304,AM304))</f>
        <v>30.596309130816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2*ROUNDUP(G305*1000/V_ZENER,0)*PRICE_Z+(4+IF(CORE_MODE=1,1,0)+IF(OR(CORE_MODE=3,CORE_MODE=4),IF(A_FEED=2,0,1)+2*N_CW+2*N_CW_A,0))*ROUNDUP(G305*DIODE_SAFETY/V_STICK,0)*PRICE_STICK</f>
        <v>109.2</v>
      </c>
      <c r="AG305" s="24" t="n">
        <f aca="false">SUM(X305:AF305)</f>
        <v>1386.19434025</v>
      </c>
      <c r="AH305" s="20" t="n">
        <f aca="false">FIXED_BOM</f>
        <v>3754</v>
      </c>
      <c r="AI305" s="24" t="n">
        <f aca="false">(AG305+AH305)*(1+CONT)</f>
        <v>5911.2234912875</v>
      </c>
      <c r="AJ305" s="24" t="n">
        <f aca="false">IF(AR305&gt;0,AI305/AR305,1000000000000)</f>
        <v>4462.9680456378</v>
      </c>
      <c r="AK305" s="8" t="n">
        <f aca="false">IF(AND(AP305&gt;=V_NEED,AR305&gt;=P_MIN,AQ305&gt;=Z_MIN,F305&lt;=N_CAP,D305&lt;=R_MAX,OR(CORONA_REQ=0,O305&gt;=G305),OR(CORE_MODE&lt;&gt;3,E_CORE&lt;=E_NULL_MAX),N_CW_A_OK="yes"),1,0)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IF(CORE_MODE=1,G305,IF(OR(CORE_MODE=3,CORE_MODE=4),IF(A_FEED=2,0,G305)+(CHOOSE(N_CW+1,0,1,CW_N2,CW_N3,CW_N4,CW_N5,CW_N6)+IF(A_FEED=2,CHOOSE(MIN(N_CW_A,6)+1,0,1,CW_N2,CW_N3,CW_N4,CW_N5,CW_N6),CHOOSE(MIN(N_CW_A,2)+1,0,CW_A1,CW_A2)))*CW_PER_SWING*AM305,AM305))</f>
        <v>26.66882375586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2*ROUNDUP(G306*1000/V_ZENER,0)*PRICE_Z+(4+IF(CORE_MODE=1,1,0)+IF(OR(CORE_MODE=3,CORE_MODE=4),IF(A_FEED=2,0,1)+2*N_CW+2*N_CW_A,0))*ROUNDUP(G306*DIODE_SAFETY/V_STICK,0)*PRICE_STICK</f>
        <v>109.2</v>
      </c>
      <c r="AG306" s="24" t="n">
        <f aca="false">SUM(X306:AF306)</f>
        <v>1887.15399162</v>
      </c>
      <c r="AH306" s="20" t="n">
        <f aca="false">FIXED_BOM</f>
        <v>3754</v>
      </c>
      <c r="AI306" s="24" t="n">
        <f aca="false">(AG306+AH306)*(1+CONT)</f>
        <v>6487.327090363</v>
      </c>
      <c r="AJ306" s="24" t="n">
        <f aca="false">IF(AR306&gt;0,AI306/AR306,1000000000000)</f>
        <v>2745.62152809306</v>
      </c>
      <c r="AK306" s="8" t="n">
        <f aca="false">IF(AND(AP306&gt;=V_NEED,AR306&gt;=P_MIN,AQ306&gt;=Z_MIN,F306&lt;=N_CAP,D306&lt;=R_MAX,OR(CORONA_REQ=0,O306&gt;=G306),OR(CORE_MODE&lt;&gt;3,E_CORE&lt;=E_NULL_MAX),N_CW_A_OK="yes"),1,0)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IF(CORE_MODE=1,G306,IF(OR(CORE_MODE=3,CORE_MODE=4),IF(A_FEED=2,0,G306)+(CHOOSE(N_CW+1,0,1,CW_N2,CW_N3,CW_N4,CW_N5,CW_N6)+IF(A_FEED=2,CHOOSE(MIN(N_CW_A,6)+1,0,1,CW_N2,CW_N3,CW_N4,CW_N5,CW_N6),CHOOSE(MIN(N_CW_A,2)+1,0,CW_A1,CW_A2)))*CW_PER_SWING*AM306,AM306))</f>
        <v>29.741915758698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2*ROUNDUP(G307*1000/V_ZENER,0)*PRICE_Z+(4+IF(CORE_MODE=1,1,0)+IF(OR(CORE_MODE=3,CORE_MODE=4),IF(A_FEED=2,0,1)+2*N_CW+2*N_CW_A,0))*ROUNDUP(G307*DIODE_SAFETY/V_STICK,0)*PRICE_STICK</f>
        <v>109.2</v>
      </c>
      <c r="AG307" s="24" t="n">
        <f aca="false">SUM(X307:AF307)</f>
        <v>2388.11369949</v>
      </c>
      <c r="AH307" s="20" t="n">
        <f aca="false">FIXED_BOM</f>
        <v>3754</v>
      </c>
      <c r="AI307" s="24" t="n">
        <f aca="false">(AG307+AH307)*(1+CONT)</f>
        <v>7063.4307544135</v>
      </c>
      <c r="AJ307" s="24" t="n">
        <f aca="false">IF(AR307&gt;0,AI307/AR307,1000000000000)</f>
        <v>2070.12884965049</v>
      </c>
      <c r="AK307" s="8" t="n">
        <f aca="false">IF(AND(AP307&gt;=V_NEED,AR307&gt;=P_MIN,AQ307&gt;=Z_MIN,F307&lt;=N_CAP,D307&lt;=R_MAX,OR(CORONA_REQ=0,O307&gt;=G307),OR(CORE_MODE&lt;&gt;3,E_CORE&lt;=E_NULL_MAX),N_CW_A_OK="yes"),1,0)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IF(CORE_MODE=1,G307,IF(OR(CORE_MODE=3,CORE_MODE=4),IF(A_FEED=2,0,G307)+(CHOOSE(N_CW+1,0,1,CW_N2,CW_N3,CW_N4,CW_N5,CW_N6)+IF(A_FEED=2,CHOOSE(MIN(N_CW_A,6)+1,0,1,CW_N2,CW_N3,CW_N4,CW_N5,CW_N6),CHOOSE(MIN(N_CW_A,2)+1,0,CW_A1,CW_A2)))*CW_PER_SWING*AM307,AM307))</f>
        <v>29.907808812882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2*ROUNDUP(G308*1000/V_ZENER,0)*PRICE_Z+(4+IF(CORE_MODE=1,1,0)+IF(OR(CORE_MODE=3,CORE_MODE=4),IF(A_FEED=2,0,1)+2*N_CW+2*N_CW_A,0))*ROUNDUP(G308*DIODE_SAFETY/V_STICK,0)*PRICE_STICK</f>
        <v>109.2</v>
      </c>
      <c r="AG308" s="24" t="n">
        <f aca="false">SUM(X308:AF308)</f>
        <v>2889.07334039</v>
      </c>
      <c r="AH308" s="20" t="n">
        <f aca="false">FIXED_BOM</f>
        <v>3754</v>
      </c>
      <c r="AI308" s="24" t="n">
        <f aca="false">(AG308+AH308)*(1+CONT)</f>
        <v>7639.5343414485</v>
      </c>
      <c r="AJ308" s="24" t="n">
        <f aca="false">IF(AR308&gt;0,AI308/AR308,1000000000000)</f>
        <v>1712.41207751076</v>
      </c>
      <c r="AK308" s="8" t="n">
        <f aca="false">IF(AND(AP308&gt;=V_NEED,AR308&gt;=P_MIN,AQ308&gt;=Z_MIN,F308&lt;=N_CAP,D308&lt;=R_MAX,OR(CORONA_REQ=0,O308&gt;=G308),OR(CORE_MODE&lt;&gt;3,E_CORE&lt;=E_NULL_MAX),N_CW_A_OK="yes"),1,0)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IF(CORE_MODE=1,G308,IF(OR(CORE_MODE=3,CORE_MODE=4),IF(A_FEED=2,0,G308)+(CHOOSE(N_CW+1,0,1,CW_N2,CW_N3,CW_N4,CW_N5,CW_N6)+IF(A_FEED=2,CHOOSE(MIN(N_CW_A,6)+1,0,1,CW_N2,CW_N3,CW_N4,CW_N5,CW_N6),CHOOSE(MIN(N_CW_A,2)+1,0,CW_A1,CW_A2)))*CW_PER_SWING*AM308,AM308))</f>
        <v>30.033637786152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2*ROUNDUP(G309*1000/V_ZENER,0)*PRICE_Z+(4+IF(CORE_MODE=1,1,0)+IF(OR(CORE_MODE=3,CORE_MODE=4),IF(A_FEED=2,0,1)+2*N_CW+2*N_CW_A,0))*ROUNDUP(G309*DIODE_SAFETY/V_STICK,0)*PRICE_STICK</f>
        <v>109.2</v>
      </c>
      <c r="AG309" s="24" t="n">
        <f aca="false">SUM(X309:AF309)</f>
        <v>3390.03298826</v>
      </c>
      <c r="AH309" s="20" t="n">
        <f aca="false">FIXED_BOM</f>
        <v>3754</v>
      </c>
      <c r="AI309" s="24" t="n">
        <f aca="false">(AG309+AH309)*(1+CONT)</f>
        <v>8215.637936499</v>
      </c>
      <c r="AJ309" s="24" t="n">
        <f aca="false">IF(AR309&gt;0,AI309/AR309,1000000000000)</f>
        <v>1490.94341469744</v>
      </c>
      <c r="AK309" s="8" t="n">
        <f aca="false">IF(AND(AP309&gt;=V_NEED,AR309&gt;=P_MIN,AQ309&gt;=Z_MIN,F309&lt;=N_CAP,D309&lt;=R_MAX,OR(CORONA_REQ=0,O309&gt;=G309),OR(CORE_MODE&lt;&gt;3,E_CORE&lt;=E_NULL_MAX),N_CW_A_OK="yes"),1,0)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IF(CORE_MODE=1,G309,IF(OR(CORE_MODE=3,CORE_MODE=4),IF(A_FEED=2,0,G309)+(CHOOSE(N_CW+1,0,1,CW_N2,CW_N3,CW_N4,CW_N5,CW_N6)+IF(A_FEED=2,CHOOSE(MIN(N_CW_A,6)+1,0,1,CW_N2,CW_N3,CW_N4,CW_N5,CW_N6),CHOOSE(MIN(N_CW_A,2)+1,0,CW_A1,CW_A2)))*CW_PER_SWING*AM309,AM309))</f>
        <v>30.141261987408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2*ROUNDUP(G310*1000/V_ZENER,0)*PRICE_Z+(4+IF(CORE_MODE=1,1,0)+IF(OR(CORE_MODE=3,CORE_MODE=4),IF(A_FEED=2,0,1)+2*N_CW+2*N_CW_A,0))*ROUNDUP(G310*DIODE_SAFETY/V_STICK,0)*PRICE_STICK</f>
        <v>109.2</v>
      </c>
      <c r="AG310" s="24" t="n">
        <f aca="false">SUM(X310:AF310)</f>
        <v>4391.95233553</v>
      </c>
      <c r="AH310" s="20" t="n">
        <f aca="false">FIXED_BOM</f>
        <v>3754</v>
      </c>
      <c r="AI310" s="24" t="n">
        <f aca="false">(AG310+AH310)*(1+CONT)</f>
        <v>9367.8451858595</v>
      </c>
      <c r="AJ310" s="24" t="n">
        <f aca="false">IF(AR310&gt;0,AI310/AR310,1000000000000)</f>
        <v>1230.1686763859</v>
      </c>
      <c r="AK310" s="8" t="n">
        <f aca="false">IF(AND(AP310&gt;=V_NEED,AR310&gt;=P_MIN,AQ310&gt;=Z_MIN,F310&lt;=N_CAP,D310&lt;=R_MAX,OR(CORONA_REQ=0,O310&gt;=G310),OR(CORE_MODE&lt;&gt;3,E_CORE&lt;=E_NULL_MAX),N_CW_A_OK="yes"),1,0)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IF(CORE_MODE=1,G310,IF(OR(CORE_MODE=3,CORE_MODE=4),IF(A_FEED=2,0,G310)+(CHOOSE(N_CW+1,0,1,CW_N2,CW_N3,CW_N4,CW_N5,CW_N6)+IF(A_FEED=2,CHOOSE(MIN(N_CW_A,6)+1,0,1,CW_N2,CW_N3,CW_N4,CW_N5,CW_N6),CHOOSE(MIN(N_CW_A,2)+1,0,CW_A1,CW_A2)))*CW_PER_SWING*AM310,AM310))</f>
        <v>30.308050636578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2*ROUNDUP(G311*1000/V_ZENER,0)*PRICE_Z+(4+IF(CORE_MODE=1,1,0)+IF(OR(CORE_MODE=3,CORE_MODE=4),IF(A_FEED=2,0,1)+2*N_CW+2*N_CW_A,0))*ROUNDUP(G311*DIODE_SAFETY/V_STICK,0)*PRICE_STICK</f>
        <v>109.2</v>
      </c>
      <c r="AG311" s="24" t="n">
        <f aca="false">SUM(X311:AF311)</f>
        <v>1325.25436756</v>
      </c>
      <c r="AH311" s="20" t="n">
        <f aca="false">FIXED_BOM</f>
        <v>3754</v>
      </c>
      <c r="AI311" s="24" t="n">
        <f aca="false">(AG311+AH311)*(1+CONT)</f>
        <v>5841.142522694</v>
      </c>
      <c r="AJ311" s="24" t="n">
        <f aca="false">IF(AR311&gt;0,AI311/AR311,1000000000000)</f>
        <v>6000.48541283175</v>
      </c>
      <c r="AK311" s="8" t="n">
        <f aca="false">IF(AND(AP311&gt;=V_NEED,AR311&gt;=P_MIN,AQ311&gt;=Z_MIN,F311&lt;=N_CAP,D311&lt;=R_MAX,OR(CORONA_REQ=0,O311&gt;=G311),OR(CORE_MODE&lt;&gt;3,E_CORE&lt;=E_NULL_MAX),N_CW_A_OK="yes"),1,0)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IF(CORE_MODE=1,G311,IF(OR(CORE_MODE=3,CORE_MODE=4),IF(A_FEED=2,0,G311)+(CHOOSE(N_CW+1,0,1,CW_N2,CW_N3,CW_N4,CW_N5,CW_N6)+IF(A_FEED=2,CHOOSE(MIN(N_CW_A,6)+1,0,1,CW_N2,CW_N3,CW_N4,CW_N5,CW_N6),CHOOSE(MIN(N_CW_A,2)+1,0,CW_A1,CW_A2)))*CW_PER_SWING*AM311,AM311))</f>
        <v>24.332398952004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2*ROUNDUP(G312*1000/V_ZENER,0)*PRICE_Z+(4+IF(CORE_MODE=1,1,0)+IF(OR(CORE_MODE=3,CORE_MODE=4),IF(A_FEED=2,0,1)+2*N_CW+2*N_CW_A,0))*ROUNDUP(G312*DIODE_SAFETY/V_STICK,0)*PRICE_STICK</f>
        <v>109.2</v>
      </c>
      <c r="AG312" s="24" t="n">
        <f aca="false">SUM(X312:AF312)</f>
        <v>1833.58013734</v>
      </c>
      <c r="AH312" s="20" t="n">
        <f aca="false">FIXED_BOM</f>
        <v>3754</v>
      </c>
      <c r="AI312" s="24" t="n">
        <f aca="false">(AG312+AH312)*(1+CONT)</f>
        <v>6425.717157941</v>
      </c>
      <c r="AJ312" s="24" t="n">
        <f aca="false">IF(AR312&gt;0,AI312/AR312,1000000000000)</f>
        <v>3543.56145142471</v>
      </c>
      <c r="AK312" s="8" t="n">
        <f aca="false">IF(AND(AP312&gt;=V_NEED,AR312&gt;=P_MIN,AQ312&gt;=Z_MIN,F312&lt;=N_CAP,D312&lt;=R_MAX,OR(CORONA_REQ=0,O312&gt;=G312),OR(CORE_MODE&lt;&gt;3,E_CORE&lt;=E_NULL_MAX),N_CW_A_OK="yes"),1,0)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IF(CORE_MODE=1,G312,IF(OR(CORE_MODE=3,CORE_MODE=4),IF(A_FEED=2,0,G312)+(CHOOSE(N_CW+1,0,1,CW_N2,CW_N3,CW_N4,CW_N5,CW_N6)+IF(A_FEED=2,CHOOSE(MIN(N_CW_A,6)+1,0,1,CW_N2,CW_N3,CW_N4,CW_N5,CW_N6),CHOOSE(MIN(N_CW_A,2)+1,0,CW_A1,CW_A2)))*CW_PER_SWING*AM312,AM312))</f>
        <v>29.916981233568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2*ROUNDUP(G313*1000/V_ZENER,0)*PRICE_Z+(4+IF(CORE_MODE=1,1,0)+IF(OR(CORE_MODE=3,CORE_MODE=4),IF(A_FEED=2,0,1)+2*N_CW+2*N_CW_A,0))*ROUNDUP(G313*DIODE_SAFETY/V_STICK,0)*PRICE_STICK</f>
        <v>109.2</v>
      </c>
      <c r="AG313" s="24" t="n">
        <f aca="false">SUM(X313:AF313)</f>
        <v>2263.53347952</v>
      </c>
      <c r="AH313" s="20" t="n">
        <f aca="false">FIXED_BOM</f>
        <v>3754</v>
      </c>
      <c r="AI313" s="24" t="n">
        <f aca="false">(AG313+AH313)*(1+CONT)</f>
        <v>6920.163501448</v>
      </c>
      <c r="AJ313" s="24" t="n">
        <f aca="false">IF(AR313&gt;0,AI313/AR313,1000000000000)</f>
        <v>2597.46494216385</v>
      </c>
      <c r="AK313" s="8" t="n">
        <f aca="false">IF(AND(AP313&gt;=V_NEED,AR313&gt;=P_MIN,AQ313&gt;=Z_MIN,F313&lt;=N_CAP,D313&lt;=R_MAX,OR(CORONA_REQ=0,O313&gt;=G313),OR(CORE_MODE&lt;&gt;3,E_CORE&lt;=E_NULL_MAX),N_CW_A_OK="yes"),1,0)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IF(CORE_MODE=1,G313,IF(OR(CORE_MODE=3,CORE_MODE=4),IF(A_FEED=2,0,G313)+(CHOOSE(N_CW+1,0,1,CW_N2,CW_N3,CW_N4,CW_N5,CW_N6)+IF(A_FEED=2,CHOOSE(MIN(N_CW_A,6)+1,0,1,CW_N2,CW_N3,CW_N4,CW_N5,CW_N6),CHOOSE(MIN(N_CW_A,2)+1,0,CW_A1,CW_A2)))*CW_PER_SWING*AM313,AM313))</f>
        <v>30.145264575426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2*ROUNDUP(G314*1000/V_ZENER,0)*PRICE_Z+(4+IF(CORE_MODE=1,1,0)+IF(OR(CORE_MODE=3,CORE_MODE=4),IF(A_FEED=2,0,1)+2*N_CW+2*N_CW_A,0))*ROUNDUP(G314*DIODE_SAFETY/V_STICK,0)*PRICE_STICK</f>
        <v>109.2</v>
      </c>
      <c r="AG314" s="24" t="n">
        <f aca="false">SUM(X314:AF314)</f>
        <v>2693.4868767</v>
      </c>
      <c r="AH314" s="20" t="n">
        <f aca="false">FIXED_BOM</f>
        <v>3754</v>
      </c>
      <c r="AI314" s="24" t="n">
        <f aca="false">(AG314+AH314)*(1+CONT)</f>
        <v>7414.609908205</v>
      </c>
      <c r="AJ314" s="24" t="n">
        <f aca="false">IF(AR314&gt;0,AI314/AR314,1000000000000)</f>
        <v>2106.01044346563</v>
      </c>
      <c r="AK314" s="8" t="n">
        <f aca="false">IF(AND(AP314&gt;=V_NEED,AR314&gt;=P_MIN,AQ314&gt;=Z_MIN,F314&lt;=N_CAP,D314&lt;=R_MAX,OR(CORONA_REQ=0,O314&gt;=G314),OR(CORE_MODE&lt;&gt;3,E_CORE&lt;=E_NULL_MAX),N_CW_A_OK="yes"),1,0)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IF(CORE_MODE=1,G314,IF(OR(CORE_MODE=3,CORE_MODE=4),IF(A_FEED=2,0,G314)+(CHOOSE(N_CW+1,0,1,CW_N2,CW_N3,CW_N4,CW_N5,CW_N6)+IF(A_FEED=2,CHOOSE(MIN(N_CW_A,6)+1,0,1,CW_N2,CW_N3,CW_N4,CW_N5,CW_N6),CHOOSE(MIN(N_CW_A,2)+1,0,CW_A1,CW_A2)))*CW_PER_SWING*AM314,AM314))</f>
        <v>30.277910257452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2*ROUNDUP(G315*1000/V_ZENER,0)*PRICE_Z+(4+IF(CORE_MODE=1,1,0)+IF(OR(CORE_MODE=3,CORE_MODE=4),IF(A_FEED=2,0,1)+2*N_CW+2*N_CW_A,0))*ROUNDUP(G315*DIODE_SAFETY/V_STICK,0)*PRICE_STICK</f>
        <v>109.2</v>
      </c>
      <c r="AG315" s="24" t="n">
        <f aca="false">SUM(X315:AF315)</f>
        <v>3201.81265148</v>
      </c>
      <c r="AH315" s="20" t="n">
        <f aca="false">FIXED_BOM</f>
        <v>3754</v>
      </c>
      <c r="AI315" s="24" t="n">
        <f aca="false">(AG315+AH315)*(1+CONT)</f>
        <v>7999.184549202</v>
      </c>
      <c r="AJ315" s="24" t="n">
        <f aca="false">IF(AR315&gt;0,AI315/AR315,1000000000000)</f>
        <v>1828.00565030206</v>
      </c>
      <c r="AK315" s="8" t="n">
        <f aca="false">IF(AND(AP315&gt;=V_NEED,AR315&gt;=P_MIN,AQ315&gt;=Z_MIN,F315&lt;=N_CAP,D315&lt;=R_MAX,OR(CORONA_REQ=0,O315&gt;=G315),OR(CORE_MODE&lt;&gt;3,E_CORE&lt;=E_NULL_MAX),N_CW_A_OK="yes"),1,0)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IF(CORE_MODE=1,G315,IF(OR(CORE_MODE=3,CORE_MODE=4),IF(A_FEED=2,0,G315)+(CHOOSE(N_CW+1,0,1,CW_N2,CW_N3,CW_N4,CW_N5,CW_N6)+IF(A_FEED=2,CHOOSE(MIN(N_CW_A,6)+1,0,1,CW_N2,CW_N3,CW_N4,CW_N5,CW_N6),CHOOSE(MIN(N_CW_A,2)+1,0,CW_A1,CW_A2)))*CW_PER_SWING*AM315,AM315))</f>
        <v>30.384002184822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2*ROUNDUP(G316*1000/V_ZENER,0)*PRICE_Z+(4+IF(CORE_MODE=1,1,0)+IF(OR(CORE_MODE=3,CORE_MODE=4),IF(A_FEED=2,0,1)+2*N_CW+2*N_CW_A,0))*ROUNDUP(G316*DIODE_SAFETY/V_STICK,0)*PRICE_STICK</f>
        <v>109.2</v>
      </c>
      <c r="AG316" s="24" t="n">
        <f aca="false">SUM(X316:AF316)</f>
        <v>4140.09176494</v>
      </c>
      <c r="AH316" s="20" t="n">
        <f aca="false">FIXED_BOM</f>
        <v>3754</v>
      </c>
      <c r="AI316" s="24" t="n">
        <f aca="false">(AG316+AH316)*(1+CONT)</f>
        <v>9078.205529681</v>
      </c>
      <c r="AJ316" s="24" t="n">
        <f aca="false">IF(AR316&gt;0,AI316/AR316,1000000000000)</f>
        <v>1488.55423625451</v>
      </c>
      <c r="AK316" s="8" t="n">
        <f aca="false">IF(AND(AP316&gt;=V_NEED,AR316&gt;=P_MIN,AQ316&gt;=Z_MIN,F316&lt;=N_CAP,D316&lt;=R_MAX,OR(CORONA_REQ=0,O316&gt;=G316),OR(CORE_MODE&lt;&gt;3,E_CORE&lt;=E_NULL_MAX),N_CW_A_OK="yes"),1,0)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IF(CORE_MODE=1,G316,IF(OR(CORE_MODE=3,CORE_MODE=4),IF(A_FEED=2,0,G316)+(CHOOSE(N_CW+1,0,1,CW_N2,CW_N3,CW_N4,CW_N5,CW_N6)+IF(A_FEED=2,CHOOSE(MIN(N_CW_A,6)+1,0,1,CW_N2,CW_N3,CW_N4,CW_N5,CW_N6),CHOOSE(MIN(N_CW_A,2)+1,0,CW_A1,CW_A2)))*CW_PER_SWING*AM316,AM316))</f>
        <v>30.551856210018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2*ROUNDUP(G317*1000/V_ZENER,0)*PRICE_Z+(4+IF(CORE_MODE=1,1,0)+IF(OR(CORE_MODE=3,CORE_MODE=4),IF(A_FEED=2,0,1)+2*N_CW+2*N_CW_A,0))*ROUNDUP(G317*DIODE_SAFETY/V_STICK,0)*PRICE_STICK</f>
        <v>109.2</v>
      </c>
      <c r="AG317" s="24" t="n">
        <f aca="false">SUM(X317:AF317)</f>
        <v>1409.04189799</v>
      </c>
      <c r="AH317" s="20" t="n">
        <f aca="false">FIXED_BOM</f>
        <v>3754</v>
      </c>
      <c r="AI317" s="24" t="n">
        <f aca="false">(AG317+AH317)*(1+CONT)</f>
        <v>5937.4981826885</v>
      </c>
      <c r="AJ317" s="24" t="n">
        <f aca="false">IF(AR317&gt;0,AI317/AR317,1000000000000)</f>
        <v>4934.48102764266</v>
      </c>
      <c r="AK317" s="8" t="n">
        <f aca="false">IF(AND(AP317&gt;=V_NEED,AR317&gt;=P_MIN,AQ317&gt;=Z_MIN,F317&lt;=N_CAP,D317&lt;=R_MAX,OR(CORONA_REQ=0,O317&gt;=G317),OR(CORE_MODE&lt;&gt;3,E_CORE&lt;=E_NULL_MAX),N_CW_A_OK="yes"),1,0)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IF(CORE_MODE=1,G317,IF(OR(CORE_MODE=3,CORE_MODE=4),IF(A_FEED=2,0,G317)+(CHOOSE(N_CW+1,0,1,CW_N2,CW_N3,CW_N4,CW_N5,CW_N6)+IF(A_FEED=2,CHOOSE(MIN(N_CW_A,6)+1,0,1,CW_N2,CW_N3,CW_N4,CW_N5,CW_N6),CHOOSE(MIN(N_CW_A,2)+1,0,CW_A1,CW_A2)))*CW_PER_SWING*AM317,AM317))</f>
        <v>28.905048034434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2*ROUNDUP(G318*1000/V_ZENER,0)*PRICE_Z+(4+IF(CORE_MODE=1,1,0)+IF(OR(CORE_MODE=3,CORE_MODE=4),IF(A_FEED=2,0,1)+2*N_CW+2*N_CW_A,0))*ROUNDUP(G318*DIODE_SAFETY/V_STICK,0)*PRICE_STICK</f>
        <v>109.2</v>
      </c>
      <c r="AG318" s="24" t="n">
        <f aca="false">SUM(X318:AF318)</f>
        <v>1841.70278782</v>
      </c>
      <c r="AH318" s="20" t="n">
        <f aca="false">FIXED_BOM</f>
        <v>3754</v>
      </c>
      <c r="AI318" s="24" t="n">
        <f aca="false">(AG318+AH318)*(1+CONT)</f>
        <v>6435.058205993</v>
      </c>
      <c r="AJ318" s="24" t="n">
        <f aca="false">IF(AR318&gt;0,AI318/AR318,1000000000000)</f>
        <v>2953.40600405396</v>
      </c>
      <c r="AK318" s="8" t="n">
        <f aca="false">IF(AND(AP318&gt;=V_NEED,AR318&gt;=P_MIN,AQ318&gt;=Z_MIN,F318&lt;=N_CAP,D318&lt;=R_MAX,OR(CORONA_REQ=0,O318&gt;=G318),OR(CORE_MODE&lt;&gt;3,E_CORE&lt;=E_NULL_MAX),N_CW_A_OK="yes"),1,0)</f>
        <v>1</v>
      </c>
      <c r="AL318" s="31" t="n">
        <f aca="false">IF(AK318=1,IF(OBJECTIVE=1,AI318,AJ318),1000000000000)+ROW()*0.000000001</f>
        <v>6435.058206311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IF(CORE_MODE=1,G318,IF(OR(CORE_MODE=3,CORE_MODE=4),IF(A_FEED=2,0,G318)+(CHOOSE(N_CW+1,0,1,CW_N2,CW_N3,CW_N4,CW_N5,CW_N6)+IF(A_FEED=2,CHOOSE(MIN(N_CW_A,6)+1,0,1,CW_N2,CW_N3,CW_N4,CW_N5,CW_N6),CHOOSE(MIN(N_CW_A,2)+1,0,CW_A1,CW_A2)))*CW_PER_SWING*AM318,AM318))</f>
        <v>29.88286373358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2*ROUNDUP(G319*1000/V_ZENER,0)*PRICE_Z+(4+IF(CORE_MODE=1,1,0)+IF(OR(CORE_MODE=3,CORE_MODE=4),IF(A_FEED=2,0,1)+2*N_CW+2*N_CW_A,0))*ROUNDUP(G319*DIODE_SAFETY/V_STICK,0)*PRICE_STICK</f>
        <v>109.2</v>
      </c>
      <c r="AG319" s="24" t="n">
        <f aca="false">SUM(X319:AF319)</f>
        <v>2352.73617825</v>
      </c>
      <c r="AH319" s="20" t="n">
        <f aca="false">FIXED_BOM</f>
        <v>3754</v>
      </c>
      <c r="AI319" s="24" t="n">
        <f aca="false">(AG319+AH319)*(1+CONT)</f>
        <v>7022.7466049875</v>
      </c>
      <c r="AJ319" s="24" t="n">
        <f aca="false">IF(AR319&gt;0,AI319/AR319,1000000000000)</f>
        <v>2220.05780798684</v>
      </c>
      <c r="AK319" s="8" t="n">
        <f aca="false">IF(AND(AP319&gt;=V_NEED,AR319&gt;=P_MIN,AQ319&gt;=Z_MIN,F319&lt;=N_CAP,D319&lt;=R_MAX,OR(CORONA_REQ=0,O319&gt;=G319),OR(CORE_MODE&lt;&gt;3,E_CORE&lt;=E_NULL_MAX),N_CW_A_OK="yes"),1,0)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IF(CORE_MODE=1,G319,IF(OR(CORE_MODE=3,CORE_MODE=4),IF(A_FEED=2,0,G319)+(CHOOSE(N_CW+1,0,1,CW_N2,CW_N3,CW_N4,CW_N5,CW_N6)+IF(A_FEED=2,CHOOSE(MIN(N_CW_A,6)+1,0,1,CW_N2,CW_N3,CW_N4,CW_N5,CW_N6),CHOOSE(MIN(N_CW_A,2)+1,0,CW_A1,CW_A2)))*CW_PER_SWING*AM319,AM319))</f>
        <v>30.136902859206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2*ROUNDUP(G320*1000/V_ZENER,0)*PRICE_Z+(4+IF(CORE_MODE=1,1,0)+IF(OR(CORE_MODE=3,CORE_MODE=4),IF(A_FEED=2,0,1)+2*N_CW+2*N_CW_A,0))*ROUNDUP(G320*DIODE_SAFETY/V_STICK,0)*PRICE_STICK</f>
        <v>109.2</v>
      </c>
      <c r="AG320" s="24" t="n">
        <f aca="false">SUM(X320:AF320)</f>
        <v>2863.76949171</v>
      </c>
      <c r="AH320" s="20" t="n">
        <f aca="false">FIXED_BOM</f>
        <v>3754</v>
      </c>
      <c r="AI320" s="24" t="n">
        <f aca="false">(AG320+AH320)*(1+CONT)</f>
        <v>7610.4349154665</v>
      </c>
      <c r="AJ320" s="24" t="n">
        <f aca="false">IF(AR320&gt;0,AI320/AR320,1000000000000)</f>
        <v>1833.6258892858</v>
      </c>
      <c r="AK320" s="8" t="n">
        <f aca="false">IF(AND(AP320&gt;=V_NEED,AR320&gt;=P_MIN,AQ320&gt;=Z_MIN,F320&lt;=N_CAP,D320&lt;=R_MAX,OR(CORONA_REQ=0,O320&gt;=G320),OR(CORE_MODE&lt;&gt;3,E_CORE&lt;=E_NULL_MAX),N_CW_A_OK="yes"),1,0)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IF(CORE_MODE=1,G320,IF(OR(CORE_MODE=3,CORE_MODE=4),IF(A_FEED=2,0,G320)+(CHOOSE(N_CW+1,0,1,CW_N2,CW_N3,CW_N4,CW_N5,CW_N6)+IF(A_FEED=2,CHOOSE(MIN(N_CW_A,6)+1,0,1,CW_N2,CW_N3,CW_N4,CW_N5,CW_N6),CHOOSE(MIN(N_CW_A,2)+1,0,CW_A1,CW_A2)))*CW_PER_SWING*AM320,AM320))</f>
        <v>30.27045262527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2*ROUNDUP(G321*1000/V_ZENER,0)*PRICE_Z+(4+IF(CORE_MODE=1,1,0)+IF(OR(CORE_MODE=3,CORE_MODE=4),IF(A_FEED=2,0,1)+2*N_CW+2*N_CW_A,0))*ROUNDUP(G321*DIODE_SAFETY/V_STICK,0)*PRICE_STICK</f>
        <v>109.2</v>
      </c>
      <c r="AG321" s="24" t="n">
        <f aca="false">SUM(X321:AF321)</f>
        <v>3374.80282214</v>
      </c>
      <c r="AH321" s="20" t="n">
        <f aca="false">FIXED_BOM</f>
        <v>3754</v>
      </c>
      <c r="AI321" s="24" t="n">
        <f aca="false">(AG321+AH321)*(1+CONT)</f>
        <v>8198.123245461</v>
      </c>
      <c r="AJ321" s="24" t="n">
        <f aca="false">IF(AR321&gt;0,AI321/AR321,1000000000000)</f>
        <v>1594.53967752602</v>
      </c>
      <c r="AK321" s="8" t="n">
        <f aca="false">IF(AND(AP321&gt;=V_NEED,AR321&gt;=P_MIN,AQ321&gt;=Z_MIN,F321&lt;=N_CAP,D321&lt;=R_MAX,OR(CORONA_REQ=0,O321&gt;=G321),OR(CORE_MODE&lt;&gt;3,E_CORE&lt;=E_NULL_MAX),N_CW_A_OK="yes"),1,0)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IF(CORE_MODE=1,G321,IF(OR(CORE_MODE=3,CORE_MODE=4),IF(A_FEED=2,0,G321)+(CHOOSE(N_CW+1,0,1,CW_N2,CW_N3,CW_N4,CW_N5,CW_N6)+IF(A_FEED=2,CHOOSE(MIN(N_CW_A,6)+1,0,1,CW_N2,CW_N3,CW_N4,CW_N5,CW_N6),CHOOSE(MIN(N_CW_A,2)+1,0,CW_A1,CW_A2)))*CW_PER_SWING*AM321,AM321))</f>
        <v>30.378777173316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2*ROUNDUP(G322*1000/V_ZENER,0)*PRICE_Z+(4+IF(CORE_MODE=1,1,0)+IF(OR(CORE_MODE=3,CORE_MODE=4),IF(A_FEED=2,0,1)+2*N_CW+2*N_CW_A,0))*ROUNDUP(G322*DIODE_SAFETY/V_STICK,0)*PRICE_STICK</f>
        <v>109.2</v>
      </c>
      <c r="AG322" s="24" t="n">
        <f aca="false">SUM(X322:AF322)</f>
        <v>4318.49703043</v>
      </c>
      <c r="AH322" s="20" t="n">
        <f aca="false">FIXED_BOM</f>
        <v>3754</v>
      </c>
      <c r="AI322" s="24" t="n">
        <f aca="false">(AG322+AH322)*(1+CONT)</f>
        <v>9283.3715849945</v>
      </c>
      <c r="AJ322" s="24" t="n">
        <f aca="false">IF(AR322&gt;0,AI322/AR322,1000000000000)</f>
        <v>1303.4450521539</v>
      </c>
      <c r="AK322" s="8" t="n">
        <f aca="false">IF(AND(AP322&gt;=V_NEED,AR322&gt;=P_MIN,AQ322&gt;=Z_MIN,F322&lt;=N_CAP,D322&lt;=R_MAX,OR(CORONA_REQ=0,O322&gt;=G322),OR(CORE_MODE&lt;&gt;3,E_CORE&lt;=E_NULL_MAX),N_CW_A_OK="yes"),1,0)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IF(CORE_MODE=1,G322,IF(OR(CORE_MODE=3,CORE_MODE=4),IF(A_FEED=2,0,G322)+(CHOOSE(N_CW+1,0,1,CW_N2,CW_N3,CW_N4,CW_N5,CW_N6)+IF(A_FEED=2,CHOOSE(MIN(N_CW_A,6)+1,0,1,CW_N2,CW_N3,CW_N4,CW_N5,CW_N6),CHOOSE(MIN(N_CW_A,2)+1,0,CW_A1,CW_A2)))*CW_PER_SWING*AM322,AM322))</f>
        <v>30.547997935884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2*ROUNDUP(G323*1000/V_ZENER,0)*PRICE_Z+(4+IF(CORE_MODE=1,1,0)+IF(OR(CORE_MODE=3,CORE_MODE=4),IF(A_FEED=2,0,1)+2*N_CW+2*N_CW_A,0))*ROUNDUP(G323*DIODE_SAFETY/V_STICK,0)*PRICE_STICK</f>
        <v>109.2</v>
      </c>
      <c r="AG323" s="24" t="n">
        <f aca="false">SUM(X323:AF323)</f>
        <v>1414.45700629</v>
      </c>
      <c r="AH323" s="20" t="n">
        <f aca="false">FIXED_BOM</f>
        <v>3754</v>
      </c>
      <c r="AI323" s="24" t="n">
        <f aca="false">(AG323+AH323)*(1+CONT)</f>
        <v>5943.7255572335</v>
      </c>
      <c r="AJ323" s="24" t="n">
        <f aca="false">IF(AR323&gt;0,AI323/AR323,1000000000000)</f>
        <v>4612.84933216416</v>
      </c>
      <c r="AK323" s="8" t="n">
        <f aca="false">IF(AND(AP323&gt;=V_NEED,AR323&gt;=P_MIN,AQ323&gt;=Z_MIN,F323&lt;=N_CAP,D323&lt;=R_MAX,OR(CORONA_REQ=0,O323&gt;=G323),OR(CORE_MODE&lt;&gt;3,E_CORE&lt;=E_NULL_MAX),N_CW_A_OK="yes"),1,0)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IF(CORE_MODE=1,G323,IF(OR(CORE_MODE=3,CORE_MODE=4),IF(A_FEED=2,0,G323)+(CHOOSE(N_CW+1,0,1,CW_N2,CW_N3,CW_N4,CW_N5,CW_N6)+IF(A_FEED=2,CHOOSE(MIN(N_CW_A,6)+1,0,1,CW_N2,CW_N3,CW_N4,CW_N5,CW_N6),CHOOSE(MIN(N_CW_A,2)+1,0,CW_A1,CW_A2)))*CW_PER_SWING*AM323,AM323))</f>
        <v>26.051890390812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2*ROUNDUP(G324*1000/V_ZENER,0)*PRICE_Z+(4+IF(CORE_MODE=1,1,0)+IF(OR(CORE_MODE=3,CORE_MODE=4),IF(A_FEED=2,0,1)+2*N_CW+2*N_CW_A,0))*ROUNDUP(G324*DIODE_SAFETY/V_STICK,0)*PRICE_STICK</f>
        <v>109.2</v>
      </c>
      <c r="AG324" s="24" t="n">
        <f aca="false">SUM(X324:AF324)</f>
        <v>1928.1978174</v>
      </c>
      <c r="AH324" s="20" t="n">
        <f aca="false">FIXED_BOM</f>
        <v>3754</v>
      </c>
      <c r="AI324" s="24" t="n">
        <f aca="false">(AG324+AH324)*(1+CONT)</f>
        <v>6534.52749001</v>
      </c>
      <c r="AJ324" s="24" t="n">
        <f aca="false">IF(AR324&gt;0,AI324/AR324,1000000000000)</f>
        <v>2835.67660187606</v>
      </c>
      <c r="AK324" s="8" t="n">
        <f aca="false">IF(AND(AP324&gt;=V_NEED,AR324&gt;=P_MIN,AQ324&gt;=Z_MIN,F324&lt;=N_CAP,D324&lt;=R_MAX,OR(CORONA_REQ=0,O324&gt;=G324),OR(CORE_MODE&lt;&gt;3,E_CORE&lt;=E_NULL_MAX),N_CW_A_OK="yes"),1,0)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IF(CORE_MODE=1,G324,IF(OR(CORE_MODE=3,CORE_MODE=4),IF(A_FEED=2,0,G324)+(CHOOSE(N_CW+1,0,1,CW_N2,CW_N3,CW_N4,CW_N5,CW_N6)+IF(A_FEED=2,CHOOSE(MIN(N_CW_A,6)+1,0,1,CW_N2,CW_N3,CW_N4,CW_N5,CW_N6),CHOOSE(MIN(N_CW_A,2)+1,0,CW_A1,CW_A2)))*CW_PER_SWING*AM324,AM324))</f>
        <v>29.669177316636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2*ROUNDUP(G325*1000/V_ZENER,0)*PRICE_Z+(4+IF(CORE_MODE=1,1,0)+IF(OR(CORE_MODE=3,CORE_MODE=4),IF(A_FEED=2,0,1)+2*N_CW+2*N_CW_A,0))*ROUNDUP(G325*DIODE_SAFETY/V_STICK,0)*PRICE_STICK</f>
        <v>109.2</v>
      </c>
      <c r="AG325" s="24" t="n">
        <f aca="false">SUM(X325:AF325)</f>
        <v>2441.93874501</v>
      </c>
      <c r="AH325" s="20" t="n">
        <f aca="false">FIXED_BOM</f>
        <v>3754</v>
      </c>
      <c r="AI325" s="24" t="n">
        <f aca="false">(AG325+AH325)*(1+CONT)</f>
        <v>7125.3295567615</v>
      </c>
      <c r="AJ325" s="24" t="n">
        <f aca="false">IF(AR325&gt;0,AI325/AR325,1000000000000)</f>
        <v>2141.14159991968</v>
      </c>
      <c r="AK325" s="8" t="n">
        <f aca="false">IF(AND(AP325&gt;=V_NEED,AR325&gt;=P_MIN,AQ325&gt;=Z_MIN,F325&lt;=N_CAP,D325&lt;=R_MAX,OR(CORONA_REQ=0,O325&gt;=G325),OR(CORE_MODE&lt;&gt;3,E_CORE&lt;=E_NULL_MAX),N_CW_A_OK="yes"),1,0)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IF(CORE_MODE=1,G325,IF(OR(CORE_MODE=3,CORE_MODE=4),IF(A_FEED=2,0,G325)+(CHOOSE(N_CW+1,0,1,CW_N2,CW_N3,CW_N4,CW_N5,CW_N6)+IF(A_FEED=2,CHOOSE(MIN(N_CW_A,6)+1,0,1,CW_N2,CW_N3,CW_N4,CW_N5,CW_N6),CHOOSE(MIN(N_CW_A,2)+1,0,CW_A1,CW_A2)))*CW_PER_SWING*AM325,AM325))</f>
        <v>29.832515166168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2*ROUNDUP(G326*1000/V_ZENER,0)*PRICE_Z+(4+IF(CORE_MODE=1,1,0)+IF(OR(CORE_MODE=3,CORE_MODE=4),IF(A_FEED=2,0,1)+2*N_CW+2*N_CW_A,0))*ROUNDUP(G326*DIODE_SAFETY/V_STICK,0)*PRICE_STICK</f>
        <v>109.2</v>
      </c>
      <c r="AG326" s="24" t="n">
        <f aca="false">SUM(X326:AF326)</f>
        <v>2955.67962959</v>
      </c>
      <c r="AH326" s="20" t="n">
        <f aca="false">FIXED_BOM</f>
        <v>3754</v>
      </c>
      <c r="AI326" s="24" t="n">
        <f aca="false">(AG326+AH326)*(1+CONT)</f>
        <v>7716.1315740285</v>
      </c>
      <c r="AJ326" s="24" t="n">
        <f aca="false">IF(AR326&gt;0,AI326/AR326,1000000000000)</f>
        <v>1772.59801650411</v>
      </c>
      <c r="AK326" s="8" t="n">
        <f aca="false">IF(AND(AP326&gt;=V_NEED,AR326&gt;=P_MIN,AQ326&gt;=Z_MIN,F326&lt;=N_CAP,D326&lt;=R_MAX,OR(CORONA_REQ=0,O326&gt;=G326),OR(CORE_MODE&lt;&gt;3,E_CORE&lt;=E_NULL_MAX),N_CW_A_OK="yes"),1,0)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IF(CORE_MODE=1,G326,IF(OR(CORE_MODE=3,CORE_MODE=4),IF(A_FEED=2,0,G326)+(CHOOSE(N_CW+1,0,1,CW_N2,CW_N3,CW_N4,CW_N5,CW_N6)+IF(A_FEED=2,CHOOSE(MIN(N_CW_A,6)+1,0,1,CW_N2,CW_N3,CW_N4,CW_N5,CW_N6),CHOOSE(MIN(N_CW_A,2)+1,0,CW_A1,CW_A2)))*CW_PER_SWING*AM326,AM326))</f>
        <v>29.956735464084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2*ROUNDUP(G327*1000/V_ZENER,0)*PRICE_Z+(4+IF(CORE_MODE=1,1,0)+IF(OR(CORE_MODE=3,CORE_MODE=4),IF(A_FEED=2,0,1)+2*N_CW+2*N_CW_A,0))*ROUNDUP(G327*DIODE_SAFETY/V_STICK,0)*PRICE_STICK</f>
        <v>109.2</v>
      </c>
      <c r="AG327" s="24" t="n">
        <f aca="false">SUM(X327:AF327)</f>
        <v>3469.4204972</v>
      </c>
      <c r="AH327" s="20" t="n">
        <f aca="false">FIXED_BOM</f>
        <v>3754</v>
      </c>
      <c r="AI327" s="24" t="n">
        <f aca="false">(AG327+AH327)*(1+CONT)</f>
        <v>8306.93357178</v>
      </c>
      <c r="AJ327" s="24" t="n">
        <f aca="false">IF(AR327&gt;0,AI327/AR327,1000000000000)</f>
        <v>1543.22907182584</v>
      </c>
      <c r="AK327" s="8" t="n">
        <f aca="false">IF(AND(AP327&gt;=V_NEED,AR327&gt;=P_MIN,AQ327&gt;=Z_MIN,F327&lt;=N_CAP,D327&lt;=R_MAX,OR(CORONA_REQ=0,O327&gt;=G327),OR(CORE_MODE&lt;&gt;3,E_CORE&lt;=E_NULL_MAX),N_CW_A_OK="yes"),1,0)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IF(CORE_MODE=1,G327,IF(OR(CORE_MODE=3,CORE_MODE=4),IF(A_FEED=2,0,G327)+(CHOOSE(N_CW+1,0,1,CW_N2,CW_N3,CW_N4,CW_N5,CW_N6)+IF(A_FEED=2,CHOOSE(MIN(N_CW_A,6)+1,0,1,CW_N2,CW_N3,CW_N4,CW_N5,CW_N6),CHOOSE(MIN(N_CW_A,2)+1,0,CW_A1,CW_A2)))*CW_PER_SWING*AM327,AM327))</f>
        <v>30.063672052128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2*ROUNDUP(G328*1000/V_ZENER,0)*PRICE_Z+(4+IF(CORE_MODE=1,1,0)+IF(OR(CORE_MODE=3,CORE_MODE=4),IF(A_FEED=2,0,1)+2*N_CW+2*N_CW_A,0))*ROUNDUP(G328*DIODE_SAFETY/V_STICK,0)*PRICE_STICK</f>
        <v>109.2</v>
      </c>
      <c r="AG328" s="24" t="n">
        <f aca="false">SUM(X328:AF328)</f>
        <v>4496.90224789</v>
      </c>
      <c r="AH328" s="20" t="n">
        <f aca="false">FIXED_BOM</f>
        <v>3754</v>
      </c>
      <c r="AI328" s="24" t="n">
        <f aca="false">(AG328+AH328)*(1+CONT)</f>
        <v>9488.5375850735</v>
      </c>
      <c r="AJ328" s="24" t="n">
        <f aca="false">IF(AR328&gt;0,AI328/AR328,1000000000000)</f>
        <v>1275.33233106514</v>
      </c>
      <c r="AK328" s="8" t="n">
        <f aca="false">IF(AND(AP328&gt;=V_NEED,AR328&gt;=P_MIN,AQ328&gt;=Z_MIN,F328&lt;=N_CAP,D328&lt;=R_MAX,OR(CORONA_REQ=0,O328&gt;=G328),OR(CORE_MODE&lt;&gt;3,E_CORE&lt;=E_NULL_MAX),N_CW_A_OK="yes"),1,0)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IF(CORE_MODE=1,G328,IF(OR(CORE_MODE=3,CORE_MODE=4),IF(A_FEED=2,0,G328)+(CHOOSE(N_CW+1,0,1,CW_N2,CW_N3,CW_N4,CW_N5,CW_N6)+IF(A_FEED=2,CHOOSE(MIN(N_CW_A,6)+1,0,1,CW_N2,CW_N3,CW_N4,CW_N5,CW_N6),CHOOSE(MIN(N_CW_A,2)+1,0,CW_A1,CW_A2)))*CW_PER_SWING*AM328,AM328))</f>
        <v>30.229454748636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2*ROUNDUP(G329*1000/V_ZENER,0)*PRICE_Z+(4+IF(CORE_MODE=1,1,0)+IF(OR(CORE_MODE=3,CORE_MODE=4),IF(A_FEED=2,0,1)+2*N_CW+2*N_CW_A,0))*ROUNDUP(G329*DIODE_SAFETY/V_STICK,0)*PRICE_STICK</f>
        <v>109.2</v>
      </c>
      <c r="AG329" s="24" t="n">
        <f aca="false">SUM(X329:AF329)</f>
        <v>1348.65078766</v>
      </c>
      <c r="AH329" s="20" t="n">
        <f aca="false">FIXED_BOM</f>
        <v>3754</v>
      </c>
      <c r="AI329" s="24" t="n">
        <f aca="false">(AG329+AH329)*(1+CONT)</f>
        <v>5868.048405809</v>
      </c>
      <c r="AJ329" s="24" t="n">
        <f aca="false">IF(AR329&gt;0,AI329/AR329,1000000000000)</f>
        <v>6140.56675855361</v>
      </c>
      <c r="AK329" s="8" t="n">
        <f aca="false">IF(AND(AP329&gt;=V_NEED,AR329&gt;=P_MIN,AQ329&gt;=Z_MIN,F329&lt;=N_CAP,D329&lt;=R_MAX,OR(CORONA_REQ=0,O329&gt;=G329),OR(CORE_MODE&lt;&gt;3,E_CORE&lt;=E_NULL_MAX),N_CW_A_OK="yes"),1,0)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IF(CORE_MODE=1,G329,IF(OR(CORE_MODE=3,CORE_MODE=4),IF(A_FEED=2,0,G329)+(CHOOSE(N_CW+1,0,1,CW_N2,CW_N3,CW_N4,CW_N5,CW_N6)+IF(A_FEED=2,CHOOSE(MIN(N_CW_A,6)+1,0,1,CW_N2,CW_N3,CW_N4,CW_N5,CW_N6),CHOOSE(MIN(N_CW_A,2)+1,0,CW_A1,CW_A2)))*CW_PER_SWING*AM329,AM329))</f>
        <v>24.301074350124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2*ROUNDUP(G330*1000/V_ZENER,0)*PRICE_Z+(4+IF(CORE_MODE=1,1,0)+IF(OR(CORE_MODE=3,CORE_MODE=4),IF(A_FEED=2,0,1)+2*N_CW+2*N_CW_A,0))*ROUNDUP(G330*DIODE_SAFETY/V_STICK,0)*PRICE_STICK</f>
        <v>109.2</v>
      </c>
      <c r="AG330" s="24" t="n">
        <f aca="false">SUM(X330:AF330)</f>
        <v>1868.67475552</v>
      </c>
      <c r="AH330" s="20" t="n">
        <f aca="false">FIXED_BOM</f>
        <v>3754</v>
      </c>
      <c r="AI330" s="24" t="n">
        <f aca="false">(AG330+AH330)*(1+CONT)</f>
        <v>6466.075968848</v>
      </c>
      <c r="AJ330" s="24" t="n">
        <f aca="false">IF(AR330&gt;0,AI330/AR330,1000000000000)</f>
        <v>3624.25654505129</v>
      </c>
      <c r="AK330" s="8" t="n">
        <f aca="false">IF(AND(AP330&gt;=V_NEED,AR330&gt;=P_MIN,AQ330&gt;=Z_MIN,F330&lt;=N_CAP,D330&lt;=R_MAX,OR(CORONA_REQ=0,O330&gt;=G330),OR(CORE_MODE&lt;&gt;3,E_CORE&lt;=E_NULL_MAX),N_CW_A_OK="yes"),1,0)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IF(CORE_MODE=1,G330,IF(OR(CORE_MODE=3,CORE_MODE=4),IF(A_FEED=2,0,G330)+(CHOOSE(N_CW+1,0,1,CW_N2,CW_N3,CW_N4,CW_N5,CW_N6)+IF(A_FEED=2,CHOOSE(MIN(N_CW_A,6)+1,0,1,CW_N2,CW_N3,CW_N4,CW_N5,CW_N6),CHOOSE(MIN(N_CW_A,2)+1,0,CW_A1,CW_A2)))*CW_PER_SWING*AM330,AM330))</f>
        <v>29.874612375036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2*ROUNDUP(G331*1000/V_ZENER,0)*PRICE_Z+(4+IF(CORE_MODE=1,1,0)+IF(OR(CORE_MODE=3,CORE_MODE=4),IF(A_FEED=2,0,1)+2*N_CW+2*N_CW_A,0))*ROUNDUP(G331*DIODE_SAFETY/V_STICK,0)*PRICE_STICK</f>
        <v>109.2</v>
      </c>
      <c r="AG331" s="24" t="n">
        <f aca="false">SUM(X331:AF331)</f>
        <v>2307.62604513</v>
      </c>
      <c r="AH331" s="20" t="n">
        <f aca="false">FIXED_BOM</f>
        <v>3754</v>
      </c>
      <c r="AI331" s="24" t="n">
        <f aca="false">(AG331+AH331)*(1+CONT)</f>
        <v>6970.8699518995</v>
      </c>
      <c r="AJ331" s="24" t="n">
        <f aca="false">IF(AR331&gt;0,AI331/AR331,1000000000000)</f>
        <v>2657.82435304142</v>
      </c>
      <c r="AK331" s="8" t="n">
        <f aca="false">IF(AND(AP331&gt;=V_NEED,AR331&gt;=P_MIN,AQ331&gt;=Z_MIN,F331&lt;=N_CAP,D331&lt;=R_MAX,OR(CORONA_REQ=0,O331&gt;=G331),OR(CORE_MODE&lt;&gt;3,E_CORE&lt;=E_NULL_MAX),N_CW_A_OK="yes"),1,0)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IF(CORE_MODE=1,G331,IF(OR(CORE_MODE=3,CORE_MODE=4),IF(A_FEED=2,0,G331)+(CHOOSE(N_CW+1,0,1,CW_N2,CW_N3,CW_N4,CW_N5,CW_N6)+IF(A_FEED=2,CHOOSE(MIN(N_CW_A,6)+1,0,1,CW_N2,CW_N3,CW_N4,CW_N5,CW_N6),CHOOSE(MIN(N_CW_A,2)+1,0,CW_A1,CW_A2)))*CW_PER_SWING*AM331,AM331))</f>
        <v>30.10086258894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2*ROUNDUP(G332*1000/V_ZENER,0)*PRICE_Z+(4+IF(CORE_MODE=1,1,0)+IF(OR(CORE_MODE=3,CORE_MODE=4),IF(A_FEED=2,0,1)+2*N_CW+2*N_CW_A,0))*ROUNDUP(G332*DIODE_SAFETY/V_STICK,0)*PRICE_STICK</f>
        <v>109.2</v>
      </c>
      <c r="AG332" s="24" t="n">
        <f aca="false">SUM(X332:AF332)</f>
        <v>2827.65002646</v>
      </c>
      <c r="AH332" s="20" t="n">
        <f aca="false">FIXED_BOM</f>
        <v>3754</v>
      </c>
      <c r="AI332" s="24" t="n">
        <f aca="false">(AG332+AH332)*(1+CONT)</f>
        <v>7568.897530429</v>
      </c>
      <c r="AJ332" s="24" t="n">
        <f aca="false">IF(AR332&gt;0,AI332/AR332,1000000000000)</f>
        <v>2183.25941200587</v>
      </c>
      <c r="AK332" s="8" t="n">
        <f aca="false">IF(AND(AP332&gt;=V_NEED,AR332&gt;=P_MIN,AQ332&gt;=Z_MIN,F332&lt;=N_CAP,D332&lt;=R_MAX,OR(CORONA_REQ=0,O332&gt;=G332),OR(CORE_MODE&lt;&gt;3,E_CORE&lt;=E_NULL_MAX),N_CW_A_OK="yes"),1,0)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IF(CORE_MODE=1,G332,IF(OR(CORE_MODE=3,CORE_MODE=4),IF(A_FEED=2,0,G332)+(CHOOSE(N_CW+1,0,1,CW_N2,CW_N3,CW_N4,CW_N5,CW_N6)+IF(A_FEED=2,CHOOSE(MIN(N_CW_A,6)+1,0,1,CW_N2,CW_N3,CW_N4,CW_N5,CW_N6),CHOOSE(MIN(N_CW_A,2)+1,0,CW_A1,CW_A2)))*CW_PER_SWING*AM332,AM332))</f>
        <v>30.23293101543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2*ROUNDUP(G333*1000/V_ZENER,0)*PRICE_Z+(4+IF(CORE_MODE=1,1,0)+IF(OR(CORE_MODE=3,CORE_MODE=4),IF(A_FEED=2,0,1)+2*N_CW+2*N_CW_A,0))*ROUNDUP(G333*DIODE_SAFETY/V_STICK,0)*PRICE_STICK</f>
        <v>109.2</v>
      </c>
      <c r="AG333" s="24" t="n">
        <f aca="false">SUM(X333:AF333)</f>
        <v>3266.60137457</v>
      </c>
      <c r="AH333" s="20" t="n">
        <f aca="false">FIXED_BOM</f>
        <v>3754</v>
      </c>
      <c r="AI333" s="24" t="n">
        <f aca="false">(AG333+AH333)*(1+CONT)</f>
        <v>8073.6915807555</v>
      </c>
      <c r="AJ333" s="24" t="n">
        <f aca="false">IF(AR333&gt;0,AI333/AR333,1000000000000)</f>
        <v>1872.14604056491</v>
      </c>
      <c r="AK333" s="8" t="n">
        <f aca="false">IF(AND(AP333&gt;=V_NEED,AR333&gt;=P_MIN,AQ333&gt;=Z_MIN,F333&lt;=N_CAP,D333&lt;=R_MAX,OR(CORONA_REQ=0,O333&gt;=G333),OR(CORE_MODE&lt;&gt;3,E_CORE&lt;=E_NULL_MAX),N_CW_A_OK="yes"),1,0)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IF(CORE_MODE=1,G333,IF(OR(CORE_MODE=3,CORE_MODE=4),IF(A_FEED=2,0,G333)+(CHOOSE(N_CW+1,0,1,CW_N2,CW_N3,CW_N4,CW_N5,CW_N6)+IF(A_FEED=2,CHOOSE(MIN(N_CW_A,6)+1,0,1,CW_N2,CW_N3,CW_N4,CW_N5,CW_N6),CHOOSE(MIN(N_CW_A,2)+1,0,CW_A1,CW_A2)))*CW_PER_SWING*AM333,AM333))</f>
        <v>30.338602734726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2*ROUNDUP(G334*1000/V_ZENER,0)*PRICE_Z+(4+IF(CORE_MODE=1,1,0)+IF(OR(CORE_MODE=3,CORE_MODE=4),IF(A_FEED=2,0,1)+2*N_CW+2*N_CW_A,0))*ROUNDUP(G334*DIODE_SAFETY/V_STICK,0)*PRICE_STICK</f>
        <v>109.2</v>
      </c>
      <c r="AG334" s="24" t="n">
        <f aca="false">SUM(X334:AF334)</f>
        <v>4225.57663354</v>
      </c>
      <c r="AH334" s="20" t="n">
        <f aca="false">FIXED_BOM</f>
        <v>3754</v>
      </c>
      <c r="AI334" s="24" t="n">
        <f aca="false">(AG334+AH334)*(1+CONT)</f>
        <v>9176.513128571</v>
      </c>
      <c r="AJ334" s="24" t="n">
        <f aca="false">IF(AR334&gt;0,AI334/AR334,1000000000000)</f>
        <v>1527.69993771525</v>
      </c>
      <c r="AK334" s="8" t="n">
        <f aca="false">IF(AND(AP334&gt;=V_NEED,AR334&gt;=P_MIN,AQ334&gt;=Z_MIN,F334&lt;=N_CAP,D334&lt;=R_MAX,OR(CORONA_REQ=0,O334&gt;=G334),OR(CORE_MODE&lt;&gt;3,E_CORE&lt;=E_NULL_MAX),N_CW_A_OK="yes"),1,0)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IF(CORE_MODE=1,G334,IF(OR(CORE_MODE=3,CORE_MODE=4),IF(A_FEED=2,0,G334)+(CHOOSE(N_CW+1,0,1,CW_N2,CW_N3,CW_N4,CW_N5,CW_N6)+IF(A_FEED=2,CHOOSE(MIN(N_CW_A,6)+1,0,1,CW_N2,CW_N3,CW_N4,CW_N5,CW_N6),CHOOSE(MIN(N_CW_A,2)+1,0,CW_A1,CW_A2)))*CW_PER_SWING*AM334,AM334))</f>
        <v>30.506206332888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2*ROUNDUP(G335*1000/V_ZENER,0)*PRICE_Z+(4+IF(CORE_MODE=1,1,0)+IF(OR(CORE_MODE=3,CORE_MODE=4),IF(A_FEED=2,0,1)+2*N_CW+2*N_CW_A,0))*ROUNDUP(G335*DIODE_SAFETY/V_STICK,0)*PRICE_STICK</f>
        <v>109.2</v>
      </c>
      <c r="AG335" s="24" t="n">
        <f aca="false">SUM(X335:AF335)</f>
        <v>1436.22154237</v>
      </c>
      <c r="AH335" s="20" t="n">
        <f aca="false">FIXED_BOM</f>
        <v>3754</v>
      </c>
      <c r="AI335" s="24" t="n">
        <f aca="false">(AG335+AH335)*(1+CONT)</f>
        <v>5968.7547737255</v>
      </c>
      <c r="AJ335" s="24" t="n">
        <f aca="false">IF(AR335&gt;0,AI335/AR335,1000000000000)</f>
        <v>5062.15775492306</v>
      </c>
      <c r="AK335" s="8" t="n">
        <f aca="false">IF(AND(AP335&gt;=V_NEED,AR335&gt;=P_MIN,AQ335&gt;=Z_MIN,F335&lt;=N_CAP,D335&lt;=R_MAX,OR(CORONA_REQ=0,O335&gt;=G335),OR(CORE_MODE&lt;&gt;3,E_CORE&lt;=E_NULL_MAX),N_CW_A_OK="yes"),1,0)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IF(CORE_MODE=1,G335,IF(OR(CORE_MODE=3,CORE_MODE=4),IF(A_FEED=2,0,G335)+(CHOOSE(N_CW+1,0,1,CW_N2,CW_N3,CW_N4,CW_N5,CW_N6)+IF(A_FEED=2,CHOOSE(MIN(N_CW_A,6)+1,0,1,CW_N2,CW_N3,CW_N4,CW_N5,CW_N6),CHOOSE(MIN(N_CW_A,2)+1,0,CW_A1,CW_A2)))*CW_PER_SWING*AM335,AM335))</f>
        <v>28.086627020166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2*ROUNDUP(G336*1000/V_ZENER,0)*PRICE_Z+(4+IF(CORE_MODE=1,1,0)+IF(OR(CORE_MODE=3,CORE_MODE=4),IF(A_FEED=2,0,1)+2*N_CW+2*N_CW_A,0))*ROUNDUP(G336*DIODE_SAFETY/V_STICK,0)*PRICE_STICK</f>
        <v>109.2</v>
      </c>
      <c r="AG336" s="24" t="n">
        <f aca="false">SUM(X336:AF336)</f>
        <v>1878.42193849</v>
      </c>
      <c r="AH336" s="20" t="n">
        <f aca="false">FIXED_BOM</f>
        <v>3754</v>
      </c>
      <c r="AI336" s="24" t="n">
        <f aca="false">(AG336+AH336)*(1+CONT)</f>
        <v>6477.2852292635</v>
      </c>
      <c r="AJ336" s="24" t="n">
        <f aca="false">IF(AR336&gt;0,AI336/AR336,1000000000000)</f>
        <v>3030.52296525439</v>
      </c>
      <c r="AK336" s="8" t="n">
        <f aca="false">IF(AND(AP336&gt;=V_NEED,AR336&gt;=P_MIN,AQ336&gt;=Z_MIN,F336&lt;=N_CAP,D336&lt;=R_MAX,OR(CORONA_REQ=0,O336&gt;=G336),OR(CORE_MODE&lt;&gt;3,E_CORE&lt;=E_NULL_MAX),N_CW_A_OK="yes"),1,0)</f>
        <v>1</v>
      </c>
      <c r="AL336" s="31" t="n">
        <f aca="false">IF(AK336=1,IF(OBJECTIVE=1,AI336,AJ336),1000000000000)+ROW()*0.000000001</f>
        <v>6477.2852295995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IF(CORE_MODE=1,G336,IF(OR(CORE_MODE=3,CORE_MODE=4),IF(A_FEED=2,0,G336)+(CHOOSE(N_CW+1,0,1,CW_N2,CW_N3,CW_N4,CW_N5,CW_N6)+IF(A_FEED=2,CHOOSE(MIN(N_CW_A,6)+1,0,1,CW_N2,CW_N3,CW_N4,CW_N5,CW_N6),CHOOSE(MIN(N_CW_A,2)+1,0,CW_A1,CW_A2)))*CW_PER_SWING*AM336,AM336))</f>
        <v>29.682984759714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2*ROUNDUP(G337*1000/V_ZENER,0)*PRICE_Z+(4+IF(CORE_MODE=1,1,0)+IF(OR(CORE_MODE=3,CORE_MODE=4),IF(A_FEED=2,0,1)+2*N_CW+2*N_CW_A,0))*ROUNDUP(G337*DIODE_SAFETY/V_STICK,0)*PRICE_STICK</f>
        <v>109.2</v>
      </c>
      <c r="AG337" s="24" t="n">
        <f aca="false">SUM(X337:AF337)</f>
        <v>2401.6949298</v>
      </c>
      <c r="AH337" s="20" t="n">
        <f aca="false">FIXED_BOM</f>
        <v>3754</v>
      </c>
      <c r="AI337" s="24" t="n">
        <f aca="false">(AG337+AH337)*(1+CONT)</f>
        <v>7079.04916927</v>
      </c>
      <c r="AJ337" s="24" t="n">
        <f aca="false">IF(AR337&gt;0,AI337/AR337,1000000000000)</f>
        <v>2278.74286928721</v>
      </c>
      <c r="AK337" s="8" t="n">
        <f aca="false">IF(AND(AP337&gt;=V_NEED,AR337&gt;=P_MIN,AQ337&gt;=Z_MIN,F337&lt;=N_CAP,D337&lt;=R_MAX,OR(CORONA_REQ=0,O337&gt;=G337),OR(CORE_MODE&lt;&gt;3,E_CORE&lt;=E_NULL_MAX),N_CW_A_OK="yes"),1,0)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IF(CORE_MODE=1,G337,IF(OR(CORE_MODE=3,CORE_MODE=4),IF(A_FEED=2,0,G337)+(CHOOSE(N_CW+1,0,1,CW_N2,CW_N3,CW_N4,CW_N5,CW_N6)+IF(A_FEED=2,CHOOSE(MIN(N_CW_A,6)+1,0,1,CW_N2,CW_N3,CW_N4,CW_N5,CW_N6),CHOOSE(MIN(N_CW_A,2)+1,0,CW_A1,CW_A2)))*CW_PER_SWING*AM337,AM337))</f>
        <v>30.064894475616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2*ROUNDUP(G338*1000/V_ZENER,0)*PRICE_Z+(4+IF(CORE_MODE=1,1,0)+IF(OR(CORE_MODE=3,CORE_MODE=4),IF(A_FEED=2,0,1)+2*N_CW+2*N_CW_A,0))*ROUNDUP(G338*DIODE_SAFETY/V_STICK,0)*PRICE_STICK</f>
        <v>109.2</v>
      </c>
      <c r="AG338" s="24" t="n">
        <f aca="false">SUM(X338:AF338)</f>
        <v>2924.96796414</v>
      </c>
      <c r="AH338" s="20" t="n">
        <f aca="false">FIXED_BOM</f>
        <v>3754</v>
      </c>
      <c r="AI338" s="24" t="n">
        <f aca="false">(AG338+AH338)*(1+CONT)</f>
        <v>7680.813158761</v>
      </c>
      <c r="AJ338" s="24" t="n">
        <f aca="false">IF(AR338&gt;0,AI338/AR338,1000000000000)</f>
        <v>1884.78904591208</v>
      </c>
      <c r="AK338" s="8" t="n">
        <f aca="false">IF(AND(AP338&gt;=V_NEED,AR338&gt;=P_MIN,AQ338&gt;=Z_MIN,F338&lt;=N_CAP,D338&lt;=R_MAX,OR(CORONA_REQ=0,O338&gt;=G338),OR(CORE_MODE&lt;&gt;3,E_CORE&lt;=E_NULL_MAX),N_CW_A_OK="yes"),1,0)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IF(CORE_MODE=1,G338,IF(OR(CORE_MODE=3,CORE_MODE=4),IF(A_FEED=2,0,G338)+(CHOOSE(N_CW+1,0,1,CW_N2,CW_N3,CW_N4,CW_N5,CW_N6)+IF(A_FEED=2,CHOOSE(MIN(N_CW_A,6)+1,0,1,CW_N2,CW_N3,CW_N4,CW_N5,CW_N6),CHOOSE(MIN(N_CW_A,2)+1,0,CW_A1,CW_A2)))*CW_PER_SWING*AM338,AM338))</f>
        <v>30.196517226876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2*ROUNDUP(G339*1000/V_ZENER,0)*PRICE_Z+(4+IF(CORE_MODE=1,1,0)+IF(OR(CORE_MODE=3,CORE_MODE=4),IF(A_FEED=2,0,1)+2*N_CW+2*N_CW_A,0))*ROUNDUP(G339*DIODE_SAFETY/V_STICK,0)*PRICE_STICK</f>
        <v>109.2</v>
      </c>
      <c r="AG339" s="24" t="n">
        <f aca="false">SUM(X339:AF339)</f>
        <v>3448.24094348</v>
      </c>
      <c r="AH339" s="20" t="n">
        <f aca="false">FIXED_BOM</f>
        <v>3754</v>
      </c>
      <c r="AI339" s="24" t="n">
        <f aca="false">(AG339+AH339)*(1+CONT)</f>
        <v>8282.577085002</v>
      </c>
      <c r="AJ339" s="24" t="n">
        <f aca="false">IF(AR339&gt;0,AI339/AR339,1000000000000)</f>
        <v>1640.98383321578</v>
      </c>
      <c r="AK339" s="8" t="n">
        <f aca="false">IF(AND(AP339&gt;=V_NEED,AR339&gt;=P_MIN,AQ339&gt;=Z_MIN,F339&lt;=N_CAP,D339&lt;=R_MAX,OR(CORONA_REQ=0,O339&gt;=G339),OR(CORE_MODE&lt;&gt;3,E_CORE&lt;=E_NULL_MAX),N_CW_A_OK="yes"),1,0)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IF(CORE_MODE=1,G339,IF(OR(CORE_MODE=3,CORE_MODE=4),IF(A_FEED=2,0,G339)+(CHOOSE(N_CW+1,0,1,CW_N2,CW_N3,CW_N4,CW_N5,CW_N6)+IF(A_FEED=2,CHOOSE(MIN(N_CW_A,6)+1,0,1,CW_N2,CW_N3,CW_N4,CW_N5,CW_N6),CHOOSE(MIN(N_CW_A,2)+1,0,CW_A1,CW_A2)))*CW_PER_SWING*AM339,AM339))</f>
        <v>30.303674530272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2*ROUNDUP(G340*1000/V_ZENER,0)*PRICE_Z+(4+IF(CORE_MODE=1,1,0)+IF(OR(CORE_MODE=3,CORE_MODE=4),IF(A_FEED=2,0,1)+2*N_CW+2*N_CW_A,0))*ROUNDUP(G340*DIODE_SAFETY/V_STICK,0)*PRICE_STICK</f>
        <v>109.2</v>
      </c>
      <c r="AG340" s="24" t="n">
        <f aca="false">SUM(X340:AF340)</f>
        <v>4413.71439091</v>
      </c>
      <c r="AH340" s="20" t="n">
        <f aca="false">FIXED_BOM</f>
        <v>3754</v>
      </c>
      <c r="AI340" s="24" t="n">
        <f aca="false">(AG340+AH340)*(1+CONT)</f>
        <v>9392.8715495465</v>
      </c>
      <c r="AJ340" s="24" t="n">
        <f aca="false">IF(AR340&gt;0,AI340/AR340,1000000000000)</f>
        <v>1341.54978463875</v>
      </c>
      <c r="AK340" s="8" t="n">
        <f aca="false">IF(AND(AP340&gt;=V_NEED,AR340&gt;=P_MIN,AQ340&gt;=Z_MIN,F340&lt;=N_CAP,D340&lt;=R_MAX,OR(CORONA_REQ=0,O340&gt;=G340),OR(CORE_MODE&lt;&gt;3,E_CORE&lt;=E_NULL_MAX),N_CW_A_OK="yes"),1,0)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IF(CORE_MODE=1,G340,IF(OR(CORE_MODE=3,CORE_MODE=4),IF(A_FEED=2,0,G340)+(CHOOSE(N_CW+1,0,1,CW_N2,CW_N3,CW_N4,CW_N5,CW_N6)+IF(A_FEED=2,CHOOSE(MIN(N_CW_A,6)+1,0,1,CW_N2,CW_N3,CW_N4,CW_N5,CW_N6),CHOOSE(MIN(N_CW_A,2)+1,0,CW_A1,CW_A2)))*CW_PER_SWING*AM340,AM340))</f>
        <v>30.474563391558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2*ROUNDUP(G341*1000/V_ZENER,0)*PRICE_Z+(4+IF(CORE_MODE=1,1,0)+IF(OR(CORE_MODE=3,CORE_MODE=4),IF(A_FEED=2,0,1)+2*N_CW+2*N_CW_A,0))*ROUNDUP(G341*DIODE_SAFETY/V_STICK,0)*PRICE_STICK</f>
        <v>109.2</v>
      </c>
      <c r="AG341" s="24" t="n">
        <f aca="false">SUM(X341:AF341)</f>
        <v>1442.71966036</v>
      </c>
      <c r="AH341" s="20" t="n">
        <f aca="false">FIXED_BOM</f>
        <v>3754</v>
      </c>
      <c r="AI341" s="24" t="n">
        <f aca="false">(AG341+AH341)*(1+CONT)</f>
        <v>5976.227609414</v>
      </c>
      <c r="AJ341" s="24" t="n">
        <f aca="false">IF(AR341&gt;0,AI341/AR341,1000000000000)</f>
        <v>4767.01663559556</v>
      </c>
      <c r="AK341" s="8" t="n">
        <f aca="false">IF(AND(AP341&gt;=V_NEED,AR341&gt;=P_MIN,AQ341&gt;=Z_MIN,F341&lt;=N_CAP,D341&lt;=R_MAX,OR(CORONA_REQ=0,O341&gt;=G341),OR(CORE_MODE&lt;&gt;3,E_CORE&lt;=E_NULL_MAX),N_CW_A_OK="yes"),1,0)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IF(CORE_MODE=1,G341,IF(OR(CORE_MODE=3,CORE_MODE=4),IF(A_FEED=2,0,G341)+(CHOOSE(N_CW+1,0,1,CW_N2,CW_N3,CW_N4,CW_N5,CW_N6)+IF(A_FEED=2,CHOOSE(MIN(N_CW_A,6)+1,0,1,CW_N2,CW_N3,CW_N4,CW_N5,CW_N6),CHOOSE(MIN(N_CW_A,2)+1,0,CW_A1,CW_A2)))*CW_PER_SWING*AM341,AM341))</f>
        <v>25.504236179136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2*ROUNDUP(G342*1000/V_ZENER,0)*PRICE_Z+(4+IF(CORE_MODE=1,1,0)+IF(OR(CORE_MODE=3,CORE_MODE=4),IF(A_FEED=2,0,1)+2*N_CW+2*N_CW_A,0))*ROUNDUP(G342*DIODE_SAFETY/V_STICK,0)*PRICE_STICK</f>
        <v>109.2</v>
      </c>
      <c r="AG342" s="24" t="n">
        <f aca="false">SUM(X342:AF342)</f>
        <v>1969.24176318</v>
      </c>
      <c r="AH342" s="20" t="n">
        <f aca="false">FIXED_BOM</f>
        <v>3754</v>
      </c>
      <c r="AI342" s="24" t="n">
        <f aca="false">(AG342+AH342)*(1+CONT)</f>
        <v>6581.728027657</v>
      </c>
      <c r="AJ342" s="24" t="n">
        <f aca="false">IF(AR342&gt;0,AI342/AR342,1000000000000)</f>
        <v>2930.88926358565</v>
      </c>
      <c r="AK342" s="8" t="n">
        <f aca="false">IF(AND(AP342&gt;=V_NEED,AR342&gt;=P_MIN,AQ342&gt;=Z_MIN,F342&lt;=N_CAP,D342&lt;=R_MAX,OR(CORONA_REQ=0,O342&gt;=G342),OR(CORE_MODE&lt;&gt;3,E_CORE&lt;=E_NULL_MAX),N_CW_A_OK="yes"),1,0)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IF(CORE_MODE=1,G342,IF(OR(CORE_MODE=3,CORE_MODE=4),IF(A_FEED=2,0,G342)+(CHOOSE(N_CW+1,0,1,CW_N2,CW_N3,CW_N4,CW_N5,CW_N6)+IF(A_FEED=2,CHOOSE(MIN(N_CW_A,6)+1,0,1,CW_N2,CW_N3,CW_N4,CW_N5,CW_N6),CHOOSE(MIN(N_CW_A,2)+1,0,CW_A1,CW_A2)))*CW_PER_SWING*AM342,AM342))</f>
        <v>29.604350671038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2*ROUNDUP(G343*1000/V_ZENER,0)*PRICE_Z+(4+IF(CORE_MODE=1,1,0)+IF(OR(CORE_MODE=3,CORE_MODE=4),IF(A_FEED=2,0,1)+2*N_CW+2*N_CW_A,0))*ROUNDUP(G343*DIODE_SAFETY/V_STICK,0)*PRICE_STICK</f>
        <v>109.2</v>
      </c>
      <c r="AG343" s="24" t="n">
        <f aca="false">SUM(X343:AF343)</f>
        <v>2495.7638025</v>
      </c>
      <c r="AH343" s="20" t="n">
        <f aca="false">FIXED_BOM</f>
        <v>3754</v>
      </c>
      <c r="AI343" s="24" t="n">
        <f aca="false">(AG343+AH343)*(1+CONT)</f>
        <v>7187.228372875</v>
      </c>
      <c r="AJ343" s="24" t="n">
        <f aca="false">IF(AR343&gt;0,AI343/AR343,1000000000000)</f>
        <v>2213.3345157349</v>
      </c>
      <c r="AK343" s="8" t="n">
        <f aca="false">IF(AND(AP343&gt;=V_NEED,AR343&gt;=P_MIN,AQ343&gt;=Z_MIN,F343&lt;=N_CAP,D343&lt;=R_MAX,OR(CORONA_REQ=0,O343&gt;=G343),OR(CORE_MODE&lt;&gt;3,E_CORE&lt;=E_NULL_MAX),N_CW_A_OK="yes"),1,0)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IF(CORE_MODE=1,G343,IF(OR(CORE_MODE=3,CORE_MODE=4),IF(A_FEED=2,0,G343)+(CHOOSE(N_CW+1,0,1,CW_N2,CW_N3,CW_N4,CW_N5,CW_N6)+IF(A_FEED=2,CHOOSE(MIN(N_CW_A,6)+1,0,1,CW_N2,CW_N3,CW_N4,CW_N5,CW_N6),CHOOSE(MIN(N_CW_A,2)+1,0,CW_A1,CW_A2)))*CW_PER_SWING*AM343,AM343))</f>
        <v>29.765464388946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2*ROUNDUP(G344*1000/V_ZENER,0)*PRICE_Z+(4+IF(CORE_MODE=1,1,0)+IF(OR(CORE_MODE=3,CORE_MODE=4),IF(A_FEED=2,0,1)+2*N_CW+2*N_CW_A,0))*ROUNDUP(G344*DIODE_SAFETY/V_STICK,0)*PRICE_STICK</f>
        <v>109.2</v>
      </c>
      <c r="AG344" s="24" t="n">
        <f aca="false">SUM(X344:AF344)</f>
        <v>3022.28596682</v>
      </c>
      <c r="AH344" s="20" t="n">
        <f aca="false">FIXED_BOM</f>
        <v>3754</v>
      </c>
      <c r="AI344" s="24" t="n">
        <f aca="false">(AG344+AH344)*(1+CONT)</f>
        <v>7792.728861843</v>
      </c>
      <c r="AJ344" s="24" t="n">
        <f aca="false">IF(AR344&gt;0,AI344/AR344,1000000000000)</f>
        <v>1833.71399463138</v>
      </c>
      <c r="AK344" s="8" t="n">
        <f aca="false">IF(AND(AP344&gt;=V_NEED,AR344&gt;=P_MIN,AQ344&gt;=Z_MIN,F344&lt;=N_CAP,D344&lt;=R_MAX,OR(CORONA_REQ=0,O344&gt;=G344),OR(CORE_MODE&lt;&gt;3,E_CORE&lt;=E_NULL_MAX),N_CW_A_OK="yes"),1,0)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IF(CORE_MODE=1,G344,IF(OR(CORE_MODE=3,CORE_MODE=4),IF(A_FEED=2,0,G344)+(CHOOSE(N_CW+1,0,1,CW_N2,CW_N3,CW_N4,CW_N5,CW_N6)+IF(A_FEED=2,CHOOSE(MIN(N_CW_A,6)+1,0,1,CW_N2,CW_N3,CW_N4,CW_N5,CW_N6),CHOOSE(MIN(N_CW_A,2)+1,0,CW_A1,CW_A2)))*CW_PER_SWING*AM344,AM344))</f>
        <v>29.888262770652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2*ROUNDUP(G345*1000/V_ZENER,0)*PRICE_Z+(4+IF(CORE_MODE=1,1,0)+IF(OR(CORE_MODE=3,CORE_MODE=4),IF(A_FEED=2,0,1)+2*N_CW+2*N_CW_A,0))*ROUNDUP(G345*DIODE_SAFETY/V_STICK,0)*PRICE_STICK</f>
        <v>109.2</v>
      </c>
      <c r="AG345" s="24" t="n">
        <f aca="false">SUM(X345:AF345)</f>
        <v>3548.80800614</v>
      </c>
      <c r="AH345" s="20" t="n">
        <f aca="false">FIXED_BOM</f>
        <v>3754</v>
      </c>
      <c r="AI345" s="24" t="n">
        <f aca="false">(AG345+AH345)*(1+CONT)</f>
        <v>8398.229207061</v>
      </c>
      <c r="AJ345" s="24" t="n">
        <f aca="false">IF(AR345&gt;0,AI345/AR345,1000000000000)</f>
        <v>1599.06785286559</v>
      </c>
      <c r="AK345" s="8" t="n">
        <f aca="false">IF(AND(AP345&gt;=V_NEED,AR345&gt;=P_MIN,AQ345&gt;=Z_MIN,F345&lt;=N_CAP,D345&lt;=R_MAX,OR(CORONA_REQ=0,O345&gt;=G345),OR(CORE_MODE&lt;&gt;3,E_CORE&lt;=E_NULL_MAX),N_CW_A_OK="yes"),1,0)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IF(CORE_MODE=1,G345,IF(OR(CORE_MODE=3,CORE_MODE=4),IF(A_FEED=2,0,G345)+(CHOOSE(N_CW+1,0,1,CW_N2,CW_N3,CW_N4,CW_N5,CW_N6)+IF(A_FEED=2,CHOOSE(MIN(N_CW_A,6)+1,0,1,CW_N2,CW_N3,CW_N4,CW_N5,CW_N6),CHOOSE(MIN(N_CW_A,2)+1,0,CW_A1,CW_A2)))*CW_PER_SWING*AM345,AM345))</f>
        <v>29.99460088053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2*ROUNDUP(G346*1000/V_ZENER,0)*PRICE_Z+(4+IF(CORE_MODE=1,1,0)+IF(OR(CORE_MODE=3,CORE_MODE=4),IF(A_FEED=2,0,1)+2*N_CW+2*N_CW_A,0))*ROUNDUP(G346*DIODE_SAFETY/V_STICK,0)*PRICE_STICK</f>
        <v>109.2</v>
      </c>
      <c r="AG346" s="24" t="n">
        <f aca="false">SUM(X346:AF346)</f>
        <v>4601.85214828</v>
      </c>
      <c r="AH346" s="20" t="n">
        <f aca="false">FIXED_BOM</f>
        <v>3754</v>
      </c>
      <c r="AI346" s="24" t="n">
        <f aca="false">(AG346+AH346)*(1+CONT)</f>
        <v>9609.229970522</v>
      </c>
      <c r="AJ346" s="24" t="n">
        <f aca="false">IF(AR346&gt;0,AI346/AR346,1000000000000)</f>
        <v>1323.15910487269</v>
      </c>
      <c r="AK346" s="8" t="n">
        <f aca="false">IF(AND(AP346&gt;=V_NEED,AR346&gt;=P_MIN,AQ346&gt;=Z_MIN,F346&lt;=N_CAP,D346&lt;=R_MAX,OR(CORONA_REQ=0,O346&gt;=G346),OR(CORE_MODE&lt;&gt;3,E_CORE&lt;=E_NULL_MAX),N_CW_A_OK="yes"),1,0)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IF(CORE_MODE=1,G346,IF(OR(CORE_MODE=3,CORE_MODE=4),IF(A_FEED=2,0,G346)+(CHOOSE(N_CW+1,0,1,CW_N2,CW_N3,CW_N4,CW_N5,CW_N6)+IF(A_FEED=2,CHOOSE(MIN(N_CW_A,6)+1,0,1,CW_N2,CW_N3,CW_N4,CW_N5,CW_N6),CHOOSE(MIN(N_CW_A,2)+1,0,CW_A1,CW_A2)))*CW_PER_SWING*AM346,AM346))</f>
        <v>30.159513449208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2*ROUNDUP(G347*1000/V_ZENER,0)*PRICE_Z+(4+IF(CORE_MODE=1,1,0)+IF(OR(CORE_MODE=3,CORE_MODE=4),IF(A_FEED=2,0,1)+2*N_CW+2*N_CW_A,0))*ROUNDUP(G347*DIODE_SAFETY/V_STICK,0)*PRICE_STICK</f>
        <v>109.2</v>
      </c>
      <c r="AG347" s="24" t="n">
        <f aca="false">SUM(X347:AF347)</f>
        <v>1395.44355589</v>
      </c>
      <c r="AH347" s="20" t="n">
        <f aca="false">FIXED_BOM</f>
        <v>3754</v>
      </c>
      <c r="AI347" s="24" t="n">
        <f aca="false">(AG347+AH347)*(1+CONT)</f>
        <v>5921.8600892735</v>
      </c>
      <c r="AJ347" s="24" t="n">
        <f aca="false">IF(AR347&gt;0,AI347/AR347,1000000000000)</f>
        <v>6511.94664660199</v>
      </c>
      <c r="AK347" s="8" t="n">
        <f aca="false">IF(AND(AP347&gt;=V_NEED,AR347&gt;=P_MIN,AQ347&gt;=Z_MIN,F347&lt;=N_CAP,D347&lt;=R_MAX,OR(CORONA_REQ=0,O347&gt;=G347),OR(CORE_MODE&lt;&gt;3,E_CORE&lt;=E_NULL_MAX),N_CW_A_OK="yes"),1,0)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IF(CORE_MODE=1,G347,IF(OR(CORE_MODE=3,CORE_MODE=4),IF(A_FEED=2,0,G347)+(CHOOSE(N_CW+1,0,1,CW_N2,CW_N3,CW_N4,CW_N5,CW_N6)+IF(A_FEED=2,CHOOSE(MIN(N_CW_A,6)+1,0,1,CW_N2,CW_N3,CW_N4,CW_N5,CW_N6),CHOOSE(MIN(N_CW_A,2)+1,0,CW_A1,CW_A2)))*CW_PER_SWING*AM347,AM347))</f>
        <v>22.860978835266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2*ROUNDUP(G348*1000/V_ZENER,0)*PRICE_Z+(4+IF(CORE_MODE=1,1,0)+IF(OR(CORE_MODE=3,CORE_MODE=4),IF(A_FEED=2,0,1)+2*N_CW+2*N_CW_A,0))*ROUNDUP(G348*DIODE_SAFETY/V_STICK,0)*PRICE_STICK</f>
        <v>109.2</v>
      </c>
      <c r="AG348" s="24" t="n">
        <f aca="false">SUM(X348:AF348)</f>
        <v>1938.86394385</v>
      </c>
      <c r="AH348" s="20" t="n">
        <f aca="false">FIXED_BOM</f>
        <v>3754</v>
      </c>
      <c r="AI348" s="24" t="n">
        <f aca="false">(AG348+AH348)*(1+CONT)</f>
        <v>6546.7935354275</v>
      </c>
      <c r="AJ348" s="24" t="n">
        <f aca="false">IF(AR348&gt;0,AI348/AR348,1000000000000)</f>
        <v>3836.94409467505</v>
      </c>
      <c r="AK348" s="8" t="n">
        <f aca="false">IF(AND(AP348&gt;=V_NEED,AR348&gt;=P_MIN,AQ348&gt;=Z_MIN,F348&lt;=N_CAP,D348&lt;=R_MAX,OR(CORONA_REQ=0,O348&gt;=G348),OR(CORE_MODE&lt;&gt;3,E_CORE&lt;=E_NULL_MAX),N_CW_A_OK="yes"),1,0)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IF(CORE_MODE=1,G348,IF(OR(CORE_MODE=3,CORE_MODE=4),IF(A_FEED=2,0,G348)+(CHOOSE(N_CW+1,0,1,CW_N2,CW_N3,CW_N4,CW_N5,CW_N6)+IF(A_FEED=2,CHOOSE(MIN(N_CW_A,6)+1,0,1,CW_N2,CW_N3,CW_N4,CW_N5,CW_N6),CHOOSE(MIN(N_CW_A,2)+1,0,CW_A1,CW_A2)))*CW_PER_SWING*AM348,AM348))</f>
        <v>29.109303114606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2*ROUNDUP(G349*1000/V_ZENER,0)*PRICE_Z+(4+IF(CORE_MODE=1,1,0)+IF(OR(CORE_MODE=3,CORE_MODE=4),IF(A_FEED=2,0,1)+2*N_CW+2*N_CW_A,0))*ROUNDUP(G349*DIODE_SAFETY/V_STICK,0)*PRICE_STICK</f>
        <v>109.2</v>
      </c>
      <c r="AG349" s="24" t="n">
        <f aca="false">SUM(X349:AF349)</f>
        <v>2395.81111635</v>
      </c>
      <c r="AH349" s="20" t="n">
        <f aca="false">FIXED_BOM</f>
        <v>3754</v>
      </c>
      <c r="AI349" s="24" t="n">
        <f aca="false">(AG349+AH349)*(1+CONT)</f>
        <v>7072.2827838025</v>
      </c>
      <c r="AJ349" s="24" t="n">
        <f aca="false">IF(AR349&gt;0,AI349/AR349,1000000000000)</f>
        <v>2813.12473227359</v>
      </c>
      <c r="AK349" s="8" t="n">
        <f aca="false">IF(AND(AP349&gt;=V_NEED,AR349&gt;=P_MIN,AQ349&gt;=Z_MIN,F349&lt;=N_CAP,D349&lt;=R_MAX,OR(CORONA_REQ=0,O349&gt;=G349),OR(CORE_MODE&lt;&gt;3,E_CORE&lt;=E_NULL_MAX),N_CW_A_OK="yes"),1,0)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IF(CORE_MODE=1,G349,IF(OR(CORE_MODE=3,CORE_MODE=4),IF(A_FEED=2,0,G349)+(CHOOSE(N_CW+1,0,1,CW_N2,CW_N3,CW_N4,CW_N5,CW_N6)+IF(A_FEED=2,CHOOSE(MIN(N_CW_A,6)+1,0,1,CW_N2,CW_N3,CW_N4,CW_N5,CW_N6),CHOOSE(MIN(N_CW_A,2)+1,0,CW_A1,CW_A2)))*CW_PER_SWING*AM349,AM349))</f>
        <v>29.961336530268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2*ROUNDUP(G350*1000/V_ZENER,0)*PRICE_Z+(4+IF(CORE_MODE=1,1,0)+IF(OR(CORE_MODE=3,CORE_MODE=4),IF(A_FEED=2,0,1)+2*N_CW+2*N_CW_A,0))*ROUNDUP(G350*DIODE_SAFETY/V_STICK,0)*PRICE_STICK</f>
        <v>109.2</v>
      </c>
      <c r="AG350" s="24" t="n">
        <f aca="false">SUM(X350:AF350)</f>
        <v>2939.23145778</v>
      </c>
      <c r="AH350" s="20" t="n">
        <f aca="false">FIXED_BOM</f>
        <v>3754</v>
      </c>
      <c r="AI350" s="24" t="n">
        <f aca="false">(AG350+AH350)*(1+CONT)</f>
        <v>7697.216176447</v>
      </c>
      <c r="AJ350" s="24" t="n">
        <f aca="false">IF(AR350&gt;0,AI350/AR350,1000000000000)</f>
        <v>2316.34134167889</v>
      </c>
      <c r="AK350" s="8" t="n">
        <f aca="false">IF(AND(AP350&gt;=V_NEED,AR350&gt;=P_MIN,AQ350&gt;=Z_MIN,F350&lt;=N_CAP,D350&lt;=R_MAX,OR(CORONA_REQ=0,O350&gt;=G350),OR(CORE_MODE&lt;&gt;3,E_CORE&lt;=E_NULL_MAX),N_CW_A_OK="yes"),1,0)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IF(CORE_MODE=1,G350,IF(OR(CORE_MODE=3,CORE_MODE=4),IF(A_FEED=2,0,G350)+(CHOOSE(N_CW+1,0,1,CW_N2,CW_N3,CW_N4,CW_N5,CW_N6)+IF(A_FEED=2,CHOOSE(MIN(N_CW_A,6)+1,0,1,CW_N2,CW_N3,CW_N4,CW_N5,CW_N6),CHOOSE(MIN(N_CW_A,2)+1,0,CW_A1,CW_A2)))*CW_PER_SWING*AM350,AM350))</f>
        <v>30.094190194068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2*ROUNDUP(G351*1000/V_ZENER,0)*PRICE_Z+(4+IF(CORE_MODE=1,1,0)+IF(OR(CORE_MODE=3,CORE_MODE=4),IF(A_FEED=2,0,1)+2*N_CW+2*N_CW_A,0))*ROUNDUP(G351*DIODE_SAFETY/V_STICK,0)*PRICE_STICK</f>
        <v>109.2</v>
      </c>
      <c r="AG351" s="24" t="n">
        <f aca="false">SUM(X351:AF351)</f>
        <v>3396.17868878</v>
      </c>
      <c r="AH351" s="20" t="n">
        <f aca="false">FIXED_BOM</f>
        <v>3754</v>
      </c>
      <c r="AI351" s="24" t="n">
        <f aca="false">(AG351+AH351)*(1+CONT)</f>
        <v>8222.705492097</v>
      </c>
      <c r="AJ351" s="24" t="n">
        <f aca="false">IF(AR351&gt;0,AI351/AR351,1000000000000)</f>
        <v>1986.46639400724</v>
      </c>
      <c r="AK351" s="8" t="n">
        <f aca="false">IF(AND(AP351&gt;=V_NEED,AR351&gt;=P_MIN,AQ351&gt;=Z_MIN,F351&lt;=N_CAP,D351&lt;=R_MAX,OR(CORONA_REQ=0,O351&gt;=G351),OR(CORE_MODE&lt;&gt;3,E_CORE&lt;=E_NULL_MAX),N_CW_A_OK="yes"),1,0)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IF(CORE_MODE=1,G351,IF(OR(CORE_MODE=3,CORE_MODE=4),IF(A_FEED=2,0,G351)+(CHOOSE(N_CW+1,0,1,CW_N2,CW_N3,CW_N4,CW_N5,CW_N6)+IF(A_FEED=2,CHOOSE(MIN(N_CW_A,6)+1,0,1,CW_N2,CW_N3,CW_N4,CW_N5,CW_N6),CHOOSE(MIN(N_CW_A,2)+1,0,CW_A1,CW_A2)))*CW_PER_SWING*AM351,AM351))</f>
        <v>30.200273632386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2*ROUNDUP(G352*1000/V_ZENER,0)*PRICE_Z+(4+IF(CORE_MODE=1,1,0)+IF(OR(CORE_MODE=3,CORE_MODE=4),IF(A_FEED=2,0,1)+2*N_CW+2*N_CW_A,0))*ROUNDUP(G352*DIODE_SAFETY/V_STICK,0)*PRICE_STICK</f>
        <v>109.2</v>
      </c>
      <c r="AG352" s="24" t="n">
        <f aca="false">SUM(X352:AF352)</f>
        <v>4396.54626271</v>
      </c>
      <c r="AH352" s="20" t="n">
        <f aca="false">FIXED_BOM</f>
        <v>3754</v>
      </c>
      <c r="AI352" s="24" t="n">
        <f aca="false">(AG352+AH352)*(1+CONT)</f>
        <v>9373.1282021165</v>
      </c>
      <c r="AJ352" s="24" t="n">
        <f aca="false">IF(AR352&gt;0,AI352/AR352,1000000000000)</f>
        <v>1625.59208552591</v>
      </c>
      <c r="AK352" s="8" t="n">
        <f aca="false">IF(AND(AP352&gt;=V_NEED,AR352&gt;=P_MIN,AQ352&gt;=Z_MIN,F352&lt;=N_CAP,D352&lt;=R_MAX,OR(CORONA_REQ=0,O352&gt;=G352),OR(CORE_MODE&lt;&gt;3,E_CORE&lt;=E_NULL_MAX),N_CW_A_OK="yes"),1,0)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IF(CORE_MODE=1,G352,IF(OR(CORE_MODE=3,CORE_MODE=4),IF(A_FEED=2,0,G352)+(CHOOSE(N_CW+1,0,1,CW_N2,CW_N3,CW_N4,CW_N5,CW_N6)+IF(A_FEED=2,CHOOSE(MIN(N_CW_A,6)+1,0,1,CW_N2,CW_N3,CW_N4,CW_N5,CW_N6),CHOOSE(MIN(N_CW_A,2)+1,0,CW_A1,CW_A2)))*CW_PER_SWING*AM352,AM352))</f>
        <v>30.3693713037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2*ROUNDUP(G353*1000/V_ZENER,0)*PRICE_Z+(4+IF(CORE_MODE=1,1,0)+IF(OR(CORE_MODE=3,CORE_MODE=4),IF(A_FEED=2,0,1)+2*N_CW+2*N_CW_A,0))*ROUNDUP(G353*DIODE_SAFETY/V_STICK,0)*PRICE_STICK</f>
        <v>109.2</v>
      </c>
      <c r="AG353" s="24" t="n">
        <f aca="false">SUM(X353:AF353)</f>
        <v>1490.58081916</v>
      </c>
      <c r="AH353" s="20" t="n">
        <f aca="false">FIXED_BOM</f>
        <v>3754</v>
      </c>
      <c r="AI353" s="24" t="n">
        <f aca="false">(AG353+AH353)*(1+CONT)</f>
        <v>6031.267942034</v>
      </c>
      <c r="AJ353" s="24" t="n">
        <f aca="false">IF(AR353&gt;0,AI353/AR353,1000000000000)</f>
        <v>5403.13221008301</v>
      </c>
      <c r="AK353" s="8" t="n">
        <f aca="false">IF(AND(AP353&gt;=V_NEED,AR353&gt;=P_MIN,AQ353&gt;=Z_MIN,F353&lt;=N_CAP,D353&lt;=R_MAX,OR(CORONA_REQ=0,O353&gt;=G353),OR(CORE_MODE&lt;&gt;3,E_CORE&lt;=E_NULL_MAX),N_CW_A_OK="yes"),1,0)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IF(CORE_MODE=1,G353,IF(OR(CORE_MODE=3,CORE_MODE=4),IF(A_FEED=2,0,G353)+(CHOOSE(N_CW+1,0,1,CW_N2,CW_N3,CW_N4,CW_N5,CW_N6)+IF(A_FEED=2,CHOOSE(MIN(N_CW_A,6)+1,0,1,CW_N2,CW_N3,CW_N4,CW_N5,CW_N6),CHOOSE(MIN(N_CW_A,2)+1,0,CW_A1,CW_A2)))*CW_PER_SWING*AM353,AM353))</f>
        <v>26.274447867096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2*ROUNDUP(G354*1000/V_ZENER,0)*PRICE_Z+(4+IF(CORE_MODE=1,1,0)+IF(OR(CORE_MODE=3,CORE_MODE=4),IF(A_FEED=2,0,1)+2*N_CW+2*N_CW_A,0))*ROUNDUP(G354*DIODE_SAFETY/V_STICK,0)*PRICE_STICK</f>
        <v>109.2</v>
      </c>
      <c r="AG354" s="24" t="n">
        <f aca="false">SUM(X354:AF354)</f>
        <v>1951.8601918</v>
      </c>
      <c r="AH354" s="20" t="n">
        <f aca="false">FIXED_BOM</f>
        <v>3754</v>
      </c>
      <c r="AI354" s="24" t="n">
        <f aca="false">(AG354+AH354)*(1+CONT)</f>
        <v>6561.73922057</v>
      </c>
      <c r="AJ354" s="24" t="n">
        <f aca="false">IF(AR354&gt;0,AI354/AR354,1000000000000)</f>
        <v>3227.47903829402</v>
      </c>
      <c r="AK354" s="8" t="n">
        <f aca="false">IF(AND(AP354&gt;=V_NEED,AR354&gt;=P_MIN,AQ354&gt;=Z_MIN,F354&lt;=N_CAP,D354&lt;=R_MAX,OR(CORONA_REQ=0,O354&gt;=G354),OR(CORE_MODE&lt;&gt;3,E_CORE&lt;=E_NULL_MAX),N_CW_A_OK="yes"),1,0)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IF(CORE_MODE=1,G354,IF(OR(CORE_MODE=3,CORE_MODE=4),IF(A_FEED=2,0,G354)+(CHOOSE(N_CW+1,0,1,CW_N2,CW_N3,CW_N4,CW_N5,CW_N6)+IF(A_FEED=2,CHOOSE(MIN(N_CW_A,6)+1,0,1,CW_N2,CW_N3,CW_N4,CW_N5,CW_N6),CHOOSE(MIN(N_CW_A,2)+1,0,CW_A1,CW_A2)))*CW_PER_SWING*AM354,AM354))</f>
        <v>29.25524689659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2*ROUNDUP(G355*1000/V_ZENER,0)*PRICE_Z+(4+IF(CORE_MODE=1,1,0)+IF(OR(CORE_MODE=3,CORE_MODE=4),IF(A_FEED=2,0,1)+2*N_CW+2*N_CW_A,0))*ROUNDUP(G355*DIODE_SAFETY/V_STICK,0)*PRICE_STICK</f>
        <v>109.2</v>
      </c>
      <c r="AG355" s="24" t="n">
        <f aca="false">SUM(X355:AF355)</f>
        <v>2499.61254093</v>
      </c>
      <c r="AH355" s="20" t="n">
        <f aca="false">FIXED_BOM</f>
        <v>3754</v>
      </c>
      <c r="AI355" s="24" t="n">
        <f aca="false">(AG355+AH355)*(1+CONT)</f>
        <v>7191.6544220695</v>
      </c>
      <c r="AJ355" s="24" t="n">
        <f aca="false">IF(AR355&gt;0,AI355/AR355,1000000000000)</f>
        <v>2431.23106326491</v>
      </c>
      <c r="AK355" s="8" t="n">
        <f aca="false">IF(AND(AP355&gt;=V_NEED,AR355&gt;=P_MIN,AQ355&gt;=Z_MIN,F355&lt;=N_CAP,D355&lt;=R_MAX,OR(CORONA_REQ=0,O355&gt;=G355),OR(CORE_MODE&lt;&gt;3,E_CORE&lt;=E_NULL_MAX),N_CW_A_OK="yes"),1,0)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IF(CORE_MODE=1,G355,IF(OR(CORE_MODE=3,CORE_MODE=4),IF(A_FEED=2,0,G355)+(CHOOSE(N_CW+1,0,1,CW_N2,CW_N3,CW_N4,CW_N5,CW_N6)+IF(A_FEED=2,CHOOSE(MIN(N_CW_A,6)+1,0,1,CW_N2,CW_N3,CW_N4,CW_N5,CW_N6),CHOOSE(MIN(N_CW_A,2)+1,0,CW_A1,CW_A2)))*CW_PER_SWING*AM355,AM355))</f>
        <v>29.903751046026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2*ROUNDUP(G356*1000/V_ZENER,0)*PRICE_Z+(4+IF(CORE_MODE=1,1,0)+IF(OR(CORE_MODE=3,CORE_MODE=4),IF(A_FEED=2,0,1)+2*N_CW+2*N_CW_A,0))*ROUNDUP(G356*DIODE_SAFETY/V_STICK,0)*PRICE_STICK</f>
        <v>109.2</v>
      </c>
      <c r="AG356" s="24" t="n">
        <f aca="false">SUM(X356:AF356)</f>
        <v>3047.36495703</v>
      </c>
      <c r="AH356" s="20" t="n">
        <f aca="false">FIXED_BOM</f>
        <v>3754</v>
      </c>
      <c r="AI356" s="24" t="n">
        <f aca="false">(AG356+AH356)*(1+CONT)</f>
        <v>7821.5697005845</v>
      </c>
      <c r="AJ356" s="24" t="n">
        <f aca="false">IF(AR356&gt;0,AI356/AR356,1000000000000)</f>
        <v>2010.60618422261</v>
      </c>
      <c r="AK356" s="8" t="n">
        <f aca="false">IF(AND(AP356&gt;=V_NEED,AR356&gt;=P_MIN,AQ356&gt;=Z_MIN,F356&lt;=N_CAP,D356&lt;=R_MAX,OR(CORONA_REQ=0,O356&gt;=G356),OR(CORE_MODE&lt;&gt;3,E_CORE&lt;=E_NULL_MAX),N_CW_A_OK="yes"),1,0)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IF(CORE_MODE=1,G356,IF(OR(CORE_MODE=3,CORE_MODE=4),IF(A_FEED=2,0,G356)+(CHOOSE(N_CW+1,0,1,CW_N2,CW_N3,CW_N4,CW_N5,CW_N6)+IF(A_FEED=2,CHOOSE(MIN(N_CW_A,6)+1,0,1,CW_N2,CW_N3,CW_N4,CW_N5,CW_N6),CHOOSE(MIN(N_CW_A,2)+1,0,CW_A1,CW_A2)))*CW_PER_SWING*AM356,AM356))</f>
        <v>30.031171716546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2*ROUNDUP(G357*1000/V_ZENER,0)*PRICE_Z+(4+IF(CORE_MODE=1,1,0)+IF(OR(CORE_MODE=3,CORE_MODE=4),IF(A_FEED=2,0,1)+2*N_CW+2*N_CW_A,0))*ROUNDUP(G357*DIODE_SAFETY/V_STICK,0)*PRICE_STICK</f>
        <v>109.2</v>
      </c>
      <c r="AG357" s="24" t="n">
        <f aca="false">SUM(X357:AF357)</f>
        <v>3595.11743813</v>
      </c>
      <c r="AH357" s="20" t="n">
        <f aca="false">FIXED_BOM</f>
        <v>3754</v>
      </c>
      <c r="AI357" s="24" t="n">
        <f aca="false">(AG357+AH357)*(1+CONT)</f>
        <v>8451.4850538495</v>
      </c>
      <c r="AJ357" s="24" t="n">
        <f aca="false">IF(AR357&gt;0,AI357/AR357,1000000000000)</f>
        <v>1753.9910925049</v>
      </c>
      <c r="AK357" s="8" t="n">
        <f aca="false">IF(AND(AP357&gt;=V_NEED,AR357&gt;=P_MIN,AQ357&gt;=Z_MIN,F357&lt;=N_CAP,D357&lt;=R_MAX,OR(CORONA_REQ=0,O357&gt;=G357),OR(CORE_MODE&lt;&gt;3,E_CORE&lt;=E_NULL_MAX),N_CW_A_OK="yes"),1,0)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IF(CORE_MODE=1,G357,IF(OR(CORE_MODE=3,CORE_MODE=4),IF(A_FEED=2,0,G357)+(CHOOSE(N_CW+1,0,1,CW_N2,CW_N3,CW_N4,CW_N5,CW_N6)+IF(A_FEED=2,CHOOSE(MIN(N_CW_A,6)+1,0,1,CW_N2,CW_N3,CW_N4,CW_N5,CW_N6),CHOOSE(MIN(N_CW_A,2)+1,0,CW_A1,CW_A2)))*CW_PER_SWING*AM357,AM357))</f>
        <v>30.135807771498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2*ROUNDUP(G358*1000/V_ZENER,0)*PRICE_Z+(4+IF(CORE_MODE=1,1,0)+IF(OR(CORE_MODE=3,CORE_MODE=4),IF(A_FEED=2,0,1)+2*N_CW+2*N_CW_A,0))*ROUNDUP(G358*DIODE_SAFETY/V_STICK,0)*PRICE_STICK</f>
        <v>109.2</v>
      </c>
      <c r="AG358" s="24" t="n">
        <f aca="false">SUM(X358:AF358)</f>
        <v>4604.14917187</v>
      </c>
      <c r="AH358" s="20" t="n">
        <f aca="false">FIXED_BOM</f>
        <v>3754</v>
      </c>
      <c r="AI358" s="24" t="n">
        <f aca="false">(AG358+AH358)*(1+CONT)</f>
        <v>9611.8715476505</v>
      </c>
      <c r="AJ358" s="24" t="n">
        <f aca="false">IF(AR358&gt;0,AI358/AR358,1000000000000)</f>
        <v>1437.86241328513</v>
      </c>
      <c r="AK358" s="8" t="n">
        <f aca="false">IF(AND(AP358&gt;=V_NEED,AR358&gt;=P_MIN,AQ358&gt;=Z_MIN,F358&lt;=N_CAP,D358&lt;=R_MAX,OR(CORONA_REQ=0,O358&gt;=G358),OR(CORE_MODE&lt;&gt;3,E_CORE&lt;=E_NULL_MAX),N_CW_A_OK="yes"),1,0)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IF(CORE_MODE=1,G358,IF(OR(CORE_MODE=3,CORE_MODE=4),IF(A_FEED=2,0,G358)+(CHOOSE(N_CW+1,0,1,CW_N2,CW_N3,CW_N4,CW_N5,CW_N6)+IF(A_FEED=2,CHOOSE(MIN(N_CW_A,6)+1,0,1,CW_N2,CW_N3,CW_N4,CW_N5,CW_N6),CHOOSE(MIN(N_CW_A,2)+1,0,CW_A1,CW_A2)))*CW_PER_SWING*AM358,AM358))</f>
        <v>30.304357898958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2*ROUNDUP(G359*1000/V_ZENER,0)*PRICE_Z+(4+IF(CORE_MODE=1,1,0)+IF(OR(CORE_MODE=3,CORE_MODE=4),IF(A_FEED=2,0,1)+2*N_CW+2*N_CW_A,0))*ROUNDUP(G359*DIODE_SAFETY/V_STICK,0)*PRICE_STICK</f>
        <v>109.2</v>
      </c>
      <c r="AG359" s="24" t="n">
        <f aca="false">SUM(X359:AF359)</f>
        <v>1499.24498047</v>
      </c>
      <c r="AH359" s="20" t="n">
        <f aca="false">FIXED_BOM</f>
        <v>3754</v>
      </c>
      <c r="AI359" s="24" t="n">
        <f aca="false">(AG359+AH359)*(1+CONT)</f>
        <v>6041.2317275405</v>
      </c>
      <c r="AJ359" s="24" t="n">
        <f aca="false">IF(AR359&gt;0,AI359/AR359,1000000000000)</f>
        <v>5181.64812078369</v>
      </c>
      <c r="AK359" s="8" t="n">
        <f aca="false">IF(AND(AP359&gt;=V_NEED,AR359&gt;=P_MIN,AQ359&gt;=Z_MIN,F359&lt;=N_CAP,D359&lt;=R_MAX,OR(CORONA_REQ=0,O359&gt;=G359),OR(CORE_MODE&lt;&gt;3,E_CORE&lt;=E_NULL_MAX),N_CW_A_OK="yes"),1,0)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IF(CORE_MODE=1,G359,IF(OR(CORE_MODE=3,CORE_MODE=4),IF(A_FEED=2,0,G359)+(CHOOSE(N_CW+1,0,1,CW_N2,CW_N3,CW_N4,CW_N5,CW_N6)+IF(A_FEED=2,CHOOSE(MIN(N_CW_A,6)+1,0,1,CW_N2,CW_N3,CW_N4,CW_N5,CW_N6),CHOOSE(MIN(N_CW_A,2)+1,0,CW_A1,CW_A2)))*CW_PER_SWING*AM359,AM359))</f>
        <v>24.30254295612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2*ROUNDUP(G360*1000/V_ZENER,0)*PRICE_Z+(4+IF(CORE_MODE=1,1,0)+IF(OR(CORE_MODE=3,CORE_MODE=4),IF(A_FEED=2,0,1)+2*N_CW+2*N_CW_A,0))*ROUNDUP(G360*DIODE_SAFETY/V_STICK,0)*PRICE_STICK</f>
        <v>109.2</v>
      </c>
      <c r="AG360" s="24" t="n">
        <f aca="false">SUM(X360:AF360)</f>
        <v>2051.32953474</v>
      </c>
      <c r="AH360" s="20" t="n">
        <f aca="false">FIXED_BOM</f>
        <v>3754</v>
      </c>
      <c r="AI360" s="24" t="n">
        <f aca="false">(AG360+AH360)*(1+CONT)</f>
        <v>6676.128964951</v>
      </c>
      <c r="AJ360" s="24" t="n">
        <f aca="false">IF(AR360&gt;0,AI360/AR360,1000000000000)</f>
        <v>3169.36248667241</v>
      </c>
      <c r="AK360" s="8" t="n">
        <f aca="false">IF(AND(AP360&gt;=V_NEED,AR360&gt;=P_MIN,AQ360&gt;=Z_MIN,F360&lt;=N_CAP,D360&lt;=R_MAX,OR(CORONA_REQ=0,O360&gt;=G360),OR(CORE_MODE&lt;&gt;3,E_CORE&lt;=E_NULL_MAX),N_CW_A_OK="yes"),1,0)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IF(CORE_MODE=1,G360,IF(OR(CORE_MODE=3,CORE_MODE=4),IF(A_FEED=2,0,G360)+(CHOOSE(N_CW+1,0,1,CW_N2,CW_N3,CW_N4,CW_N5,CW_N6)+IF(A_FEED=2,CHOOSE(MIN(N_CW_A,6)+1,0,1,CW_N2,CW_N3,CW_N4,CW_N5,CW_N6),CHOOSE(MIN(N_CW_A,2)+1,0,CW_A1,CW_A2)))*CW_PER_SWING*AM360,AM360))</f>
        <v>29.460962093706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2*ROUNDUP(G361*1000/V_ZENER,0)*PRICE_Z+(4+IF(CORE_MODE=1,1,0)+IF(OR(CORE_MODE=3,CORE_MODE=4),IF(A_FEED=2,0,1)+2*N_CW+2*N_CW_A,0))*ROUNDUP(G361*DIODE_SAFETY/V_STICK,0)*PRICE_STICK</f>
        <v>109.2</v>
      </c>
      <c r="AG361" s="24" t="n">
        <f aca="false">SUM(X361:AF361)</f>
        <v>2603.41402551</v>
      </c>
      <c r="AH361" s="20" t="n">
        <f aca="false">FIXED_BOM</f>
        <v>3754</v>
      </c>
      <c r="AI361" s="24" t="n">
        <f aca="false">(AG361+AH361)*(1+CONT)</f>
        <v>7311.0261293365</v>
      </c>
      <c r="AJ361" s="24" t="n">
        <f aca="false">IF(AR361&gt;0,AI361/AR361,1000000000000)</f>
        <v>2395.68003493614</v>
      </c>
      <c r="AK361" s="8" t="n">
        <f aca="false">IF(AND(AP361&gt;=V_NEED,AR361&gt;=P_MIN,AQ361&gt;=Z_MIN,F361&lt;=N_CAP,D361&lt;=R_MAX,OR(CORONA_REQ=0,O361&gt;=G361),OR(CORE_MODE&lt;&gt;3,E_CORE&lt;=E_NULL_MAX),N_CW_A_OK="yes"),1,0)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IF(CORE_MODE=1,G361,IF(OR(CORE_MODE=3,CORE_MODE=4),IF(A_FEED=2,0,G361)+(CHOOSE(N_CW+1,0,1,CW_N2,CW_N3,CW_N4,CW_N5,CW_N6)+IF(A_FEED=2,CHOOSE(MIN(N_CW_A,6)+1,0,1,CW_N2,CW_N3,CW_N4,CW_N5,CW_N6),CHOOSE(MIN(N_CW_A,2)+1,0,CW_A1,CW_A2)))*CW_PER_SWING*AM361,AM361))</f>
        <v>29.617249785552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2*ROUNDUP(G362*1000/V_ZENER,0)*PRICE_Z+(4+IF(CORE_MODE=1,1,0)+IF(OR(CORE_MODE=3,CORE_MODE=4),IF(A_FEED=2,0,1)+2*N_CW+2*N_CW_A,0))*ROUNDUP(G362*DIODE_SAFETY/V_STICK,0)*PRICE_STICK</f>
        <v>109.2</v>
      </c>
      <c r="AG362" s="24" t="n">
        <f aca="false">SUM(X362:AF362)</f>
        <v>3155.49859325</v>
      </c>
      <c r="AH362" s="20" t="n">
        <f aca="false">FIXED_BOM</f>
        <v>3754</v>
      </c>
      <c r="AI362" s="24" t="n">
        <f aca="false">(AG362+AH362)*(1+CONT)</f>
        <v>7945.9233822375</v>
      </c>
      <c r="AJ362" s="24" t="n">
        <f aca="false">IF(AR362&gt;0,AI362/AR362,1000000000000)</f>
        <v>1986.72670298887</v>
      </c>
      <c r="AK362" s="8" t="n">
        <f aca="false">IF(AND(AP362&gt;=V_NEED,AR362&gt;=P_MIN,AQ362&gt;=Z_MIN,F362&lt;=N_CAP,D362&lt;=R_MAX,OR(CORONA_REQ=0,O362&gt;=G362),OR(CORE_MODE&lt;&gt;3,E_CORE&lt;=E_NULL_MAX),N_CW_A_OK="yes"),1,0)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IF(CORE_MODE=1,G362,IF(OR(CORE_MODE=3,CORE_MODE=4),IF(A_FEED=2,0,G362)+(CHOOSE(N_CW+1,0,1,CW_N2,CW_N3,CW_N4,CW_N5,CW_N6)+IF(A_FEED=2,CHOOSE(MIN(N_CW_A,6)+1,0,1,CW_N2,CW_N3,CW_N4,CW_N5,CW_N6),CHOOSE(MIN(N_CW_A,2)+1,0,CW_A1,CW_A2)))*CW_PER_SWING*AM362,AM362))</f>
        <v>29.736962396856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2*ROUNDUP(G363*1000/V_ZENER,0)*PRICE_Z+(4+IF(CORE_MODE=1,1,0)+IF(OR(CORE_MODE=3,CORE_MODE=4),IF(A_FEED=2,0,1)+2*N_CW+2*N_CW_A,0))*ROUNDUP(G363*DIODE_SAFETY/V_STICK,0)*PRICE_STICK</f>
        <v>109.2</v>
      </c>
      <c r="AG363" s="24" t="n">
        <f aca="false">SUM(X363:AF363)</f>
        <v>3707.58308402</v>
      </c>
      <c r="AH363" s="20" t="n">
        <f aca="false">FIXED_BOM</f>
        <v>3754</v>
      </c>
      <c r="AI363" s="24" t="n">
        <f aca="false">(AG363+AH363)*(1+CONT)</f>
        <v>8580.820546623</v>
      </c>
      <c r="AJ363" s="24" t="n">
        <f aca="false">IF(AR363&gt;0,AI363/AR363,1000000000000)</f>
        <v>1734.55735552256</v>
      </c>
      <c r="AK363" s="8" t="n">
        <f aca="false">IF(AND(AP363&gt;=V_NEED,AR363&gt;=P_MIN,AQ363&gt;=Z_MIN,F363&lt;=N_CAP,D363&lt;=R_MAX,OR(CORONA_REQ=0,O363&gt;=G363),OR(CORE_MODE&lt;&gt;3,E_CORE&lt;=E_NULL_MAX),N_CW_A_OK="yes"),1,0)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IF(CORE_MODE=1,G363,IF(OR(CORE_MODE=3,CORE_MODE=4),IF(A_FEED=2,0,G363)+(CHOOSE(N_CW+1,0,1,CW_N2,CW_N3,CW_N4,CW_N5,CW_N6)+IF(A_FEED=2,CHOOSE(MIN(N_CW_A,6)+1,0,1,CW_N2,CW_N3,CW_N4,CW_N5,CW_N6),CHOOSE(MIN(N_CW_A,2)+1,0,CW_A1,CW_A2)))*CW_PER_SWING*AM363,AM363))</f>
        <v>29.842022904408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2*ROUNDUP(G364*1000/V_ZENER,0)*PRICE_Z+(4+IF(CORE_MODE=1,1,0)+IF(OR(CORE_MODE=3,CORE_MODE=4),IF(A_FEED=2,0,1)+2*N_CW+2*N_CW_A,0))*ROUNDUP(G364*DIODE_SAFETY/V_STICK,0)*PRICE_STICK</f>
        <v>109.2</v>
      </c>
      <c r="AG364" s="24" t="n">
        <f aca="false">SUM(X364:AF364)</f>
        <v>4898.22523102</v>
      </c>
      <c r="AH364" s="20" t="n">
        <f aca="false">FIXED_BOM</f>
        <v>3754</v>
      </c>
      <c r="AI364" s="24" t="n">
        <f aca="false">(AG364+AH364)*(1+CONT)</f>
        <v>9950.059015673</v>
      </c>
      <c r="AJ364" s="24" t="n">
        <f aca="false">IF(AR364&gt;0,AI364/AR364,1000000000000)</f>
        <v>1453.3209963432</v>
      </c>
      <c r="AK364" s="8" t="n">
        <f aca="false">IF(AND(AP364&gt;=V_NEED,AR364&gt;=P_MIN,AQ364&gt;=Z_MIN,F364&lt;=N_CAP,D364&lt;=R_MAX,OR(CORONA_REQ=0,O364&gt;=G364),OR(CORE_MODE&lt;&gt;3,E_CORE&lt;=E_NULL_MAX),N_CW_A_OK="yes"),1,0)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IF(CORE_MODE=1,G364,IF(OR(CORE_MODE=3,CORE_MODE=4),IF(A_FEED=2,0,G364)+(CHOOSE(N_CW+1,0,1,CW_N2,CW_N3,CW_N4,CW_N5,CW_N6)+IF(A_FEED=2,CHOOSE(MIN(N_CW_A,6)+1,0,1,CW_N2,CW_N3,CW_N4,CW_N5,CW_N6),CHOOSE(MIN(N_CW_A,2)+1,0,CW_A1,CW_A2)))*CW_PER_SWING*AM364,AM364))</f>
        <v>30.005050903542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2*ROUNDUP(G365*1000/V_ZENER,0)*PRICE_Z+(4+IF(CORE_MODE=1,1,0)+IF(OR(CORE_MODE=3,CORE_MODE=4),IF(A_FEED=2,0,1)+2*N_CW+2*N_CW_A,0))*ROUNDUP(G365*DIODE_SAFETY/V_STICK,0)*PRICE_STICK</f>
        <v>162</v>
      </c>
      <c r="AG365" s="24" t="n">
        <f aca="false">SUM(X365:AF365)</f>
        <v>1361.68297933</v>
      </c>
      <c r="AH365" s="20" t="n">
        <f aca="false">FIXED_BOM</f>
        <v>3754</v>
      </c>
      <c r="AI365" s="24" t="n">
        <f aca="false">(AG365+AH365)*(1+CONT)</f>
        <v>5883.0354262295</v>
      </c>
      <c r="AJ365" s="24" t="n">
        <f aca="false">IF(AR365&gt;0,AI365/AR365,1000000000000)</f>
        <v>6902.01430869346</v>
      </c>
      <c r="AK365" s="8" t="n">
        <f aca="false">IF(AND(AP365&gt;=V_NEED,AR365&gt;=P_MIN,AQ365&gt;=Z_MIN,F365&lt;=N_CAP,D365&lt;=R_MAX,OR(CORONA_REQ=0,O365&gt;=G365),OR(CORE_MODE&lt;&gt;3,E_CORE&lt;=E_NULL_MAX),N_CW_A_OK="yes"),1,0)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IF(CORE_MODE=1,G365,IF(OR(CORE_MODE=3,CORE_MODE=4),IF(A_FEED=2,0,G365)+(CHOOSE(N_CW+1,0,1,CW_N2,CW_N3,CW_N4,CW_N5,CW_N6)+IF(A_FEED=2,CHOOSE(MIN(N_CW_A,6)+1,0,1,CW_N2,CW_N3,CW_N4,CW_N5,CW_N6),CHOOSE(MIN(N_CW_A,2)+1,0,CW_A1,CW_A2)))*CW_PER_SWING*AM365,AM365))</f>
        <v>14.433005564406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2*ROUNDUP(G366*1000/V_ZENER,0)*PRICE_Z+(4+IF(CORE_MODE=1,1,0)+IF(OR(CORE_MODE=3,CORE_MODE=4),IF(A_FEED=2,0,1)+2*N_CW+2*N_CW_A,0))*ROUNDUP(G366*DIODE_SAFETY/V_STICK,0)*PRICE_STICK</f>
        <v>162</v>
      </c>
      <c r="AG366" s="24" t="n">
        <f aca="false">SUM(X366:AF366)</f>
        <v>1862.68230901</v>
      </c>
      <c r="AH366" s="20" t="n">
        <f aca="false">FIXED_BOM</f>
        <v>3754</v>
      </c>
      <c r="AI366" s="24" t="n">
        <f aca="false">(AG366+AH366)*(1+CONT)</f>
        <v>6459.1846553615</v>
      </c>
      <c r="AJ366" s="24" t="n">
        <f aca="false">IF(AR366&gt;0,AI366/AR366,1000000000000)</f>
        <v>3639.76879217762</v>
      </c>
      <c r="AK366" s="8" t="n">
        <f aca="false">IF(AND(AP366&gt;=V_NEED,AR366&gt;=P_MIN,AQ366&gt;=Z_MIN,F366&lt;=N_CAP,D366&lt;=R_MAX,OR(CORONA_REQ=0,O366&gt;=G366),OR(CORE_MODE&lt;&gt;3,E_CORE&lt;=E_NULL_MAX),N_CW_A_OK="yes"),1,0)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IF(CORE_MODE=1,G366,IF(OR(CORE_MODE=3,CORE_MODE=4),IF(A_FEED=2,0,G366)+(CHOOSE(N_CW+1,0,1,CW_N2,CW_N3,CW_N4,CW_N5,CW_N6)+IF(A_FEED=2,CHOOSE(MIN(N_CW_A,6)+1,0,1,CW_N2,CW_N3,CW_N4,CW_N5,CW_N6),CHOOSE(MIN(N_CW_A,2)+1,0,CW_A1,CW_A2)))*CW_PER_SWING*AM366,AM366))</f>
        <v>32.65390253268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2*ROUNDUP(G367*1000/V_ZENER,0)*PRICE_Z+(4+IF(CORE_MODE=1,1,0)+IF(OR(CORE_MODE=3,CORE_MODE=4),IF(A_FEED=2,0,1)+2*N_CW+2*N_CW_A,0))*ROUNDUP(G367*DIODE_SAFETY/V_STICK,0)*PRICE_STICK</f>
        <v>162</v>
      </c>
      <c r="AG367" s="24" t="n">
        <f aca="false">SUM(X367:AF367)</f>
        <v>2288.0312883</v>
      </c>
      <c r="AH367" s="20" t="n">
        <f aca="false">FIXED_BOM</f>
        <v>3754</v>
      </c>
      <c r="AI367" s="24" t="n">
        <f aca="false">(AG367+AH367)*(1+CONT)</f>
        <v>6948.335981545</v>
      </c>
      <c r="AJ367" s="24" t="n">
        <f aca="false">IF(AR367&gt;0,AI367/AR367,1000000000000)</f>
        <v>2566.28453044213</v>
      </c>
      <c r="AK367" s="8" t="n">
        <f aca="false">IF(AND(AP367&gt;=V_NEED,AR367&gt;=P_MIN,AQ367&gt;=Z_MIN,F367&lt;=N_CAP,D367&lt;=R_MAX,OR(CORONA_REQ=0,O367&gt;=G367),OR(CORE_MODE&lt;&gt;3,E_CORE&lt;=E_NULL_MAX),N_CW_A_OK="yes"),1,0)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IF(CORE_MODE=1,G367,IF(OR(CORE_MODE=3,CORE_MODE=4),IF(A_FEED=2,0,G367)+(CHOOSE(N_CW+1,0,1,CW_N2,CW_N3,CW_N4,CW_N5,CW_N6)+IF(A_FEED=2,CHOOSE(MIN(N_CW_A,6)+1,0,1,CW_N2,CW_N3,CW_N4,CW_N5,CW_N6),CHOOSE(MIN(N_CW_A,2)+1,0,CW_A1,CW_A2)))*CW_PER_SWING*AM367,AM367))</f>
        <v>35.936763254964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2*ROUNDUP(G368*1000/V_ZENER,0)*PRICE_Z+(4+IF(CORE_MODE=1,1,0)+IF(OR(CORE_MODE=3,CORE_MODE=4),IF(A_FEED=2,0,1)+2*N_CW+2*N_CW_A,0))*ROUNDUP(G368*DIODE_SAFETY/V_STICK,0)*PRICE_STICK</f>
        <v>162</v>
      </c>
      <c r="AG368" s="24" t="n">
        <f aca="false">SUM(X368:AF368)</f>
        <v>2789.03055948</v>
      </c>
      <c r="AH368" s="20" t="n">
        <f aca="false">FIXED_BOM</f>
        <v>3754</v>
      </c>
      <c r="AI368" s="24" t="n">
        <f aca="false">(AG368+AH368)*(1+CONT)</f>
        <v>7524.485143402</v>
      </c>
      <c r="AJ368" s="24" t="n">
        <f aca="false">IF(AR368&gt;0,AI368/AR368,1000000000000)</f>
        <v>2062.13441360998</v>
      </c>
      <c r="AK368" s="8" t="n">
        <f aca="false">IF(AND(AP368&gt;=V_NEED,AR368&gt;=P_MIN,AQ368&gt;=Z_MIN,F368&lt;=N_CAP,D368&lt;=R_MAX,OR(CORONA_REQ=0,O368&gt;=G368),OR(CORE_MODE&lt;&gt;3,E_CORE&lt;=E_NULL_MAX),N_CW_A_OK="yes"),1,0)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IF(CORE_MODE=1,G368,IF(OR(CORE_MODE=3,CORE_MODE=4),IF(A_FEED=2,0,G368)+(CHOOSE(N_CW+1,0,1,CW_N2,CW_N3,CW_N4,CW_N5,CW_N6)+IF(A_FEED=2,CHOOSE(MIN(N_CW_A,6)+1,0,1,CW_N2,CW_N3,CW_N4,CW_N5,CW_N6),CHOOSE(MIN(N_CW_A,2)+1,0,CW_A1,CW_A2)))*CW_PER_SWING*AM368,AM368))</f>
        <v>38.228764849704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2*ROUNDUP(G369*1000/V_ZENER,0)*PRICE_Z+(4+IF(CORE_MODE=1,1,0)+IF(OR(CORE_MODE=3,CORE_MODE=4),IF(A_FEED=2,0,1)+2*N_CW+2*N_CW_A,0))*ROUNDUP(G369*DIODE_SAFETY/V_STICK,0)*PRICE_STICK</f>
        <v>162</v>
      </c>
      <c r="AG369" s="24" t="n">
        <f aca="false">SUM(X369:AF369)</f>
        <v>3214.3795253</v>
      </c>
      <c r="AH369" s="20" t="n">
        <f aca="false">FIXED_BOM</f>
        <v>3754</v>
      </c>
      <c r="AI369" s="24" t="n">
        <f aca="false">(AG369+AH369)*(1+CONT)</f>
        <v>8013.636454095</v>
      </c>
      <c r="AJ369" s="24" t="n">
        <f aca="false">IF(AR369&gt;0,AI369/AR369,1000000000000)</f>
        <v>1743.9525699321</v>
      </c>
      <c r="AK369" s="8" t="n">
        <f aca="false">IF(AND(AP369&gt;=V_NEED,AR369&gt;=P_MIN,AQ369&gt;=Z_MIN,F369&lt;=N_CAP,D369&lt;=R_MAX,OR(CORONA_REQ=0,O369&gt;=G369),OR(CORE_MODE&lt;&gt;3,E_CORE&lt;=E_NULL_MAX),N_CW_A_OK="yes"),1,0)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IF(CORE_MODE=1,G369,IF(OR(CORE_MODE=3,CORE_MODE=4),IF(A_FEED=2,0,G369)+(CHOOSE(N_CW+1,0,1,CW_N2,CW_N3,CW_N4,CW_N5,CW_N6)+IF(A_FEED=2,CHOOSE(MIN(N_CW_A,6)+1,0,1,CW_N2,CW_N3,CW_N4,CW_N5,CW_N6),CHOOSE(MIN(N_CW_A,2)+1,0,CW_A1,CW_A2)))*CW_PER_SWING*AM369,AM369))</f>
        <v>38.380909884174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2*ROUNDUP(G370*1000/V_ZENER,0)*PRICE_Z+(4+IF(CORE_MODE=1,1,0)+IF(OR(CORE_MODE=3,CORE_MODE=4),IF(A_FEED=2,0,1)+2*N_CW+2*N_CW_A,0))*ROUNDUP(G370*DIODE_SAFETY/V_STICK,0)*PRICE_STICK</f>
        <v>162</v>
      </c>
      <c r="AG370" s="24" t="n">
        <f aca="false">SUM(X370:AF370)</f>
        <v>4140.72777577</v>
      </c>
      <c r="AH370" s="20" t="n">
        <f aca="false">FIXED_BOM</f>
        <v>3754</v>
      </c>
      <c r="AI370" s="24" t="n">
        <f aca="false">(AG370+AH370)*(1+CONT)</f>
        <v>9078.9369421355</v>
      </c>
      <c r="AJ370" s="24" t="n">
        <f aca="false">IF(AR370&gt;0,AI370/AR370,1000000000000)</f>
        <v>1398.54514897336</v>
      </c>
      <c r="AK370" s="8" t="n">
        <f aca="false">IF(AND(AP370&gt;=V_NEED,AR370&gt;=P_MIN,AQ370&gt;=Z_MIN,F370&lt;=N_CAP,D370&lt;=R_MAX,OR(CORONA_REQ=0,O370&gt;=G370),OR(CORE_MODE&lt;&gt;3,E_CORE&lt;=E_NULL_MAX),N_CW_A_OK="yes"),1,0)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IF(CORE_MODE=1,G370,IF(OR(CORE_MODE=3,CORE_MODE=4),IF(A_FEED=2,0,G370)+(CHOOSE(N_CW+1,0,1,CW_N2,CW_N3,CW_N4,CW_N5,CW_N6)+IF(A_FEED=2,CHOOSE(MIN(N_CW_A,6)+1,0,1,CW_N2,CW_N3,CW_N4,CW_N5,CW_N6),CHOOSE(MIN(N_CW_A,2)+1,0,CW_A1,CW_A2)))*CW_PER_SWING*AM370,AM370))</f>
        <v>38.585020650462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2*ROUNDUP(G371*1000/V_ZENER,0)*PRICE_Z+(4+IF(CORE_MODE=1,1,0)+IF(OR(CORE_MODE=3,CORE_MODE=4),IF(A_FEED=2,0,1)+2*N_CW+2*N_CW_A,0))*ROUNDUP(G371*DIODE_SAFETY/V_STICK,0)*PRICE_STICK</f>
        <v>162</v>
      </c>
      <c r="AG371" s="24" t="n">
        <f aca="false">SUM(X371:AF371)</f>
        <v>1440.5823412</v>
      </c>
      <c r="AH371" s="20" t="n">
        <f aca="false">FIXED_BOM</f>
        <v>3754</v>
      </c>
      <c r="AI371" s="24" t="n">
        <f aca="false">(AG371+AH371)*(1+CONT)</f>
        <v>5973.76969238</v>
      </c>
      <c r="AJ371" s="24" t="n">
        <f aca="false">IF(AR371&gt;0,AI371/AR371,1000000000000)</f>
        <v>5527.23539896816</v>
      </c>
      <c r="AK371" s="8" t="n">
        <f aca="false">IF(AND(AP371&gt;=V_NEED,AR371&gt;=P_MIN,AQ371&gt;=Z_MIN,F371&lt;=N_CAP,D371&lt;=R_MAX,OR(CORONA_REQ=0,O371&gt;=G371),OR(CORE_MODE&lt;&gt;3,E_CORE&lt;=E_NULL_MAX),N_CW_A_OK="yes"),1,0)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IF(CORE_MODE=1,G371,IF(OR(CORE_MODE=3,CORE_MODE=4),IF(A_FEED=2,0,G371)+(CHOOSE(N_CW+1,0,1,CW_N2,CW_N3,CW_N4,CW_N5,CW_N6)+IF(A_FEED=2,CHOOSE(MIN(N_CW_A,6)+1,0,1,CW_N2,CW_N3,CW_N4,CW_N5,CW_N6),CHOOSE(MIN(N_CW_A,2)+1,0,CW_A1,CW_A2)))*CW_PER_SWING*AM371,AM371))</f>
        <v>20.518255154826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2*ROUNDUP(G372*1000/V_ZENER,0)*PRICE_Z+(4+IF(CORE_MODE=1,1,0)+IF(OR(CORE_MODE=3,CORE_MODE=4),IF(A_FEED=2,0,1)+2*N_CW+2*N_CW_A,0))*ROUNDUP(G372*DIODE_SAFETY/V_STICK,0)*PRICE_STICK</f>
        <v>162</v>
      </c>
      <c r="AG372" s="24" t="n">
        <f aca="false">SUM(X372:AF372)</f>
        <v>1867.55590648</v>
      </c>
      <c r="AH372" s="20" t="n">
        <f aca="false">FIXED_BOM</f>
        <v>3754</v>
      </c>
      <c r="AI372" s="24" t="n">
        <f aca="false">(AG372+AH372)*(1+CONT)</f>
        <v>6464.789292452</v>
      </c>
      <c r="AJ372" s="24" t="n">
        <f aca="false">IF(AR372&gt;0,AI372/AR372,1000000000000)</f>
        <v>3021.61861791474</v>
      </c>
      <c r="AK372" s="8" t="n">
        <f aca="false">IF(AND(AP372&gt;=V_NEED,AR372&gt;=P_MIN,AQ372&gt;=Z_MIN,F372&lt;=N_CAP,D372&lt;=R_MAX,OR(CORONA_REQ=0,O372&gt;=G372),OR(CORE_MODE&lt;&gt;3,E_CORE&lt;=E_NULL_MAX),N_CW_A_OK="yes"),1,0)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IF(CORE_MODE=1,G372,IF(OR(CORE_MODE=3,CORE_MODE=4),IF(A_FEED=2,0,G372)+(CHOOSE(N_CW+1,0,1,CW_N2,CW_N3,CW_N4,CW_N5,CW_N6)+IF(A_FEED=2,CHOOSE(MIN(N_CW_A,6)+1,0,1,CW_N2,CW_N3,CW_N4,CW_N5,CW_N6),CHOOSE(MIN(N_CW_A,2)+1,0,CW_A1,CW_A2)))*CW_PER_SWING*AM372,AM372))</f>
        <v>33.111857176398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2*ROUNDUP(G373*1000/V_ZENER,0)*PRICE_Z+(4+IF(CORE_MODE=1,1,0)+IF(OR(CORE_MODE=3,CORE_MODE=4),IF(A_FEED=2,0,1)+2*N_CW+2*N_CW_A,0))*ROUNDUP(G373*DIODE_SAFETY/V_STICK,0)*PRICE_STICK</f>
        <v>162</v>
      </c>
      <c r="AG373" s="24" t="n">
        <f aca="false">SUM(X373:AF373)</f>
        <v>2370.17965515</v>
      </c>
      <c r="AH373" s="20" t="n">
        <f aca="false">FIXED_BOM</f>
        <v>3754</v>
      </c>
      <c r="AI373" s="24" t="n">
        <f aca="false">(AG373+AH373)*(1+CONT)</f>
        <v>7042.8066034225</v>
      </c>
      <c r="AJ373" s="24" t="n">
        <f aca="false">IF(AR373&gt;0,AI373/AR373,1000000000000)</f>
        <v>2195.74519534578</v>
      </c>
      <c r="AK373" s="8" t="n">
        <f aca="false">IF(AND(AP373&gt;=V_NEED,AR373&gt;=P_MIN,AQ373&gt;=Z_MIN,F373&lt;=N_CAP,D373&lt;=R_MAX,OR(CORONA_REQ=0,O373&gt;=G373),OR(CORE_MODE&lt;&gt;3,E_CORE&lt;=E_NULL_MAX),N_CW_A_OK="yes"),1,0)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IF(CORE_MODE=1,G373,IF(OR(CORE_MODE=3,CORE_MODE=4),IF(A_FEED=2,0,G373)+(CHOOSE(N_CW+1,0,1,CW_N2,CW_N3,CW_N4,CW_N5,CW_N6)+IF(A_FEED=2,CHOOSE(MIN(N_CW_A,6)+1,0,1,CW_N2,CW_N3,CW_N4,CW_N5,CW_N6),CHOOSE(MIN(N_CW_A,2)+1,0,CW_A1,CW_A2)))*CW_PER_SWING*AM373,AM373))</f>
        <v>37.299952203228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2*ROUNDUP(G374*1000/V_ZENER,0)*PRICE_Z+(4+IF(CORE_MODE=1,1,0)+IF(OR(CORE_MODE=3,CORE_MODE=4),IF(A_FEED=2,0,1)+2*N_CW+2*N_CW_A,0))*ROUNDUP(G374*DIODE_SAFETY/V_STICK,0)*PRICE_STICK</f>
        <v>162</v>
      </c>
      <c r="AG374" s="24" t="n">
        <f aca="false">SUM(X374:AF374)</f>
        <v>2872.80339882</v>
      </c>
      <c r="AH374" s="20" t="n">
        <f aca="false">FIXED_BOM</f>
        <v>3754</v>
      </c>
      <c r="AI374" s="24" t="n">
        <f aca="false">(AG374+AH374)*(1+CONT)</f>
        <v>7620.823908643</v>
      </c>
      <c r="AJ374" s="24" t="n">
        <f aca="false">IF(AR374&gt;0,AI374/AR374,1000000000000)</f>
        <v>1779.6661054964</v>
      </c>
      <c r="AK374" s="8" t="n">
        <f aca="false">IF(AND(AP374&gt;=V_NEED,AR374&gt;=P_MIN,AQ374&gt;=Z_MIN,F374&lt;=N_CAP,D374&lt;=R_MAX,OR(CORONA_REQ=0,O374&gt;=G374),OR(CORE_MODE&lt;&gt;3,E_CORE&lt;=E_NULL_MAX),N_CW_A_OK="yes"),1,0)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IF(CORE_MODE=1,G374,IF(OR(CORE_MODE=3,CORE_MODE=4),IF(A_FEED=2,0,G374)+(CHOOSE(N_CW+1,0,1,CW_N2,CW_N3,CW_N4,CW_N5,CW_N6)+IF(A_FEED=2,CHOOSE(MIN(N_CW_A,6)+1,0,1,CW_N2,CW_N3,CW_N4,CW_N5,CW_N6),CHOOSE(MIN(N_CW_A,2)+1,0,CW_A1,CW_A2)))*CW_PER_SWING*AM374,AM374))</f>
        <v>38.188547965854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2*ROUNDUP(G375*1000/V_ZENER,0)*PRICE_Z+(4+IF(CORE_MODE=1,1,0)+IF(OR(CORE_MODE=3,CORE_MODE=4),IF(A_FEED=2,0,1)+2*N_CW+2*N_CW_A,0))*ROUNDUP(G375*DIODE_SAFETY/V_STICK,0)*PRICE_STICK</f>
        <v>162</v>
      </c>
      <c r="AG375" s="24" t="n">
        <f aca="false">SUM(X375:AF375)</f>
        <v>3375.42720749</v>
      </c>
      <c r="AH375" s="20" t="n">
        <f aca="false">FIXED_BOM</f>
        <v>3754</v>
      </c>
      <c r="AI375" s="24" t="n">
        <f aca="false">(AG375+AH375)*(1+CONT)</f>
        <v>8198.8412886135</v>
      </c>
      <c r="AJ375" s="24" t="n">
        <f aca="false">IF(AR375&gt;0,AI375/AR375,1000000000000)</f>
        <v>1529.76956522721</v>
      </c>
      <c r="AK375" s="8" t="n">
        <f aca="false">IF(AND(AP375&gt;=V_NEED,AR375&gt;=P_MIN,AQ375&gt;=Z_MIN,F375&lt;=N_CAP,D375&lt;=R_MAX,OR(CORONA_REQ=0,O375&gt;=G375),OR(CORE_MODE&lt;&gt;3,E_CORE&lt;=E_NULL_MAX),N_CW_A_OK="yes"),1,0)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IF(CORE_MODE=1,G375,IF(OR(CORE_MODE=3,CORE_MODE=4),IF(A_FEED=2,0,G375)+(CHOOSE(N_CW+1,0,1,CW_N2,CW_N3,CW_N4,CW_N5,CW_N6)+IF(A_FEED=2,CHOOSE(MIN(N_CW_A,6)+1,0,1,CW_N2,CW_N3,CW_N4,CW_N5,CW_N6),CHOOSE(MIN(N_CW_A,2)+1,0,CW_A1,CW_A2)))*CW_PER_SWING*AM375,AM375))</f>
        <v>38.315858278698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2*ROUNDUP(G376*1000/V_ZENER,0)*PRICE_Z+(4+IF(CORE_MODE=1,1,0)+IF(OR(CORE_MODE=3,CORE_MODE=4),IF(A_FEED=2,0,1)+2*N_CW+2*N_CW_A,0))*ROUNDUP(G376*DIODE_SAFETY/V_STICK,0)*PRICE_STICK</f>
        <v>162</v>
      </c>
      <c r="AG376" s="24" t="n">
        <f aca="false">SUM(X376:AF376)</f>
        <v>4305.02452144</v>
      </c>
      <c r="AH376" s="20" t="n">
        <f aca="false">FIXED_BOM</f>
        <v>3754</v>
      </c>
      <c r="AI376" s="24" t="n">
        <f aca="false">(AG376+AH376)*(1+CONT)</f>
        <v>9267.878199656</v>
      </c>
      <c r="AJ376" s="24" t="n">
        <f aca="false">IF(AR376&gt;0,AI376/AR376,1000000000000)</f>
        <v>1232.18892566365</v>
      </c>
      <c r="AK376" s="8" t="n">
        <f aca="false">IF(AND(AP376&gt;=V_NEED,AR376&gt;=P_MIN,AQ376&gt;=Z_MIN,F376&lt;=N_CAP,D376&lt;=R_MAX,OR(CORONA_REQ=0,O376&gt;=G376),OR(CORE_MODE&lt;&gt;3,E_CORE&lt;=E_NULL_MAX),N_CW_A_OK="yes"),1,0)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IF(CORE_MODE=1,G376,IF(OR(CORE_MODE=3,CORE_MODE=4),IF(A_FEED=2,0,G376)+(CHOOSE(N_CW+1,0,1,CW_N2,CW_N3,CW_N4,CW_N5,CW_N6)+IF(A_FEED=2,CHOOSE(MIN(N_CW_A,6)+1,0,1,CW_N2,CW_N3,CW_N4,CW_N5,CW_N6),CHOOSE(MIN(N_CW_A,2)+1,0,CW_A1,CW_A2)))*CW_PER_SWING*AM376,AM376))</f>
        <v>38.51833065795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2*ROUNDUP(G377*1000/V_ZENER,0)*PRICE_Z+(4+IF(CORE_MODE=1,1,0)+IF(OR(CORE_MODE=3,CORE_MODE=4),IF(A_FEED=2,0,1)+2*N_CW+2*N_CW_A,0))*ROUNDUP(G377*DIODE_SAFETY/V_STICK,0)*PRICE_STICK</f>
        <v>162</v>
      </c>
      <c r="AG377" s="24" t="n">
        <f aca="false">SUM(X377:AF377)</f>
        <v>1443.83140618</v>
      </c>
      <c r="AH377" s="20" t="n">
        <f aca="false">FIXED_BOM</f>
        <v>3754</v>
      </c>
      <c r="AI377" s="24" t="n">
        <f aca="false">(AG377+AH377)*(1+CONT)</f>
        <v>5977.506117107</v>
      </c>
      <c r="AJ377" s="24" t="n">
        <f aca="false">IF(AR377&gt;0,AI377/AR377,1000000000000)</f>
        <v>5364.46570524322</v>
      </c>
      <c r="AK377" s="8" t="n">
        <f aca="false">IF(AND(AP377&gt;=V_NEED,AR377&gt;=P_MIN,AQ377&gt;=Z_MIN,F377&lt;=N_CAP,D377&lt;=R_MAX,OR(CORONA_REQ=0,O377&gt;=G377),OR(CORE_MODE&lt;&gt;3,E_CORE&lt;=E_NULL_MAX),N_CW_A_OK="yes"),1,0)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IF(CORE_MODE=1,G377,IF(OR(CORE_MODE=3,CORE_MODE=4),IF(A_FEED=2,0,G377)+(CHOOSE(N_CW+1,0,1,CW_N2,CW_N3,CW_N4,CW_N5,CW_N6)+IF(A_FEED=2,CHOOSE(MIN(N_CW_A,6)+1,0,1,CW_N2,CW_N3,CW_N4,CW_N5,CW_N6),CHOOSE(MIN(N_CW_A,2)+1,0,CW_A1,CW_A2)))*CW_PER_SWING*AM377,AM377))</f>
        <v>20.471841263016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2*ROUNDUP(G378*1000/V_ZENER,0)*PRICE_Z+(4+IF(CORE_MODE=1,1,0)+IF(OR(CORE_MODE=3,CORE_MODE=4),IF(A_FEED=2,0,1)+2*N_CW+2*N_CW_A,0))*ROUNDUP(G378*DIODE_SAFETY/V_STICK,0)*PRICE_STICK</f>
        <v>162</v>
      </c>
      <c r="AG378" s="24" t="n">
        <f aca="false">SUM(X378:AF378)</f>
        <v>1948.07968584</v>
      </c>
      <c r="AH378" s="20" t="n">
        <f aca="false">FIXED_BOM</f>
        <v>3754</v>
      </c>
      <c r="AI378" s="24" t="n">
        <f aca="false">(AG378+AH378)*(1+CONT)</f>
        <v>6557.391638716</v>
      </c>
      <c r="AJ378" s="24" t="n">
        <f aca="false">IF(AR378&gt;0,AI378/AR378,1000000000000)</f>
        <v>3001.56712943182</v>
      </c>
      <c r="AK378" s="8" t="n">
        <f aca="false">IF(AND(AP378&gt;=V_NEED,AR378&gt;=P_MIN,AQ378&gt;=Z_MIN,F378&lt;=N_CAP,D378&lt;=R_MAX,OR(CORONA_REQ=0,O378&gt;=G378),OR(CORE_MODE&lt;&gt;3,E_CORE&lt;=E_NULL_MAX),N_CW_A_OK="yes"),1,0)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IF(CORE_MODE=1,G378,IF(OR(CORE_MODE=3,CORE_MODE=4),IF(A_FEED=2,0,G378)+(CHOOSE(N_CW+1,0,1,CW_N2,CW_N3,CW_N4,CW_N5,CW_N6)+IF(A_FEED=2,CHOOSE(MIN(N_CW_A,6)+1,0,1,CW_N2,CW_N3,CW_N4,CW_N5,CW_N6),CHOOSE(MIN(N_CW_A,2)+1,0,CW_A1,CW_A2)))*CW_PER_SWING*AM378,AM378))</f>
        <v>30.170315767878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2*ROUNDUP(G379*1000/V_ZENER,0)*PRICE_Z+(4+IF(CORE_MODE=1,1,0)+IF(OR(CORE_MODE=3,CORE_MODE=4),IF(A_FEED=2,0,1)+2*N_CW+2*N_CW_A,0))*ROUNDUP(G379*DIODE_SAFETY/V_STICK,0)*PRICE_STICK</f>
        <v>162</v>
      </c>
      <c r="AG379" s="24" t="n">
        <f aca="false">SUM(X379:AF379)</f>
        <v>2452.328022</v>
      </c>
      <c r="AH379" s="20" t="n">
        <f aca="false">FIXED_BOM</f>
        <v>3754</v>
      </c>
      <c r="AI379" s="24" t="n">
        <f aca="false">(AG379+AH379)*(1+CONT)</f>
        <v>7137.2772253</v>
      </c>
      <c r="AJ379" s="24" t="n">
        <f aca="false">IF(AR379&gt;0,AI379/AR379,1000000000000)</f>
        <v>2187.84218392549</v>
      </c>
      <c r="AK379" s="8" t="n">
        <f aca="false">IF(AND(AP379&gt;=V_NEED,AR379&gt;=P_MIN,AQ379&gt;=Z_MIN,F379&lt;=N_CAP,D379&lt;=R_MAX,OR(CORONA_REQ=0,O379&gt;=G379),OR(CORE_MODE&lt;&gt;3,E_CORE&lt;=E_NULL_MAX),N_CW_A_OK="yes"),1,0)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IF(CORE_MODE=1,G379,IF(OR(CORE_MODE=3,CORE_MODE=4),IF(A_FEED=2,0,G379)+(CHOOSE(N_CW+1,0,1,CW_N2,CW_N3,CW_N4,CW_N5,CW_N6)+IF(A_FEED=2,CHOOSE(MIN(N_CW_A,6)+1,0,1,CW_N2,CW_N3,CW_N4,CW_N5,CW_N6),CHOOSE(MIN(N_CW_A,2)+1,0,CW_A1,CW_A2)))*CW_PER_SWING*AM379,AM379))</f>
        <v>34.671716236872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2*ROUNDUP(G380*1000/V_ZENER,0)*PRICE_Z+(4+IF(CORE_MODE=1,1,0)+IF(OR(CORE_MODE=3,CORE_MODE=4),IF(A_FEED=2,0,1)+2*N_CW+2*N_CW_A,0))*ROUNDUP(G380*DIODE_SAFETY/V_STICK,0)*PRICE_STICK</f>
        <v>162</v>
      </c>
      <c r="AG380" s="24" t="n">
        <f aca="false">SUM(X380:AF380)</f>
        <v>2956.57630316</v>
      </c>
      <c r="AH380" s="20" t="n">
        <f aca="false">FIXED_BOM</f>
        <v>3754</v>
      </c>
      <c r="AI380" s="24" t="n">
        <f aca="false">(AG380+AH380)*(1+CONT)</f>
        <v>7717.162748634</v>
      </c>
      <c r="AJ380" s="24" t="n">
        <f aca="false">IF(AR380&gt;0,AI380/AR380,1000000000000)</f>
        <v>1775.0519827476</v>
      </c>
      <c r="AK380" s="8" t="n">
        <f aca="false">IF(AND(AP380&gt;=V_NEED,AR380&gt;=P_MIN,AQ380&gt;=Z_MIN,F380&lt;=N_CAP,D380&lt;=R_MAX,OR(CORONA_REQ=0,O380&gt;=G380),OR(CORE_MODE&lt;&gt;3,E_CORE&lt;=E_NULL_MAX),N_CW_A_OK="yes"),1,0)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IF(CORE_MODE=1,G380,IF(OR(CORE_MODE=3,CORE_MODE=4),IF(A_FEED=2,0,G380)+(CHOOSE(N_CW+1,0,1,CW_N2,CW_N3,CW_N4,CW_N5,CW_N6)+IF(A_FEED=2,CHOOSE(MIN(N_CW_A,6)+1,0,1,CW_N2,CW_N3,CW_N4,CW_N5,CW_N6),CHOOSE(MIN(N_CW_A,2)+1,0,CW_A1,CW_A2)))*CW_PER_SWING*AM380,AM380))</f>
        <v>35.53521411726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2*ROUNDUP(G381*1000/V_ZENER,0)*PRICE_Z+(4+IF(CORE_MODE=1,1,0)+IF(OR(CORE_MODE=3,CORE_MODE=4),IF(A_FEED=2,0,1)+2*N_CW+2*N_CW_A,0))*ROUNDUP(G381*DIODE_SAFETY/V_STICK,0)*PRICE_STICK</f>
        <v>162</v>
      </c>
      <c r="AG381" s="24" t="n">
        <f aca="false">SUM(X381:AF381)</f>
        <v>3460.82457932</v>
      </c>
      <c r="AH381" s="20" t="n">
        <f aca="false">FIXED_BOM</f>
        <v>3754</v>
      </c>
      <c r="AI381" s="24" t="n">
        <f aca="false">(AG381+AH381)*(1+CONT)</f>
        <v>8297.048266218</v>
      </c>
      <c r="AJ381" s="24" t="n">
        <f aca="false">IF(AR381&gt;0,AI381/AR381,1000000000000)</f>
        <v>1528.29789390429</v>
      </c>
      <c r="AK381" s="8" t="n">
        <f aca="false">IF(AND(AP381&gt;=V_NEED,AR381&gt;=P_MIN,AQ381&gt;=Z_MIN,F381&lt;=N_CAP,D381&lt;=R_MAX,OR(CORONA_REQ=0,O381&gt;=G381),OR(CORE_MODE&lt;&gt;3,E_CORE&lt;=E_NULL_MAX),N_CW_A_OK="yes"),1,0)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IF(CORE_MODE=1,G381,IF(OR(CORE_MODE=3,CORE_MODE=4),IF(A_FEED=2,0,G381)+(CHOOSE(N_CW+1,0,1,CW_N2,CW_N3,CW_N4,CW_N5,CW_N6)+IF(A_FEED=2,CHOOSE(MIN(N_CW_A,6)+1,0,1,CW_N2,CW_N3,CW_N4,CW_N5,CW_N6),CHOOSE(MIN(N_CW_A,2)+1,0,CW_A1,CW_A2)))*CW_PER_SWING*AM381,AM381))</f>
        <v>36.158493048678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2*ROUNDUP(G382*1000/V_ZENER,0)*PRICE_Z+(4+IF(CORE_MODE=1,1,0)+IF(OR(CORE_MODE=3,CORE_MODE=4),IF(A_FEED=2,0,1)+2*N_CW+2*N_CW_A,0))*ROUNDUP(G382*DIODE_SAFETY/V_STICK,0)*PRICE_STICK</f>
        <v>162</v>
      </c>
      <c r="AG382" s="24" t="n">
        <f aca="false">SUM(X382:AF382)</f>
        <v>4544.971504</v>
      </c>
      <c r="AH382" s="20" t="n">
        <f aca="false">FIXED_BOM</f>
        <v>3754</v>
      </c>
      <c r="AI382" s="24" t="n">
        <f aca="false">(AG382+AH382)*(1+CONT)</f>
        <v>9543.8172296</v>
      </c>
      <c r="AJ382" s="24" t="n">
        <f aca="false">IF(AR382&gt;0,AI382/AR382,1000000000000)</f>
        <v>1254.34553880653</v>
      </c>
      <c r="AK382" s="8" t="n">
        <f aca="false">IF(AND(AP382&gt;=V_NEED,AR382&gt;=P_MIN,AQ382&gt;=Z_MIN,F382&lt;=N_CAP,D382&lt;=R_MAX,OR(CORONA_REQ=0,O382&gt;=G382),OR(CORE_MODE&lt;&gt;3,E_CORE&lt;=E_NULL_MAX),N_CW_A_OK="yes"),1,0)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IF(CORE_MODE=1,G382,IF(OR(CORE_MODE=3,CORE_MODE=4),IF(A_FEED=2,0,G382)+(CHOOSE(N_CW+1,0,1,CW_N2,CW_N3,CW_N4,CW_N5,CW_N6)+IF(A_FEED=2,CHOOSE(MIN(N_CW_A,6)+1,0,1,CW_N2,CW_N3,CW_N4,CW_N5,CW_N6),CHOOSE(MIN(N_CW_A,2)+1,0,CW_A1,CW_A2)))*CW_PER_SWING*AM382,AM382))</f>
        <v>37.114487639658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2*ROUNDUP(G383*1000/V_ZENER,0)*PRICE_Z+(4+IF(CORE_MODE=1,1,0)+IF(OR(CORE_MODE=3,CORE_MODE=4),IF(A_FEED=2,0,1)+2*N_CW+2*N_CW_A,0))*ROUNDUP(G383*DIODE_SAFETY/V_STICK,0)*PRICE_STICK</f>
        <v>162</v>
      </c>
      <c r="AG383" s="24" t="n">
        <f aca="false">SUM(X383:AF383)</f>
        <v>1385.07944746</v>
      </c>
      <c r="AH383" s="20" t="n">
        <f aca="false">FIXED_BOM</f>
        <v>3754</v>
      </c>
      <c r="AI383" s="24" t="n">
        <f aca="false">(AG383+AH383)*(1+CONT)</f>
        <v>5909.941364579</v>
      </c>
      <c r="AJ383" s="24" t="n">
        <f aca="false">IF(AR383&gt;0,AI383/AR383,1000000000000)</f>
        <v>7109.30192768529</v>
      </c>
      <c r="AK383" s="8" t="n">
        <f aca="false">IF(AND(AP383&gt;=V_NEED,AR383&gt;=P_MIN,AQ383&gt;=Z_MIN,F383&lt;=N_CAP,D383&lt;=R_MAX,OR(CORONA_REQ=0,O383&gt;=G383),OR(CORE_MODE&lt;&gt;3,E_CORE&lt;=E_NULL_MAX),N_CW_A_OK="yes"),1,0)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IF(CORE_MODE=1,G383,IF(OR(CORE_MODE=3,CORE_MODE=4),IF(A_FEED=2,0,G383)+(CHOOSE(N_CW+1,0,1,CW_N2,CW_N3,CW_N4,CW_N5,CW_N6)+IF(A_FEED=2,CHOOSE(MIN(N_CW_A,6)+1,0,1,CW_N2,CW_N3,CW_N4,CW_N5,CW_N6),CHOOSE(MIN(N_CW_A,2)+1,0,CW_A1,CW_A2)))*CW_PER_SWING*AM383,AM383))</f>
        <v>14.220091651194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2*ROUNDUP(G384*1000/V_ZENER,0)*PRICE_Z+(4+IF(CORE_MODE=1,1,0)+IF(OR(CORE_MODE=3,CORE_MODE=4),IF(A_FEED=2,0,1)+2*N_CW+2*N_CW_A,0))*ROUNDUP(G384*DIODE_SAFETY/V_STICK,0)*PRICE_STICK</f>
        <v>162</v>
      </c>
      <c r="AG384" s="24" t="n">
        <f aca="false">SUM(X384:AF384)</f>
        <v>1897.77687916</v>
      </c>
      <c r="AH384" s="20" t="n">
        <f aca="false">FIXED_BOM</f>
        <v>3754</v>
      </c>
      <c r="AI384" s="24" t="n">
        <f aca="false">(AG384+AH384)*(1+CONT)</f>
        <v>6499.543411034</v>
      </c>
      <c r="AJ384" s="24" t="n">
        <f aca="false">IF(AR384&gt;0,AI384/AR384,1000000000000)</f>
        <v>3737.96056981678</v>
      </c>
      <c r="AK384" s="8" t="n">
        <f aca="false">IF(AND(AP384&gt;=V_NEED,AR384&gt;=P_MIN,AQ384&gt;=Z_MIN,F384&lt;=N_CAP,D384&lt;=R_MAX,OR(CORONA_REQ=0,O384&gt;=G384),OR(CORE_MODE&lt;&gt;3,E_CORE&lt;=E_NULL_MAX),N_CW_A_OK="yes"),1,0)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IF(CORE_MODE=1,G384,IF(OR(CORE_MODE=3,CORE_MODE=4),IF(A_FEED=2,0,G384)+(CHOOSE(N_CW+1,0,1,CW_N2,CW_N3,CW_N4,CW_N5,CW_N6)+IF(A_FEED=2,CHOOSE(MIN(N_CW_A,6)+1,0,1,CW_N2,CW_N3,CW_N4,CW_N5,CW_N6),CHOOSE(MIN(N_CW_A,2)+1,0,CW_A1,CW_A2)))*CW_PER_SWING*AM384,AM384))</f>
        <v>31.790345228928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2*ROUNDUP(G385*1000/V_ZENER,0)*PRICE_Z+(4+IF(CORE_MODE=1,1,0)+IF(OR(CORE_MODE=3,CORE_MODE=4),IF(A_FEED=2,0,1)+2*N_CW+2*N_CW_A,0))*ROUNDUP(G385*DIODE_SAFETY/V_STICK,0)*PRICE_STICK</f>
        <v>162</v>
      </c>
      <c r="AG385" s="24" t="n">
        <f aca="false">SUM(X385:AF385)</f>
        <v>2332.12379391</v>
      </c>
      <c r="AH385" s="20" t="n">
        <f aca="false">FIXED_BOM</f>
        <v>3754</v>
      </c>
      <c r="AI385" s="24" t="n">
        <f aca="false">(AG385+AH385)*(1+CONT)</f>
        <v>6999.0423629965</v>
      </c>
      <c r="AJ385" s="24" t="n">
        <f aca="false">IF(AR385&gt;0,AI385/AR385,1000000000000)</f>
        <v>2628.31000689331</v>
      </c>
      <c r="AK385" s="8" t="n">
        <f aca="false">IF(AND(AP385&gt;=V_NEED,AR385&gt;=P_MIN,AQ385&gt;=Z_MIN,F385&lt;=N_CAP,D385&lt;=R_MAX,OR(CORONA_REQ=0,O385&gt;=G385),OR(CORE_MODE&lt;&gt;3,E_CORE&lt;=E_NULL_MAX),N_CW_A_OK="yes"),1,0)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IF(CORE_MODE=1,G385,IF(OR(CORE_MODE=3,CORE_MODE=4),IF(A_FEED=2,0,G385)+(CHOOSE(N_CW+1,0,1,CW_N2,CW_N3,CW_N4,CW_N5,CW_N6)+IF(A_FEED=2,CHOOSE(MIN(N_CW_A,6)+1,0,1,CW_N2,CW_N3,CW_N4,CW_N5,CW_N6),CHOOSE(MIN(N_CW_A,2)+1,0,CW_A1,CW_A2)))*CW_PER_SWING*AM385,AM385))</f>
        <v>35.552166754104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2*ROUNDUP(G386*1000/V_ZENER,0)*PRICE_Z+(4+IF(CORE_MODE=1,1,0)+IF(OR(CORE_MODE=3,CORE_MODE=4),IF(A_FEED=2,0,1)+2*N_CW+2*N_CW_A,0))*ROUNDUP(G386*DIODE_SAFETY/V_STICK,0)*PRICE_STICK</f>
        <v>162</v>
      </c>
      <c r="AG386" s="24" t="n">
        <f aca="false">SUM(X386:AF386)</f>
        <v>2844.82127514</v>
      </c>
      <c r="AH386" s="20" t="n">
        <f aca="false">FIXED_BOM</f>
        <v>3754</v>
      </c>
      <c r="AI386" s="24" t="n">
        <f aca="false">(AG386+AH386)*(1+CONT)</f>
        <v>7588.644466411</v>
      </c>
      <c r="AJ386" s="24" t="n">
        <f aca="false">IF(AR386&gt;0,AI386/AR386,1000000000000)</f>
        <v>2113.28756410573</v>
      </c>
      <c r="AK386" s="8" t="n">
        <f aca="false">IF(AND(AP386&gt;=V_NEED,AR386&gt;=P_MIN,AQ386&gt;=Z_MIN,F386&lt;=N_CAP,D386&lt;=R_MAX,OR(CORONA_REQ=0,O386&gt;=G386),OR(CORE_MODE&lt;&gt;3,E_CORE&lt;=E_NULL_MAX),N_CW_A_OK="yes"),1,0)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IF(CORE_MODE=1,G386,IF(OR(CORE_MODE=3,CORE_MODE=4),IF(A_FEED=2,0,G386)+(CHOOSE(N_CW+1,0,1,CW_N2,CW_N3,CW_N4,CW_N5,CW_N6)+IF(A_FEED=2,CHOOSE(MIN(N_CW_A,6)+1,0,1,CW_N2,CW_N3,CW_N4,CW_N5,CW_N6),CHOOSE(MIN(N_CW_A,2)+1,0,CW_A1,CW_A2)))*CW_PER_SWING*AM386,AM386))</f>
        <v>38.17168021953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2*ROUNDUP(G387*1000/V_ZENER,0)*PRICE_Z+(4+IF(CORE_MODE=1,1,0)+IF(OR(CORE_MODE=3,CORE_MODE=4),IF(A_FEED=2,0,1)+2*N_CW+2*N_CW_A,0))*ROUNDUP(G387*DIODE_SAFETY/V_STICK,0)*PRICE_STICK</f>
        <v>162</v>
      </c>
      <c r="AG387" s="24" t="n">
        <f aca="false">SUM(X387:AF387)</f>
        <v>3279.16818839</v>
      </c>
      <c r="AH387" s="20" t="n">
        <f aca="false">FIXED_BOM</f>
        <v>3754</v>
      </c>
      <c r="AI387" s="24" t="n">
        <f aca="false">(AG387+AH387)*(1+CONT)</f>
        <v>8088.1434166485</v>
      </c>
      <c r="AJ387" s="24" t="n">
        <f aca="false">IF(AR387&gt;0,AI387/AR387,1000000000000)</f>
        <v>1788.94444343282</v>
      </c>
      <c r="AK387" s="8" t="n">
        <f aca="false">IF(AND(AP387&gt;=V_NEED,AR387&gt;=P_MIN,AQ387&gt;=Z_MIN,F387&lt;=N_CAP,D387&lt;=R_MAX,OR(CORONA_REQ=0,O387&gt;=G387),OR(CORE_MODE&lt;&gt;3,E_CORE&lt;=E_NULL_MAX),N_CW_A_OK="yes"),1,0)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IF(CORE_MODE=1,G387,IF(OR(CORE_MODE=3,CORE_MODE=4),IF(A_FEED=2,0,G387)+(CHOOSE(N_CW+1,0,1,CW_N2,CW_N3,CW_N4,CW_N5,CW_N6)+IF(A_FEED=2,CHOOSE(MIN(N_CW_A,6)+1,0,1,CW_N2,CW_N3,CW_N4,CW_N5,CW_N6),CHOOSE(MIN(N_CW_A,2)+1,0,CW_A1,CW_A2)))*CW_PER_SWING*AM387,AM387))</f>
        <v>38.30222061666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2*ROUNDUP(G388*1000/V_ZENER,0)*PRICE_Z+(4+IF(CORE_MODE=1,1,0)+IF(OR(CORE_MODE=3,CORE_MODE=4),IF(A_FEED=2,0,1)+2*N_CW+2*N_CW_A,0))*ROUNDUP(G388*DIODE_SAFETY/V_STICK,0)*PRICE_STICK</f>
        <v>162</v>
      </c>
      <c r="AG388" s="24" t="n">
        <f aca="false">SUM(X388:AF388)</f>
        <v>4226.21258437</v>
      </c>
      <c r="AH388" s="20" t="n">
        <f aca="false">FIXED_BOM</f>
        <v>3754</v>
      </c>
      <c r="AI388" s="24" t="n">
        <f aca="false">(AG388+AH388)*(1+CONT)</f>
        <v>9177.2444720255</v>
      </c>
      <c r="AJ388" s="24" t="n">
        <f aca="false">IF(AR388&gt;0,AI388/AR388,1000000000000)</f>
        <v>1435.61851453116</v>
      </c>
      <c r="AK388" s="8" t="n">
        <f aca="false">IF(AND(AP388&gt;=V_NEED,AR388&gt;=P_MIN,AQ388&gt;=Z_MIN,F388&lt;=N_CAP,D388&lt;=R_MAX,OR(CORONA_REQ=0,O388&gt;=G388),OR(CORE_MODE&lt;&gt;3,E_CORE&lt;=E_NULL_MAX),N_CW_A_OK="yes"),1,0)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IF(CORE_MODE=1,G388,IF(OR(CORE_MODE=3,CORE_MODE=4),IF(A_FEED=2,0,G388)+(CHOOSE(N_CW+1,0,1,CW_N2,CW_N3,CW_N4,CW_N5,CW_N6)+IF(A_FEED=2,CHOOSE(MIN(N_CW_A,6)+1,0,1,CW_N2,CW_N3,CW_N4,CW_N5,CW_N6),CHOOSE(MIN(N_CW_A,2)+1,0,CW_A1,CW_A2)))*CW_PER_SWING*AM388,AM388))</f>
        <v>38.503636108938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2*ROUNDUP(G389*1000/V_ZENER,0)*PRICE_Z+(4+IF(CORE_MODE=1,1,0)+IF(OR(CORE_MODE=3,CORE_MODE=4),IF(A_FEED=2,0,1)+2*N_CW+2*N_CW_A,0))*ROUNDUP(G389*DIODE_SAFETY/V_STICK,0)*PRICE_STICK</f>
        <v>162</v>
      </c>
      <c r="AG389" s="24" t="n">
        <f aca="false">SUM(X389:AF389)</f>
        <v>1467.76198558</v>
      </c>
      <c r="AH389" s="20" t="n">
        <f aca="false">FIXED_BOM</f>
        <v>3754</v>
      </c>
      <c r="AI389" s="24" t="n">
        <f aca="false">(AG389+AH389)*(1+CONT)</f>
        <v>6005.026283417</v>
      </c>
      <c r="AJ389" s="24" t="n">
        <f aca="false">IF(AR389&gt;0,AI389/AR389,1000000000000)</f>
        <v>5723.61883955161</v>
      </c>
      <c r="AK389" s="8" t="n">
        <f aca="false">IF(AND(AP389&gt;=V_NEED,AR389&gt;=P_MIN,AQ389&gt;=Z_MIN,F389&lt;=N_CAP,D389&lt;=R_MAX,OR(CORONA_REQ=0,O389&gt;=G389),OR(CORE_MODE&lt;&gt;3,E_CORE&lt;=E_NULL_MAX),N_CW_A_OK="yes"),1,0)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IF(CORE_MODE=1,G389,IF(OR(CORE_MODE=3,CORE_MODE=4),IF(A_FEED=2,0,G389)+(CHOOSE(N_CW+1,0,1,CW_N2,CW_N3,CW_N4,CW_N5,CW_N6)+IF(A_FEED=2,CHOOSE(MIN(N_CW_A,6)+1,0,1,CW_N2,CW_N3,CW_N4,CW_N5,CW_N6),CHOOSE(MIN(N_CW_A,2)+1,0,CW_A1,CW_A2)))*CW_PER_SWING*AM389,AM389))</f>
        <v>20.003882271516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2*ROUNDUP(G390*1000/V_ZENER,0)*PRICE_Z+(4+IF(CORE_MODE=1,1,0)+IF(OR(CORE_MODE=3,CORE_MODE=4),IF(A_FEED=2,0,1)+2*N_CW+2*N_CW_A,0))*ROUNDUP(G390*DIODE_SAFETY/V_STICK,0)*PRICE_STICK</f>
        <v>162</v>
      </c>
      <c r="AG390" s="24" t="n">
        <f aca="false">SUM(X390:AF390)</f>
        <v>1904.27499715</v>
      </c>
      <c r="AH390" s="20" t="n">
        <f aca="false">FIXED_BOM</f>
        <v>3754</v>
      </c>
      <c r="AI390" s="24" t="n">
        <f aca="false">(AG390+AH390)*(1+CONT)</f>
        <v>6507.0162467225</v>
      </c>
      <c r="AJ390" s="24" t="n">
        <f aca="false">IF(AR390&gt;0,AI390/AR390,1000000000000)</f>
        <v>3118.26581662827</v>
      </c>
      <c r="AK390" s="8" t="n">
        <f aca="false">IF(AND(AP390&gt;=V_NEED,AR390&gt;=P_MIN,AQ390&gt;=Z_MIN,F390&lt;=N_CAP,D390&lt;=R_MAX,OR(CORONA_REQ=0,O390&gt;=G390),OR(CORE_MODE&lt;&gt;3,E_CORE&lt;=E_NULL_MAX),N_CW_A_OK="yes"),1,0)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IF(CORE_MODE=1,G390,IF(OR(CORE_MODE=3,CORE_MODE=4),IF(A_FEED=2,0,G390)+(CHOOSE(N_CW+1,0,1,CW_N2,CW_N3,CW_N4,CW_N5,CW_N6)+IF(A_FEED=2,CHOOSE(MIN(N_CW_A,6)+1,0,1,CW_N2,CW_N3,CW_N4,CW_N5,CW_N6),CHOOSE(MIN(N_CW_A,2)+1,0,CW_A1,CW_A2)))*CW_PER_SWING*AM390,AM390))</f>
        <v>32.512678663608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2*ROUNDUP(G391*1000/V_ZENER,0)*PRICE_Z+(4+IF(CORE_MODE=1,1,0)+IF(OR(CORE_MODE=3,CORE_MODE=4),IF(A_FEED=2,0,1)+2*N_CW+2*N_CW_A,0))*ROUNDUP(G391*DIODE_SAFETY/V_STICK,0)*PRICE_STICK</f>
        <v>162</v>
      </c>
      <c r="AG391" s="24" t="n">
        <f aca="false">SUM(X391:AF391)</f>
        <v>2419.1384667</v>
      </c>
      <c r="AH391" s="20" t="n">
        <f aca="false">FIXED_BOM</f>
        <v>3754</v>
      </c>
      <c r="AI391" s="24" t="n">
        <f aca="false">(AG391+AH391)*(1+CONT)</f>
        <v>7099.109236705</v>
      </c>
      <c r="AJ391" s="24" t="n">
        <f aca="false">IF(AR391&gt;0,AI391/AR391,1000000000000)</f>
        <v>2265.34083033085</v>
      </c>
      <c r="AK391" s="8" t="n">
        <f aca="false">IF(AND(AP391&gt;=V_NEED,AR391&gt;=P_MIN,AQ391&gt;=Z_MIN,F391&lt;=N_CAP,D391&lt;=R_MAX,OR(CORONA_REQ=0,O391&gt;=G391),OR(CORE_MODE&lt;&gt;3,E_CORE&lt;=E_NULL_MAX),N_CW_A_OK="yes"),1,0)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IF(CORE_MODE=1,G391,IF(OR(CORE_MODE=3,CORE_MODE=4),IF(A_FEED=2,0,G391)+(CHOOSE(N_CW+1,0,1,CW_N2,CW_N3,CW_N4,CW_N5,CW_N6)+IF(A_FEED=2,CHOOSE(MIN(N_CW_A,6)+1,0,1,CW_N2,CW_N3,CW_N4,CW_N5,CW_N6),CHOOSE(MIN(N_CW_A,2)+1,0,CW_A1,CW_A2)))*CW_PER_SWING*AM391,AM391))</f>
        <v>37.204021671102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2*ROUNDUP(G392*1000/V_ZENER,0)*PRICE_Z+(4+IF(CORE_MODE=1,1,0)+IF(OR(CORE_MODE=3,CORE_MODE=4),IF(A_FEED=2,0,1)+2*N_CW+2*N_CW_A,0))*ROUNDUP(G392*DIODE_SAFETY/V_STICK,0)*PRICE_STICK</f>
        <v>162</v>
      </c>
      <c r="AG392" s="24" t="n">
        <f aca="false">SUM(X392:AF392)</f>
        <v>2934.00193125</v>
      </c>
      <c r="AH392" s="20" t="n">
        <f aca="false">FIXED_BOM</f>
        <v>3754</v>
      </c>
      <c r="AI392" s="24" t="n">
        <f aca="false">(AG392+AH392)*(1+CONT)</f>
        <v>7691.2022209375</v>
      </c>
      <c r="AJ392" s="24" t="n">
        <f aca="false">IF(AR392&gt;0,AI392/AR392,1000000000000)</f>
        <v>1836.87564550773</v>
      </c>
      <c r="AK392" s="8" t="n">
        <f aca="false">IF(AND(AP392&gt;=V_NEED,AR392&gt;=P_MIN,AQ392&gt;=Z_MIN,F392&lt;=N_CAP,D392&lt;=R_MAX,OR(CORONA_REQ=0,O392&gt;=G392),OR(CORE_MODE&lt;&gt;3,E_CORE&lt;=E_NULL_MAX),N_CW_A_OK="yes"),1,0)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IF(CORE_MODE=1,G392,IF(OR(CORE_MODE=3,CORE_MODE=4),IF(A_FEED=2,0,G392)+(CHOOSE(N_CW+1,0,1,CW_N2,CW_N3,CW_N4,CW_N5,CW_N6)+IF(A_FEED=2,CHOOSE(MIN(N_CW_A,6)+1,0,1,CW_N2,CW_N3,CW_N4,CW_N5,CW_N6),CHOOSE(MIN(N_CW_A,2)+1,0,CW_A1,CW_A2)))*CW_PER_SWING*AM392,AM392))</f>
        <v>38.107006376868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2*ROUNDUP(G393*1000/V_ZENER,0)*PRICE_Z+(4+IF(CORE_MODE=1,1,0)+IF(OR(CORE_MODE=3,CORE_MODE=4),IF(A_FEED=2,0,1)+2*N_CW+2*N_CW_A,0))*ROUNDUP(G393*DIODE_SAFETY/V_STICK,0)*PRICE_STICK</f>
        <v>162</v>
      </c>
      <c r="AG393" s="24" t="n">
        <f aca="false">SUM(X393:AF393)</f>
        <v>3448.8654008</v>
      </c>
      <c r="AH393" s="20" t="n">
        <f aca="false">FIXED_BOM</f>
        <v>3754</v>
      </c>
      <c r="AI393" s="24" t="n">
        <f aca="false">(AG393+AH393)*(1+CONT)</f>
        <v>8283.29521092</v>
      </c>
      <c r="AJ393" s="24" t="n">
        <f aca="false">IF(AR393&gt;0,AI393/AR393,1000000000000)</f>
        <v>1579.90413928906</v>
      </c>
      <c r="AK393" s="8" t="n">
        <f aca="false">IF(AND(AP393&gt;=V_NEED,AR393&gt;=P_MIN,AQ393&gt;=Z_MIN,F393&lt;=N_CAP,D393&lt;=R_MAX,OR(CORONA_REQ=0,O393&gt;=G393),OR(CORE_MODE&lt;&gt;3,E_CORE&lt;=E_NULL_MAX),N_CW_A_OK="yes"),1,0)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IF(CORE_MODE=1,G393,IF(OR(CORE_MODE=3,CORE_MODE=4),IF(A_FEED=2,0,G393)+(CHOOSE(N_CW+1,0,1,CW_N2,CW_N3,CW_N4,CW_N5,CW_N6)+IF(A_FEED=2,CHOOSE(MIN(N_CW_A,6)+1,0,1,CW_N2,CW_N3,CW_N4,CW_N5,CW_N6),CHOOSE(MIN(N_CW_A,2)+1,0,CW_A1,CW_A2)))*CW_PER_SWING*AM393,AM393))</f>
        <v>38.232576434052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2*ROUNDUP(G394*1000/V_ZENER,0)*PRICE_Z+(4+IF(CORE_MODE=1,1,0)+IF(OR(CORE_MODE=3,CORE_MODE=4),IF(A_FEED=2,0,1)+2*N_CW+2*N_CW_A,0))*ROUNDUP(G394*DIODE_SAFETY/V_STICK,0)*PRICE_STICK</f>
        <v>162</v>
      </c>
      <c r="AG394" s="24" t="n">
        <f aca="false">SUM(X394:AF394)</f>
        <v>4400.24186995</v>
      </c>
      <c r="AH394" s="20" t="n">
        <f aca="false">FIXED_BOM</f>
        <v>3754</v>
      </c>
      <c r="AI394" s="24" t="n">
        <f aca="false">(AG394+AH394)*(1+CONT)</f>
        <v>9377.3781504425</v>
      </c>
      <c r="AJ394" s="24" t="n">
        <f aca="false">IF(AR394&gt;0,AI394/AR394,1000000000000)</f>
        <v>1273.8680189621</v>
      </c>
      <c r="AK394" s="8" t="n">
        <f aca="false">IF(AND(AP394&gt;=V_NEED,AR394&gt;=P_MIN,AQ394&gt;=Z_MIN,F394&lt;=N_CAP,D394&lt;=R_MAX,OR(CORONA_REQ=0,O394&gt;=G394),OR(CORE_MODE&lt;&gt;3,E_CORE&lt;=E_NULL_MAX),N_CW_A_OK="yes"),1,0)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IF(CORE_MODE=1,G394,IF(OR(CORE_MODE=3,CORE_MODE=4),IF(A_FEED=2,0,G394)+(CHOOSE(N_CW+1,0,1,CW_N2,CW_N3,CW_N4,CW_N5,CW_N6)+IF(A_FEED=2,CHOOSE(MIN(N_CW_A,6)+1,0,1,CW_N2,CW_N3,CW_N4,CW_N5,CW_N6),CHOOSE(MIN(N_CW_A,2)+1,0,CW_A1,CW_A2)))*CW_PER_SWING*AM394,AM394))</f>
        <v>38.43322791165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2*ROUNDUP(G395*1000/V_ZENER,0)*PRICE_Z+(4+IF(CORE_MODE=1,1,0)+IF(OR(CORE_MODE=3,CORE_MODE=4),IF(A_FEED=2,0,1)+2*N_CW+2*N_CW_A,0))*ROUNDUP(G395*DIODE_SAFETY/V_STICK,0)*PRICE_STICK</f>
        <v>162</v>
      </c>
      <c r="AG395" s="24" t="n">
        <f aca="false">SUM(X395:AF395)</f>
        <v>1472.09406025</v>
      </c>
      <c r="AH395" s="20" t="n">
        <f aca="false">FIXED_BOM</f>
        <v>3754</v>
      </c>
      <c r="AI395" s="24" t="n">
        <f aca="false">(AG395+AH395)*(1+CONT)</f>
        <v>6010.0081692875</v>
      </c>
      <c r="AJ395" s="24" t="n">
        <f aca="false">IF(AR395&gt;0,AI395/AR395,1000000000000)</f>
        <v>5637.16072197533</v>
      </c>
      <c r="AK395" s="8" t="n">
        <f aca="false">IF(AND(AP395&gt;=V_NEED,AR395&gt;=P_MIN,AQ395&gt;=Z_MIN,F395&lt;=N_CAP,D395&lt;=R_MAX,OR(CORONA_REQ=0,O395&gt;=G395),OR(CORE_MODE&lt;&gt;3,E_CORE&lt;=E_NULL_MAX),N_CW_A_OK="yes"),1,0)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IF(CORE_MODE=1,G395,IF(OR(CORE_MODE=3,CORE_MODE=4),IF(A_FEED=2,0,G395)+(CHOOSE(N_CW+1,0,1,CW_N2,CW_N3,CW_N4,CW_N5,CW_N6)+IF(A_FEED=2,CHOOSE(MIN(N_CW_A,6)+1,0,1,CW_N2,CW_N3,CW_N4,CW_N5,CW_N6),CHOOSE(MIN(N_CW_A,2)+1,0,CW_A1,CW_A2)))*CW_PER_SWING*AM395,AM395))</f>
        <v>18.957250072332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2*ROUNDUP(G396*1000/V_ZENER,0)*PRICE_Z+(4+IF(CORE_MODE=1,1,0)+IF(OR(CORE_MODE=3,CORE_MODE=4),IF(A_FEED=2,0,1)+2*N_CW+2*N_CW_A,0))*ROUNDUP(G396*DIODE_SAFETY/V_STICK,0)*PRICE_STICK</f>
        <v>162</v>
      </c>
      <c r="AG396" s="24" t="n">
        <f aca="false">SUM(X396:AF396)</f>
        <v>1989.12357162</v>
      </c>
      <c r="AH396" s="20" t="n">
        <f aca="false">FIXED_BOM</f>
        <v>3754</v>
      </c>
      <c r="AI396" s="24" t="n">
        <f aca="false">(AG396+AH396)*(1+CONT)</f>
        <v>6604.592107363</v>
      </c>
      <c r="AJ396" s="24" t="n">
        <f aca="false">IF(AR396&gt;0,AI396/AR396,1000000000000)</f>
        <v>3137.3692578502</v>
      </c>
      <c r="AK396" s="8" t="n">
        <f aca="false">IF(AND(AP396&gt;=V_NEED,AR396&gt;=P_MIN,AQ396&gt;=Z_MIN,F396&lt;=N_CAP,D396&lt;=R_MAX,OR(CORONA_REQ=0,O396&gt;=G396),OR(CORE_MODE&lt;&gt;3,E_CORE&lt;=E_NULL_MAX),N_CW_A_OK="yes"),1,0)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IF(CORE_MODE=1,G396,IF(OR(CORE_MODE=3,CORE_MODE=4),IF(A_FEED=2,0,G396)+(CHOOSE(N_CW+1,0,1,CW_N2,CW_N3,CW_N4,CW_N5,CW_N6)+IF(A_FEED=2,CHOOSE(MIN(N_CW_A,6)+1,0,1,CW_N2,CW_N3,CW_N4,CW_N5,CW_N6),CHOOSE(MIN(N_CW_A,2)+1,0,CW_A1,CW_A2)))*CW_PER_SWING*AM396,AM396))</f>
        <v>28.115757202104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2*ROUNDUP(G397*1000/V_ZENER,0)*PRICE_Z+(4+IF(CORE_MODE=1,1,0)+IF(OR(CORE_MODE=3,CORE_MODE=4),IF(A_FEED=2,0,1)+2*N_CW+2*N_CW_A,0))*ROUNDUP(G397*DIODE_SAFETY/V_STICK,0)*PRICE_STICK</f>
        <v>162</v>
      </c>
      <c r="AG397" s="24" t="n">
        <f aca="false">SUM(X397:AF397)</f>
        <v>2506.15313949</v>
      </c>
      <c r="AH397" s="20" t="n">
        <f aca="false">FIXED_BOM</f>
        <v>3754</v>
      </c>
      <c r="AI397" s="24" t="n">
        <f aca="false">(AG397+AH397)*(1+CONT)</f>
        <v>7199.1761104135</v>
      </c>
      <c r="AJ397" s="24" t="n">
        <f aca="false">IF(AR397&gt;0,AI397/AR397,1000000000000)</f>
        <v>2283.11018993005</v>
      </c>
      <c r="AK397" s="8" t="n">
        <f aca="false">IF(AND(AP397&gt;=V_NEED,AR397&gt;=P_MIN,AQ397&gt;=Z_MIN,F397&lt;=N_CAP,D397&lt;=R_MAX,OR(CORONA_REQ=0,O397&gt;=G397),OR(CORE_MODE&lt;&gt;3,E_CORE&lt;=E_NULL_MAX),N_CW_A_OK="yes"),1,0)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IF(CORE_MODE=1,G397,IF(OR(CORE_MODE=3,CORE_MODE=4),IF(A_FEED=2,0,G397)+(CHOOSE(N_CW+1,0,1,CW_N2,CW_N3,CW_N4,CW_N5,CW_N6)+IF(A_FEED=2,CHOOSE(MIN(N_CW_A,6)+1,0,1,CW_N2,CW_N3,CW_N4,CW_N5,CW_N6),CHOOSE(MIN(N_CW_A,2)+1,0,CW_A1,CW_A2)))*CW_PER_SWING*AM397,AM397))</f>
        <v>32.546953211058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2*ROUNDUP(G398*1000/V_ZENER,0)*PRICE_Z+(4+IF(CORE_MODE=1,1,0)+IF(OR(CORE_MODE=3,CORE_MODE=4),IF(A_FEED=2,0,1)+2*N_CW+2*N_CW_A,0))*ROUNDUP(G398*DIODE_SAFETY/V_STICK,0)*PRICE_STICK</f>
        <v>162</v>
      </c>
      <c r="AG398" s="24" t="n">
        <f aca="false">SUM(X398:AF398)</f>
        <v>3023.18264039</v>
      </c>
      <c r="AH398" s="20" t="n">
        <f aca="false">FIXED_BOM</f>
        <v>3754</v>
      </c>
      <c r="AI398" s="24" t="n">
        <f aca="false">(AG398+AH398)*(1+CONT)</f>
        <v>7793.7600364485</v>
      </c>
      <c r="AJ398" s="24" t="n">
        <f aca="false">IF(AR398&gt;0,AI398/AR398,1000000000000)</f>
        <v>1852.85581001308</v>
      </c>
      <c r="AK398" s="8" t="n">
        <f aca="false">IF(AND(AP398&gt;=V_NEED,AR398&gt;=P_MIN,AQ398&gt;=Z_MIN,F398&lt;=N_CAP,D398&lt;=R_MAX,OR(CORONA_REQ=0,O398&gt;=G398),OR(CORE_MODE&lt;&gt;3,E_CORE&lt;=E_NULL_MAX),N_CW_A_OK="yes"),1,0)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IF(CORE_MODE=1,G398,IF(OR(CORE_MODE=3,CORE_MODE=4),IF(A_FEED=2,0,G398)+(CHOOSE(N_CW+1,0,1,CW_N2,CW_N3,CW_N4,CW_N5,CW_N6)+IF(A_FEED=2,CHOOSE(MIN(N_CW_A,6)+1,0,1,CW_N2,CW_N3,CW_N4,CW_N5,CW_N6),CHOOSE(MIN(N_CW_A,2)+1,0,CW_A1,CW_A2)))*CW_PER_SWING*AM398,AM398))</f>
        <v>33.7760278713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2*ROUNDUP(G399*1000/V_ZENER,0)*PRICE_Z+(4+IF(CORE_MODE=1,1,0)+IF(OR(CORE_MODE=3,CORE_MODE=4),IF(A_FEED=2,0,1)+2*N_CW+2*N_CW_A,0))*ROUNDUP(G399*DIODE_SAFETY/V_STICK,0)*PRICE_STICK</f>
        <v>162</v>
      </c>
      <c r="AG399" s="24" t="n">
        <f aca="false">SUM(X399:AF399)</f>
        <v>3618.56265974</v>
      </c>
      <c r="AH399" s="20" t="n">
        <f aca="false">FIXED_BOM</f>
        <v>3754</v>
      </c>
      <c r="AI399" s="24" t="n">
        <f aca="false">(AG399+AH399)*(1+CONT)</f>
        <v>8478.447058701</v>
      </c>
      <c r="AJ399" s="24" t="n">
        <f aca="false">IF(AR399&gt;0,AI399/AR399,1000000000000)</f>
        <v>1612.38152790882</v>
      </c>
      <c r="AK399" s="8" t="n">
        <f aca="false">IF(AND(AP399&gt;=V_NEED,AR399&gt;=P_MIN,AQ399&gt;=Z_MIN,F399&lt;=N_CAP,D399&lt;=R_MAX,OR(CORONA_REQ=0,O399&gt;=G399),OR(CORE_MODE&lt;&gt;3,E_CORE&lt;=E_NULL_MAX),N_CW_A_OK="yes"),1,0)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IF(CORE_MODE=1,G399,IF(OR(CORE_MODE=3,CORE_MODE=4),IF(A_FEED=2,0,G399)+(CHOOSE(N_CW+1,0,1,CW_N2,CW_N3,CW_N4,CW_N5,CW_N6)+IF(A_FEED=2,CHOOSE(MIN(N_CW_A,6)+1,0,1,CW_N2,CW_N3,CW_N4,CW_N5,CW_N6),CHOOSE(MIN(N_CW_A,2)+1,0,CW_A1,CW_A2)))*CW_PER_SWING*AM399,AM399))</f>
        <v>34.69827848058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2*ROUNDUP(G400*1000/V_ZENER,0)*PRICE_Z+(4+IF(CORE_MODE=1,1,0)+IF(OR(CORE_MODE=3,CORE_MODE=4),IF(A_FEED=2,0,1)+2*N_CW+2*N_CW_A,0))*ROUNDUP(G400*DIODE_SAFETY/V_STICK,0)*PRICE_STICK</f>
        <v>162</v>
      </c>
      <c r="AG400" s="24" t="n">
        <f aca="false">SUM(X400:AF400)</f>
        <v>4652.62172701</v>
      </c>
      <c r="AH400" s="20" t="n">
        <f aca="false">FIXED_BOM</f>
        <v>3754</v>
      </c>
      <c r="AI400" s="24" t="n">
        <f aca="false">(AG400+AH400)*(1+CONT)</f>
        <v>9667.6149860615</v>
      </c>
      <c r="AJ400" s="24" t="n">
        <f aca="false">IF(AR400&gt;0,AI400/AR400,1000000000000)</f>
        <v>1311.79722645354</v>
      </c>
      <c r="AK400" s="8" t="n">
        <f aca="false">IF(AND(AP400&gt;=V_NEED,AR400&gt;=P_MIN,AQ400&gt;=Z_MIN,F400&lt;=N_CAP,D400&lt;=R_MAX,OR(CORONA_REQ=0,O400&gt;=G400),OR(CORE_MODE&lt;&gt;3,E_CORE&lt;=E_NULL_MAX),N_CW_A_OK="yes"),1,0)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IF(CORE_MODE=1,G400,IF(OR(CORE_MODE=3,CORE_MODE=4),IF(A_FEED=2,0,G400)+(CHOOSE(N_CW+1,0,1,CW_N2,CW_N3,CW_N4,CW_N5,CW_N6)+IF(A_FEED=2,CHOOSE(MIN(N_CW_A,6)+1,0,1,CW_N2,CW_N3,CW_N4,CW_N5,CW_N6),CHOOSE(MIN(N_CW_A,2)+1,0,CW_A1,CW_A2)))*CW_PER_SWING*AM400,AM400))</f>
        <v>36.17815369311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2*ROUNDUP(G401*1000/V_ZENER,0)*PRICE_Z+(4+IF(CORE_MODE=1,1,0)+IF(OR(CORE_MODE=3,CORE_MODE=4),IF(A_FEED=2,0,1)+2*N_CW+2*N_CW_A,0))*ROUNDUP(G401*DIODE_SAFETY/V_STICK,0)*PRICE_STICK</f>
        <v>162</v>
      </c>
      <c r="AG401" s="24" t="n">
        <f aca="false">SUM(X401:AF401)</f>
        <v>1408.47580756</v>
      </c>
      <c r="AH401" s="20" t="n">
        <f aca="false">FIXED_BOM</f>
        <v>3754</v>
      </c>
      <c r="AI401" s="24" t="n">
        <f aca="false">(AG401+AH401)*(1+CONT)</f>
        <v>5936.847178694</v>
      </c>
      <c r="AJ401" s="24" t="n">
        <f aca="false">IF(AR401&gt;0,AI401/AR401,1000000000000)</f>
        <v>7336.82307345539</v>
      </c>
      <c r="AK401" s="8" t="n">
        <f aca="false">IF(AND(AP401&gt;=V_NEED,AR401&gt;=P_MIN,AQ401&gt;=Z_MIN,F401&lt;=N_CAP,D401&lt;=R_MAX,OR(CORONA_REQ=0,O401&gt;=G401),OR(CORE_MODE&lt;&gt;3,E_CORE&lt;=E_NULL_MAX),N_CW_A_OK="yes"),1,0)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IF(CORE_MODE=1,G401,IF(OR(CORE_MODE=3,CORE_MODE=4),IF(A_FEED=2,0,G401)+(CHOOSE(N_CW+1,0,1,CW_N2,CW_N3,CW_N4,CW_N5,CW_N6)+IF(A_FEED=2,CHOOSE(MIN(N_CW_A,6)+1,0,1,CW_N2,CW_N3,CW_N4,CW_N5,CW_N6),CHOOSE(MIN(N_CW_A,2)+1,0,CW_A1,CW_A2)))*CW_PER_SWING*AM401,AM401))</f>
        <v>13.982474596662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2*ROUNDUP(G402*1000/V_ZENER,0)*PRICE_Z+(4+IF(CORE_MODE=1,1,0)+IF(OR(CORE_MODE=3,CORE_MODE=4),IF(A_FEED=2,0,1)+2*N_CW+2*N_CW_A,0))*ROUNDUP(G402*DIODE_SAFETY/V_STICK,0)*PRICE_STICK</f>
        <v>162</v>
      </c>
      <c r="AG402" s="24" t="n">
        <f aca="false">SUM(X402:AF402)</f>
        <v>1932.87137734</v>
      </c>
      <c r="AH402" s="20" t="n">
        <f aca="false">FIXED_BOM</f>
        <v>3754</v>
      </c>
      <c r="AI402" s="24" t="n">
        <f aca="false">(AG402+AH402)*(1+CONT)</f>
        <v>6539.902083941</v>
      </c>
      <c r="AJ402" s="24" t="n">
        <f aca="false">IF(AR402&gt;0,AI402/AR402,1000000000000)</f>
        <v>3837.06323207657</v>
      </c>
      <c r="AK402" s="8" t="n">
        <f aca="false">IF(AND(AP402&gt;=V_NEED,AR402&gt;=P_MIN,AQ402&gt;=Z_MIN,F402&lt;=N_CAP,D402&lt;=R_MAX,OR(CORONA_REQ=0,O402&gt;=G402),OR(CORE_MODE&lt;&gt;3,E_CORE&lt;=E_NULL_MAX),N_CW_A_OK="yes"),1,0)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IF(CORE_MODE=1,G402,IF(OR(CORE_MODE=3,CORE_MODE=4),IF(A_FEED=2,0,G402)+(CHOOSE(N_CW+1,0,1,CW_N2,CW_N3,CW_N4,CW_N5,CW_N6)+IF(A_FEED=2,CHOOSE(MIN(N_CW_A,6)+1,0,1,CW_N2,CW_N3,CW_N4,CW_N5,CW_N6),CHOOSE(MIN(N_CW_A,2)+1,0,CW_A1,CW_A2)))*CW_PER_SWING*AM402,AM402))</f>
        <v>30.970094823954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2*ROUNDUP(G403*1000/V_ZENER,0)*PRICE_Z+(4+IF(CORE_MODE=1,1,0)+IF(OR(CORE_MODE=3,CORE_MODE=4),IF(A_FEED=2,0,1)+2*N_CW+2*N_CW_A,0))*ROUNDUP(G403*DIODE_SAFETY/V_STICK,0)*PRICE_STICK</f>
        <v>162</v>
      </c>
      <c r="AG403" s="24" t="n">
        <f aca="false">SUM(X403:AF403)</f>
        <v>2376.21635952</v>
      </c>
      <c r="AH403" s="20" t="n">
        <f aca="false">FIXED_BOM</f>
        <v>3754</v>
      </c>
      <c r="AI403" s="24" t="n">
        <f aca="false">(AG403+AH403)*(1+CONT)</f>
        <v>7049.748813448</v>
      </c>
      <c r="AJ403" s="24" t="n">
        <f aca="false">IF(AR403&gt;0,AI403/AR403,1000000000000)</f>
        <v>2700.78103756135</v>
      </c>
      <c r="AK403" s="8" t="n">
        <f aca="false">IF(AND(AP403&gt;=V_NEED,AR403&gt;=P_MIN,AQ403&gt;=Z_MIN,F403&lt;=N_CAP,D403&lt;=R_MAX,OR(CORONA_REQ=0,O403&gt;=G403),OR(CORE_MODE&lt;&gt;3,E_CORE&lt;=E_NULL_MAX),N_CW_A_OK="yes"),1,0)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IF(CORE_MODE=1,G403,IF(OR(CORE_MODE=3,CORE_MODE=4),IF(A_FEED=2,0,G403)+(CHOOSE(N_CW+1,0,1,CW_N2,CW_N3,CW_N4,CW_N5,CW_N6)+IF(A_FEED=2,CHOOSE(MIN(N_CW_A,6)+1,0,1,CW_N2,CW_N3,CW_N4,CW_N5,CW_N6),CHOOSE(MIN(N_CW_A,2)+1,0,CW_A1,CW_A2)))*CW_PER_SWING*AM403,AM403))</f>
        <v>35.196390584784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2*ROUNDUP(G404*1000/V_ZENER,0)*PRICE_Z+(4+IF(CORE_MODE=1,1,0)+IF(OR(CORE_MODE=3,CORE_MODE=4),IF(A_FEED=2,0,1)+2*N_CW+2*N_CW_A,0))*ROUNDUP(G404*DIODE_SAFETY/V_STICK,0)*PRICE_STICK</f>
        <v>162</v>
      </c>
      <c r="AG404" s="24" t="n">
        <f aca="false">SUM(X404:AF404)</f>
        <v>2900.6119908</v>
      </c>
      <c r="AH404" s="20" t="n">
        <f aca="false">FIXED_BOM</f>
        <v>3754</v>
      </c>
      <c r="AI404" s="24" t="n">
        <f aca="false">(AG404+AH404)*(1+CONT)</f>
        <v>7652.80378942</v>
      </c>
      <c r="AJ404" s="24" t="n">
        <f aca="false">IF(AR404&gt;0,AI404/AR404,1000000000000)</f>
        <v>2171.85965942392</v>
      </c>
      <c r="AK404" s="8" t="n">
        <f aca="false">IF(AND(AP404&gt;=V_NEED,AR404&gt;=P_MIN,AQ404&gt;=Z_MIN,F404&lt;=N_CAP,D404&lt;=R_MAX,OR(CORONA_REQ=0,O404&gt;=G404),OR(CORE_MODE&lt;&gt;3,E_CORE&lt;=E_NULL_MAX),N_CW_A_OK="yes"),1,0)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IF(CORE_MODE=1,G404,IF(OR(CORE_MODE=3,CORE_MODE=4),IF(A_FEED=2,0,G404)+(CHOOSE(N_CW+1,0,1,CW_N2,CW_N3,CW_N4,CW_N5,CW_N6)+IF(A_FEED=2,CHOOSE(MIN(N_CW_A,6)+1,0,1,CW_N2,CW_N3,CW_N4,CW_N5,CW_N6),CHOOSE(MIN(N_CW_A,2)+1,0,CW_A1,CW_A2)))*CW_PER_SWING*AM404,AM404))</f>
        <v>38.097014762664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2*ROUNDUP(G405*1000/V_ZENER,0)*PRICE_Z+(4+IF(CORE_MODE=1,1,0)+IF(OR(CORE_MODE=3,CORE_MODE=4),IF(A_FEED=2,0,1)+2*N_CW+2*N_CW_A,0))*ROUNDUP(G405*DIODE_SAFETY/V_STICK,0)*PRICE_STICK</f>
        <v>162</v>
      </c>
      <c r="AG405" s="24" t="n">
        <f aca="false">SUM(X405:AF405)</f>
        <v>3343.95685148</v>
      </c>
      <c r="AH405" s="20" t="n">
        <f aca="false">FIXED_BOM</f>
        <v>3754</v>
      </c>
      <c r="AI405" s="24" t="n">
        <f aca="false">(AG405+AH405)*(1+CONT)</f>
        <v>8162.650379202</v>
      </c>
      <c r="AJ405" s="24" t="n">
        <f aca="false">IF(AR405&gt;0,AI405/AR405,1000000000000)</f>
        <v>1838.30848989022</v>
      </c>
      <c r="AK405" s="8" t="n">
        <f aca="false">IF(AND(AP405&gt;=V_NEED,AR405&gt;=P_MIN,AQ405&gt;=Z_MIN,F405&lt;=N_CAP,D405&lt;=R_MAX,OR(CORONA_REQ=0,O405&gt;=G405),OR(CORE_MODE&lt;&gt;3,E_CORE&lt;=E_NULL_MAX),N_CW_A_OK="yes"),1,0)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IF(CORE_MODE=1,G405,IF(OR(CORE_MODE=3,CORE_MODE=4),IF(A_FEED=2,0,G405)+(CHOOSE(N_CW+1,0,1,CW_N2,CW_N3,CW_N4,CW_N5,CW_N6)+IF(A_FEED=2,CHOOSE(MIN(N_CW_A,6)+1,0,1,CW_N2,CW_N3,CW_N4,CW_N5,CW_N6),CHOOSE(MIN(N_CW_A,2)+1,0,CW_A1,CW_A2)))*CW_PER_SWING*AM405,AM405))</f>
        <v>38.225836126764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2*ROUNDUP(G406*1000/V_ZENER,0)*PRICE_Z+(4+IF(CORE_MODE=1,1,0)+IF(OR(CORE_MODE=3,CORE_MODE=4),IF(A_FEED=2,0,1)+2*N_CW+2*N_CW_A,0))*ROUNDUP(G406*DIODE_SAFETY/V_STICK,0)*PRICE_STICK</f>
        <v>162</v>
      </c>
      <c r="AG406" s="24" t="n">
        <f aca="false">SUM(X406:AF406)</f>
        <v>4311.69746494</v>
      </c>
      <c r="AH406" s="20" t="n">
        <f aca="false">FIXED_BOM</f>
        <v>3754</v>
      </c>
      <c r="AI406" s="24" t="n">
        <f aca="false">(AG406+AH406)*(1+CONT)</f>
        <v>9275.552084681</v>
      </c>
      <c r="AJ406" s="24" t="n">
        <f aca="false">IF(AR406&gt;0,AI406/AR406,1000000000000)</f>
        <v>1477.99827123231</v>
      </c>
      <c r="AK406" s="8" t="n">
        <f aca="false">IF(AND(AP406&gt;=V_NEED,AR406&gt;=P_MIN,AQ406&gt;=Z_MIN,F406&lt;=N_CAP,D406&lt;=R_MAX,OR(CORONA_REQ=0,O406&gt;=G406),OR(CORE_MODE&lt;&gt;3,E_CORE&lt;=E_NULL_MAX),N_CW_A_OK="yes"),1,0)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IF(CORE_MODE=1,G406,IF(OR(CORE_MODE=3,CORE_MODE=4),IF(A_FEED=2,0,G406)+(CHOOSE(N_CW+1,0,1,CW_N2,CW_N3,CW_N4,CW_N5,CW_N6)+IF(A_FEED=2,CHOOSE(MIN(N_CW_A,6)+1,0,1,CW_N2,CW_N3,CW_N4,CW_N5,CW_N6),CHOOSE(MIN(N_CW_A,2)+1,0,CW_A1,CW_A2)))*CW_PER_SWING*AM406,AM406))</f>
        <v>38.424683680812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2*ROUNDUP(G407*1000/V_ZENER,0)*PRICE_Z+(4+IF(CORE_MODE=1,1,0)+IF(OR(CORE_MODE=3,CORE_MODE=4),IF(A_FEED=2,0,1)+2*N_CW+2*N_CW_A,0))*ROUNDUP(G407*DIODE_SAFETY/V_STICK,0)*PRICE_STICK</f>
        <v>162</v>
      </c>
      <c r="AG407" s="24" t="n">
        <f aca="false">SUM(X407:AF407)</f>
        <v>1494.94161799</v>
      </c>
      <c r="AH407" s="20" t="n">
        <f aca="false">FIXED_BOM</f>
        <v>3754</v>
      </c>
      <c r="AI407" s="24" t="n">
        <f aca="false">(AG407+AH407)*(1+CONT)</f>
        <v>6036.2828606885</v>
      </c>
      <c r="AJ407" s="24" t="n">
        <f aca="false">IF(AR407&gt;0,AI407/AR407,1000000000000)</f>
        <v>5929.55094370187</v>
      </c>
      <c r="AK407" s="8" t="n">
        <f aca="false">IF(AND(AP407&gt;=V_NEED,AR407&gt;=P_MIN,AQ407&gt;=Z_MIN,F407&lt;=N_CAP,D407&lt;=R_MAX,OR(CORONA_REQ=0,O407&gt;=G407),OR(CORE_MODE&lt;&gt;3,E_CORE&lt;=E_NULL_MAX),N_CW_A_OK="yes"),1,0)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IF(CORE_MODE=1,G407,IF(OR(CORE_MODE=3,CORE_MODE=4),IF(A_FEED=2,0,G407)+(CHOOSE(N_CW+1,0,1,CW_N2,CW_N3,CW_N4,CW_N5,CW_N6)+IF(A_FEED=2,CHOOSE(MIN(N_CW_A,6)+1,0,1,CW_N2,CW_N3,CW_N4,CW_N5,CW_N6),CHOOSE(MIN(N_CW_A,2)+1,0,CW_A1,CW_A2)))*CW_PER_SWING*AM407,AM407))</f>
        <v>19.51459029234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2*ROUNDUP(G408*1000/V_ZENER,0)*PRICE_Z+(4+IF(CORE_MODE=1,1,0)+IF(OR(CORE_MODE=3,CORE_MODE=4),IF(A_FEED=2,0,1)+2*N_CW+2*N_CW_A,0))*ROUNDUP(G408*DIODE_SAFETY/V_STICK,0)*PRICE_STICK</f>
        <v>162</v>
      </c>
      <c r="AG408" s="24" t="n">
        <f aca="false">SUM(X408:AF408)</f>
        <v>1940.99402782</v>
      </c>
      <c r="AH408" s="20" t="n">
        <f aca="false">FIXED_BOM</f>
        <v>3754</v>
      </c>
      <c r="AI408" s="24" t="n">
        <f aca="false">(AG408+AH408)*(1+CONT)</f>
        <v>6549.243131993</v>
      </c>
      <c r="AJ408" s="24" t="n">
        <f aca="false">IF(AR408&gt;0,AI408/AR408,1000000000000)</f>
        <v>3218.00242237601</v>
      </c>
      <c r="AK408" s="8" t="n">
        <f aca="false">IF(AND(AP408&gt;=V_NEED,AR408&gt;=P_MIN,AQ408&gt;=Z_MIN,F408&lt;=N_CAP,D408&lt;=R_MAX,OR(CORONA_REQ=0,O408&gt;=G408),OR(CORE_MODE&lt;&gt;3,E_CORE&lt;=E_NULL_MAX),N_CW_A_OK="yes"),1,0)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IF(CORE_MODE=1,G408,IF(OR(CORE_MODE=3,CORE_MODE=4),IF(A_FEED=2,0,G408)+(CHOOSE(N_CW+1,0,1,CW_N2,CW_N3,CW_N4,CW_N5,CW_N6)+IF(A_FEED=2,CHOOSE(MIN(N_CW_A,6)+1,0,1,CW_N2,CW_N3,CW_N4,CW_N5,CW_N6),CHOOSE(MIN(N_CW_A,2)+1,0,CW_A1,CW_A2)))*CW_PER_SWING*AM408,AM408))</f>
        <v>31.976365825404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2*ROUNDUP(G409*1000/V_ZENER,0)*PRICE_Z+(4+IF(CORE_MODE=1,1,0)+IF(OR(CORE_MODE=3,CORE_MODE=4),IF(A_FEED=2,0,1)+2*N_CW+2*N_CW_A,0))*ROUNDUP(G409*DIODE_SAFETY/V_STICK,0)*PRICE_STICK</f>
        <v>162</v>
      </c>
      <c r="AG409" s="24" t="n">
        <f aca="false">SUM(X409:AF409)</f>
        <v>2468.09727825</v>
      </c>
      <c r="AH409" s="20" t="n">
        <f aca="false">FIXED_BOM</f>
        <v>3754</v>
      </c>
      <c r="AI409" s="24" t="n">
        <f aca="false">(AG409+AH409)*(1+CONT)</f>
        <v>7155.4118699875</v>
      </c>
      <c r="AJ409" s="24" t="n">
        <f aca="false">IF(AR409&gt;0,AI409/AR409,1000000000000)</f>
        <v>2336.64260928278</v>
      </c>
      <c r="AK409" s="8" t="n">
        <f aca="false">IF(AND(AP409&gt;=V_NEED,AR409&gt;=P_MIN,AQ409&gt;=Z_MIN,F409&lt;=N_CAP,D409&lt;=R_MAX,OR(CORONA_REQ=0,O409&gt;=G409),OR(CORE_MODE&lt;&gt;3,E_CORE&lt;=E_NULL_MAX),N_CW_A_OK="yes"),1,0)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IF(CORE_MODE=1,G409,IF(OR(CORE_MODE=3,CORE_MODE=4),IF(A_FEED=2,0,G409)+(CHOOSE(N_CW+1,0,1,CW_N2,CW_N3,CW_N4,CW_N5,CW_N6)+IF(A_FEED=2,CHOOSE(MIN(N_CW_A,6)+1,0,1,CW_N2,CW_N3,CW_N4,CW_N5,CW_N6),CHOOSE(MIN(N_CW_A,2)+1,0,CW_A1,CW_A2)))*CW_PER_SWING*AM409,AM409))</f>
        <v>37.131826528368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2*ROUNDUP(G410*1000/V_ZENER,0)*PRICE_Z+(4+IF(CORE_MODE=1,1,0)+IF(OR(CORE_MODE=3,CORE_MODE=4),IF(A_FEED=2,0,1)+2*N_CW+2*N_CW_A,0))*ROUNDUP(G410*DIODE_SAFETY/V_STICK,0)*PRICE_STICK</f>
        <v>162</v>
      </c>
      <c r="AG410" s="24" t="n">
        <f aca="false">SUM(X410:AF410)</f>
        <v>2995.20045171</v>
      </c>
      <c r="AH410" s="20" t="n">
        <f aca="false">FIXED_BOM</f>
        <v>3754</v>
      </c>
      <c r="AI410" s="24" t="n">
        <f aca="false">(AG410+AH410)*(1+CONT)</f>
        <v>7761.5805194665</v>
      </c>
      <c r="AJ410" s="24" t="n">
        <f aca="false">IF(AR410&gt;0,AI410/AR410,1000000000000)</f>
        <v>1895.50807697285</v>
      </c>
      <c r="AK410" s="8" t="n">
        <f aca="false">IF(AND(AP410&gt;=V_NEED,AR410&gt;=P_MIN,AQ410&gt;=Z_MIN,F410&lt;=N_CAP,D410&lt;=R_MAX,OR(CORONA_REQ=0,O410&gt;=G410),OR(CORE_MODE&lt;&gt;3,E_CORE&lt;=E_NULL_MAX),N_CW_A_OK="yes"),1,0)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IF(CORE_MODE=1,G410,IF(OR(CORE_MODE=3,CORE_MODE=4),IF(A_FEED=2,0,G410)+(CHOOSE(N_CW+1,0,1,CW_N2,CW_N3,CW_N4,CW_N5,CW_N6)+IF(A_FEED=2,CHOOSE(MIN(N_CW_A,6)+1,0,1,CW_N2,CW_N3,CW_N4,CW_N5,CW_N6),CHOOSE(MIN(N_CW_A,2)+1,0,CW_A1,CW_A2)))*CW_PER_SWING*AM410,AM410))</f>
        <v>38.031814598778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2*ROUNDUP(G411*1000/V_ZENER,0)*PRICE_Z+(4+IF(CORE_MODE=1,1,0)+IF(OR(CORE_MODE=3,CORE_MODE=4),IF(A_FEED=2,0,1)+2*N_CW+2*N_CW_A,0))*ROUNDUP(G411*DIODE_SAFETY/V_STICK,0)*PRICE_STICK</f>
        <v>162</v>
      </c>
      <c r="AG411" s="24" t="n">
        <f aca="false">SUM(X411:AF411)</f>
        <v>3522.30364214</v>
      </c>
      <c r="AH411" s="20" t="n">
        <f aca="false">FIXED_BOM</f>
        <v>3754</v>
      </c>
      <c r="AI411" s="24" t="n">
        <f aca="false">(AG411+AH411)*(1+CONT)</f>
        <v>8367.749188461</v>
      </c>
      <c r="AJ411" s="24" t="n">
        <f aca="false">IF(AR411&gt;0,AI411/AR411,1000000000000)</f>
        <v>1631.22700066904</v>
      </c>
      <c r="AK411" s="8" t="n">
        <f aca="false">IF(AND(AP411&gt;=V_NEED,AR411&gt;=P_MIN,AQ411&gt;=Z_MIN,F411&lt;=N_CAP,D411&lt;=R_MAX,OR(CORONA_REQ=0,O411&gt;=G411),OR(CORE_MODE&lt;&gt;3,E_CORE&lt;=E_NULL_MAX),N_CW_A_OK="yes"),1,0)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IF(CORE_MODE=1,G411,IF(OR(CORE_MODE=3,CORE_MODE=4),IF(A_FEED=2,0,G411)+(CHOOSE(N_CW+1,0,1,CW_N2,CW_N3,CW_N4,CW_N5,CW_N6)+IF(A_FEED=2,CHOOSE(MIN(N_CW_A,6)+1,0,1,CW_N2,CW_N3,CW_N4,CW_N5,CW_N6),CHOOSE(MIN(N_CW_A,2)+1,0,CW_A1,CW_A2)))*CW_PER_SWING*AM411,AM411))</f>
        <v>38.155797203238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2*ROUNDUP(G412*1000/V_ZENER,0)*PRICE_Z+(4+IF(CORE_MODE=1,1,0)+IF(OR(CORE_MODE=3,CORE_MODE=4),IF(A_FEED=2,0,1)+2*N_CW+2*N_CW_A,0))*ROUNDUP(G412*DIODE_SAFETY/V_STICK,0)*PRICE_STICK</f>
        <v>162</v>
      </c>
      <c r="AG412" s="24" t="n">
        <f aca="false">SUM(X412:AF412)</f>
        <v>4576.51000453</v>
      </c>
      <c r="AH412" s="20" t="n">
        <f aca="false">FIXED_BOM</f>
        <v>3754</v>
      </c>
      <c r="AI412" s="24" t="n">
        <f aca="false">(AG412+AH412)*(1+CONT)</f>
        <v>9580.0865052095</v>
      </c>
      <c r="AJ412" s="24" t="n">
        <f aca="false">IF(AR412&gt;0,AI412/AR412,1000000000000)</f>
        <v>1329.41965322575</v>
      </c>
      <c r="AK412" s="8" t="n">
        <f aca="false">IF(AND(AP412&gt;=V_NEED,AR412&gt;=P_MIN,AQ412&gt;=Z_MIN,F412&lt;=N_CAP,D412&lt;=R_MAX,OR(CORONA_REQ=0,O412&gt;=G412),OR(CORE_MODE&lt;&gt;3,E_CORE&lt;=E_NULL_MAX),N_CW_A_OK="yes"),1,0)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IF(CORE_MODE=1,G412,IF(OR(CORE_MODE=3,CORE_MODE=4),IF(A_FEED=2,0,G412)+(CHOOSE(N_CW+1,0,1,CW_N2,CW_N3,CW_N4,CW_N5,CW_N6)+IF(A_FEED=2,CHOOSE(MIN(N_CW_A,6)+1,0,1,CW_N2,CW_N3,CW_N4,CW_N5,CW_N6),CHOOSE(MIN(N_CW_A,2)+1,0,CW_A1,CW_A2)))*CW_PER_SWING*AM412,AM412))</f>
        <v>38.35483151643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2*ROUNDUP(G413*1000/V_ZENER,0)*PRICE_Z+(4+IF(CORE_MODE=1,1,0)+IF(OR(CORE_MODE=3,CORE_MODE=4),IF(A_FEED=2,0,1)+2*N_CW+2*N_CW_A,0))*ROUNDUP(G413*DIODE_SAFETY/V_STICK,0)*PRICE_STICK</f>
        <v>162</v>
      </c>
      <c r="AG413" s="24" t="n">
        <f aca="false">SUM(X413:AF413)</f>
        <v>1500.35672629</v>
      </c>
      <c r="AH413" s="20" t="n">
        <f aca="false">FIXED_BOM</f>
        <v>3754</v>
      </c>
      <c r="AI413" s="24" t="n">
        <f aca="false">(AG413+AH413)*(1+CONT)</f>
        <v>6042.5102352335</v>
      </c>
      <c r="AJ413" s="24" t="n">
        <f aca="false">IF(AR413&gt;0,AI413/AR413,1000000000000)</f>
        <v>5943.39812805014</v>
      </c>
      <c r="AK413" s="8" t="n">
        <f aca="false">IF(AND(AP413&gt;=V_NEED,AR413&gt;=P_MIN,AQ413&gt;=Z_MIN,F413&lt;=N_CAP,D413&lt;=R_MAX,OR(CORONA_REQ=0,O413&gt;=G413),OR(CORE_MODE&lt;&gt;3,E_CORE&lt;=E_NULL_MAX),N_CW_A_OK="yes"),1,0)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IF(CORE_MODE=1,G413,IF(OR(CORE_MODE=3,CORE_MODE=4),IF(A_FEED=2,0,G413)+(CHOOSE(N_CW+1,0,1,CW_N2,CW_N3,CW_N4,CW_N5,CW_N6)+IF(A_FEED=2,CHOOSE(MIN(N_CW_A,6)+1,0,1,CW_N2,CW_N3,CW_N4,CW_N5,CW_N6),CHOOSE(MIN(N_CW_A,2)+1,0,CW_A1,CW_A2)))*CW_PER_SWING*AM413,AM413))</f>
        <v>17.504777519658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2*ROUNDUP(G414*1000/V_ZENER,0)*PRICE_Z+(4+IF(CORE_MODE=1,1,0)+IF(OR(CORE_MODE=3,CORE_MODE=4),IF(A_FEED=2,0,1)+2*N_CW+2*N_CW_A,0))*ROUNDUP(G414*DIODE_SAFETY/V_STICK,0)*PRICE_STICK</f>
        <v>162</v>
      </c>
      <c r="AG414" s="24" t="n">
        <f aca="false">SUM(X414:AF414)</f>
        <v>2030.1674574</v>
      </c>
      <c r="AH414" s="20" t="n">
        <f aca="false">FIXED_BOM</f>
        <v>3754</v>
      </c>
      <c r="AI414" s="24" t="n">
        <f aca="false">(AG414+AH414)*(1+CONT)</f>
        <v>6651.79257601</v>
      </c>
      <c r="AJ414" s="24" t="n">
        <f aca="false">IF(AR414&gt;0,AI414/AR414,1000000000000)</f>
        <v>3280.96511128846</v>
      </c>
      <c r="AK414" s="8" t="n">
        <f aca="false">IF(AND(AP414&gt;=V_NEED,AR414&gt;=P_MIN,AQ414&gt;=Z_MIN,F414&lt;=N_CAP,D414&lt;=R_MAX,OR(CORONA_REQ=0,O414&gt;=G414),OR(CORE_MODE&lt;&gt;3,E_CORE&lt;=E_NULL_MAX),N_CW_A_OK="yes"),1,0)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IF(CORE_MODE=1,G414,IF(OR(CORE_MODE=3,CORE_MODE=4),IF(A_FEED=2,0,G414)+(CHOOSE(N_CW+1,0,1,CW_N2,CW_N3,CW_N4,CW_N5,CW_N6)+IF(A_FEED=2,CHOOSE(MIN(N_CW_A,6)+1,0,1,CW_N2,CW_N3,CW_N4,CW_N5,CW_N6),CHOOSE(MIN(N_CW_A,2)+1,0,CW_A1,CW_A2)))*CW_PER_SWING*AM414,AM414))</f>
        <v>26.182184605434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2*ROUNDUP(G415*1000/V_ZENER,0)*PRICE_Z+(4+IF(CORE_MODE=1,1,0)+IF(OR(CORE_MODE=3,CORE_MODE=4),IF(A_FEED=2,0,1)+2*N_CW+2*N_CW_A,0))*ROUNDUP(G415*DIODE_SAFETY/V_STICK,0)*PRICE_STICK</f>
        <v>162</v>
      </c>
      <c r="AG415" s="24" t="n">
        <f aca="false">SUM(X415:AF415)</f>
        <v>2559.97818501</v>
      </c>
      <c r="AH415" s="20" t="n">
        <f aca="false">FIXED_BOM</f>
        <v>3754</v>
      </c>
      <c r="AI415" s="24" t="n">
        <f aca="false">(AG415+AH415)*(1+CONT)</f>
        <v>7261.0749127615</v>
      </c>
      <c r="AJ415" s="24" t="n">
        <f aca="false">IF(AR415&gt;0,AI415/AR415,1000000000000)</f>
        <v>2385.50370955355</v>
      </c>
      <c r="AK415" s="8" t="n">
        <f aca="false">IF(AND(AP415&gt;=V_NEED,AR415&gt;=P_MIN,AQ415&gt;=Z_MIN,F415&lt;=N_CAP,D415&lt;=R_MAX,OR(CORONA_REQ=0,O415&gt;=G415),OR(CORE_MODE&lt;&gt;3,E_CORE&lt;=E_NULL_MAX),N_CW_A_OK="yes"),1,0)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IF(CORE_MODE=1,G415,IF(OR(CORE_MODE=3,CORE_MODE=4),IF(A_FEED=2,0,G415)+(CHOOSE(N_CW+1,0,1,CW_N2,CW_N3,CW_N4,CW_N5,CW_N6)+IF(A_FEED=2,CHOOSE(MIN(N_CW_A,6)+1,0,1,CW_N2,CW_N3,CW_N4,CW_N5,CW_N6),CHOOSE(MIN(N_CW_A,2)+1,0,CW_A1,CW_A2)))*CW_PER_SWING*AM415,AM415))</f>
        <v>30.572858124666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2*ROUNDUP(G416*1000/V_ZENER,0)*PRICE_Z+(4+IF(CORE_MODE=1,1,0)+IF(OR(CORE_MODE=3,CORE_MODE=4),IF(A_FEED=2,0,1)+2*N_CW+2*N_CW_A,0))*ROUNDUP(G416*DIODE_SAFETY/V_STICK,0)*PRICE_STICK</f>
        <v>162</v>
      </c>
      <c r="AG416" s="24" t="n">
        <f aca="false">SUM(X416:AF416)</f>
        <v>3089.78892959</v>
      </c>
      <c r="AH416" s="20" t="n">
        <f aca="false">FIXED_BOM</f>
        <v>3754</v>
      </c>
      <c r="AI416" s="24" t="n">
        <f aca="false">(AG416+AH416)*(1+CONT)</f>
        <v>7870.3572690285</v>
      </c>
      <c r="AJ416" s="24" t="n">
        <f aca="false">IF(AR416&gt;0,AI416/AR416,1000000000000)</f>
        <v>1936.92489084767</v>
      </c>
      <c r="AK416" s="8" t="n">
        <f aca="false">IF(AND(AP416&gt;=V_NEED,AR416&gt;=P_MIN,AQ416&gt;=Z_MIN,F416&lt;=N_CAP,D416&lt;=R_MAX,OR(CORONA_REQ=0,O416&gt;=G416),OR(CORE_MODE&lt;&gt;3,E_CORE&lt;=E_NULL_MAX),N_CW_A_OK="yes"),1,0)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IF(CORE_MODE=1,G416,IF(OR(CORE_MODE=3,CORE_MODE=4),IF(A_FEED=2,0,G416)+(CHOOSE(N_CW+1,0,1,CW_N2,CW_N3,CW_N4,CW_N5,CW_N6)+IF(A_FEED=2,CHOOSE(MIN(N_CW_A,6)+1,0,1,CW_N2,CW_N3,CW_N4,CW_N5,CW_N6),CHOOSE(MIN(N_CW_A,2)+1,0,CW_A1,CW_A2)))*CW_PER_SWING*AM416,AM416))</f>
        <v>32.144126471028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2*ROUNDUP(G417*1000/V_ZENER,0)*PRICE_Z+(4+IF(CORE_MODE=1,1,0)+IF(OR(CORE_MODE=3,CORE_MODE=4),IF(A_FEED=2,0,1)+2*N_CW+2*N_CW_A,0))*ROUNDUP(G417*DIODE_SAFETY/V_STICK,0)*PRICE_STICK</f>
        <v>162</v>
      </c>
      <c r="AG417" s="24" t="n">
        <f aca="false">SUM(X417:AF417)</f>
        <v>3700.6503713</v>
      </c>
      <c r="AH417" s="20" t="n">
        <f aca="false">FIXED_BOM</f>
        <v>3754</v>
      </c>
      <c r="AI417" s="24" t="n">
        <f aca="false">(AG417+AH417)*(1+CONT)</f>
        <v>8572.847926995</v>
      </c>
      <c r="AJ417" s="24" t="n">
        <f aca="false">IF(AR417&gt;0,AI417/AR417,1000000000000)</f>
        <v>1684.71972137567</v>
      </c>
      <c r="AK417" s="8" t="n">
        <f aca="false">IF(AND(AP417&gt;=V_NEED,AR417&gt;=P_MIN,AQ417&gt;=Z_MIN,F417&lt;=N_CAP,D417&lt;=R_MAX,OR(CORONA_REQ=0,O417&gt;=G417),OR(CORE_MODE&lt;&gt;3,E_CORE&lt;=E_NULL_MAX),N_CW_A_OK="yes"),1,0)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IF(CORE_MODE=1,G417,IF(OR(CORE_MODE=3,CORE_MODE=4),IF(A_FEED=2,0,G417)+(CHOOSE(N_CW+1,0,1,CW_N2,CW_N3,CW_N4,CW_N5,CW_N6)+IF(A_FEED=2,CHOOSE(MIN(N_CW_A,6)+1,0,1,CW_N2,CW_N3,CW_N4,CW_N5,CW_N6),CHOOSE(MIN(N_CW_A,2)+1,0,CW_A1,CW_A2)))*CW_PER_SWING*AM417,AM417))</f>
        <v>33.346027675818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2*ROUNDUP(G418*1000/V_ZENER,0)*PRICE_Z+(4+IF(CORE_MODE=1,1,0)+IF(OR(CORE_MODE=3,CORE_MODE=4),IF(A_FEED=2,0,1)+2*N_CW+2*N_CW_A,0))*ROUNDUP(G418*DIODE_SAFETY/V_STICK,0)*PRICE_STICK</f>
        <v>162</v>
      </c>
      <c r="AG418" s="24" t="n">
        <f aca="false">SUM(X418:AF418)</f>
        <v>4760.27184199</v>
      </c>
      <c r="AH418" s="20" t="n">
        <f aca="false">FIXED_BOM</f>
        <v>3754</v>
      </c>
      <c r="AI418" s="24" t="n">
        <f aca="false">(AG418+AH418)*(1+CONT)</f>
        <v>9791.4126182885</v>
      </c>
      <c r="AJ418" s="24" t="n">
        <f aca="false">IF(AR418&gt;0,AI418/AR418,1000000000000)</f>
        <v>1372.65802016247</v>
      </c>
      <c r="AK418" s="8" t="n">
        <f aca="false">IF(AND(AP418&gt;=V_NEED,AR418&gt;=P_MIN,AQ418&gt;=Z_MIN,F418&lt;=N_CAP,D418&lt;=R_MAX,OR(CORONA_REQ=0,O418&gt;=G418),OR(CORE_MODE&lt;&gt;3,E_CORE&lt;=E_NULL_MAX),N_CW_A_OK="yes"),1,0)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IF(CORE_MODE=1,G418,IF(OR(CORE_MODE=3,CORE_MODE=4),IF(A_FEED=2,0,G418)+(CHOOSE(N_CW+1,0,1,CW_N2,CW_N3,CW_N4,CW_N5,CW_N6)+IF(A_FEED=2,CHOOSE(MIN(N_CW_A,6)+1,0,1,CW_N2,CW_N3,CW_N4,CW_N5,CW_N6),CHOOSE(MIN(N_CW_A,2)+1,0,CW_A1,CW_A2)))*CW_PER_SWING*AM418,AM418))</f>
        <v>35.317147349484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2*ROUNDUP(G419*1000/V_ZENER,0)*PRICE_Z+(4+IF(CORE_MODE=1,1,0)+IF(OR(CORE_MODE=3,CORE_MODE=4),IF(A_FEED=2,0,1)+2*N_CW+2*N_CW_A,0))*ROUNDUP(G419*DIODE_SAFETY/V_STICK,0)*PRICE_STICK</f>
        <v>162</v>
      </c>
      <c r="AG419" s="24" t="n">
        <f aca="false">SUM(X419:AF419)</f>
        <v>1431.87216766</v>
      </c>
      <c r="AH419" s="20" t="n">
        <f aca="false">FIXED_BOM</f>
        <v>3754</v>
      </c>
      <c r="AI419" s="24" t="n">
        <f aca="false">(AG419+AH419)*(1+CONT)</f>
        <v>5963.752992809</v>
      </c>
      <c r="AJ419" s="24" t="n">
        <f aca="false">IF(AR419&gt;0,AI419/AR419,1000000000000)</f>
        <v>7581.00018026468</v>
      </c>
      <c r="AK419" s="8" t="n">
        <f aca="false">IF(AND(AP419&gt;=V_NEED,AR419&gt;=P_MIN,AQ419&gt;=Z_MIN,F419&lt;=N_CAP,D419&lt;=R_MAX,OR(CORONA_REQ=0,O419&gt;=G419),OR(CORE_MODE&lt;&gt;3,E_CORE&lt;=E_NULL_MAX),N_CW_A_OK="yes"),1,0)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IF(CORE_MODE=1,G419,IF(OR(CORE_MODE=3,CORE_MODE=4),IF(A_FEED=2,0,G419)+(CHOOSE(N_CW+1,0,1,CW_N2,CW_N3,CW_N4,CW_N5,CW_N6)+IF(A_FEED=2,CHOOSE(MIN(N_CW_A,6)+1,0,1,CW_N2,CW_N3,CW_N4,CW_N5,CW_N6),CHOOSE(MIN(N_CW_A,2)+1,0,CW_A1,CW_A2)))*CW_PER_SWING*AM419,AM419))</f>
        <v>13.709470928868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2*ROUNDUP(G420*1000/V_ZENER,0)*PRICE_Z+(4+IF(CORE_MODE=1,1,0)+IF(OR(CORE_MODE=3,CORE_MODE=4),IF(A_FEED=2,0,1)+2*N_CW+2*N_CW_A,0))*ROUNDUP(G420*DIODE_SAFETY/V_STICK,0)*PRICE_STICK</f>
        <v>162</v>
      </c>
      <c r="AG420" s="24" t="n">
        <f aca="false">SUM(X420:AF420)</f>
        <v>1967.96599552</v>
      </c>
      <c r="AH420" s="20" t="n">
        <f aca="false">FIXED_BOM</f>
        <v>3754</v>
      </c>
      <c r="AI420" s="24" t="n">
        <f aca="false">(AG420+AH420)*(1+CONT)</f>
        <v>6580.260894848</v>
      </c>
      <c r="AJ420" s="24" t="n">
        <f aca="false">IF(AR420&gt;0,AI420/AR420,1000000000000)</f>
        <v>3947.11370946676</v>
      </c>
      <c r="AK420" s="8" t="n">
        <f aca="false">IF(AND(AP420&gt;=V_NEED,AR420&gt;=P_MIN,AQ420&gt;=Z_MIN,F420&lt;=N_CAP,D420&lt;=R_MAX,OR(CORONA_REQ=0,O420&gt;=G420),OR(CORE_MODE&lt;&gt;3,E_CORE&lt;=E_NULL_MAX),N_CW_A_OK="yes"),1,0)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IF(CORE_MODE=1,G420,IF(OR(CORE_MODE=3,CORE_MODE=4),IF(A_FEED=2,0,G420)+(CHOOSE(N_CW+1,0,1,CW_N2,CW_N3,CW_N4,CW_N5,CW_N6)+IF(A_FEED=2,CHOOSE(MIN(N_CW_A,6)+1,0,1,CW_N2,CW_N3,CW_N4,CW_N5,CW_N6),CHOOSE(MIN(N_CW_A,2)+1,0,CW_A1,CW_A2)))*CW_PER_SWING*AM420,AM420))</f>
        <v>30.224768791932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2*ROUNDUP(G421*1000/V_ZENER,0)*PRICE_Z+(4+IF(CORE_MODE=1,1,0)+IF(OR(CORE_MODE=3,CORE_MODE=4),IF(A_FEED=2,0,1)+2*N_CW+2*N_CW_A,0))*ROUNDUP(G421*DIODE_SAFETY/V_STICK,0)*PRICE_STICK</f>
        <v>162</v>
      </c>
      <c r="AG421" s="24" t="n">
        <f aca="false">SUM(X421:AF421)</f>
        <v>2420.30886513</v>
      </c>
      <c r="AH421" s="20" t="n">
        <f aca="false">FIXED_BOM</f>
        <v>3754</v>
      </c>
      <c r="AI421" s="24" t="n">
        <f aca="false">(AG421+AH421)*(1+CONT)</f>
        <v>7100.4551948995</v>
      </c>
      <c r="AJ421" s="24" t="n">
        <f aca="false">IF(AR421&gt;0,AI421/AR421,1000000000000)</f>
        <v>2775.00172738626</v>
      </c>
      <c r="AK421" s="8" t="n">
        <f aca="false">IF(AND(AP421&gt;=V_NEED,AR421&gt;=P_MIN,AQ421&gt;=Z_MIN,F421&lt;=N_CAP,D421&lt;=R_MAX,OR(CORONA_REQ=0,O421&gt;=G421),OR(CORE_MODE&lt;&gt;3,E_CORE&lt;=E_NULL_MAX),N_CW_A_OK="yes"),1,0)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IF(CORE_MODE=1,G421,IF(OR(CORE_MODE=3,CORE_MODE=4),IF(A_FEED=2,0,G421)+(CHOOSE(N_CW+1,0,1,CW_N2,CW_N3,CW_N4,CW_N5,CW_N6)+IF(A_FEED=2,CHOOSE(MIN(N_CW_A,6)+1,0,1,CW_N2,CW_N3,CW_N4,CW_N5,CW_N6),CHOOSE(MIN(N_CW_A,2)+1,0,CW_A1,CW_A2)))*CW_PER_SWING*AM421,AM421))</f>
        <v>34.87421408328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2*ROUNDUP(G422*1000/V_ZENER,0)*PRICE_Z+(4+IF(CORE_MODE=1,1,0)+IF(OR(CORE_MODE=3,CORE_MODE=4),IF(A_FEED=2,0,1)+2*N_CW+2*N_CW_A,0))*ROUNDUP(G422*DIODE_SAFETY/V_STICK,0)*PRICE_STICK</f>
        <v>162</v>
      </c>
      <c r="AG422" s="24" t="n">
        <f aca="false">SUM(X422:AF422)</f>
        <v>2956.40270646</v>
      </c>
      <c r="AH422" s="20" t="n">
        <f aca="false">FIXED_BOM</f>
        <v>3754</v>
      </c>
      <c r="AI422" s="24" t="n">
        <f aca="false">(AG422+AH422)*(1+CONT)</f>
        <v>7716.963112429</v>
      </c>
      <c r="AJ422" s="24" t="n">
        <f aca="false">IF(AR422&gt;0,AI422/AR422,1000000000000)</f>
        <v>2232.83874597859</v>
      </c>
      <c r="AK422" s="8" t="n">
        <f aca="false">IF(AND(AP422&gt;=V_NEED,AR422&gt;=P_MIN,AQ422&gt;=Z_MIN,F422&lt;=N_CAP,D422&lt;=R_MAX,OR(CORONA_REQ=0,O422&gt;=G422),OR(CORE_MODE&lt;&gt;3,E_CORE&lt;=E_NULL_MAX),N_CW_A_OK="yes"),1,0)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IF(CORE_MODE=1,G422,IF(OR(CORE_MODE=3,CORE_MODE=4),IF(A_FEED=2,0,G422)+(CHOOSE(N_CW+1,0,1,CW_N2,CW_N3,CW_N4,CW_N5,CW_N6)+IF(A_FEED=2,CHOOSE(MIN(N_CW_A,6)+1,0,1,CW_N2,CW_N3,CW_N4,CW_N5,CW_N6),CHOOSE(MIN(N_CW_A,2)+1,0,CW_A1,CW_A2)))*CW_PER_SWING*AM422,AM422))</f>
        <v>38.02849113492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2*ROUNDUP(G423*1000/V_ZENER,0)*PRICE_Z+(4+IF(CORE_MODE=1,1,0)+IF(OR(CORE_MODE=3,CORE_MODE=4),IF(A_FEED=2,0,1)+2*N_CW+2*N_CW_A,0))*ROUNDUP(G423*DIODE_SAFETY/V_STICK,0)*PRICE_STICK</f>
        <v>162</v>
      </c>
      <c r="AG423" s="24" t="n">
        <f aca="false">SUM(X423:AF423)</f>
        <v>3408.74557457</v>
      </c>
      <c r="AH423" s="20" t="n">
        <f aca="false">FIXED_BOM</f>
        <v>3754</v>
      </c>
      <c r="AI423" s="24" t="n">
        <f aca="false">(AG423+AH423)*(1+CONT)</f>
        <v>8237.1574107555</v>
      </c>
      <c r="AJ423" s="24" t="n">
        <f aca="false">IF(AR423&gt;0,AI423/AR423,1000000000000)</f>
        <v>1891.25207834127</v>
      </c>
      <c r="AK423" s="8" t="n">
        <f aca="false">IF(AND(AP423&gt;=V_NEED,AR423&gt;=P_MIN,AQ423&gt;=Z_MIN,F423&lt;=N_CAP,D423&lt;=R_MAX,OR(CORONA_REQ=0,O423&gt;=G423),OR(CORE_MODE&lt;&gt;3,E_CORE&lt;=E_NULL_MAX),N_CW_A_OK="yes"),1,0)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IF(CORE_MODE=1,G423,IF(OR(CORE_MODE=3,CORE_MODE=4),IF(A_FEED=2,0,G423)+(CHOOSE(N_CW+1,0,1,CW_N2,CW_N3,CW_N4,CW_N5,CW_N6)+IF(A_FEED=2,CHOOSE(MIN(N_CW_A,6)+1,0,1,CW_N2,CW_N3,CW_N4,CW_N5,CW_N6),CHOOSE(MIN(N_CW_A,2)+1,0,CW_A1,CW_A2)))*CW_PER_SWING*AM423,AM423))</f>
        <v>38.155775980608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2*ROUNDUP(G424*1000/V_ZENER,0)*PRICE_Z+(4+IF(CORE_MODE=1,1,0)+IF(OR(CORE_MODE=3,CORE_MODE=4),IF(A_FEED=2,0,1)+2*N_CW+2*N_CW_A,0))*ROUNDUP(G424*DIODE_SAFETY/V_STICK,0)*PRICE_STICK</f>
        <v>162</v>
      </c>
      <c r="AG424" s="24" t="n">
        <f aca="false">SUM(X424:AF424)</f>
        <v>4397.18227354</v>
      </c>
      <c r="AH424" s="20" t="n">
        <f aca="false">FIXED_BOM</f>
        <v>3754</v>
      </c>
      <c r="AI424" s="24" t="n">
        <f aca="false">(AG424+AH424)*(1+CONT)</f>
        <v>9373.859614571</v>
      </c>
      <c r="AJ424" s="24" t="n">
        <f aca="false">IF(AR424&gt;0,AI424/AR424,1000000000000)</f>
        <v>1520.75258337472</v>
      </c>
      <c r="AK424" s="8" t="n">
        <f aca="false">IF(AND(AP424&gt;=V_NEED,AR424&gt;=P_MIN,AQ424&gt;=Z_MIN,F424&lt;=N_CAP,D424&lt;=R_MAX,OR(CORONA_REQ=0,O424&gt;=G424),OR(CORE_MODE&lt;&gt;3,E_CORE&lt;=E_NULL_MAX),N_CW_A_OK="yes"),1,0)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IF(CORE_MODE=1,G424,IF(OR(CORE_MODE=3,CORE_MODE=4),IF(A_FEED=2,0,G424)+(CHOOSE(N_CW+1,0,1,CW_N2,CW_N3,CW_N4,CW_N5,CW_N6)+IF(A_FEED=2,CHOOSE(MIN(N_CW_A,6)+1,0,1,CW_N2,CW_N3,CW_N4,CW_N5,CW_N6),CHOOSE(MIN(N_CW_A,2)+1,0,CW_A1,CW_A2)))*CW_PER_SWING*AM424,AM424))</f>
        <v>38.35232724609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2*ROUNDUP(G425*1000/V_ZENER,0)*PRICE_Z+(4+IF(CORE_MODE=1,1,0)+IF(OR(CORE_MODE=3,CORE_MODE=4),IF(A_FEED=2,0,1)+2*N_CW+2*N_CW_A,0))*ROUNDUP(G425*DIODE_SAFETY/V_STICK,0)*PRICE_STICK</f>
        <v>162</v>
      </c>
      <c r="AG425" s="24" t="n">
        <f aca="false">SUM(X425:AF425)</f>
        <v>1522.12126237</v>
      </c>
      <c r="AH425" s="20" t="n">
        <f aca="false">FIXED_BOM</f>
        <v>3754</v>
      </c>
      <c r="AI425" s="24" t="n">
        <f aca="false">(AG425+AH425)*(1+CONT)</f>
        <v>6067.5394517255</v>
      </c>
      <c r="AJ425" s="24" t="n">
        <f aca="false">IF(AR425&gt;0,AI425/AR425,1000000000000)</f>
        <v>6176.42991105744</v>
      </c>
      <c r="AK425" s="8" t="n">
        <f aca="false">IF(AND(AP425&gt;=V_NEED,AR425&gt;=P_MIN,AQ425&gt;=Z_MIN,F425&lt;=N_CAP,D425&lt;=R_MAX,OR(CORONA_REQ=0,O425&gt;=G425),OR(CORE_MODE&lt;&gt;3,E_CORE&lt;=E_NULL_MAX),N_CW_A_OK="yes"),1,0)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IF(CORE_MODE=1,G425,IF(OR(CORE_MODE=3,CORE_MODE=4),IF(A_FEED=2,0,G425)+(CHOOSE(N_CW+1,0,1,CW_N2,CW_N3,CW_N4,CW_N5,CW_N6)+IF(A_FEED=2,CHOOSE(MIN(N_CW_A,6)+1,0,1,CW_N2,CW_N3,CW_N4,CW_N5,CW_N6),CHOOSE(MIN(N_CW_A,2)+1,0,CW_A1,CW_A2)))*CW_PER_SWING*AM425,AM425))</f>
        <v>18.974342778534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2*ROUNDUP(G426*1000/V_ZENER,0)*PRICE_Z+(4+IF(CORE_MODE=1,1,0)+IF(OR(CORE_MODE=3,CORE_MODE=4),IF(A_FEED=2,0,1)+2*N_CW+2*N_CW_A,0))*ROUNDUP(G426*DIODE_SAFETY/V_STICK,0)*PRICE_STICK</f>
        <v>162</v>
      </c>
      <c r="AG426" s="24" t="n">
        <f aca="false">SUM(X426:AF426)</f>
        <v>1977.71317849</v>
      </c>
      <c r="AH426" s="20" t="n">
        <f aca="false">FIXED_BOM</f>
        <v>3754</v>
      </c>
      <c r="AI426" s="24" t="n">
        <f aca="false">(AG426+AH426)*(1+CONT)</f>
        <v>6591.4701552635</v>
      </c>
      <c r="AJ426" s="24" t="n">
        <f aca="false">IF(AR426&gt;0,AI426/AR426,1000000000000)</f>
        <v>3331.73615262898</v>
      </c>
      <c r="AK426" s="8" t="n">
        <f aca="false">IF(AND(AP426&gt;=V_NEED,AR426&gt;=P_MIN,AQ426&gt;=Z_MIN,F426&lt;=N_CAP,D426&lt;=R_MAX,OR(CORONA_REQ=0,O426&gt;=G426),OR(CORE_MODE&lt;&gt;3,E_CORE&lt;=E_NULL_MAX),N_CW_A_OK="yes"),1,0)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IF(CORE_MODE=1,G426,IF(OR(CORE_MODE=3,CORE_MODE=4),IF(A_FEED=2,0,G426)+(CHOOSE(N_CW+1,0,1,CW_N2,CW_N3,CW_N4,CW_N5,CW_N6)+IF(A_FEED=2,CHOOSE(MIN(N_CW_A,6)+1,0,1,CW_N2,CW_N3,CW_N4,CW_N5,CW_N6),CHOOSE(MIN(N_CW_A,2)+1,0,CW_A1,CW_A2)))*CW_PER_SWING*AM426,AM426))</f>
        <v>31.452323911866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2*ROUNDUP(G427*1000/V_ZENER,0)*PRICE_Z+(4+IF(CORE_MODE=1,1,0)+IF(OR(CORE_MODE=3,CORE_MODE=4),IF(A_FEED=2,0,1)+2*N_CW+2*N_CW_A,0))*ROUNDUP(G427*DIODE_SAFETY/V_STICK,0)*PRICE_STICK</f>
        <v>162</v>
      </c>
      <c r="AG427" s="24" t="n">
        <f aca="false">SUM(X427:AF427)</f>
        <v>2517.0560898</v>
      </c>
      <c r="AH427" s="20" t="n">
        <f aca="false">FIXED_BOM</f>
        <v>3754</v>
      </c>
      <c r="AI427" s="24" t="n">
        <f aca="false">(AG427+AH427)*(1+CONT)</f>
        <v>7211.71450327</v>
      </c>
      <c r="AJ427" s="24" t="n">
        <f aca="false">IF(AR427&gt;0,AI427/AR427,1000000000000)</f>
        <v>2417.10059225666</v>
      </c>
      <c r="AK427" s="8" t="n">
        <f aca="false">IF(AND(AP427&gt;=V_NEED,AR427&gt;=P_MIN,AQ427&gt;=Z_MIN,F427&lt;=N_CAP,D427&lt;=R_MAX,OR(CORONA_REQ=0,O427&gt;=G427),OR(CORE_MODE&lt;&gt;3,E_CORE&lt;=E_NULL_MAX),N_CW_A_OK="yes"),1,0)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IF(CORE_MODE=1,G427,IF(OR(CORE_MODE=3,CORE_MODE=4),IF(A_FEED=2,0,G427)+(CHOOSE(N_CW+1,0,1,CW_N2,CW_N3,CW_N4,CW_N5,CW_N6)+IF(A_FEED=2,CHOOSE(MIN(N_CW_A,6)+1,0,1,CW_N2,CW_N3,CW_N4,CW_N5,CW_N6),CHOOSE(MIN(N_CW_A,2)+1,0,CW_A1,CW_A2)))*CW_PER_SWING*AM427,AM427))</f>
        <v>37.045552292892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2*ROUNDUP(G428*1000/V_ZENER,0)*PRICE_Z+(4+IF(CORE_MODE=1,1,0)+IF(OR(CORE_MODE=3,CORE_MODE=4),IF(A_FEED=2,0,1)+2*N_CW+2*N_CW_A,0))*ROUNDUP(G428*DIODE_SAFETY/V_STICK,0)*PRICE_STICK</f>
        <v>162</v>
      </c>
      <c r="AG428" s="24" t="n">
        <f aca="false">SUM(X428:AF428)</f>
        <v>3056.39898414</v>
      </c>
      <c r="AH428" s="20" t="n">
        <f aca="false">FIXED_BOM</f>
        <v>3754</v>
      </c>
      <c r="AI428" s="24" t="n">
        <f aca="false">(AG428+AH428)*(1+CONT)</f>
        <v>7831.958831761</v>
      </c>
      <c r="AJ428" s="24" t="n">
        <f aca="false">IF(AR428&gt;0,AI428/AR428,1000000000000)</f>
        <v>1960.98363971218</v>
      </c>
      <c r="AK428" s="8" t="n">
        <f aca="false">IF(AND(AP428&gt;=V_NEED,AR428&gt;=P_MIN,AQ428&gt;=Z_MIN,F428&lt;=N_CAP,D428&lt;=R_MAX,OR(CORONA_REQ=0,O428&gt;=G428),OR(CORE_MODE&lt;&gt;3,E_CORE&lt;=E_NULL_MAX),N_CW_A_OK="yes"),1,0)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IF(CORE_MODE=1,G428,IF(OR(CORE_MODE=3,CORE_MODE=4),IF(A_FEED=2,0,G428)+(CHOOSE(N_CW+1,0,1,CW_N2,CW_N3,CW_N4,CW_N5,CW_N6)+IF(A_FEED=2,CHOOSE(MIN(N_CW_A,6)+1,0,1,CW_N2,CW_N3,CW_N4,CW_N5,CW_N6),CHOOSE(MIN(N_CW_A,2)+1,0,CW_A1,CW_A2)))*CW_PER_SWING*AM428,AM428))</f>
        <v>37.959929306442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2*ROUNDUP(G429*1000/V_ZENER,0)*PRICE_Z+(4+IF(CORE_MODE=1,1,0)+IF(OR(CORE_MODE=3,CORE_MODE=4),IF(A_FEED=2,0,1)+2*N_CW+2*N_CW_A,0))*ROUNDUP(G429*DIODE_SAFETY/V_STICK,0)*PRICE_STICK</f>
        <v>162</v>
      </c>
      <c r="AG429" s="24" t="n">
        <f aca="false">SUM(X429:AF429)</f>
        <v>3595.74188348</v>
      </c>
      <c r="AH429" s="20" t="n">
        <f aca="false">FIXED_BOM</f>
        <v>3754</v>
      </c>
      <c r="AI429" s="24" t="n">
        <f aca="false">(AG429+AH429)*(1+CONT)</f>
        <v>8452.203166002</v>
      </c>
      <c r="AJ429" s="24" t="n">
        <f aca="false">IF(AR429&gt;0,AI429/AR429,1000000000000)</f>
        <v>1688.23006475361</v>
      </c>
      <c r="AK429" s="8" t="n">
        <f aca="false">IF(AND(AP429&gt;=V_NEED,AR429&gt;=P_MIN,AQ429&gt;=Z_MIN,F429&lt;=N_CAP,D429&lt;=R_MAX,OR(CORONA_REQ=0,O429&gt;=G429),OR(CORE_MODE&lt;&gt;3,E_CORE&lt;=E_NULL_MAX),N_CW_A_OK="yes"),1,0)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IF(CORE_MODE=1,G429,IF(OR(CORE_MODE=3,CORE_MODE=4),IF(A_FEED=2,0,G429)+(CHOOSE(N_CW+1,0,1,CW_N2,CW_N3,CW_N4,CW_N5,CW_N6)+IF(A_FEED=2,CHOOSE(MIN(N_CW_A,6)+1,0,1,CW_N2,CW_N3,CW_N4,CW_N5,CW_N6),CHOOSE(MIN(N_CW_A,2)+1,0,CW_A1,CW_A2)))*CW_PER_SWING*AM429,AM429))</f>
        <v>38.08243906038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2*ROUNDUP(G430*1000/V_ZENER,0)*PRICE_Z+(4+IF(CORE_MODE=1,1,0)+IF(OR(CORE_MODE=3,CORE_MODE=4),IF(A_FEED=2,0,1)+2*N_CW+2*N_CW_A,0))*ROUNDUP(G430*DIODE_SAFETY/V_STICK,0)*PRICE_STICK</f>
        <v>162</v>
      </c>
      <c r="AG430" s="24" t="n">
        <f aca="false">SUM(X430:AF430)</f>
        <v>4674.42762763</v>
      </c>
      <c r="AH430" s="20" t="n">
        <f aca="false">FIXED_BOM</f>
        <v>3754</v>
      </c>
      <c r="AI430" s="24" t="n">
        <f aca="false">(AG430+AH430)*(1+CONT)</f>
        <v>9692.6917717745</v>
      </c>
      <c r="AJ430" s="24" t="n">
        <f aca="false">IF(AR430&gt;0,AI430/AR430,1000000000000)</f>
        <v>1377.18994753987</v>
      </c>
      <c r="AK430" s="8" t="n">
        <f aca="false">IF(AND(AP430&gt;=V_NEED,AR430&gt;=P_MIN,AQ430&gt;=Z_MIN,F430&lt;=N_CAP,D430&lt;=R_MAX,OR(CORONA_REQ=0,O430&gt;=G430),OR(CORE_MODE&lt;&gt;3,E_CORE&lt;=E_NULL_MAX),N_CW_A_OK="yes"),1,0)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IF(CORE_MODE=1,G430,IF(OR(CORE_MODE=3,CORE_MODE=4),IF(A_FEED=2,0,G430)+(CHOOSE(N_CW+1,0,1,CW_N2,CW_N3,CW_N4,CW_N5,CW_N6)+IF(A_FEED=2,CHOOSE(MIN(N_CW_A,6)+1,0,1,CW_N2,CW_N3,CW_N4,CW_N5,CW_N6),CHOOSE(MIN(N_CW_A,2)+1,0,CW_A1,CW_A2)))*CW_PER_SWING*AM430,AM430))</f>
        <v>38.2798944099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2*ROUNDUP(G431*1000/V_ZENER,0)*PRICE_Z+(4+IF(CORE_MODE=1,1,0)+IF(OR(CORE_MODE=3,CORE_MODE=4),IF(A_FEED=2,0,1)+2*N_CW+2*N_CW_A,0))*ROUNDUP(G431*DIODE_SAFETY/V_STICK,0)*PRICE_STICK</f>
        <v>162</v>
      </c>
      <c r="AG431" s="24" t="n">
        <f aca="false">SUM(X431:AF431)</f>
        <v>1528.61938036</v>
      </c>
      <c r="AH431" s="20" t="n">
        <f aca="false">FIXED_BOM</f>
        <v>3754</v>
      </c>
      <c r="AI431" s="24" t="n">
        <f aca="false">(AG431+AH431)*(1+CONT)</f>
        <v>6075.012287414</v>
      </c>
      <c r="AJ431" s="24" t="n">
        <f aca="false">IF(AR431&gt;0,AI431/AR431,1000000000000)</f>
        <v>6260.27253246731</v>
      </c>
      <c r="AK431" s="8" t="n">
        <f aca="false">IF(AND(AP431&gt;=V_NEED,AR431&gt;=P_MIN,AQ431&gt;=Z_MIN,F431&lt;=N_CAP,D431&lt;=R_MAX,OR(CORONA_REQ=0,O431&gt;=G431),OR(CORE_MODE&lt;&gt;3,E_CORE&lt;=E_NULL_MAX),N_CW_A_OK="yes"),1,0)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IF(CORE_MODE=1,G431,IF(OR(CORE_MODE=3,CORE_MODE=4),IF(A_FEED=2,0,G431)+(CHOOSE(N_CW+1,0,1,CW_N2,CW_N3,CW_N4,CW_N5,CW_N6)+IF(A_FEED=2,CHOOSE(MIN(N_CW_A,6)+1,0,1,CW_N2,CW_N3,CW_N4,CW_N5,CW_N6),CHOOSE(MIN(N_CW_A,2)+1,0,CW_A1,CW_A2)))*CW_PER_SWING*AM431,AM431))</f>
        <v>16.168430953818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2*ROUNDUP(G432*1000/V_ZENER,0)*PRICE_Z+(4+IF(CORE_MODE=1,1,0)+IF(OR(CORE_MODE=3,CORE_MODE=4),IF(A_FEED=2,0,1)+2*N_CW+2*N_CW_A,0))*ROUNDUP(G432*DIODE_SAFETY/V_STICK,0)*PRICE_STICK</f>
        <v>162</v>
      </c>
      <c r="AG432" s="24" t="n">
        <f aca="false">SUM(X432:AF432)</f>
        <v>2071.21134318</v>
      </c>
      <c r="AH432" s="20" t="n">
        <f aca="false">FIXED_BOM</f>
        <v>3754</v>
      </c>
      <c r="AI432" s="24" t="n">
        <f aca="false">(AG432+AH432)*(1+CONT)</f>
        <v>6698.993044657</v>
      </c>
      <c r="AJ432" s="24" t="n">
        <f aca="false">IF(AR432&gt;0,AI432/AR432,1000000000000)</f>
        <v>3435.67175922937</v>
      </c>
      <c r="AK432" s="8" t="n">
        <f aca="false">IF(AND(AP432&gt;=V_NEED,AR432&gt;=P_MIN,AQ432&gt;=Z_MIN,F432&lt;=N_CAP,D432&lt;=R_MAX,OR(CORONA_REQ=0,O432&gt;=G432),OR(CORE_MODE&lt;&gt;3,E_CORE&lt;=E_NULL_MAX),N_CW_A_OK="yes"),1,0)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IF(CORE_MODE=1,G432,IF(OR(CORE_MODE=3,CORE_MODE=4),IF(A_FEED=2,0,G432)+(CHOOSE(N_CW+1,0,1,CW_N2,CW_N3,CW_N4,CW_N5,CW_N6)+IF(A_FEED=2,CHOOSE(MIN(N_CW_A,6)+1,0,1,CW_N2,CW_N3,CW_N4,CW_N5,CW_N6),CHOOSE(MIN(N_CW_A,2)+1,0,CW_A1,CW_A2)))*CW_PER_SWING*AM432,AM432))</f>
        <v>24.436767601818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2*ROUNDUP(G433*1000/V_ZENER,0)*PRICE_Z+(4+IF(CORE_MODE=1,1,0)+IF(OR(CORE_MODE=3,CORE_MODE=4),IF(A_FEED=2,0,1)+2*N_CW+2*N_CW_A,0))*ROUNDUP(G433*DIODE_SAFETY/V_STICK,0)*PRICE_STICK</f>
        <v>162</v>
      </c>
      <c r="AG433" s="24" t="n">
        <f aca="false">SUM(X433:AF433)</f>
        <v>2613.8033025</v>
      </c>
      <c r="AH433" s="20" t="n">
        <f aca="false">FIXED_BOM</f>
        <v>3754</v>
      </c>
      <c r="AI433" s="24" t="n">
        <f aca="false">(AG433+AH433)*(1+CONT)</f>
        <v>7322.973797875</v>
      </c>
      <c r="AJ433" s="24" t="n">
        <f aca="false">IF(AR433&gt;0,AI433/AR433,1000000000000)</f>
        <v>2493.01636241466</v>
      </c>
      <c r="AK433" s="8" t="n">
        <f aca="false">IF(AND(AP433&gt;=V_NEED,AR433&gt;=P_MIN,AQ433&gt;=Z_MIN,F433&lt;=N_CAP,D433&lt;=R_MAX,OR(CORONA_REQ=0,O433&gt;=G433),OR(CORE_MODE&lt;&gt;3,E_CORE&lt;=E_NULL_MAX),N_CW_A_OK="yes"),1,0)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IF(CORE_MODE=1,G433,IF(OR(CORE_MODE=3,CORE_MODE=4),IF(A_FEED=2,0,G433)+(CHOOSE(N_CW+1,0,1,CW_N2,CW_N3,CW_N4,CW_N5,CW_N6)+IF(A_FEED=2,CHOOSE(MIN(N_CW_A,6)+1,0,1,CW_N2,CW_N3,CW_N4,CW_N5,CW_N6),CHOOSE(MIN(N_CW_A,2)+1,0,CW_A1,CW_A2)))*CW_PER_SWING*AM433,AM433))</f>
        <v>28.814036907942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2*ROUNDUP(G434*1000/V_ZENER,0)*PRICE_Z+(4+IF(CORE_MODE=1,1,0)+IF(OR(CORE_MODE=3,CORE_MODE=4),IF(A_FEED=2,0,1)+2*N_CW+2*N_CW_A,0))*ROUNDUP(G434*DIODE_SAFETY/V_STICK,0)*PRICE_STICK</f>
        <v>162</v>
      </c>
      <c r="AG434" s="24" t="n">
        <f aca="false">SUM(X434:AF434)</f>
        <v>3240.14624354</v>
      </c>
      <c r="AH434" s="20" t="n">
        <f aca="false">FIXED_BOM</f>
        <v>3754</v>
      </c>
      <c r="AI434" s="24" t="n">
        <f aca="false">(AG434+AH434)*(1+CONT)</f>
        <v>8043.268180071</v>
      </c>
      <c r="AJ434" s="24" t="n">
        <f aca="false">IF(AR434&gt;0,AI434/AR434,1000000000000)</f>
        <v>2047.38695903326</v>
      </c>
      <c r="AK434" s="8" t="n">
        <f aca="false">IF(AND(AP434&gt;=V_NEED,AR434&gt;=P_MIN,AQ434&gt;=Z_MIN,F434&lt;=N_CAP,D434&lt;=R_MAX,OR(CORONA_REQ=0,O434&gt;=G434),OR(CORE_MODE&lt;&gt;3,E_CORE&lt;=E_NULL_MAX),N_CW_A_OK="yes"),1,0)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IF(CORE_MODE=1,G434,IF(OR(CORE_MODE=3,CORE_MODE=4),IF(A_FEED=2,0,G434)+(CHOOSE(N_CW+1,0,1,CW_N2,CW_N3,CW_N4,CW_N5,CW_N6)+IF(A_FEED=2,CHOOSE(MIN(N_CW_A,6)+1,0,1,CW_N2,CW_N3,CW_N4,CW_N5,CW_N6),CHOOSE(MIN(N_CW_A,2)+1,0,CW_A1,CW_A2)))*CW_PER_SWING*AM434,AM434))</f>
        <v>30.691496870892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2*ROUNDUP(G435*1000/V_ZENER,0)*PRICE_Z+(4+IF(CORE_MODE=1,1,0)+IF(OR(CORE_MODE=3,CORE_MODE=4),IF(A_FEED=2,0,1)+2*N_CW+2*N_CW_A,0))*ROUNDUP(G435*DIODE_SAFETY/V_STICK,0)*PRICE_STICK</f>
        <v>162</v>
      </c>
      <c r="AG435" s="24" t="n">
        <f aca="false">SUM(X435:AF435)</f>
        <v>3782.73820286</v>
      </c>
      <c r="AH435" s="20" t="n">
        <f aca="false">FIXED_BOM</f>
        <v>3754</v>
      </c>
      <c r="AI435" s="24" t="n">
        <f aca="false">(AG435+AH435)*(1+CONT)</f>
        <v>8667.248933289</v>
      </c>
      <c r="AJ435" s="24" t="n">
        <f aca="false">IF(AR435&gt;0,AI435/AR435,1000000000000)</f>
        <v>1760.29355932001</v>
      </c>
      <c r="AK435" s="8" t="n">
        <f aca="false">IF(AND(AP435&gt;=V_NEED,AR435&gt;=P_MIN,AQ435&gt;=Z_MIN,F435&lt;=N_CAP,D435&lt;=R_MAX,OR(CORONA_REQ=0,O435&gt;=G435),OR(CORE_MODE&lt;&gt;3,E_CORE&lt;=E_NULL_MAX),N_CW_A_OK="yes"),1,0)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IF(CORE_MODE=1,G435,IF(OR(CORE_MODE=3,CORE_MODE=4),IF(A_FEED=2,0,G435)+(CHOOSE(N_CW+1,0,1,CW_N2,CW_N3,CW_N4,CW_N5,CW_N6)+IF(A_FEED=2,CHOOSE(MIN(N_CW_A,6)+1,0,1,CW_N2,CW_N3,CW_N4,CW_N5,CW_N6),CHOOSE(MIN(N_CW_A,2)+1,0,CW_A1,CW_A2)))*CW_PER_SWING*AM435,AM435))</f>
        <v>32.143447346868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2*ROUNDUP(G436*1000/V_ZENER,0)*PRICE_Z+(4+IF(CORE_MODE=1,1,0)+IF(OR(CORE_MODE=3,CORE_MODE=4),IF(A_FEED=2,0,1)+2*N_CW+2*N_CW_A,0))*ROUNDUP(G436*DIODE_SAFETY/V_STICK,0)*PRICE_STICK</f>
        <v>162</v>
      </c>
      <c r="AG436" s="24" t="n">
        <f aca="false">SUM(X436:AF436)</f>
        <v>4867.922065</v>
      </c>
      <c r="AH436" s="20" t="n">
        <f aca="false">FIXED_BOM</f>
        <v>3754</v>
      </c>
      <c r="AI436" s="24" t="n">
        <f aca="false">(AG436+AH436)*(1+CONT)</f>
        <v>9915.21037475</v>
      </c>
      <c r="AJ436" s="24" t="n">
        <f aca="false">IF(AR436&gt;0,AI436/AR436,1000000000000)</f>
        <v>1434.64894888692</v>
      </c>
      <c r="AK436" s="8" t="n">
        <f aca="false">IF(AND(AP436&gt;=V_NEED,AR436&gt;=P_MIN,AQ436&gt;=Z_MIN,F436&lt;=N_CAP,D436&lt;=R_MAX,OR(CORONA_REQ=0,O436&gt;=G436),OR(CORE_MODE&lt;&gt;3,E_CORE&lt;=E_NULL_MAX),N_CW_A_OK="yes"),1,0)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IF(CORE_MODE=1,G436,IF(OR(CORE_MODE=3,CORE_MODE=4),IF(A_FEED=2,0,G436)+(CHOOSE(N_CW+1,0,1,CW_N2,CW_N3,CW_N4,CW_N5,CW_N6)+IF(A_FEED=2,CHOOSE(MIN(N_CW_A,6)+1,0,1,CW_N2,CW_N3,CW_N4,CW_N5,CW_N6),CHOOSE(MIN(N_CW_A,2)+1,0,CW_A1,CW_A2)))*CW_PER_SWING*AM436,AM436))</f>
        <v>34.554121644042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2*ROUNDUP(G437*1000/V_ZENER,0)*PRICE_Z+(4+IF(CORE_MODE=1,1,0)+IF(OR(CORE_MODE=3,CORE_MODE=4),IF(A_FEED=2,0,1)+2*N_CW+2*N_CW_A,0))*ROUNDUP(G437*DIODE_SAFETY/V_STICK,0)*PRICE_STICK</f>
        <v>162</v>
      </c>
      <c r="AG437" s="24" t="n">
        <f aca="false">SUM(X437:AF437)</f>
        <v>1478.66499589</v>
      </c>
      <c r="AH437" s="20" t="n">
        <f aca="false">FIXED_BOM</f>
        <v>3754</v>
      </c>
      <c r="AI437" s="24" t="n">
        <f aca="false">(AG437+AH437)*(1+CONT)</f>
        <v>6017.5647452735</v>
      </c>
      <c r="AJ437" s="24" t="n">
        <f aca="false">IF(AR437&gt;0,AI437/AR437,1000000000000)</f>
        <v>8176.79452078928</v>
      </c>
      <c r="AK437" s="8" t="n">
        <f aca="false">IF(AND(AP437&gt;=V_NEED,AR437&gt;=P_MIN,AQ437&gt;=Z_MIN,F437&lt;=N_CAP,D437&lt;=R_MAX,OR(CORONA_REQ=0,O437&gt;=G437),OR(CORE_MODE&lt;&gt;3,E_CORE&lt;=E_NULL_MAX),N_CW_A_OK="yes"),1,0)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IF(CORE_MODE=1,G437,IF(OR(CORE_MODE=3,CORE_MODE=4),IF(A_FEED=2,0,G437)+(CHOOSE(N_CW+1,0,1,CW_N2,CW_N3,CW_N4,CW_N5,CW_N6)+IF(A_FEED=2,CHOOSE(MIN(N_CW_A,6)+1,0,1,CW_N2,CW_N3,CW_N4,CW_N5,CW_N6),CHOOSE(MIN(N_CW_A,2)+1,0,CW_A1,CW_A2)))*CW_PER_SWING*AM437,AM437))</f>
        <v>13.086506092374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2*ROUNDUP(G438*1000/V_ZENER,0)*PRICE_Z+(4+IF(CORE_MODE=1,1,0)+IF(OR(CORE_MODE=3,CORE_MODE=4),IF(A_FEED=2,0,1)+2*N_CW+2*N_CW_A,0))*ROUNDUP(G438*DIODE_SAFETY/V_STICK,0)*PRICE_STICK</f>
        <v>162</v>
      </c>
      <c r="AG438" s="24" t="n">
        <f aca="false">SUM(X438:AF438)</f>
        <v>2038.15518385</v>
      </c>
      <c r="AH438" s="20" t="n">
        <f aca="false">FIXED_BOM</f>
        <v>3754</v>
      </c>
      <c r="AI438" s="24" t="n">
        <f aca="false">(AG438+AH438)*(1+CONT)</f>
        <v>6660.9784614275</v>
      </c>
      <c r="AJ438" s="24" t="n">
        <f aca="false">IF(AR438&gt;0,AI438/AR438,1000000000000)</f>
        <v>4205.00123507081</v>
      </c>
      <c r="AK438" s="8" t="n">
        <f aca="false">IF(AND(AP438&gt;=V_NEED,AR438&gt;=P_MIN,AQ438&gt;=Z_MIN,F438&lt;=N_CAP,D438&lt;=R_MAX,OR(CORONA_REQ=0,O438&gt;=G438),OR(CORE_MODE&lt;&gt;3,E_CORE&lt;=E_NULL_MAX),N_CW_A_OK="yes"),1,0)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IF(CORE_MODE=1,G438,IF(OR(CORE_MODE=3,CORE_MODE=4),IF(A_FEED=2,0,G438)+(CHOOSE(N_CW+1,0,1,CW_N2,CW_N3,CW_N4,CW_N5,CW_N6)+IF(A_FEED=2,CHOOSE(MIN(N_CW_A,6)+1,0,1,CW_N2,CW_N3,CW_N4,CW_N5,CW_N6),CHOOSE(MIN(N_CW_A,2)+1,0,CW_A1,CW_A2)))*CW_PER_SWING*AM438,AM438))</f>
        <v>28.796417880516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2*ROUNDUP(G439*1000/V_ZENER,0)*PRICE_Z+(4+IF(CORE_MODE=1,1,0)+IF(OR(CORE_MODE=3,CORE_MODE=4),IF(A_FEED=2,0,1)+2*N_CW+2*N_CW_A,0))*ROUNDUP(G439*DIODE_SAFETY/V_STICK,0)*PRICE_STICK</f>
        <v>162</v>
      </c>
      <c r="AG439" s="24" t="n">
        <f aca="false">SUM(X439:AF439)</f>
        <v>2508.49393635</v>
      </c>
      <c r="AH439" s="20" t="n">
        <f aca="false">FIXED_BOM</f>
        <v>3754</v>
      </c>
      <c r="AI439" s="24" t="n">
        <f aca="false">(AG439+AH439)*(1+CONT)</f>
        <v>7201.8680268025</v>
      </c>
      <c r="AJ439" s="24" t="n">
        <f aca="false">IF(AR439&gt;0,AI439/AR439,1000000000000)</f>
        <v>2947.13797736469</v>
      </c>
      <c r="AK439" s="8" t="n">
        <f aca="false">IF(AND(AP439&gt;=V_NEED,AR439&gt;=P_MIN,AQ439&gt;=Z_MIN,F439&lt;=N_CAP,D439&lt;=R_MAX,OR(CORONA_REQ=0,O439&gt;=G439),OR(CORE_MODE&lt;&gt;3,E_CORE&lt;=E_NULL_MAX),N_CW_A_OK="yes"),1,0)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IF(CORE_MODE=1,G439,IF(OR(CORE_MODE=3,CORE_MODE=4),IF(A_FEED=2,0,G439)+(CHOOSE(N_CW+1,0,1,CW_N2,CW_N3,CW_N4,CW_N5,CW_N6)+IF(A_FEED=2,CHOOSE(MIN(N_CW_A,6)+1,0,1,CW_N2,CW_N3,CW_N4,CW_N5,CW_N6),CHOOSE(MIN(N_CW_A,2)+1,0,CW_A1,CW_A2)))*CW_PER_SWING*AM439,AM439))</f>
        <v>34.260022682028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2*ROUNDUP(G440*1000/V_ZENER,0)*PRICE_Z+(4+IF(CORE_MODE=1,1,0)+IF(OR(CORE_MODE=3,CORE_MODE=4),IF(A_FEED=2,0,1)+2*N_CW+2*N_CW_A,0))*ROUNDUP(G440*DIODE_SAFETY/V_STICK,0)*PRICE_STICK</f>
        <v>162</v>
      </c>
      <c r="AG440" s="24" t="n">
        <f aca="false">SUM(X440:AF440)</f>
        <v>3067.98413778</v>
      </c>
      <c r="AH440" s="20" t="n">
        <f aca="false">FIXED_BOM</f>
        <v>3754</v>
      </c>
      <c r="AI440" s="24" t="n">
        <f aca="false">(AG440+AH440)*(1+CONT)</f>
        <v>7845.281758447</v>
      </c>
      <c r="AJ440" s="24" t="n">
        <f aca="false">IF(AR440&gt;0,AI440/AR440,1000000000000)</f>
        <v>2373.46203472875</v>
      </c>
      <c r="AK440" s="8" t="n">
        <f aca="false">IF(AND(AP440&gt;=V_NEED,AR440&gt;=P_MIN,AQ440&gt;=Z_MIN,F440&lt;=N_CAP,D440&lt;=R_MAX,OR(CORONA_REQ=0,O440&gt;=G440),OR(CORE_MODE&lt;&gt;3,E_CORE&lt;=E_NULL_MAX),N_CW_A_OK="yes"),1,0)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IF(CORE_MODE=1,G440,IF(OR(CORE_MODE=3,CORE_MODE=4),IF(A_FEED=2,0,G440)+(CHOOSE(N_CW+1,0,1,CW_N2,CW_N3,CW_N4,CW_N5,CW_N6)+IF(A_FEED=2,CHOOSE(MIN(N_CW_A,6)+1,0,1,CW_N2,CW_N3,CW_N4,CW_N5,CW_N6),CHOOSE(MIN(N_CW_A,2)+1,0,CW_A1,CW_A2)))*CW_PER_SWING*AM440,AM440))</f>
        <v>37.89584969742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2*ROUNDUP(G441*1000/V_ZENER,0)*PRICE_Z+(4+IF(CORE_MODE=1,1,0)+IF(OR(CORE_MODE=3,CORE_MODE=4),IF(A_FEED=2,0,1)+2*N_CW+2*N_CW_A,0))*ROUNDUP(G441*DIODE_SAFETY/V_STICK,0)*PRICE_STICK</f>
        <v>162</v>
      </c>
      <c r="AG441" s="24" t="n">
        <f aca="false">SUM(X441:AF441)</f>
        <v>3538.32288878</v>
      </c>
      <c r="AH441" s="20" t="n">
        <f aca="false">FIXED_BOM</f>
        <v>3754</v>
      </c>
      <c r="AI441" s="24" t="n">
        <f aca="false">(AG441+AH441)*(1+CONT)</f>
        <v>8386.171322097</v>
      </c>
      <c r="AJ441" s="24" t="n">
        <f aca="false">IF(AR441&gt;0,AI441/AR441,1000000000000)</f>
        <v>2008.85769862265</v>
      </c>
      <c r="AK441" s="8" t="n">
        <f aca="false">IF(AND(AP441&gt;=V_NEED,AR441&gt;=P_MIN,AQ441&gt;=Z_MIN,F441&lt;=N_CAP,D441&lt;=R_MAX,OR(CORONA_REQ=0,O441&gt;=G441),OR(CORE_MODE&lt;&gt;3,E_CORE&lt;=E_NULL_MAX),N_CW_A_OK="yes"),1,0)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IF(CORE_MODE=1,G441,IF(OR(CORE_MODE=3,CORE_MODE=4),IF(A_FEED=2,0,G441)+(CHOOSE(N_CW+1,0,1,CW_N2,CW_N3,CW_N4,CW_N5,CW_N6)+IF(A_FEED=2,CHOOSE(MIN(N_CW_A,6)+1,0,1,CW_N2,CW_N3,CW_N4,CW_N5,CW_N6),CHOOSE(MIN(N_CW_A,2)+1,0,CW_A1,CW_A2)))*CW_PER_SWING*AM441,AM441))</f>
        <v>38.020252509954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2*ROUNDUP(G442*1000/V_ZENER,0)*PRICE_Z+(4+IF(CORE_MODE=1,1,0)+IF(OR(CORE_MODE=3,CORE_MODE=4),IF(A_FEED=2,0,1)+2*N_CW+2*N_CW_A,0))*ROUNDUP(G442*DIODE_SAFETY/V_STICK,0)*PRICE_STICK</f>
        <v>162</v>
      </c>
      <c r="AG442" s="24" t="n">
        <f aca="false">SUM(X442:AF442)</f>
        <v>4568.15196271</v>
      </c>
      <c r="AH442" s="20" t="n">
        <f aca="false">FIXED_BOM</f>
        <v>3754</v>
      </c>
      <c r="AI442" s="24" t="n">
        <f aca="false">(AG442+AH442)*(1+CONT)</f>
        <v>9570.4747571165</v>
      </c>
      <c r="AJ442" s="24" t="n">
        <f aca="false">IF(AR442&gt;0,AI442/AR442,1000000000000)</f>
        <v>1619.0743477106</v>
      </c>
      <c r="AK442" s="8" t="n">
        <f aca="false">IF(AND(AP442&gt;=V_NEED,AR442&gt;=P_MIN,AQ442&gt;=Z_MIN,F442&lt;=N_CAP,D442&lt;=R_MAX,OR(CORONA_REQ=0,O442&gt;=G442),OR(CORE_MODE&lt;&gt;3,E_CORE&lt;=E_NULL_MAX),N_CW_A_OK="yes"),1,0)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IF(CORE_MODE=1,G442,IF(OR(CORE_MODE=3,CORE_MODE=4),IF(A_FEED=2,0,G442)+(CHOOSE(N_CW+1,0,1,CW_N2,CW_N3,CW_N4,CW_N5,CW_N6)+IF(A_FEED=2,CHOOSE(MIN(N_CW_A,6)+1,0,1,CW_N2,CW_N3,CW_N4,CW_N5,CW_N6),CHOOSE(MIN(N_CW_A,2)+1,0,CW_A1,CW_A2)))*CW_PER_SWING*AM442,AM442))</f>
        <v>38.212465869864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2*ROUNDUP(G443*1000/V_ZENER,0)*PRICE_Z+(4+IF(CORE_MODE=1,1,0)+IF(OR(CORE_MODE=3,CORE_MODE=4),IF(A_FEED=2,0,1)+2*N_CW+2*N_CW_A,0))*ROUNDUP(G443*DIODE_SAFETY/V_STICK,0)*PRICE_STICK</f>
        <v>162</v>
      </c>
      <c r="AG443" s="24" t="n">
        <f aca="false">SUM(X443:AF443)</f>
        <v>1576.48053916</v>
      </c>
      <c r="AH443" s="20" t="n">
        <f aca="false">FIXED_BOM</f>
        <v>3754</v>
      </c>
      <c r="AI443" s="24" t="n">
        <f aca="false">(AG443+AH443)*(1+CONT)</f>
        <v>6130.052620034</v>
      </c>
      <c r="AJ443" s="24" t="n">
        <f aca="false">IF(AR443&gt;0,AI443/AR443,1000000000000)</f>
        <v>6696.0422906975</v>
      </c>
      <c r="AK443" s="8" t="n">
        <f aca="false">IF(AND(AP443&gt;=V_NEED,AR443&gt;=P_MIN,AQ443&gt;=Z_MIN,F443&lt;=N_CAP,D443&lt;=R_MAX,OR(CORONA_REQ=0,O443&gt;=G443),OR(CORE_MODE&lt;&gt;3,E_CORE&lt;=E_NULL_MAX),N_CW_A_OK="yes"),1,0)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IF(CORE_MODE=1,G443,IF(OR(CORE_MODE=3,CORE_MODE=4),IF(A_FEED=2,0,G443)+(CHOOSE(N_CW+1,0,1,CW_N2,CW_N3,CW_N4,CW_N5,CW_N6)+IF(A_FEED=2,CHOOSE(MIN(N_CW_A,6)+1,0,1,CW_N2,CW_N3,CW_N4,CW_N5,CW_N6),CHOOSE(MIN(N_CW_A,2)+1,0,CW_A1,CW_A2)))*CW_PER_SWING*AM443,AM443))</f>
        <v>17.113050215118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2*ROUNDUP(G444*1000/V_ZENER,0)*PRICE_Z+(4+IF(CORE_MODE=1,1,0)+IF(OR(CORE_MODE=3,CORE_MODE=4),IF(A_FEED=2,0,1)+2*N_CW+2*N_CW_A,0))*ROUNDUP(G444*DIODE_SAFETY/V_STICK,0)*PRICE_STICK</f>
        <v>162</v>
      </c>
      <c r="AG444" s="24" t="n">
        <f aca="false">SUM(X444:AF444)</f>
        <v>2140.30287876</v>
      </c>
      <c r="AH444" s="20" t="n">
        <f aca="false">FIXED_BOM</f>
        <v>3754</v>
      </c>
      <c r="AI444" s="24" t="n">
        <f aca="false">(AG444+AH444)*(1+CONT)</f>
        <v>6778.448310574</v>
      </c>
      <c r="AJ444" s="24" t="n">
        <f aca="false">IF(AR444&gt;0,AI444/AR444,1000000000000)</f>
        <v>3628.72353748452</v>
      </c>
      <c r="AK444" s="8" t="n">
        <f aca="false">IF(AND(AP444&gt;=V_NEED,AR444&gt;=P_MIN,AQ444&gt;=Z_MIN,F444&lt;=N_CAP,D444&lt;=R_MAX,OR(CORONA_REQ=0,O444&gt;=G444),OR(CORE_MODE&lt;&gt;3,E_CORE&lt;=E_NULL_MAX),N_CW_A_OK="yes"),1,0)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IF(CORE_MODE=1,G444,IF(OR(CORE_MODE=3,CORE_MODE=4),IF(A_FEED=2,0,G444)+(CHOOSE(N_CW+1,0,1,CW_N2,CW_N3,CW_N4,CW_N5,CW_N6)+IF(A_FEED=2,CHOOSE(MIN(N_CW_A,6)+1,0,1,CW_N2,CW_N3,CW_N4,CW_N5,CW_N6),CHOOSE(MIN(N_CW_A,2)+1,0,CW_A1,CW_A2)))*CW_PER_SWING*AM444,AM444))</f>
        <v>28.923223094766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2*ROUNDUP(G445*1000/V_ZENER,0)*PRICE_Z+(4+IF(CORE_MODE=1,1,0)+IF(OR(CORE_MODE=3,CORE_MODE=4),IF(A_FEED=2,0,1)+2*N_CW+2*N_CW_A,0))*ROUNDUP(G445*DIODE_SAFETY/V_STICK,0)*PRICE_STICK</f>
        <v>162</v>
      </c>
      <c r="AG445" s="24" t="n">
        <f aca="false">SUM(X445:AF445)</f>
        <v>2614.97376093</v>
      </c>
      <c r="AH445" s="20" t="n">
        <f aca="false">FIXED_BOM</f>
        <v>3754</v>
      </c>
      <c r="AI445" s="24" t="n">
        <f aca="false">(AG445+AH445)*(1+CONT)</f>
        <v>7324.3198250695</v>
      </c>
      <c r="AJ445" s="24" t="n">
        <f aca="false">IF(AR445&gt;0,AI445/AR445,1000000000000)</f>
        <v>2587.01562245826</v>
      </c>
      <c r="AK445" s="8" t="n">
        <f aca="false">IF(AND(AP445&gt;=V_NEED,AR445&gt;=P_MIN,AQ445&gt;=Z_MIN,F445&lt;=N_CAP,D445&lt;=R_MAX,OR(CORONA_REQ=0,O445&gt;=G445),OR(CORE_MODE&lt;&gt;3,E_CORE&lt;=E_NULL_MAX),N_CW_A_OK="yes"),1,0)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IF(CORE_MODE=1,G445,IF(OR(CORE_MODE=3,CORE_MODE=4),IF(A_FEED=2,0,G445)+(CHOOSE(N_CW+1,0,1,CW_N2,CW_N3,CW_N4,CW_N5,CW_N6)+IF(A_FEED=2,CHOOSE(MIN(N_CW_A,6)+1,0,1,CW_N2,CW_N3,CW_N4,CW_N5,CW_N6),CHOOSE(MIN(N_CW_A,2)+1,0,CW_A1,CW_A2)))*CW_PER_SWING*AM445,AM445))</f>
        <v>34.970369575284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2*ROUNDUP(G446*1000/V_ZENER,0)*PRICE_Z+(4+IF(CORE_MODE=1,1,0)+IF(OR(CORE_MODE=3,CORE_MODE=4),IF(A_FEED=2,0,1)+2*N_CW+2*N_CW_A,0))*ROUNDUP(G446*DIODE_SAFETY/V_STICK,0)*PRICE_STICK</f>
        <v>162</v>
      </c>
      <c r="AG446" s="24" t="n">
        <f aca="false">SUM(X446:AF446)</f>
        <v>3178.79597703</v>
      </c>
      <c r="AH446" s="20" t="n">
        <f aca="false">FIXED_BOM</f>
        <v>3754</v>
      </c>
      <c r="AI446" s="24" t="n">
        <f aca="false">(AG446+AH446)*(1+CONT)</f>
        <v>7972.7153735845</v>
      </c>
      <c r="AJ446" s="24" t="n">
        <f aca="false">IF(AR446&gt;0,AI446/AR446,1000000000000)</f>
        <v>2098.75901437318</v>
      </c>
      <c r="AK446" s="8" t="n">
        <f aca="false">IF(AND(AP446&gt;=V_NEED,AR446&gt;=P_MIN,AQ446&gt;=Z_MIN,F446&lt;=N_CAP,D446&lt;=R_MAX,OR(CORONA_REQ=0,O446&gt;=G446),OR(CORE_MODE&lt;&gt;3,E_CORE&lt;=E_NULL_MAX),N_CW_A_OK="yes"),1,0)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IF(CORE_MODE=1,G446,IF(OR(CORE_MODE=3,CORE_MODE=4),IF(A_FEED=2,0,G446)+(CHOOSE(N_CW+1,0,1,CW_N2,CW_N3,CW_N4,CW_N5,CW_N6)+IF(A_FEED=2,CHOOSE(MIN(N_CW_A,6)+1,0,1,CW_N2,CW_N3,CW_N4,CW_N5,CW_N6),CHOOSE(MIN(N_CW_A,2)+1,0,CW_A1,CW_A2)))*CW_PER_SWING*AM446,AM446))</f>
        <v>36.304275538674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2*ROUNDUP(G447*1000/V_ZENER,0)*PRICE_Z+(4+IF(CORE_MODE=1,1,0)+IF(OR(CORE_MODE=3,CORE_MODE=4),IF(A_FEED=2,0,1)+2*N_CW+2*N_CW_A,0))*ROUNDUP(G447*DIODE_SAFETY/V_STICK,0)*PRICE_STICK</f>
        <v>162</v>
      </c>
      <c r="AG447" s="24" t="n">
        <f aca="false">SUM(X447:AF447)</f>
        <v>3742.61825813</v>
      </c>
      <c r="AH447" s="20" t="n">
        <f aca="false">FIXED_BOM</f>
        <v>3754</v>
      </c>
      <c r="AI447" s="24" t="n">
        <f aca="false">(AG447+AH447)*(1+CONT)</f>
        <v>8621.1109968495</v>
      </c>
      <c r="AJ447" s="24" t="n">
        <f aca="false">IF(AR447&gt;0,AI447/AR447,1000000000000)</f>
        <v>1807.94411380307</v>
      </c>
      <c r="AK447" s="8" t="n">
        <f aca="false">IF(AND(AP447&gt;=V_NEED,AR447&gt;=P_MIN,AQ447&gt;=Z_MIN,F447&lt;=N_CAP,D447&lt;=R_MAX,OR(CORONA_REQ=0,O447&gt;=G447),OR(CORE_MODE&lt;&gt;3,E_CORE&lt;=E_NULL_MAX),N_CW_A_OK="yes"),1,0)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IF(CORE_MODE=1,G447,IF(OR(CORE_MODE=3,CORE_MODE=4),IF(A_FEED=2,0,G447)+(CHOOSE(N_CW+1,0,1,CW_N2,CW_N3,CW_N4,CW_N5,CW_N6)+IF(A_FEED=2,CHOOSE(MIN(N_CW_A,6)+1,0,1,CW_N2,CW_N3,CW_N4,CW_N5,CW_N6),CHOOSE(MIN(N_CW_A,2)+1,0,CW_A1,CW_A2)))*CW_PER_SWING*AM447,AM447))</f>
        <v>36.78543925056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2*ROUNDUP(G448*1000/V_ZENER,0)*PRICE_Z+(4+IF(CORE_MODE=1,1,0)+IF(OR(CORE_MODE=3,CORE_MODE=4),IF(A_FEED=2,0,1)+2*N_CW+2*N_CW_A,0))*ROUNDUP(G448*DIODE_SAFETY/V_STICK,0)*PRICE_STICK</f>
        <v>162</v>
      </c>
      <c r="AG448" s="24" t="n">
        <f aca="false">SUM(X448:AF448)</f>
        <v>4870.26287383</v>
      </c>
      <c r="AH448" s="20" t="n">
        <f aca="false">FIXED_BOM</f>
        <v>3754</v>
      </c>
      <c r="AI448" s="24" t="n">
        <f aca="false">(AG448+AH448)*(1+CONT)</f>
        <v>9917.9023049045</v>
      </c>
      <c r="AJ448" s="24" t="n">
        <f aca="false">IF(AR448&gt;0,AI448/AR448,1000000000000)</f>
        <v>1478.52360032011</v>
      </c>
      <c r="AK448" s="8" t="n">
        <f aca="false">IF(AND(AP448&gt;=V_NEED,AR448&gt;=P_MIN,AQ448&gt;=Z_MIN,F448&lt;=N_CAP,D448&lt;=R_MAX,OR(CORONA_REQ=0,O448&gt;=G448),OR(CORE_MODE&lt;&gt;3,E_CORE&lt;=E_NULL_MAX),N_CW_A_OK="yes"),1,0)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IF(CORE_MODE=1,G448,IF(OR(CORE_MODE=3,CORE_MODE=4),IF(A_FEED=2,0,G448)+(CHOOSE(N_CW+1,0,1,CW_N2,CW_N3,CW_N4,CW_N5,CW_N6)+IF(A_FEED=2,CHOOSE(MIN(N_CW_A,6)+1,0,1,CW_N2,CW_N3,CW_N4,CW_N5,CW_N6),CHOOSE(MIN(N_CW_A,2)+1,0,CW_A1,CW_A2)))*CW_PER_SWING*AM448,AM448))</f>
        <v>37.441307652606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2*ROUNDUP(G449*1000/V_ZENER,0)*PRICE_Z+(4+IF(CORE_MODE=1,1,0)+IF(OR(CORE_MODE=3,CORE_MODE=4),IF(A_FEED=2,0,1)+2*N_CW+2*N_CW_A,0))*ROUNDUP(G449*DIODE_SAFETY/V_STICK,0)*PRICE_STICK</f>
        <v>162</v>
      </c>
      <c r="AG449" s="24" t="n">
        <f aca="false">SUM(X449:AF449)</f>
        <v>1585.14470047</v>
      </c>
      <c r="AH449" s="20" t="n">
        <f aca="false">FIXED_BOM</f>
        <v>3754</v>
      </c>
      <c r="AI449" s="24" t="n">
        <f aca="false">(AG449+AH449)*(1+CONT)</f>
        <v>6140.0164055405</v>
      </c>
      <c r="AJ449" s="24" t="n">
        <f aca="false">IF(AR449&gt;0,AI449/AR449,1000000000000)</f>
        <v>6999.0121679217</v>
      </c>
      <c r="AK449" s="8" t="n">
        <f aca="false">IF(AND(AP449&gt;=V_NEED,AR449&gt;=P_MIN,AQ449&gt;=Z_MIN,F449&lt;=N_CAP,D449&lt;=R_MAX,OR(CORONA_REQ=0,O449&gt;=G449),OR(CORE_MODE&lt;&gt;3,E_CORE&lt;=E_NULL_MAX),N_CW_A_OK="yes"),1,0)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IF(CORE_MODE=1,G449,IF(OR(CORE_MODE=3,CORE_MODE=4),IF(A_FEED=2,0,G449)+(CHOOSE(N_CW+1,0,1,CW_N2,CW_N3,CW_N4,CW_N5,CW_N6)+IF(A_FEED=2,CHOOSE(MIN(N_CW_A,6)+1,0,1,CW_N2,CW_N3,CW_N4,CW_N5,CW_N6),CHOOSE(MIN(N_CW_A,2)+1,0,CW_A1,CW_A2)))*CW_PER_SWING*AM449,AM449))</f>
        <v>13.70018390598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2*ROUNDUP(G450*1000/V_ZENER,0)*PRICE_Z+(4+IF(CORE_MODE=1,1,0)+IF(OR(CORE_MODE=3,CORE_MODE=4),IF(A_FEED=2,0,1)+2*N_CW+2*N_CW_A,0))*ROUNDUP(G450*DIODE_SAFETY/V_STICK,0)*PRICE_STICK</f>
        <v>162</v>
      </c>
      <c r="AG450" s="24" t="n">
        <f aca="false">SUM(X450:AF450)</f>
        <v>2153.29911474</v>
      </c>
      <c r="AH450" s="20" t="n">
        <f aca="false">FIXED_BOM</f>
        <v>3754</v>
      </c>
      <c r="AI450" s="24" t="n">
        <f aca="false">(AG450+AH450)*(1+CONT)</f>
        <v>6793.393981951</v>
      </c>
      <c r="AJ450" s="24" t="n">
        <f aca="false">IF(AR450&gt;0,AI450/AR450,1000000000000)</f>
        <v>3771.30443145651</v>
      </c>
      <c r="AK450" s="8" t="n">
        <f aca="false">IF(AND(AP450&gt;=V_NEED,AR450&gt;=P_MIN,AQ450&gt;=Z_MIN,F450&lt;=N_CAP,D450&lt;=R_MAX,OR(CORONA_REQ=0,O450&gt;=G450),OR(CORE_MODE&lt;&gt;3,E_CORE&lt;=E_NULL_MAX),N_CW_A_OK="yes"),1,0)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IF(CORE_MODE=1,G450,IF(OR(CORE_MODE=3,CORE_MODE=4),IF(A_FEED=2,0,G450)+(CHOOSE(N_CW+1,0,1,CW_N2,CW_N3,CW_N4,CW_N5,CW_N6)+IF(A_FEED=2,CHOOSE(MIN(N_CW_A,6)+1,0,1,CW_N2,CW_N3,CW_N4,CW_N5,CW_N6),CHOOSE(MIN(N_CW_A,2)+1,0,CW_A1,CW_A2)))*CW_PER_SWING*AM450,AM450))</f>
        <v>21.262031934858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2*ROUNDUP(G451*1000/V_ZENER,0)*PRICE_Z+(4+IF(CORE_MODE=1,1,0)+IF(OR(CORE_MODE=3,CORE_MODE=4),IF(A_FEED=2,0,1)+2*N_CW+2*N_CW_A,0))*ROUNDUP(G451*DIODE_SAFETY/V_STICK,0)*PRICE_STICK</f>
        <v>162</v>
      </c>
      <c r="AG451" s="24" t="n">
        <f aca="false">SUM(X451:AF451)</f>
        <v>2721.45346551</v>
      </c>
      <c r="AH451" s="20" t="n">
        <f aca="false">FIXED_BOM</f>
        <v>3754</v>
      </c>
      <c r="AI451" s="24" t="n">
        <f aca="false">(AG451+AH451)*(1+CONT)</f>
        <v>7446.7714853365</v>
      </c>
      <c r="AJ451" s="24" t="n">
        <f aca="false">IF(AR451&gt;0,AI451/AR451,1000000000000)</f>
        <v>2723.44748684553</v>
      </c>
      <c r="AK451" s="8" t="n">
        <f aca="false">IF(AND(AP451&gt;=V_NEED,AR451&gt;=P_MIN,AQ451&gt;=Z_MIN,F451&lt;=N_CAP,D451&lt;=R_MAX,OR(CORONA_REQ=0,O451&gt;=G451),OR(CORE_MODE&lt;&gt;3,E_CORE&lt;=E_NULL_MAX),N_CW_A_OK="yes"),1,0)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IF(CORE_MODE=1,G451,IF(OR(CORE_MODE=3,CORE_MODE=4),IF(A_FEED=2,0,G451)+(CHOOSE(N_CW+1,0,1,CW_N2,CW_N3,CW_N4,CW_N5,CW_N6)+IF(A_FEED=2,CHOOSE(MIN(N_CW_A,6)+1,0,1,CW_N2,CW_N3,CW_N4,CW_N5,CW_N6),CHOOSE(MIN(N_CW_A,2)+1,0,CW_A1,CW_A2)))*CW_PER_SWING*AM451,AM451))</f>
        <v>25.649560260324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2*ROUNDUP(G452*1000/V_ZENER,0)*PRICE_Z+(4+IF(CORE_MODE=1,1,0)+IF(OR(CORE_MODE=3,CORE_MODE=4),IF(A_FEED=2,0,1)+2*N_CW+2*N_CW_A,0))*ROUNDUP(G452*DIODE_SAFETY/V_STICK,0)*PRICE_STICK</f>
        <v>162</v>
      </c>
      <c r="AG452" s="24" t="n">
        <f aca="false">SUM(X452:AF452)</f>
        <v>3378.75927521</v>
      </c>
      <c r="AH452" s="20" t="n">
        <f aca="false">FIXED_BOM</f>
        <v>3754</v>
      </c>
      <c r="AI452" s="24" t="n">
        <f aca="false">(AG452+AH452)*(1+CONT)</f>
        <v>8202.6731664915</v>
      </c>
      <c r="AJ452" s="24" t="n">
        <f aca="false">IF(AR452&gt;0,AI452/AR452,1000000000000)</f>
        <v>2234.42457569752</v>
      </c>
      <c r="AK452" s="8" t="n">
        <f aca="false">IF(AND(AP452&gt;=V_NEED,AR452&gt;=P_MIN,AQ452&gt;=Z_MIN,F452&lt;=N_CAP,D452&lt;=R_MAX,OR(CORONA_REQ=0,O452&gt;=G452),OR(CORE_MODE&lt;&gt;3,E_CORE&lt;=E_NULL_MAX),N_CW_A_OK="yes"),1,0)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IF(CORE_MODE=1,G452,IF(OR(CORE_MODE=3,CORE_MODE=4),IF(A_FEED=2,0,G452)+(CHOOSE(N_CW+1,0,1,CW_N2,CW_N3,CW_N4,CW_N5,CW_N6)+IF(A_FEED=2,CHOOSE(MIN(N_CW_A,6)+1,0,1,CW_N2,CW_N3,CW_N4,CW_N5,CW_N6),CHOOSE(MIN(N_CW_A,2)+1,0,CW_A1,CW_A2)))*CW_PER_SWING*AM452,AM452))</f>
        <v>28.080599793246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2*ROUNDUP(G453*1000/V_ZENER,0)*PRICE_Z+(4+IF(CORE_MODE=1,1,0)+IF(OR(CORE_MODE=3,CORE_MODE=4),IF(A_FEED=2,0,1)+2*N_CW+2*N_CW_A,0))*ROUNDUP(G453*DIODE_SAFETY/V_STICK,0)*PRICE_STICK</f>
        <v>162</v>
      </c>
      <c r="AG453" s="24" t="n">
        <f aca="false">SUM(X453:AF453)</f>
        <v>3946.91368598</v>
      </c>
      <c r="AH453" s="20" t="n">
        <f aca="false">FIXED_BOM</f>
        <v>3754</v>
      </c>
      <c r="AI453" s="24" t="n">
        <f aca="false">(AG453+AH453)*(1+CONT)</f>
        <v>8856.050738877</v>
      </c>
      <c r="AJ453" s="24" t="n">
        <f aca="false">IF(AR453&gt;0,AI453/AR453,1000000000000)</f>
        <v>1922.39122279683</v>
      </c>
      <c r="AK453" s="8" t="n">
        <f aca="false">IF(AND(AP453&gt;=V_NEED,AR453&gt;=P_MIN,AQ453&gt;=Z_MIN,F453&lt;=N_CAP,D453&lt;=R_MAX,OR(CORONA_REQ=0,O453&gt;=G453),OR(CORE_MODE&lt;&gt;3,E_CORE&lt;=E_NULL_MAX),N_CW_A_OK="yes"),1,0)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IF(CORE_MODE=1,G453,IF(OR(CORE_MODE=3,CORE_MODE=4),IF(A_FEED=2,0,G453)+(CHOOSE(N_CW+1,0,1,CW_N2,CW_N3,CW_N4,CW_N5,CW_N6)+IF(A_FEED=2,CHOOSE(MIN(N_CW_A,6)+1,0,1,CW_N2,CW_N3,CW_N4,CW_N5,CW_N6),CHOOSE(MIN(N_CW_A,2)+1,0,CW_A1,CW_A2)))*CW_PER_SWING*AM453,AM453))</f>
        <v>29.984290926876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2*ROUNDUP(G454*1000/V_ZENER,0)*PRICE_Z+(4+IF(CORE_MODE=1,1,0)+IF(OR(CORE_MODE=3,CORE_MODE=4),IF(A_FEED=2,0,1)+2*N_CW+2*N_CW_A,0))*ROUNDUP(G454*DIODE_SAFETY/V_STICK,0)*PRICE_STICK</f>
        <v>162</v>
      </c>
      <c r="AG454" s="24" t="n">
        <f aca="false">SUM(X454:AF454)</f>
        <v>5083.22239102</v>
      </c>
      <c r="AH454" s="20" t="n">
        <f aca="false">FIXED_BOM</f>
        <v>3754</v>
      </c>
      <c r="AI454" s="24" t="n">
        <f aca="false">(AG454+AH454)*(1+CONT)</f>
        <v>10162.805749673</v>
      </c>
      <c r="AJ454" s="24" t="n">
        <f aca="false">IF(AR454&gt;0,AI454/AR454,1000000000000)</f>
        <v>1569.15390982373</v>
      </c>
      <c r="AK454" s="8" t="n">
        <f aca="false">IF(AND(AP454&gt;=V_NEED,AR454&gt;=P_MIN,AQ454&gt;=Z_MIN,F454&lt;=N_CAP,D454&lt;=R_MAX,OR(CORONA_REQ=0,O454&gt;=G454),OR(CORE_MODE&lt;&gt;3,E_CORE&lt;=E_NULL_MAX),N_CW_A_OK="yes"),1,0)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IF(CORE_MODE=1,G454,IF(OR(CORE_MODE=3,CORE_MODE=4),IF(A_FEED=2,0,G454)+(CHOOSE(N_CW+1,0,1,CW_N2,CW_N3,CW_N4,CW_N5,CW_N6)+IF(A_FEED=2,CHOOSE(MIN(N_CW_A,6)+1,0,1,CW_N2,CW_N3,CW_N4,CW_N5,CW_N6),CHOOSE(MIN(N_CW_A,2)+1,0,CW_A1,CW_A2)))*CW_PER_SWING*AM454,AM454))</f>
        <v>33.189897031434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2*ROUNDUP(G455*1000/V_ZENER,0)*PRICE_Z+(4+IF(CORE_MODE=1,1,0)+IF(OR(CORE_MODE=3,CORE_MODE=4),IF(A_FEED=2,0,1)+2*N_CW+2*N_CW_A,0))*ROUNDUP(G455*DIODE_SAFETY/V_STICK,0)*PRICE_STICK</f>
        <v>184.8</v>
      </c>
      <c r="AG455" s="24" t="n">
        <f aca="false">SUM(X455:AF455)</f>
        <v>1414.90441933</v>
      </c>
      <c r="AH455" s="20" t="n">
        <f aca="false">FIXED_BOM</f>
        <v>3754</v>
      </c>
      <c r="AI455" s="24" t="n">
        <f aca="false">(AG455+AH455)*(1+CONT)</f>
        <v>5944.2400822295</v>
      </c>
      <c r="AJ455" s="24" t="n">
        <f aca="false">IF(AR455&gt;0,AI455/AR455,1000000000000)</f>
        <v>11172.9845780498</v>
      </c>
      <c r="AK455" s="8" t="n">
        <f aca="false">IF(AND(AP455&gt;=V_NEED,AR455&gt;=P_MIN,AQ455&gt;=Z_MIN,F455&lt;=N_CAP,D455&lt;=R_MAX,OR(CORONA_REQ=0,O455&gt;=G455),OR(CORE_MODE&lt;&gt;3,E_CORE&lt;=E_NULL_MAX),N_CW_A_OK="yes"),1,0)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IF(CORE_MODE=1,G455,IF(OR(CORE_MODE=3,CORE_MODE=4),IF(A_FEED=2,0,G455)+(CHOOSE(N_CW+1,0,1,CW_N2,CW_N3,CW_N4,CW_N5,CW_N6)+IF(A_FEED=2,CHOOSE(MIN(N_CW_A,6)+1,0,1,CW_N2,CW_N3,CW_N4,CW_N5,CW_N6),CHOOSE(MIN(N_CW_A,2)+1,0,CW_A1,CW_A2)))*CW_PER_SWING*AM455,AM455))</f>
        <v>5.35699504197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2*ROUNDUP(G456*1000/V_ZENER,0)*PRICE_Z+(4+IF(CORE_MODE=1,1,0)+IF(OR(CORE_MODE=3,CORE_MODE=4),IF(A_FEED=2,0,1)+2*N_CW+2*N_CW_A,0))*ROUNDUP(G456*DIODE_SAFETY/V_STICK,0)*PRICE_STICK</f>
        <v>184.8</v>
      </c>
      <c r="AG456" s="24" t="n">
        <f aca="false">SUM(X456:AF456)</f>
        <v>1931.97354901</v>
      </c>
      <c r="AH456" s="20" t="n">
        <f aca="false">FIXED_BOM</f>
        <v>3754</v>
      </c>
      <c r="AI456" s="24" t="n">
        <f aca="false">(AG456+AH456)*(1+CONT)</f>
        <v>6538.8695813615</v>
      </c>
      <c r="AJ456" s="24" t="n">
        <f aca="false">IF(AR456&gt;0,AI456/AR456,1000000000000)</f>
        <v>4511.86161050348</v>
      </c>
      <c r="AK456" s="8" t="n">
        <f aca="false">IF(AND(AP456&gt;=V_NEED,AR456&gt;=P_MIN,AQ456&gt;=Z_MIN,F456&lt;=N_CAP,D456&lt;=R_MAX,OR(CORONA_REQ=0,O456&gt;=G456),OR(CORE_MODE&lt;&gt;3,E_CORE&lt;=E_NULL_MAX),N_CW_A_OK="yes"),1,0)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IF(CORE_MODE=1,G456,IF(OR(CORE_MODE=3,CORE_MODE=4),IF(A_FEED=2,0,G456)+(CHOOSE(N_CW+1,0,1,CW_N2,CW_N3,CW_N4,CW_N5,CW_N6)+IF(A_FEED=2,CHOOSE(MIN(N_CW_A,6)+1,0,1,CW_N2,CW_N3,CW_N4,CW_N5,CW_N6),CHOOSE(MIN(N_CW_A,2)+1,0,CW_A1,CW_A2)))*CW_PER_SWING*AM456,AM456))</f>
        <v>21.873417704424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2*ROUNDUP(G457*1000/V_ZENER,0)*PRICE_Z+(4+IF(CORE_MODE=1,1,0)+IF(OR(CORE_MODE=3,CORE_MODE=4),IF(A_FEED=2,0,1)+2*N_CW+2*N_CW_A,0))*ROUNDUP(G457*DIODE_SAFETY/V_STICK,0)*PRICE_STICK</f>
        <v>184.8</v>
      </c>
      <c r="AG457" s="24" t="n">
        <f aca="false">SUM(X457:AF457)</f>
        <v>2370.7141083</v>
      </c>
      <c r="AH457" s="20" t="n">
        <f aca="false">FIXED_BOM</f>
        <v>3754</v>
      </c>
      <c r="AI457" s="24" t="n">
        <f aca="false">(AG457+AH457)*(1+CONT)</f>
        <v>7043.421224545</v>
      </c>
      <c r="AJ457" s="24" t="n">
        <f aca="false">IF(AR457&gt;0,AI457/AR457,1000000000000)</f>
        <v>2957.33687840333</v>
      </c>
      <c r="AK457" s="8" t="n">
        <f aca="false">IF(AND(AP457&gt;=V_NEED,AR457&gt;=P_MIN,AQ457&gt;=Z_MIN,F457&lt;=N_CAP,D457&lt;=R_MAX,OR(CORONA_REQ=0,O457&gt;=G457),OR(CORE_MODE&lt;&gt;3,E_CORE&lt;=E_NULL_MAX),N_CW_A_OK="yes"),1,0)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IF(CORE_MODE=1,G457,IF(OR(CORE_MODE=3,CORE_MODE=4),IF(A_FEED=2,0,G457)+(CHOOSE(N_CW+1,0,1,CW_N2,CW_N3,CW_N4,CW_N5,CW_N6)+IF(A_FEED=2,CHOOSE(MIN(N_CW_A,6)+1,0,1,CW_N2,CW_N3,CW_N4,CW_N5,CW_N6),CHOOSE(MIN(N_CW_A,2)+1,0,CW_A1,CW_A2)))*CW_PER_SWING*AM457,AM457))</f>
        <v>31.501076537502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2*ROUNDUP(G458*1000/V_ZENER,0)*PRICE_Z+(4+IF(CORE_MODE=1,1,0)+IF(OR(CORE_MODE=3,CORE_MODE=4),IF(A_FEED=2,0,1)+2*N_CW+2*N_CW_A,0))*ROUNDUP(G458*DIODE_SAFETY/V_STICK,0)*PRICE_STICK</f>
        <v>184.8</v>
      </c>
      <c r="AG458" s="24" t="n">
        <f aca="false">SUM(X458:AF458)</f>
        <v>2887.78317948</v>
      </c>
      <c r="AH458" s="20" t="n">
        <f aca="false">FIXED_BOM</f>
        <v>3754</v>
      </c>
      <c r="AI458" s="24" t="n">
        <f aca="false">(AG458+AH458)*(1+CONT)</f>
        <v>7638.050656402</v>
      </c>
      <c r="AJ458" s="24" t="n">
        <f aca="false">IF(AR458&gt;0,AI458/AR458,1000000000000)</f>
        <v>2300.88310079205</v>
      </c>
      <c r="AK458" s="8" t="n">
        <f aca="false">IF(AND(AP458&gt;=V_NEED,AR458&gt;=P_MIN,AQ458&gt;=Z_MIN,F458&lt;=N_CAP,D458&lt;=R_MAX,OR(CORONA_REQ=0,O458&gt;=G458),OR(CORE_MODE&lt;&gt;3,E_CORE&lt;=E_NULL_MAX),N_CW_A_OK="yes"),1,0)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IF(CORE_MODE=1,G458,IF(OR(CORE_MODE=3,CORE_MODE=4),IF(A_FEED=2,0,G458)+(CHOOSE(N_CW+1,0,1,CW_N2,CW_N3,CW_N4,CW_N5,CW_N6)+IF(A_FEED=2,CHOOSE(MIN(N_CW_A,6)+1,0,1,CW_N2,CW_N3,CW_N4,CW_N5,CW_N6),CHOOSE(MIN(N_CW_A,2)+1,0,CW_A1,CW_A2)))*CW_PER_SWING*AM458,AM458))</f>
        <v>36.99959680989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2*ROUNDUP(G459*1000/V_ZENER,0)*PRICE_Z+(4+IF(CORE_MODE=1,1,0)+IF(OR(CORE_MODE=3,CORE_MODE=4),IF(A_FEED=2,0,1)+2*N_CW+2*N_CW_A,0))*ROUNDUP(G459*DIODE_SAFETY/V_STICK,0)*PRICE_STICK</f>
        <v>184.8</v>
      </c>
      <c r="AG459" s="24" t="n">
        <f aca="false">SUM(X459:AF459)</f>
        <v>3326.5237853</v>
      </c>
      <c r="AH459" s="20" t="n">
        <f aca="false">FIXED_BOM</f>
        <v>3754</v>
      </c>
      <c r="AI459" s="24" t="n">
        <f aca="false">(AG459+AH459)*(1+CONT)</f>
        <v>8142.602353095</v>
      </c>
      <c r="AJ459" s="24" t="n">
        <f aca="false">IF(AR459&gt;0,AI459/AR459,1000000000000)</f>
        <v>1911.98080202741</v>
      </c>
      <c r="AK459" s="8" t="n">
        <f aca="false">IF(AND(AP459&gt;=V_NEED,AR459&gt;=P_MIN,AQ459&gt;=Z_MIN,F459&lt;=N_CAP,D459&lt;=R_MAX,OR(CORONA_REQ=0,O459&gt;=G459),OR(CORE_MODE&lt;&gt;3,E_CORE&lt;=E_NULL_MAX),N_CW_A_OK="yes"),1,0)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IF(CORE_MODE=1,G459,IF(OR(CORE_MODE=3,CORE_MODE=4),IF(A_FEED=2,0,G459)+(CHOOSE(N_CW+1,0,1,CW_N2,CW_N3,CW_N4,CW_N5,CW_N6)+IF(A_FEED=2,CHOOSE(MIN(N_CW_A,6)+1,0,1,CW_N2,CW_N3,CW_N4,CW_N5,CW_N6),CHOOSE(MIN(N_CW_A,2)+1,0,CW_A1,CW_A2)))*CW_PER_SWING*AM459,AM459))</f>
        <v>41.418500671548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2*ROUNDUP(G460*1000/V_ZENER,0)*PRICE_Z+(4+IF(CORE_MODE=1,1,0)+IF(OR(CORE_MODE=3,CORE_MODE=4),IF(A_FEED=2,0,1)+2*N_CW+2*N_CW_A,0))*ROUNDUP(G460*DIODE_SAFETY/V_STICK,0)*PRICE_STICK</f>
        <v>184.8</v>
      </c>
      <c r="AG460" s="24" t="n">
        <f aca="false">SUM(X460:AF460)</f>
        <v>4282.33347577</v>
      </c>
      <c r="AH460" s="20" t="n">
        <f aca="false">FIXED_BOM</f>
        <v>3754</v>
      </c>
      <c r="AI460" s="24" t="n">
        <f aca="false">(AG460+AH460)*(1+CONT)</f>
        <v>9241.7834971355</v>
      </c>
      <c r="AJ460" s="24" t="n">
        <f aca="false">IF(AR460&gt;0,AI460/AR460,1000000000000)</f>
        <v>1501.76349987918</v>
      </c>
      <c r="AK460" s="8" t="n">
        <f aca="false">IF(AND(AP460&gt;=V_NEED,AR460&gt;=P_MIN,AQ460&gt;=Z_MIN,F460&lt;=N_CAP,D460&lt;=R_MAX,OR(CORONA_REQ=0,O460&gt;=G460),OR(CORE_MODE&lt;&gt;3,E_CORE&lt;=E_NULL_MAX),N_CW_A_OK="yes"),1,0)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IF(CORE_MODE=1,G460,IF(OR(CORE_MODE=3,CORE_MODE=4),IF(A_FEED=2,0,G460)+(CHOOSE(N_CW+1,0,1,CW_N2,CW_N3,CW_N4,CW_N5,CW_N6)+IF(A_FEED=2,CHOOSE(MIN(N_CW_A,6)+1,0,1,CW_N2,CW_N3,CW_N4,CW_N5,CW_N6),CHOOSE(MIN(N_CW_A,2)+1,0,CW_A1,CW_A2)))*CW_PER_SWING*AM460,AM460))</f>
        <v>42.990282605556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2*ROUNDUP(G461*1000/V_ZENER,0)*PRICE_Z+(4+IF(CORE_MODE=1,1,0)+IF(OR(CORE_MODE=3,CORE_MODE=4),IF(A_FEED=2,0,1)+2*N_CW+2*N_CW_A,0))*ROUNDUP(G461*DIODE_SAFETY/V_STICK,0)*PRICE_STICK</f>
        <v>184.8</v>
      </c>
      <c r="AG461" s="24" t="n">
        <f aca="false">SUM(X461:AF461)</f>
        <v>1496.4820612</v>
      </c>
      <c r="AH461" s="20" t="n">
        <f aca="false">FIXED_BOM</f>
        <v>3754</v>
      </c>
      <c r="AI461" s="24" t="n">
        <f aca="false">(AG461+AH461)*(1+CONT)</f>
        <v>6038.05437038</v>
      </c>
      <c r="AJ461" s="24" t="n">
        <f aca="false">IF(AR461&gt;0,AI461/AR461,1000000000000)</f>
        <v>8417.09607277279</v>
      </c>
      <c r="AK461" s="8" t="n">
        <f aca="false">IF(AND(AP461&gt;=V_NEED,AR461&gt;=P_MIN,AQ461&gt;=Z_MIN,F461&lt;=N_CAP,D461&lt;=R_MAX,OR(CORONA_REQ=0,O461&gt;=G461),OR(CORE_MODE&lt;&gt;3,E_CORE&lt;=E_NULL_MAX),N_CW_A_OK="yes"),1,0)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IF(CORE_MODE=1,G461,IF(OR(CORE_MODE=3,CORE_MODE=4),IF(A_FEED=2,0,G461)+(CHOOSE(N_CW+1,0,1,CW_N2,CW_N3,CW_N4,CW_N5,CW_N6)+IF(A_FEED=2,CHOOSE(MIN(N_CW_A,6)+1,0,1,CW_N2,CW_N3,CW_N4,CW_N5,CW_N6),CHOOSE(MIN(N_CW_A,2)+1,0,CW_A1,CW_A2)))*CW_PER_SWING*AM461,AM461))</f>
        <v>9.959088401262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2*ROUNDUP(G462*1000/V_ZENER,0)*PRICE_Z+(4+IF(CORE_MODE=1,1,0)+IF(OR(CORE_MODE=3,CORE_MODE=4),IF(A_FEED=2,0,1)+2*N_CW+2*N_CW_A,0))*ROUNDUP(G462*DIODE_SAFETY/V_STICK,0)*PRICE_STICK</f>
        <v>184.8</v>
      </c>
      <c r="AG462" s="24" t="n">
        <f aca="false">SUM(X462:AF462)</f>
        <v>2015.17568034</v>
      </c>
      <c r="AH462" s="20" t="n">
        <f aca="false">FIXED_BOM</f>
        <v>3754</v>
      </c>
      <c r="AI462" s="24" t="n">
        <f aca="false">(AG462+AH462)*(1+CONT)</f>
        <v>6634.552032391</v>
      </c>
      <c r="AJ462" s="24" t="n">
        <f aca="false">IF(AR462&gt;0,AI462/AR462,1000000000000)</f>
        <v>3802.31663681212</v>
      </c>
      <c r="AK462" s="8" t="n">
        <f aca="false">IF(AND(AP462&gt;=V_NEED,AR462&gt;=P_MIN,AQ462&gt;=Z_MIN,F462&lt;=N_CAP,D462&lt;=R_MAX,OR(CORONA_REQ=0,O462&gt;=G462),OR(CORE_MODE&lt;&gt;3,E_CORE&lt;=E_NULL_MAX),N_CW_A_OK="yes"),1,0)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IF(CORE_MODE=1,G462,IF(OR(CORE_MODE=3,CORE_MODE=4),IF(A_FEED=2,0,G462)+(CHOOSE(N_CW+1,0,1,CW_N2,CW_N3,CW_N4,CW_N5,CW_N6)+IF(A_FEED=2,CHOOSE(MIN(N_CW_A,6)+1,0,1,CW_N2,CW_N3,CW_N4,CW_N5,CW_N6),CHOOSE(MIN(N_CW_A,2)+1,0,CW_A1,CW_A2)))*CW_PER_SWING*AM462,AM462))</f>
        <v>23.784341510358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2*ROUNDUP(G463*1000/V_ZENER,0)*PRICE_Z+(4+IF(CORE_MODE=1,1,0)+IF(OR(CORE_MODE=3,CORE_MODE=4),IF(A_FEED=2,0,1)+2*N_CW+2*N_CW_A,0))*ROUNDUP(G463*DIODE_SAFETY/V_STICK,0)*PRICE_STICK</f>
        <v>184.8</v>
      </c>
      <c r="AG463" s="24" t="n">
        <f aca="false">SUM(X463:AF463)</f>
        <v>2455.54081515</v>
      </c>
      <c r="AH463" s="20" t="n">
        <f aca="false">FIXED_BOM</f>
        <v>3754</v>
      </c>
      <c r="AI463" s="24" t="n">
        <f aca="false">(AG463+AH463)*(1+CONT)</f>
        <v>7140.9719374225</v>
      </c>
      <c r="AJ463" s="24" t="n">
        <f aca="false">IF(AR463&gt;0,AI463/AR463,1000000000000)</f>
        <v>2561.19102034596</v>
      </c>
      <c r="AK463" s="8" t="n">
        <f aca="false">IF(AND(AP463&gt;=V_NEED,AR463&gt;=P_MIN,AQ463&gt;=Z_MIN,F463&lt;=N_CAP,D463&lt;=R_MAX,OR(CORONA_REQ=0,O463&gt;=G463),OR(CORE_MODE&lt;&gt;3,E_CORE&lt;=E_NULL_MAX),N_CW_A_OK="yes"),1,0)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IF(CORE_MODE=1,G463,IF(OR(CORE_MODE=3,CORE_MODE=4),IF(A_FEED=2,0,G463)+(CHOOSE(N_CW+1,0,1,CW_N2,CW_N3,CW_N4,CW_N5,CW_N6)+IF(A_FEED=2,CHOOSE(MIN(N_CW_A,6)+1,0,1,CW_N2,CW_N3,CW_N4,CW_N5,CW_N6),CHOOSE(MIN(N_CW_A,2)+1,0,CW_A1,CW_A2)))*CW_PER_SWING*AM463,AM463))</f>
        <v>30.50056960236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2*ROUNDUP(G464*1000/V_ZENER,0)*PRICE_Z+(4+IF(CORE_MODE=1,1,0)+IF(OR(CORE_MODE=3,CORE_MODE=4),IF(A_FEED=2,0,1)+2*N_CW+2*N_CW_A,0))*ROUNDUP(G464*DIODE_SAFETY/V_STICK,0)*PRICE_STICK</f>
        <v>184.8</v>
      </c>
      <c r="AG464" s="24" t="n">
        <f aca="false">SUM(X464:AF464)</f>
        <v>2974.23441882</v>
      </c>
      <c r="AH464" s="20" t="n">
        <f aca="false">FIXED_BOM</f>
        <v>3754</v>
      </c>
      <c r="AI464" s="24" t="n">
        <f aca="false">(AG464+AH464)*(1+CONT)</f>
        <v>7737.469581643</v>
      </c>
      <c r="AJ464" s="24" t="n">
        <f aca="false">IF(AR464&gt;0,AI464/AR464,1000000000000)</f>
        <v>2018.32465525784</v>
      </c>
      <c r="AK464" s="8" t="n">
        <f aca="false">IF(AND(AP464&gt;=V_NEED,AR464&gt;=P_MIN,AQ464&gt;=Z_MIN,F464&lt;=N_CAP,D464&lt;=R_MAX,OR(CORONA_REQ=0,O464&gt;=G464),OR(CORE_MODE&lt;&gt;3,E_CORE&lt;=E_NULL_MAX),N_CW_A_OK="yes"),1,0)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IF(CORE_MODE=1,G464,IF(OR(CORE_MODE=3,CORE_MODE=4),IF(A_FEED=2,0,G464)+(CHOOSE(N_CW+1,0,1,CW_N2,CW_N3,CW_N4,CW_N5,CW_N6)+IF(A_FEED=2,CHOOSE(MIN(N_CW_A,6)+1,0,1,CW_N2,CW_N3,CW_N4,CW_N5,CW_N6),CHOOSE(MIN(N_CW_A,2)+1,0,CW_A1,CW_A2)))*CW_PER_SWING*AM464,AM464))</f>
        <v>35.582332600386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2*ROUNDUP(G465*1000/V_ZENER,0)*PRICE_Z+(4+IF(CORE_MODE=1,1,0)+IF(OR(CORE_MODE=3,CORE_MODE=4),IF(A_FEED=2,0,1)+2*N_CW+2*N_CW_A,0))*ROUNDUP(G465*DIODE_SAFETY/V_STICK,0)*PRICE_STICK</f>
        <v>184.8</v>
      </c>
      <c r="AG465" s="24" t="n">
        <f aca="false">SUM(X465:AF465)</f>
        <v>3492.92808749</v>
      </c>
      <c r="AH465" s="20" t="n">
        <f aca="false">FIXED_BOM</f>
        <v>3754</v>
      </c>
      <c r="AI465" s="24" t="n">
        <f aca="false">(AG465+AH465)*(1+CONT)</f>
        <v>8333.9673006135</v>
      </c>
      <c r="AJ465" s="24" t="n">
        <f aca="false">IF(AR465&gt;0,AI465/AR465,1000000000000)</f>
        <v>1705.31307178825</v>
      </c>
      <c r="AK465" s="8" t="n">
        <f aca="false">IF(AND(AP465&gt;=V_NEED,AR465&gt;=P_MIN,AQ465&gt;=Z_MIN,F465&lt;=N_CAP,D465&lt;=R_MAX,OR(CORONA_REQ=0,O465&gt;=G465),OR(CORE_MODE&lt;&gt;3,E_CORE&lt;=E_NULL_MAX),N_CW_A_OK="yes"),1,0)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IF(CORE_MODE=1,G465,IF(OR(CORE_MODE=3,CORE_MODE=4),IF(A_FEED=2,0,G465)+(CHOOSE(N_CW+1,0,1,CW_N2,CW_N3,CW_N4,CW_N5,CW_N6)+IF(A_FEED=2,CHOOSE(MIN(N_CW_A,6)+1,0,1,CW_N2,CW_N3,CW_N4,CW_N5,CW_N6),CHOOSE(MIN(N_CW_A,2)+1,0,CW_A1,CW_A2)))*CW_PER_SWING*AM465,AM465))</f>
        <v>37.537997954886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2*ROUNDUP(G466*1000/V_ZENER,0)*PRICE_Z+(4+IF(CORE_MODE=1,1,0)+IF(OR(CORE_MODE=3,CORE_MODE=4),IF(A_FEED=2,0,1)+2*N_CW+2*N_CW_A,0))*ROUNDUP(G466*DIODE_SAFETY/V_STICK,0)*PRICE_STICK</f>
        <v>184.8</v>
      </c>
      <c r="AG466" s="24" t="n">
        <f aca="false">SUM(X466:AF466)</f>
        <v>4530.3153703</v>
      </c>
      <c r="AH466" s="20" t="n">
        <f aca="false">FIXED_BOM</f>
        <v>3754</v>
      </c>
      <c r="AI466" s="24" t="n">
        <f aca="false">(AG466+AH466)*(1+CONT)</f>
        <v>9526.962675845</v>
      </c>
      <c r="AJ466" s="24" t="n">
        <f aca="false">IF(AR466&gt;0,AI466/AR466,1000000000000)</f>
        <v>1362.19612496007</v>
      </c>
      <c r="AK466" s="8" t="n">
        <f aca="false">IF(AND(AP466&gt;=V_NEED,AR466&gt;=P_MIN,AQ466&gt;=Z_MIN,F466&lt;=N_CAP,D466&lt;=R_MAX,OR(CORONA_REQ=0,O466&gt;=G466),OR(CORE_MODE&lt;&gt;3,E_CORE&lt;=E_NULL_MAX),N_CW_A_OK="yes"),1,0)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IF(CORE_MODE=1,G466,IF(OR(CORE_MODE=3,CORE_MODE=4),IF(A_FEED=2,0,G466)+(CHOOSE(N_CW+1,0,1,CW_N2,CW_N3,CW_N4,CW_N5,CW_N6)+IF(A_FEED=2,CHOOSE(MIN(N_CW_A,6)+1,0,1,CW_N2,CW_N3,CW_N4,CW_N5,CW_N6),CHOOSE(MIN(N_CW_A,2)+1,0,CW_A1,CW_A2)))*CW_PER_SWING*AM466,AM466))</f>
        <v>39.962853213426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2*ROUNDUP(G467*1000/V_ZENER,0)*PRICE_Z+(4+IF(CORE_MODE=1,1,0)+IF(OR(CORE_MODE=3,CORE_MODE=4),IF(A_FEED=2,0,1)+2*N_CW+2*N_CW_A,0))*ROUNDUP(G467*DIODE_SAFETY/V_STICK,0)*PRICE_STICK</f>
        <v>184.8</v>
      </c>
      <c r="AG467" s="24" t="n">
        <f aca="false">SUM(X467:AF467)</f>
        <v>1499.73112618</v>
      </c>
      <c r="AH467" s="20" t="n">
        <f aca="false">FIXED_BOM</f>
        <v>3754</v>
      </c>
      <c r="AI467" s="24" t="n">
        <f aca="false">(AG467+AH467)*(1+CONT)</f>
        <v>6041.790795107</v>
      </c>
      <c r="AJ467" s="24" t="n">
        <f aca="false">IF(AR467&gt;0,AI467/AR467,1000000000000)</f>
        <v>9290.58898577608</v>
      </c>
      <c r="AK467" s="8" t="n">
        <f aca="false">IF(AND(AP467&gt;=V_NEED,AR467&gt;=P_MIN,AQ467&gt;=Z_MIN,F467&lt;=N_CAP,D467&lt;=R_MAX,OR(CORONA_REQ=0,O467&gt;=G467),OR(CORE_MODE&lt;&gt;3,E_CORE&lt;=E_NULL_MAX),N_CW_A_OK="yes"),1,0)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IF(CORE_MODE=1,G467,IF(OR(CORE_MODE=3,CORE_MODE=4),IF(A_FEED=2,0,G467)+(CHOOSE(N_CW+1,0,1,CW_N2,CW_N3,CW_N4,CW_N5,CW_N6)+IF(A_FEED=2,CHOOSE(MIN(N_CW_A,6)+1,0,1,CW_N2,CW_N3,CW_N4,CW_N5,CW_N6),CHOOSE(MIN(N_CW_A,2)+1,0,CW_A1,CW_A2)))*CW_PER_SWING*AM467,AM467))</f>
        <v>8.578938327102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2*ROUNDUP(G468*1000/V_ZENER,0)*PRICE_Z+(4+IF(CORE_MODE=1,1,0)+IF(OR(CORE_MODE=3,CORE_MODE=4),IF(A_FEED=2,0,1)+2*N_CW+2*N_CW_A,0))*ROUNDUP(G468*DIODE_SAFETY/V_STICK,0)*PRICE_STICK</f>
        <v>184.8</v>
      </c>
      <c r="AG468" s="24" t="n">
        <f aca="false">SUM(X468:AF468)</f>
        <v>2020.04926584</v>
      </c>
      <c r="AH468" s="20" t="n">
        <f aca="false">FIXED_BOM</f>
        <v>3754</v>
      </c>
      <c r="AI468" s="24" t="n">
        <f aca="false">(AG468+AH468)*(1+CONT)</f>
        <v>6640.156655716</v>
      </c>
      <c r="AJ468" s="24" t="n">
        <f aca="false">IF(AR468&gt;0,AI468/AR468,1000000000000)</f>
        <v>4062.94271001431</v>
      </c>
      <c r="AK468" s="8" t="n">
        <f aca="false">IF(AND(AP468&gt;=V_NEED,AR468&gt;=P_MIN,AQ468&gt;=Z_MIN,F468&lt;=N_CAP,D468&lt;=R_MAX,OR(CORONA_REQ=0,O468&gt;=G468),OR(CORE_MODE&lt;&gt;3,E_CORE&lt;=E_NULL_MAX),N_CW_A_OK="yes"),1,0)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IF(CORE_MODE=1,G468,IF(OR(CORE_MODE=3,CORE_MODE=4),IF(A_FEED=2,0,G468)+(CHOOSE(N_CW+1,0,1,CW_N2,CW_N3,CW_N4,CW_N5,CW_N6)+IF(A_FEED=2,CHOOSE(MIN(N_CW_A,6)+1,0,1,CW_N2,CW_N3,CW_N4,CW_N5,CW_N6),CHOOSE(MIN(N_CW_A,2)+1,0,CW_A1,CW_A2)))*CW_PER_SWING*AM468,AM468))</f>
        <v>16.200977979186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2*ROUNDUP(G469*1000/V_ZENER,0)*PRICE_Z+(4+IF(CORE_MODE=1,1,0)+IF(OR(CORE_MODE=3,CORE_MODE=4),IF(A_FEED=2,0,1)+2*N_CW+2*N_CW_A,0))*ROUNDUP(G469*DIODE_SAFETY/V_STICK,0)*PRICE_STICK</f>
        <v>184.8</v>
      </c>
      <c r="AG469" s="24" t="n">
        <f aca="false">SUM(X469:AF469)</f>
        <v>2540.367462</v>
      </c>
      <c r="AH469" s="20" t="n">
        <f aca="false">FIXED_BOM</f>
        <v>3754</v>
      </c>
      <c r="AI469" s="24" t="n">
        <f aca="false">(AG469+AH469)*(1+CONT)</f>
        <v>7238.5225813</v>
      </c>
      <c r="AJ469" s="24" t="n">
        <f aca="false">IF(AR469&gt;0,AI469/AR469,1000000000000)</f>
        <v>2753.01327508482</v>
      </c>
      <c r="AK469" s="8" t="n">
        <f aca="false">IF(AND(AP469&gt;=V_NEED,AR469&gt;=P_MIN,AQ469&gt;=Z_MIN,F469&lt;=N_CAP,D469&lt;=R_MAX,OR(CORONA_REQ=0,O469&gt;=G469),OR(CORE_MODE&lt;&gt;3,E_CORE&lt;=E_NULL_MAX),N_CW_A_OK="yes"),1,0)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IF(CORE_MODE=1,G469,IF(OR(CORE_MODE=3,CORE_MODE=4),IF(A_FEED=2,0,G469)+(CHOOSE(N_CW+1,0,1,CW_N2,CW_N3,CW_N4,CW_N5,CW_N6)+IF(A_FEED=2,CHOOSE(MIN(N_CW_A,6)+1,0,1,CW_N2,CW_N3,CW_N4,CW_N5,CW_N6),CHOOSE(MIN(N_CW_A,2)+1,0,CW_A1,CW_A2)))*CW_PER_SWING*AM469,AM469))</f>
        <v>21.745071727236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2*ROUNDUP(G470*1000/V_ZENER,0)*PRICE_Z+(4+IF(CORE_MODE=1,1,0)+IF(OR(CORE_MODE=3,CORE_MODE=4),IF(A_FEED=2,0,1)+2*N_CW+2*N_CW_A,0))*ROUNDUP(G470*DIODE_SAFETY/V_STICK,0)*PRICE_STICK</f>
        <v>184.8</v>
      </c>
      <c r="AG470" s="24" t="n">
        <f aca="false">SUM(X470:AF470)</f>
        <v>3139.01419202</v>
      </c>
      <c r="AH470" s="20" t="n">
        <f aca="false">FIXED_BOM</f>
        <v>3754</v>
      </c>
      <c r="AI470" s="24" t="n">
        <f aca="false">(AG470+AH470)*(1+CONT)</f>
        <v>7926.966320823</v>
      </c>
      <c r="AJ470" s="24" t="n">
        <f aca="false">IF(AR470&gt;0,AI470/AR470,1000000000000)</f>
        <v>2183.30783444331</v>
      </c>
      <c r="AK470" s="8" t="n">
        <f aca="false">IF(AND(AP470&gt;=V_NEED,AR470&gt;=P_MIN,AQ470&gt;=Z_MIN,F470&lt;=N_CAP,D470&lt;=R_MAX,OR(CORONA_REQ=0,O470&gt;=G470),OR(CORE_MODE&lt;&gt;3,E_CORE&lt;=E_NULL_MAX),N_CW_A_OK="yes"),1,0)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IF(CORE_MODE=1,G470,IF(OR(CORE_MODE=3,CORE_MODE=4),IF(A_FEED=2,0,G470)+(CHOOSE(N_CW+1,0,1,CW_N2,CW_N3,CW_N4,CW_N5,CW_N6)+IF(A_FEED=2,CHOOSE(MIN(N_CW_A,6)+1,0,1,CW_N2,CW_N3,CW_N4,CW_N5,CW_N6),CHOOSE(MIN(N_CW_A,2)+1,0,CW_A1,CW_A2)))*CW_PER_SWING*AM470,AM470))</f>
        <v>25.858475830044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2*ROUNDUP(G471*1000/V_ZENER,0)*PRICE_Z+(4+IF(CORE_MODE=1,1,0)+IF(OR(CORE_MODE=3,CORE_MODE=4),IF(A_FEED=2,0,1)+2*N_CW+2*N_CW_A,0))*ROUNDUP(G471*DIODE_SAFETY/V_STICK,0)*PRICE_STICK</f>
        <v>184.8</v>
      </c>
      <c r="AG471" s="24" t="n">
        <f aca="false">SUM(X471:AF471)</f>
        <v>3659.33238818</v>
      </c>
      <c r="AH471" s="20" t="n">
        <f aca="false">FIXED_BOM</f>
        <v>3754</v>
      </c>
      <c r="AI471" s="24" t="n">
        <f aca="false">(AG471+AH471)*(1+CONT)</f>
        <v>8525.332246407</v>
      </c>
      <c r="AJ471" s="24" t="n">
        <f aca="false">IF(AR471&gt;0,AI471/AR471,1000000000000)</f>
        <v>1841.50224576908</v>
      </c>
      <c r="AK471" s="8" t="n">
        <f aca="false">IF(AND(AP471&gt;=V_NEED,AR471&gt;=P_MIN,AQ471&gt;=Z_MIN,F471&lt;=N_CAP,D471&lt;=R_MAX,OR(CORONA_REQ=0,O471&gt;=G471),OR(CORE_MODE&lt;&gt;3,E_CORE&lt;=E_NULL_MAX),N_CW_A_OK="yes"),1,0)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IF(CORE_MODE=1,G471,IF(OR(CORE_MODE=3,CORE_MODE=4),IF(A_FEED=2,0,G471)+(CHOOSE(N_CW+1,0,1,CW_N2,CW_N3,CW_N4,CW_N5,CW_N6)+IF(A_FEED=2,CHOOSE(MIN(N_CW_A,6)+1,0,1,CW_N2,CW_N3,CW_N4,CW_N5,CW_N6),CHOOSE(MIN(N_CW_A,2)+1,0,CW_A1,CW_A2)))*CW_PER_SWING*AM471,AM471))</f>
        <v>29.056356897282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2*ROUNDUP(G472*1000/V_ZENER,0)*PRICE_Z+(4+IF(CORE_MODE=1,1,0)+IF(OR(CORE_MODE=3,CORE_MODE=4),IF(A_FEED=2,0,1)+2*N_CW+2*N_CW_A,0))*ROUNDUP(G472*DIODE_SAFETY/V_STICK,0)*PRICE_STICK</f>
        <v>184.8</v>
      </c>
      <c r="AG472" s="24" t="n">
        <f aca="false">SUM(X472:AF472)</f>
        <v>4699.968724</v>
      </c>
      <c r="AH472" s="20" t="n">
        <f aca="false">FIXED_BOM</f>
        <v>3754</v>
      </c>
      <c r="AI472" s="24" t="n">
        <f aca="false">(AG472+AH472)*(1+CONT)</f>
        <v>9722.0640326</v>
      </c>
      <c r="AJ472" s="24" t="n">
        <f aca="false">IF(AR472&gt;0,AI472/AR472,1000000000000)</f>
        <v>1465.94682134249</v>
      </c>
      <c r="AK472" s="8" t="n">
        <f aca="false">IF(AND(AP472&gt;=V_NEED,AR472&gt;=P_MIN,AQ472&gt;=Z_MIN,F472&lt;=N_CAP,D472&lt;=R_MAX,OR(CORONA_REQ=0,O472&gt;=G472),OR(CORE_MODE&lt;&gt;3,E_CORE&lt;=E_NULL_MAX),N_CW_A_OK="yes"),1,0)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IF(CORE_MODE=1,G472,IF(OR(CORE_MODE=3,CORE_MODE=4),IF(A_FEED=2,0,G472)+(CHOOSE(N_CW+1,0,1,CW_N2,CW_N3,CW_N4,CW_N5,CW_N6)+IF(A_FEED=2,CHOOSE(MIN(N_CW_A,6)+1,0,1,CW_N2,CW_N3,CW_N4,CW_N5,CW_N6),CHOOSE(MIN(N_CW_A,2)+1,0,CW_A1,CW_A2)))*CW_PER_SWING*AM472,AM472))</f>
        <v>34.014043911276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2*ROUNDUP(G473*1000/V_ZENER,0)*PRICE_Z+(4+IF(CORE_MODE=1,1,0)+IF(OR(CORE_MODE=3,CORE_MODE=4),IF(A_FEED=2,0,1)+2*N_CW+2*N_CW_A,0))*ROUNDUP(G473*DIODE_SAFETY/V_STICK,0)*PRICE_STICK</f>
        <v>184.8</v>
      </c>
      <c r="AG473" s="24" t="n">
        <f aca="false">SUM(X473:AF473)</f>
        <v>1438.30082746</v>
      </c>
      <c r="AH473" s="20" t="n">
        <f aca="false">FIXED_BOM</f>
        <v>3754</v>
      </c>
      <c r="AI473" s="24" t="n">
        <f aca="false">(AG473+AH473)*(1+CONT)</f>
        <v>5971.145951579</v>
      </c>
      <c r="AJ473" s="24" t="n">
        <f aca="false">IF(AR473&gt;0,AI473/AR473,1000000000000)</f>
        <v>11833.6589143245</v>
      </c>
      <c r="AK473" s="8" t="n">
        <f aca="false">IF(AND(AP473&gt;=V_NEED,AR473&gt;=P_MIN,AQ473&gt;=Z_MIN,F473&lt;=N_CAP,D473&lt;=R_MAX,OR(CORONA_REQ=0,O473&gt;=G473),OR(CORE_MODE&lt;&gt;3,E_CORE&lt;=E_NULL_MAX),N_CW_A_OK="yes"),1,0)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IF(CORE_MODE=1,G473,IF(OR(CORE_MODE=3,CORE_MODE=4),IF(A_FEED=2,0,G473)+(CHOOSE(N_CW+1,0,1,CW_N2,CW_N3,CW_N4,CW_N5,CW_N6)+IF(A_FEED=2,CHOOSE(MIN(N_CW_A,6)+1,0,1,CW_N2,CW_N3,CW_N4,CW_N5,CW_N6),CHOOSE(MIN(N_CW_A,2)+1,0,CW_A1,CW_A2)))*CW_PER_SWING*AM473,AM473))</f>
        <v>5.41302278517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2*ROUNDUP(G474*1000/V_ZENER,0)*PRICE_Z+(4+IF(CORE_MODE=1,1,0)+IF(OR(CORE_MODE=3,CORE_MODE=4),IF(A_FEED=2,0,1)+2*N_CW+2*N_CW_A,0))*ROUNDUP(G474*DIODE_SAFETY/V_STICK,0)*PRICE_STICK</f>
        <v>184.8</v>
      </c>
      <c r="AG474" s="24" t="n">
        <f aca="false">SUM(X474:AF474)</f>
        <v>1967.06811916</v>
      </c>
      <c r="AH474" s="20" t="n">
        <f aca="false">FIXED_BOM</f>
        <v>3754</v>
      </c>
      <c r="AI474" s="24" t="n">
        <f aca="false">(AG474+AH474)*(1+CONT)</f>
        <v>6579.228337034</v>
      </c>
      <c r="AJ474" s="24" t="n">
        <f aca="false">IF(AR474&gt;0,AI474/AR474,1000000000000)</f>
        <v>4690.11213893057</v>
      </c>
      <c r="AK474" s="8" t="n">
        <f aca="false">IF(AND(AP474&gt;=V_NEED,AR474&gt;=P_MIN,AQ474&gt;=Z_MIN,F474&lt;=N_CAP,D474&lt;=R_MAX,OR(CORONA_REQ=0,O474&gt;=G474),OR(CORE_MODE&lt;&gt;3,E_CORE&lt;=E_NULL_MAX),N_CW_A_OK="yes"),1,0)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IF(CORE_MODE=1,G474,IF(OR(CORE_MODE=3,CORE_MODE=4),IF(A_FEED=2,0,G474)+(CHOOSE(N_CW+1,0,1,CW_N2,CW_N3,CW_N4,CW_N5,CW_N6)+IF(A_FEED=2,CHOOSE(MIN(N_CW_A,6)+1,0,1,CW_N2,CW_N3,CW_N4,CW_N5,CW_N6),CHOOSE(MIN(N_CW_A,2)+1,0,CW_A1,CW_A2)))*CW_PER_SWING*AM474,AM474))</f>
        <v>20.72031157053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2*ROUNDUP(G475*1000/V_ZENER,0)*PRICE_Z+(4+IF(CORE_MODE=1,1,0)+IF(OR(CORE_MODE=3,CORE_MODE=4),IF(A_FEED=2,0,1)+2*N_CW+2*N_CW_A,0))*ROUNDUP(G475*DIODE_SAFETY/V_STICK,0)*PRICE_STICK</f>
        <v>184.8</v>
      </c>
      <c r="AG475" s="24" t="n">
        <f aca="false">SUM(X475:AF475)</f>
        <v>2414.80667391</v>
      </c>
      <c r="AH475" s="20" t="n">
        <f aca="false">FIXED_BOM</f>
        <v>3754</v>
      </c>
      <c r="AI475" s="24" t="n">
        <f aca="false">(AG475+AH475)*(1+CONT)</f>
        <v>7094.1276749965</v>
      </c>
      <c r="AJ475" s="24" t="n">
        <f aca="false">IF(AR475&gt;0,AI475/AR475,1000000000000)</f>
        <v>3060.86132096894</v>
      </c>
      <c r="AK475" s="8" t="n">
        <f aca="false">IF(AND(AP475&gt;=V_NEED,AR475&gt;=P_MIN,AQ475&gt;=Z_MIN,F475&lt;=N_CAP,D475&lt;=R_MAX,OR(CORONA_REQ=0,O475&gt;=G475),OR(CORE_MODE&lt;&gt;3,E_CORE&lt;=E_NULL_MAX),N_CW_A_OK="yes"),1,0)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IF(CORE_MODE=1,G475,IF(OR(CORE_MODE=3,CORE_MODE=4),IF(A_FEED=2,0,G475)+(CHOOSE(N_CW+1,0,1,CW_N2,CW_N3,CW_N4,CW_N5,CW_N6)+IF(A_FEED=2,CHOOSE(MIN(N_CW_A,6)+1,0,1,CW_N2,CW_N3,CW_N4,CW_N5,CW_N6),CHOOSE(MIN(N_CW_A,2)+1,0,CW_A1,CW_A2)))*CW_PER_SWING*AM475,AM475))</f>
        <v>29.703732002802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2*ROUNDUP(G476*1000/V_ZENER,0)*PRICE_Z+(4+IF(CORE_MODE=1,1,0)+IF(OR(CORE_MODE=3,CORE_MODE=4),IF(A_FEED=2,0,1)+2*N_CW+2*N_CW_A,0))*ROUNDUP(G476*DIODE_SAFETY/V_STICK,0)*PRICE_STICK</f>
        <v>184.8</v>
      </c>
      <c r="AG476" s="24" t="n">
        <f aca="false">SUM(X476:AF476)</f>
        <v>2943.57395514</v>
      </c>
      <c r="AH476" s="20" t="n">
        <f aca="false">FIXED_BOM</f>
        <v>3754</v>
      </c>
      <c r="AI476" s="24" t="n">
        <f aca="false">(AG476+AH476)*(1+CONT)</f>
        <v>7702.210048411</v>
      </c>
      <c r="AJ476" s="24" t="n">
        <f aca="false">IF(AR476&gt;0,AI476/AR476,1000000000000)</f>
        <v>2378.96108407832</v>
      </c>
      <c r="AK476" s="8" t="n">
        <f aca="false">IF(AND(AP476&gt;=V_NEED,AR476&gt;=P_MIN,AQ476&gt;=Z_MIN,F476&lt;=N_CAP,D476&lt;=R_MAX,OR(CORONA_REQ=0,O476&gt;=G476),OR(CORE_MODE&lt;&gt;3,E_CORE&lt;=E_NULL_MAX),N_CW_A_OK="yes"),1,0)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IF(CORE_MODE=1,G476,IF(OR(CORE_MODE=3,CORE_MODE=4),IF(A_FEED=2,0,G476)+(CHOOSE(N_CW+1,0,1,CW_N2,CW_N3,CW_N4,CW_N5,CW_N6)+IF(A_FEED=2,CHOOSE(MIN(N_CW_A,6)+1,0,1,CW_N2,CW_N3,CW_N4,CW_N5,CW_N6),CHOOSE(MIN(N_CW_A,2)+1,0,CW_A1,CW_A2)))*CW_PER_SWING*AM476,AM476))</f>
        <v>35.03890169208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2*ROUNDUP(G477*1000/V_ZENER,0)*PRICE_Z+(4+IF(CORE_MODE=1,1,0)+IF(OR(CORE_MODE=3,CORE_MODE=4),IF(A_FEED=2,0,1)+2*N_CW+2*N_CW_A,0))*ROUNDUP(G477*DIODE_SAFETY/V_STICK,0)*PRICE_STICK</f>
        <v>184.8</v>
      </c>
      <c r="AG477" s="24" t="n">
        <f aca="false">SUM(X477:AF477)</f>
        <v>3391.31244839</v>
      </c>
      <c r="AH477" s="20" t="n">
        <f aca="false">FIXED_BOM</f>
        <v>3754</v>
      </c>
      <c r="AI477" s="24" t="n">
        <f aca="false">(AG477+AH477)*(1+CONT)</f>
        <v>8217.1093156485</v>
      </c>
      <c r="AJ477" s="24" t="n">
        <f aca="false">IF(AR477&gt;0,AI477/AR477,1000000000000)</f>
        <v>1974.30656093167</v>
      </c>
      <c r="AK477" s="8" t="n">
        <f aca="false">IF(AND(AP477&gt;=V_NEED,AR477&gt;=P_MIN,AQ477&gt;=Z_MIN,F477&lt;=N_CAP,D477&lt;=R_MAX,OR(CORONA_REQ=0,O477&gt;=G477),OR(CORE_MODE&lt;&gt;3,E_CORE&lt;=E_NULL_MAX),N_CW_A_OK="yes"),1,0)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IF(CORE_MODE=1,G477,IF(OR(CORE_MODE=3,CORE_MODE=4),IF(A_FEED=2,0,G477)+(CHOOSE(N_CW+1,0,1,CW_N2,CW_N3,CW_N4,CW_N5,CW_N6)+IF(A_FEED=2,CHOOSE(MIN(N_CW_A,6)+1,0,1,CW_N2,CW_N3,CW_N4,CW_N5,CW_N6),CHOOSE(MIN(N_CW_A,2)+1,0,CW_A1,CW_A2)))*CW_PER_SWING*AM477,AM477))</f>
        <v>39.326543587188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2*ROUNDUP(G478*1000/V_ZENER,0)*PRICE_Z+(4+IF(CORE_MODE=1,1,0)+IF(OR(CORE_MODE=3,CORE_MODE=4),IF(A_FEED=2,0,1)+2*N_CW+2*N_CW_A,0))*ROUNDUP(G478*DIODE_SAFETY/V_STICK,0)*PRICE_STICK</f>
        <v>184.8</v>
      </c>
      <c r="AG478" s="24" t="n">
        <f aca="false">SUM(X478:AF478)</f>
        <v>4367.81822437</v>
      </c>
      <c r="AH478" s="20" t="n">
        <f aca="false">FIXED_BOM</f>
        <v>3754</v>
      </c>
      <c r="AI478" s="24" t="n">
        <f aca="false">(AG478+AH478)*(1+CONT)</f>
        <v>9340.0909580255</v>
      </c>
      <c r="AJ478" s="24" t="n">
        <f aca="false">IF(AR478&gt;0,AI478/AR478,1000000000000)</f>
        <v>1552.38430910853</v>
      </c>
      <c r="AK478" s="8" t="n">
        <f aca="false">IF(AND(AP478&gt;=V_NEED,AR478&gt;=P_MIN,AQ478&gt;=Z_MIN,F478&lt;=N_CAP,D478&lt;=R_MAX,OR(CORONA_REQ=0,O478&gt;=G478),OR(CORE_MODE&lt;&gt;3,E_CORE&lt;=E_NULL_MAX),N_CW_A_OK="yes"),1,0)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IF(CORE_MODE=1,G478,IF(OR(CORE_MODE=3,CORE_MODE=4),IF(A_FEED=2,0,G478)+(CHOOSE(N_CW+1,0,1,CW_N2,CW_N3,CW_N4,CW_N5,CW_N6)+IF(A_FEED=2,CHOOSE(MIN(N_CW_A,6)+1,0,1,CW_N2,CW_N3,CW_N4,CW_N5,CW_N6),CHOOSE(MIN(N_CW_A,2)+1,0,CW_A1,CW_A2)))*CW_PER_SWING*AM478,AM478))</f>
        <v>41.211181043604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2*ROUNDUP(G479*1000/V_ZENER,0)*PRICE_Z+(4+IF(CORE_MODE=1,1,0)+IF(OR(CORE_MODE=3,CORE_MODE=4),IF(A_FEED=2,0,1)+2*N_CW+2*N_CW_A,0))*ROUNDUP(G479*DIODE_SAFETY/V_STICK,0)*PRICE_STICK</f>
        <v>184.8</v>
      </c>
      <c r="AG479" s="24" t="n">
        <f aca="false">SUM(X479:AF479)</f>
        <v>1523.66170558</v>
      </c>
      <c r="AH479" s="20" t="n">
        <f aca="false">FIXED_BOM</f>
        <v>3754</v>
      </c>
      <c r="AI479" s="24" t="n">
        <f aca="false">(AG479+AH479)*(1+CONT)</f>
        <v>6069.310961417</v>
      </c>
      <c r="AJ479" s="24" t="n">
        <f aca="false">IF(AR479&gt;0,AI479/AR479,1000000000000)</f>
        <v>8986.60586285949</v>
      </c>
      <c r="AK479" s="8" t="n">
        <f aca="false">IF(AND(AP479&gt;=V_NEED,AR479&gt;=P_MIN,AQ479&gt;=Z_MIN,F479&lt;=N_CAP,D479&lt;=R_MAX,OR(CORONA_REQ=0,O479&gt;=G479),OR(CORE_MODE&lt;&gt;3,E_CORE&lt;=E_NULL_MAX),N_CW_A_OK="yes"),1,0)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IF(CORE_MODE=1,G479,IF(OR(CORE_MODE=3,CORE_MODE=4),IF(A_FEED=2,0,G479)+(CHOOSE(N_CW+1,0,1,CW_N2,CW_N3,CW_N4,CW_N5,CW_N6)+IF(A_FEED=2,CHOOSE(MIN(N_CW_A,6)+1,0,1,CW_N2,CW_N3,CW_N4,CW_N5,CW_N6),CHOOSE(MIN(N_CW_A,2)+1,0,CW_A1,CW_A2)))*CW_PER_SWING*AM479,AM479))</f>
        <v>9.442830948408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2*ROUNDUP(G480*1000/V_ZENER,0)*PRICE_Z+(4+IF(CORE_MODE=1,1,0)+IF(OR(CORE_MODE=3,CORE_MODE=4),IF(A_FEED=2,0,1)+2*N_CW+2*N_CW_A,0))*ROUNDUP(G480*DIODE_SAFETY/V_STICK,0)*PRICE_STICK</f>
        <v>184.8</v>
      </c>
      <c r="AG480" s="24" t="n">
        <f aca="false">SUM(X480:AF480)</f>
        <v>2054.59509363</v>
      </c>
      <c r="AH480" s="20" t="n">
        <f aca="false">FIXED_BOM</f>
        <v>3754</v>
      </c>
      <c r="AI480" s="24" t="n">
        <f aca="false">(AG480+AH480)*(1+CONT)</f>
        <v>6679.8843576745</v>
      </c>
      <c r="AJ480" s="24" t="n">
        <f aca="false">IF(AR480&gt;0,AI480/AR480,1000000000000)</f>
        <v>3981.36377043733</v>
      </c>
      <c r="AK480" s="8" t="n">
        <f aca="false">IF(AND(AP480&gt;=V_NEED,AR480&gt;=P_MIN,AQ480&gt;=Z_MIN,F480&lt;=N_CAP,D480&lt;=R_MAX,OR(CORONA_REQ=0,O480&gt;=G480),OR(CORE_MODE&lt;&gt;3,E_CORE&lt;=E_NULL_MAX),N_CW_A_OK="yes"),1,0)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IF(CORE_MODE=1,G480,IF(OR(CORE_MODE=3,CORE_MODE=4),IF(A_FEED=2,0,G480)+(CHOOSE(N_CW+1,0,1,CW_N2,CW_N3,CW_N4,CW_N5,CW_N6)+IF(A_FEED=2,CHOOSE(MIN(N_CW_A,6)+1,0,1,CW_N2,CW_N3,CW_N4,CW_N5,CW_N6),CHOOSE(MIN(N_CW_A,2)+1,0,CW_A1,CW_A2)))*CW_PER_SWING*AM480,AM480))</f>
        <v>21.97183128426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2*ROUNDUP(G481*1000/V_ZENER,0)*PRICE_Z+(4+IF(CORE_MODE=1,1,0)+IF(OR(CORE_MODE=3,CORE_MODE=4),IF(A_FEED=2,0,1)+2*N_CW+2*N_CW_A,0))*ROUNDUP(G481*DIODE_SAFETY/V_STICK,0)*PRICE_STICK</f>
        <v>184.8</v>
      </c>
      <c r="AG481" s="24" t="n">
        <f aca="false">SUM(X481:AF481)</f>
        <v>2504.4996267</v>
      </c>
      <c r="AH481" s="20" t="n">
        <f aca="false">FIXED_BOM</f>
        <v>3754</v>
      </c>
      <c r="AI481" s="24" t="n">
        <f aca="false">(AG481+AH481)*(1+CONT)</f>
        <v>7197.274570705</v>
      </c>
      <c r="AJ481" s="24" t="n">
        <f aca="false">IF(AR481&gt;0,AI481/AR481,1000000000000)</f>
        <v>2674.01701790858</v>
      </c>
      <c r="AK481" s="8" t="n">
        <f aca="false">IF(AND(AP481&gt;=V_NEED,AR481&gt;=P_MIN,AQ481&gt;=Z_MIN,F481&lt;=N_CAP,D481&lt;=R_MAX,OR(CORONA_REQ=0,O481&gt;=G481),OR(CORE_MODE&lt;&gt;3,E_CORE&lt;=E_NULL_MAX),N_CW_A_OK="yes"),1,0)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IF(CORE_MODE=1,G481,IF(OR(CORE_MODE=3,CORE_MODE=4),IF(A_FEED=2,0,G481)+(CHOOSE(N_CW+1,0,1,CW_N2,CW_N3,CW_N4,CW_N5,CW_N6)+IF(A_FEED=2,CHOOSE(MIN(N_CW_A,6)+1,0,1,CW_N2,CW_N3,CW_N4,CW_N5,CW_N6),CHOOSE(MIN(N_CW_A,2)+1,0,CW_A1,CW_A2)))*CW_PER_SWING*AM481,AM481))</f>
        <v>28.467242155638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2*ROUNDUP(G482*1000/V_ZENER,0)*PRICE_Z+(4+IF(CORE_MODE=1,1,0)+IF(OR(CORE_MODE=3,CORE_MODE=4),IF(A_FEED=2,0,1)+2*N_CW+2*N_CW_A,0))*ROUNDUP(G482*DIODE_SAFETY/V_STICK,0)*PRICE_STICK</f>
        <v>184.8</v>
      </c>
      <c r="AG482" s="24" t="n">
        <f aca="false">SUM(X482:AF482)</f>
        <v>3035.43295125</v>
      </c>
      <c r="AH482" s="20" t="n">
        <f aca="false">FIXED_BOM</f>
        <v>3754</v>
      </c>
      <c r="AI482" s="24" t="n">
        <f aca="false">(AG482+AH482)*(1+CONT)</f>
        <v>7807.8478939375</v>
      </c>
      <c r="AJ482" s="24" t="n">
        <f aca="false">IF(AR482&gt;0,AI482/AR482,1000000000000)</f>
        <v>2103.959361626</v>
      </c>
      <c r="AK482" s="8" t="n">
        <f aca="false">IF(AND(AP482&gt;=V_NEED,AR482&gt;=P_MIN,AQ482&gt;=Z_MIN,F482&lt;=N_CAP,D482&lt;=R_MAX,OR(CORONA_REQ=0,O482&gt;=G482),OR(CORE_MODE&lt;&gt;3,E_CORE&lt;=E_NULL_MAX),N_CW_A_OK="yes"),1,0)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IF(CORE_MODE=1,G482,IF(OR(CORE_MODE=3,CORE_MODE=4),IF(A_FEED=2,0,G482)+(CHOOSE(N_CW+1,0,1,CW_N2,CW_N3,CW_N4,CW_N5,CW_N6)+IF(A_FEED=2,CHOOSE(MIN(N_CW_A,6)+1,0,1,CW_N2,CW_N3,CW_N4,CW_N5,CW_N6),CHOOSE(MIN(N_CW_A,2)+1,0,CW_A1,CW_A2)))*CW_PER_SWING*AM482,AM482))</f>
        <v>33.381915143148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2*ROUNDUP(G483*1000/V_ZENER,0)*PRICE_Z+(4+IF(CORE_MODE=1,1,0)+IF(OR(CORE_MODE=3,CORE_MODE=4),IF(A_FEED=2,0,1)+2*N_CW+2*N_CW_A,0))*ROUNDUP(G483*DIODE_SAFETY/V_STICK,0)*PRICE_STICK</f>
        <v>184.8</v>
      </c>
      <c r="AG483" s="24" t="n">
        <f aca="false">SUM(X483:AF483)</f>
        <v>3566.3662808</v>
      </c>
      <c r="AH483" s="20" t="n">
        <f aca="false">FIXED_BOM</f>
        <v>3754</v>
      </c>
      <c r="AI483" s="24" t="n">
        <f aca="false">(AG483+AH483)*(1+CONT)</f>
        <v>8418.42122292</v>
      </c>
      <c r="AJ483" s="24" t="n">
        <f aca="false">IF(AR483&gt;0,AI483/AR483,1000000000000)</f>
        <v>1777.19791056063</v>
      </c>
      <c r="AK483" s="8" t="n">
        <f aca="false">IF(AND(AP483&gt;=V_NEED,AR483&gt;=P_MIN,AQ483&gt;=Z_MIN,F483&lt;=N_CAP,D483&lt;=R_MAX,OR(CORONA_REQ=0,O483&gt;=G483),OR(CORE_MODE&lt;&gt;3,E_CORE&lt;=E_NULL_MAX),N_CW_A_OK="yes"),1,0)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IF(CORE_MODE=1,G483,IF(OR(CORE_MODE=3,CORE_MODE=4),IF(A_FEED=2,0,G483)+(CHOOSE(N_CW+1,0,1,CW_N2,CW_N3,CW_N4,CW_N5,CW_N6)+IF(A_FEED=2,CHOOSE(MIN(N_CW_A,6)+1,0,1,CW_N2,CW_N3,CW_N4,CW_N5,CW_N6),CHOOSE(MIN(N_CW_A,2)+1,0,CW_A1,CW_A2)))*CW_PER_SWING*AM483,AM483))</f>
        <v>35.517073013136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2*ROUNDUP(G484*1000/V_ZENER,0)*PRICE_Z+(4+IF(CORE_MODE=1,1,0)+IF(OR(CORE_MODE=3,CORE_MODE=4),IF(A_FEED=2,0,1)+2*N_CW+2*N_CW_A,0))*ROUNDUP(G484*DIODE_SAFETY/V_STICK,0)*PRICE_STICK</f>
        <v>184.8</v>
      </c>
      <c r="AG484" s="24" t="n">
        <f aca="false">SUM(X484:AF484)</f>
        <v>4628.23298143</v>
      </c>
      <c r="AH484" s="20" t="n">
        <f aca="false">FIXED_BOM</f>
        <v>3754</v>
      </c>
      <c r="AI484" s="24" t="n">
        <f aca="false">(AG484+AH484)*(1+CONT)</f>
        <v>9639.5679286445</v>
      </c>
      <c r="AJ484" s="24" t="n">
        <f aca="false">IF(AR484&gt;0,AI484/AR484,1000000000000)</f>
        <v>1419.46326402015</v>
      </c>
      <c r="AK484" s="8" t="n">
        <f aca="false">IF(AND(AP484&gt;=V_NEED,AR484&gt;=P_MIN,AQ484&gt;=Z_MIN,F484&lt;=N_CAP,D484&lt;=R_MAX,OR(CORONA_REQ=0,O484&gt;=G484),OR(CORE_MODE&lt;&gt;3,E_CORE&lt;=E_NULL_MAX),N_CW_A_OK="yes"),1,0)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IF(CORE_MODE=1,G484,IF(OR(CORE_MODE=3,CORE_MODE=4),IF(A_FEED=2,0,G484)+(CHOOSE(N_CW+1,0,1,CW_N2,CW_N3,CW_N4,CW_N5,CW_N6)+IF(A_FEED=2,CHOOSE(MIN(N_CW_A,6)+1,0,1,CW_N2,CW_N3,CW_N4,CW_N5,CW_N6),CHOOSE(MIN(N_CW_A,2)+1,0,CW_A1,CW_A2)))*CW_PER_SWING*AM484,AM484))</f>
        <v>38.41709871285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2*ROUNDUP(G485*1000/V_ZENER,0)*PRICE_Z+(4+IF(CORE_MODE=1,1,0)+IF(OR(CORE_MODE=3,CORE_MODE=4),IF(A_FEED=2,0,1)+2*N_CW+2*N_CW_A,0))*ROUNDUP(G485*DIODE_SAFETY/V_STICK,0)*PRICE_STICK</f>
        <v>184.8</v>
      </c>
      <c r="AG485" s="24" t="n">
        <f aca="false">SUM(X485:AF485)</f>
        <v>1527.99378025</v>
      </c>
      <c r="AH485" s="20" t="n">
        <f aca="false">FIXED_BOM</f>
        <v>3754</v>
      </c>
      <c r="AI485" s="24" t="n">
        <f aca="false">(AG485+AH485)*(1+CONT)</f>
        <v>6074.2928472875</v>
      </c>
      <c r="AJ485" s="24" t="n">
        <f aca="false">IF(AR485&gt;0,AI485/AR485,1000000000000)</f>
        <v>10344.5746348536</v>
      </c>
      <c r="AK485" s="8" t="n">
        <f aca="false">IF(AND(AP485&gt;=V_NEED,AR485&gt;=P_MIN,AQ485&gt;=Z_MIN,F485&lt;=N_CAP,D485&lt;=R_MAX,OR(CORONA_REQ=0,O485&gt;=G485),OR(CORE_MODE&lt;&gt;3,E_CORE&lt;=E_NULL_MAX),N_CW_A_OK="yes"),1,0)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IF(CORE_MODE=1,G485,IF(OR(CORE_MODE=3,CORE_MODE=4),IF(A_FEED=2,0,G485)+(CHOOSE(N_CW+1,0,1,CW_N2,CW_N3,CW_N4,CW_N5,CW_N6)+IF(A_FEED=2,CHOOSE(MIN(N_CW_A,6)+1,0,1,CW_N2,CW_N3,CW_N4,CW_N5,CW_N6),CHOOSE(MIN(N_CW_A,2)+1,0,CW_A1,CW_A2)))*CW_PER_SWING*AM485,AM485))</f>
        <v>7.58106299808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2*ROUNDUP(G486*1000/V_ZENER,0)*PRICE_Z+(4+IF(CORE_MODE=1,1,0)+IF(OR(CORE_MODE=3,CORE_MODE=4),IF(A_FEED=2,0,1)+2*N_CW+2*N_CW_A,0))*ROUNDUP(G486*DIODE_SAFETY/V_STICK,0)*PRICE_STICK</f>
        <v>184.8</v>
      </c>
      <c r="AG486" s="24" t="n">
        <f aca="false">SUM(X486:AF486)</f>
        <v>2061.09321162</v>
      </c>
      <c r="AH486" s="20" t="n">
        <f aca="false">FIXED_BOM</f>
        <v>3754</v>
      </c>
      <c r="AI486" s="24" t="n">
        <f aca="false">(AG486+AH486)*(1+CONT)</f>
        <v>6687.357193363</v>
      </c>
      <c r="AJ486" s="24" t="n">
        <f aca="false">IF(AR486&gt;0,AI486/AR486,1000000000000)</f>
        <v>4355.35023844253</v>
      </c>
      <c r="AK486" s="8" t="n">
        <f aca="false">IF(AND(AP486&gt;=V_NEED,AR486&gt;=P_MIN,AQ486&gt;=Z_MIN,F486&lt;=N_CAP,D486&lt;=R_MAX,OR(CORONA_REQ=0,O486&gt;=G486),OR(CORE_MODE&lt;&gt;3,E_CORE&lt;=E_NULL_MAX),N_CW_A_OK="yes"),1,0)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IF(CORE_MODE=1,G486,IF(OR(CORE_MODE=3,CORE_MODE=4),IF(A_FEED=2,0,G486)+(CHOOSE(N_CW+1,0,1,CW_N2,CW_N3,CW_N4,CW_N5,CW_N6)+IF(A_FEED=2,CHOOSE(MIN(N_CW_A,6)+1,0,1,CW_N2,CW_N3,CW_N4,CW_N5,CW_N6),CHOOSE(MIN(N_CW_A,2)+1,0,CW_A1,CW_A2)))*CW_PER_SWING*AM486,AM486))</f>
        <v>14.330780400222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2*ROUNDUP(G487*1000/V_ZENER,0)*PRICE_Z+(4+IF(CORE_MODE=1,1,0)+IF(OR(CORE_MODE=3,CORE_MODE=4),IF(A_FEED=2,0,1)+2*N_CW+2*N_CW_A,0))*ROUNDUP(G487*DIODE_SAFETY/V_STICK,0)*PRICE_STICK</f>
        <v>184.8</v>
      </c>
      <c r="AG487" s="24" t="n">
        <f aca="false">SUM(X487:AF487)</f>
        <v>2675.22137097</v>
      </c>
      <c r="AH487" s="20" t="n">
        <f aca="false">FIXED_BOM</f>
        <v>3754</v>
      </c>
      <c r="AI487" s="24" t="n">
        <f aca="false">(AG487+AH487)*(1+CONT)</f>
        <v>7393.6045766155</v>
      </c>
      <c r="AJ487" s="24" t="n">
        <f aca="false">IF(AR487&gt;0,AI487/AR487,1000000000000)</f>
        <v>2965.98743364</v>
      </c>
      <c r="AK487" s="8" t="n">
        <f aca="false">IF(AND(AP487&gt;=V_NEED,AR487&gt;=P_MIN,AQ487&gt;=Z_MIN,F487&lt;=N_CAP,D487&lt;=R_MAX,OR(CORONA_REQ=0,O487&gt;=G487),OR(CORE_MODE&lt;&gt;3,E_CORE&lt;=E_NULL_MAX),N_CW_A_OK="yes"),1,0)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IF(CORE_MODE=1,G487,IF(OR(CORE_MODE=3,CORE_MODE=4),IF(A_FEED=2,0,G487)+(CHOOSE(N_CW+1,0,1,CW_N2,CW_N3,CW_N4,CW_N5,CW_N6)+IF(A_FEED=2,CHOOSE(MIN(N_CW_A,6)+1,0,1,CW_N2,CW_N3,CW_N4,CW_N5,CW_N6),CHOOSE(MIN(N_CW_A,2)+1,0,CW_A1,CW_A2)))*CW_PER_SWING*AM487,AM487))</f>
        <v>19.66737200571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2*ROUNDUP(G488*1000/V_ZENER,0)*PRICE_Z+(4+IF(CORE_MODE=1,1,0)+IF(OR(CORE_MODE=3,CORE_MODE=4),IF(A_FEED=2,0,1)+2*N_CW+2*N_CW_A,0))*ROUNDUP(G488*DIODE_SAFETY/V_STICK,0)*PRICE_STICK</f>
        <v>184.8</v>
      </c>
      <c r="AG488" s="24" t="n">
        <f aca="false">SUM(X488:AF488)</f>
        <v>3208.32073187</v>
      </c>
      <c r="AH488" s="20" t="n">
        <f aca="false">FIXED_BOM</f>
        <v>3754</v>
      </c>
      <c r="AI488" s="24" t="n">
        <f aca="false">(AG488+AH488)*(1+CONT)</f>
        <v>8006.6688416505</v>
      </c>
      <c r="AJ488" s="24" t="n">
        <f aca="false">IF(AR488&gt;0,AI488/AR488,1000000000000)</f>
        <v>2317.55721093465</v>
      </c>
      <c r="AK488" s="8" t="n">
        <f aca="false">IF(AND(AP488&gt;=V_NEED,AR488&gt;=P_MIN,AQ488&gt;=Z_MIN,F488&lt;=N_CAP,D488&lt;=R_MAX,OR(CORONA_REQ=0,O488&gt;=G488),OR(CORE_MODE&lt;&gt;3,E_CORE&lt;=E_NULL_MAX),N_CW_A_OK="yes"),1,0)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IF(CORE_MODE=1,G488,IF(OR(CORE_MODE=3,CORE_MODE=4),IF(A_FEED=2,0,G488)+(CHOOSE(N_CW+1,0,1,CW_N2,CW_N3,CW_N4,CW_N5,CW_N6)+IF(A_FEED=2,CHOOSE(MIN(N_CW_A,6)+1,0,1,CW_N2,CW_N3,CW_N4,CW_N5,CW_N6),CHOOSE(MIN(N_CW_A,2)+1,0,CW_A1,CW_A2)))*CW_PER_SWING*AM488,AM488))</f>
        <v>23.905717975854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2*ROUNDUP(G489*1000/V_ZENER,0)*PRICE_Z+(4+IF(CORE_MODE=1,1,0)+IF(OR(CORE_MODE=3,CORE_MODE=4),IF(A_FEED=2,0,1)+2*N_CW+2*N_CW_A,0))*ROUNDUP(G489*DIODE_SAFETY/V_STICK,0)*PRICE_STICK</f>
        <v>184.8</v>
      </c>
      <c r="AG489" s="24" t="n">
        <f aca="false">SUM(X489:AF489)</f>
        <v>3741.42009974</v>
      </c>
      <c r="AH489" s="20" t="n">
        <f aca="false">FIXED_BOM</f>
        <v>3754</v>
      </c>
      <c r="AI489" s="24" t="n">
        <f aca="false">(AG489+AH489)*(1+CONT)</f>
        <v>8619.733114701</v>
      </c>
      <c r="AJ489" s="24" t="n">
        <f aca="false">IF(AR489&gt;0,AI489/AR489,1000000000000)</f>
        <v>1951.51470410001</v>
      </c>
      <c r="AK489" s="8" t="n">
        <f aca="false">IF(AND(AP489&gt;=V_NEED,AR489&gt;=P_MIN,AQ489&gt;=Z_MIN,F489&lt;=N_CAP,D489&lt;=R_MAX,OR(CORONA_REQ=0,O489&gt;=G489),OR(CORE_MODE&lt;&gt;3,E_CORE&lt;=E_NULL_MAX),N_CW_A_OK="yes"),1,0)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IF(CORE_MODE=1,G489,IF(OR(CORE_MODE=3,CORE_MODE=4),IF(A_FEED=2,0,G489)+(CHOOSE(N_CW+1,0,1,CW_N2,CW_N3,CW_N4,CW_N5,CW_N6)+IF(A_FEED=2,CHOOSE(MIN(N_CW_A,6)+1,0,1,CW_N2,CW_N3,CW_N4,CW_N5,CW_N6),CHOOSE(MIN(N_CW_A,2)+1,0,CW_A1,CW_A2)))*CW_PER_SWING*AM489,AM489))</f>
        <v>27.394047712746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2*ROUNDUP(G490*1000/V_ZENER,0)*PRICE_Z+(4+IF(CORE_MODE=1,1,0)+IF(OR(CORE_MODE=3,CORE_MODE=4),IF(A_FEED=2,0,1)+2*N_CW+2*N_CW_A,0))*ROUNDUP(G490*DIODE_SAFETY/V_STICK,0)*PRICE_STICK</f>
        <v>184.8</v>
      </c>
      <c r="AG490" s="24" t="n">
        <f aca="false">SUM(X490:AF490)</f>
        <v>4807.61888701</v>
      </c>
      <c r="AH490" s="20" t="n">
        <f aca="false">FIXED_BOM</f>
        <v>3754</v>
      </c>
      <c r="AI490" s="24" t="n">
        <f aca="false">(AG490+AH490)*(1+CONT)</f>
        <v>9845.8617200615</v>
      </c>
      <c r="AJ490" s="24" t="n">
        <f aca="false">IF(AR490&gt;0,AI490/AR490,1000000000000)</f>
        <v>1551.79625698547</v>
      </c>
      <c r="AK490" s="8" t="n">
        <f aca="false">IF(AND(AP490&gt;=V_NEED,AR490&gt;=P_MIN,AQ490&gt;=Z_MIN,F490&lt;=N_CAP,D490&lt;=R_MAX,OR(CORONA_REQ=0,O490&gt;=G490),OR(CORE_MODE&lt;&gt;3,E_CORE&lt;=E_NULL_MAX),N_CW_A_OK="yes"),1,0)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IF(CORE_MODE=1,G490,IF(OR(CORE_MODE=3,CORE_MODE=4),IF(A_FEED=2,0,G490)+(CHOOSE(N_CW+1,0,1,CW_N2,CW_N3,CW_N4,CW_N5,CW_N6)+IF(A_FEED=2,CHOOSE(MIN(N_CW_A,6)+1,0,1,CW_N2,CW_N3,CW_N4,CW_N5,CW_N6),CHOOSE(MIN(N_CW_A,2)+1,0,CW_A1,CW_A2)))*CW_PER_SWING*AM490,AM490))</f>
        <v>32.830572438378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2*ROUNDUP(G491*1000/V_ZENER,0)*PRICE_Z+(4+IF(CORE_MODE=1,1,0)+IF(OR(CORE_MODE=3,CORE_MODE=4),IF(A_FEED=2,0,1)+2*N_CW+2*N_CW_A,0))*ROUNDUP(G491*DIODE_SAFETY/V_STICK,0)*PRICE_STICK</f>
        <v>184.8</v>
      </c>
      <c r="AG491" s="24" t="n">
        <f aca="false">SUM(X491:AF491)</f>
        <v>1461.69718756</v>
      </c>
      <c r="AH491" s="20" t="n">
        <f aca="false">FIXED_BOM</f>
        <v>3754</v>
      </c>
      <c r="AI491" s="24" t="n">
        <f aca="false">(AG491+AH491)*(1+CONT)</f>
        <v>5998.051765694</v>
      </c>
      <c r="AJ491" s="24" t="n">
        <f aca="false">IF(AR491&gt;0,AI491/AR491,1000000000000)</f>
        <v>12652.9964975551</v>
      </c>
      <c r="AK491" s="8" t="n">
        <f aca="false">IF(AND(AP491&gt;=V_NEED,AR491&gt;=P_MIN,AQ491&gt;=Z_MIN,F491&lt;=N_CAP,D491&lt;=R_MAX,OR(CORONA_REQ=0,O491&gt;=G491),OR(CORE_MODE&lt;&gt;3,E_CORE&lt;=E_NULL_MAX),N_CW_A_OK="yes"),1,0)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IF(CORE_MODE=1,G491,IF(OR(CORE_MODE=3,CORE_MODE=4),IF(A_FEED=2,0,G491)+(CHOOSE(N_CW+1,0,1,CW_N2,CW_N3,CW_N4,CW_N5,CW_N6)+IF(A_FEED=2,CHOOSE(MIN(N_CW_A,6)+1,0,1,CW_N2,CW_N3,CW_N4,CW_N5,CW_N6),CHOOSE(MIN(N_CW_A,2)+1,0,CW_A1,CW_A2)))*CW_PER_SWING*AM491,AM491))</f>
        <v>5.41525116132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2*ROUNDUP(G492*1000/V_ZENER,0)*PRICE_Z+(4+IF(CORE_MODE=1,1,0)+IF(OR(CORE_MODE=3,CORE_MODE=4),IF(A_FEED=2,0,1)+2*N_CW+2*N_CW_A,0))*ROUNDUP(G492*DIODE_SAFETY/V_STICK,0)*PRICE_STICK</f>
        <v>184.8</v>
      </c>
      <c r="AG492" s="24" t="n">
        <f aca="false">SUM(X492:AF492)</f>
        <v>2002.16273734</v>
      </c>
      <c r="AH492" s="20" t="n">
        <f aca="false">FIXED_BOM</f>
        <v>3754</v>
      </c>
      <c r="AI492" s="24" t="n">
        <f aca="false">(AG492+AH492)*(1+CONT)</f>
        <v>6619.587147941</v>
      </c>
      <c r="AJ492" s="24" t="n">
        <f aca="false">IF(AR492&gt;0,AI492/AR492,1000000000000)</f>
        <v>4883.71831135351</v>
      </c>
      <c r="AK492" s="8" t="n">
        <f aca="false">IF(AND(AP492&gt;=V_NEED,AR492&gt;=P_MIN,AQ492&gt;=Z_MIN,F492&lt;=N_CAP,D492&lt;=R_MAX,OR(CORONA_REQ=0,O492&gt;=G492),OR(CORE_MODE&lt;&gt;3,E_CORE&lt;=E_NULL_MAX),N_CW_A_OK="yes"),1,0)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IF(CORE_MODE=1,G492,IF(OR(CORE_MODE=3,CORE_MODE=4),IF(A_FEED=2,0,G492)+(CHOOSE(N_CW+1,0,1,CW_N2,CW_N3,CW_N4,CW_N5,CW_N6)+IF(A_FEED=2,CHOOSE(MIN(N_CW_A,6)+1,0,1,CW_N2,CW_N3,CW_N4,CW_N5,CW_N6),CHOOSE(MIN(N_CW_A,2)+1,0,CW_A1,CW_A2)))*CW_PER_SWING*AM492,AM492))</f>
        <v>19.537693247358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2*ROUNDUP(G493*1000/V_ZENER,0)*PRICE_Z+(4+IF(CORE_MODE=1,1,0)+IF(OR(CORE_MODE=3,CORE_MODE=4),IF(A_FEED=2,0,1)+2*N_CW+2*N_CW_A,0))*ROUNDUP(G493*DIODE_SAFETY/V_STICK,0)*PRICE_STICK</f>
        <v>184.8</v>
      </c>
      <c r="AG493" s="24" t="n">
        <f aca="false">SUM(X493:AF493)</f>
        <v>2458.89917952</v>
      </c>
      <c r="AH493" s="20" t="n">
        <f aca="false">FIXED_BOM</f>
        <v>3754</v>
      </c>
      <c r="AI493" s="24" t="n">
        <f aca="false">(AG493+AH493)*(1+CONT)</f>
        <v>7144.834056448</v>
      </c>
      <c r="AJ493" s="24" t="n">
        <f aca="false">IF(AR493&gt;0,AI493/AR493,1000000000000)</f>
        <v>3176.98981403084</v>
      </c>
      <c r="AK493" s="8" t="n">
        <f aca="false">IF(AND(AP493&gt;=V_NEED,AR493&gt;=P_MIN,AQ493&gt;=Z_MIN,F493&lt;=N_CAP,D493&lt;=R_MAX,OR(CORONA_REQ=0,O493&gt;=G493),OR(CORE_MODE&lt;&gt;3,E_CORE&lt;=E_NULL_MAX),N_CW_A_OK="yes"),1,0)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IF(CORE_MODE=1,G493,IF(OR(CORE_MODE=3,CORE_MODE=4),IF(A_FEED=2,0,G493)+(CHOOSE(N_CW+1,0,1,CW_N2,CW_N3,CW_N4,CW_N5,CW_N6)+IF(A_FEED=2,CHOOSE(MIN(N_CW_A,6)+1,0,1,CW_N2,CW_N3,CW_N4,CW_N5,CW_N6),CHOOSE(MIN(N_CW_A,2)+1,0,CW_A1,CW_A2)))*CW_PER_SWING*AM493,AM493))</f>
        <v>27.927970882812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2*ROUNDUP(G494*1000/V_ZENER,0)*PRICE_Z+(4+IF(CORE_MODE=1,1,0)+IF(OR(CORE_MODE=3,CORE_MODE=4),IF(A_FEED=2,0,1)+2*N_CW+2*N_CW_A,0))*ROUNDUP(G494*DIODE_SAFETY/V_STICK,0)*PRICE_STICK</f>
        <v>184.8</v>
      </c>
      <c r="AG494" s="24" t="n">
        <f aca="false">SUM(X494:AF494)</f>
        <v>2999.3646708</v>
      </c>
      <c r="AH494" s="20" t="n">
        <f aca="false">FIXED_BOM</f>
        <v>3754</v>
      </c>
      <c r="AI494" s="24" t="n">
        <f aca="false">(AG494+AH494)*(1+CONT)</f>
        <v>7766.36937142</v>
      </c>
      <c r="AJ494" s="24" t="n">
        <f aca="false">IF(AR494&gt;0,AI494/AR494,1000000000000)</f>
        <v>2465.7191713787</v>
      </c>
      <c r="AK494" s="8" t="n">
        <f aca="false">IF(AND(AP494&gt;=V_NEED,AR494&gt;=P_MIN,AQ494&gt;=Z_MIN,F494&lt;=N_CAP,D494&lt;=R_MAX,OR(CORONA_REQ=0,O494&gt;=G494),OR(CORE_MODE&lt;&gt;3,E_CORE&lt;=E_NULL_MAX),N_CW_A_OK="yes"),1,0)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IF(CORE_MODE=1,G494,IF(OR(CORE_MODE=3,CORE_MODE=4),IF(A_FEED=2,0,G494)+(CHOOSE(N_CW+1,0,1,CW_N2,CW_N3,CW_N4,CW_N5,CW_N6)+IF(A_FEED=2,CHOOSE(MIN(N_CW_A,6)+1,0,1,CW_N2,CW_N3,CW_N4,CW_N5,CW_N6),CHOOSE(MIN(N_CW_A,2)+1,0,CW_A1,CW_A2)))*CW_PER_SWING*AM494,AM494))</f>
        <v>33.104136383604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2*ROUNDUP(G495*1000/V_ZENER,0)*PRICE_Z+(4+IF(CORE_MODE=1,1,0)+IF(OR(CORE_MODE=3,CORE_MODE=4),IF(A_FEED=2,0,1)+2*N_CW+2*N_CW_A,0))*ROUNDUP(G495*DIODE_SAFETY/V_STICK,0)*PRICE_STICK</f>
        <v>184.8</v>
      </c>
      <c r="AG495" s="24" t="n">
        <f aca="false">SUM(X495:AF495)</f>
        <v>3456.10117148</v>
      </c>
      <c r="AH495" s="20" t="n">
        <f aca="false">FIXED_BOM</f>
        <v>3754</v>
      </c>
      <c r="AI495" s="24" t="n">
        <f aca="false">(AG495+AH495)*(1+CONT)</f>
        <v>8291.616347202</v>
      </c>
      <c r="AJ495" s="24" t="n">
        <f aca="false">IF(AR495&gt;0,AI495/AR495,1000000000000)</f>
        <v>2043.44275093884</v>
      </c>
      <c r="AK495" s="8" t="n">
        <f aca="false">IF(AND(AP495&gt;=V_NEED,AR495&gt;=P_MIN,AQ495&gt;=Z_MIN,F495&lt;=N_CAP,D495&lt;=R_MAX,OR(CORONA_REQ=0,O495&gt;=G495),OR(CORE_MODE&lt;&gt;3,E_CORE&lt;=E_NULL_MAX),N_CW_A_OK="yes"),1,0)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IF(CORE_MODE=1,G495,IF(OR(CORE_MODE=3,CORE_MODE=4),IF(A_FEED=2,0,G495)+(CHOOSE(N_CW+1,0,1,CW_N2,CW_N3,CW_N4,CW_N5,CW_N6)+IF(A_FEED=2,CHOOSE(MIN(N_CW_A,6)+1,0,1,CW_N2,CW_N3,CW_N4,CW_N5,CW_N6),CHOOSE(MIN(N_CW_A,2)+1,0,CW_A1,CW_A2)))*CW_PER_SWING*AM495,AM495))</f>
        <v>37.167157962792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2*ROUNDUP(G496*1000/V_ZENER,0)*PRICE_Z+(4+IF(CORE_MODE=1,1,0)+IF(OR(CORE_MODE=3,CORE_MODE=4),IF(A_FEED=2,0,1)+2*N_CW+2*N_CW_A,0))*ROUNDUP(G496*DIODE_SAFETY/V_STICK,0)*PRICE_STICK</f>
        <v>184.8</v>
      </c>
      <c r="AG496" s="24" t="n">
        <f aca="false">SUM(X496:AF496)</f>
        <v>4537.03215904</v>
      </c>
      <c r="AH496" s="20" t="n">
        <f aca="false">FIXED_BOM</f>
        <v>3754</v>
      </c>
      <c r="AI496" s="24" t="n">
        <f aca="false">(AG496+AH496)*(1+CONT)</f>
        <v>9534.686982896</v>
      </c>
      <c r="AJ496" s="24" t="n">
        <f aca="false">IF(AR496&gt;0,AI496/AR496,1000000000000)</f>
        <v>1624.31585827187</v>
      </c>
      <c r="AK496" s="8" t="n">
        <f aca="false">IF(AND(AP496&gt;=V_NEED,AR496&gt;=P_MIN,AQ496&gt;=Z_MIN,F496&lt;=N_CAP,D496&lt;=R_MAX,OR(CORONA_REQ=0,O496&gt;=G496),OR(CORE_MODE&lt;&gt;3,E_CORE&lt;=E_NULL_MAX),N_CW_A_OK="yes"),1,0)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IF(CORE_MODE=1,G496,IF(OR(CORE_MODE=3,CORE_MODE=4),IF(A_FEED=2,0,G496)+(CHOOSE(N_CW+1,0,1,CW_N2,CW_N3,CW_N4,CW_N5,CW_N6)+IF(A_FEED=2,CHOOSE(MIN(N_CW_A,6)+1,0,1,CW_N2,CW_N3,CW_N4,CW_N5,CW_N6),CHOOSE(MIN(N_CW_A,2)+1,0,CW_A1,CW_A2)))*CW_PER_SWING*AM496,AM496))</f>
        <v>39.49391373642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2*ROUNDUP(G497*1000/V_ZENER,0)*PRICE_Z+(4+IF(CORE_MODE=1,1,0)+IF(OR(CORE_MODE=3,CORE_MODE=4),IF(A_FEED=2,0,1)+2*N_CW+2*N_CW_A,0))*ROUNDUP(G497*DIODE_SAFETY/V_STICK,0)*PRICE_STICK</f>
        <v>184.8</v>
      </c>
      <c r="AG497" s="24" t="n">
        <f aca="false">SUM(X497:AF497)</f>
        <v>1550.84133799</v>
      </c>
      <c r="AH497" s="20" t="n">
        <f aca="false">FIXED_BOM</f>
        <v>3754</v>
      </c>
      <c r="AI497" s="24" t="n">
        <f aca="false">(AG497+AH497)*(1+CONT)</f>
        <v>6100.5675386885</v>
      </c>
      <c r="AJ497" s="24" t="n">
        <f aca="false">IF(AR497&gt;0,AI497/AR497,1000000000000)</f>
        <v>9606.92065215238</v>
      </c>
      <c r="AK497" s="8" t="n">
        <f aca="false">IF(AND(AP497&gt;=V_NEED,AR497&gt;=P_MIN,AQ497&gt;=Z_MIN,F497&lt;=N_CAP,D497&lt;=R_MAX,OR(CORONA_REQ=0,O497&gt;=G497),OR(CORE_MODE&lt;&gt;3,E_CORE&lt;=E_NULL_MAX),N_CW_A_OK="yes"),1,0)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IF(CORE_MODE=1,G497,IF(OR(CORE_MODE=3,CORE_MODE=4),IF(A_FEED=2,0,G497)+(CHOOSE(N_CW+1,0,1,CW_N2,CW_N3,CW_N4,CW_N5,CW_N6)+IF(A_FEED=2,CHOOSE(MIN(N_CW_A,6)+1,0,1,CW_N2,CW_N3,CW_N4,CW_N5,CW_N6),CHOOSE(MIN(N_CW_A,2)+1,0,CW_A1,CW_A2)))*CW_PER_SWING*AM497,AM497))</f>
        <v>8.938267164684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2*ROUNDUP(G498*1000/V_ZENER,0)*PRICE_Z+(4+IF(CORE_MODE=1,1,0)+IF(OR(CORE_MODE=3,CORE_MODE=4),IF(A_FEED=2,0,1)+2*N_CW+2*N_CW_A,0))*ROUNDUP(G498*DIODE_SAFETY/V_STICK,0)*PRICE_STICK</f>
        <v>184.8</v>
      </c>
      <c r="AG498" s="24" t="n">
        <f aca="false">SUM(X498:AF498)</f>
        <v>2094.01438692</v>
      </c>
      <c r="AH498" s="20" t="n">
        <f aca="false">FIXED_BOM</f>
        <v>3754</v>
      </c>
      <c r="AI498" s="24" t="n">
        <f aca="false">(AG498+AH498)*(1+CONT)</f>
        <v>6725.216544958</v>
      </c>
      <c r="AJ498" s="24" t="n">
        <f aca="false">IF(AR498&gt;0,AI498/AR498,1000000000000)</f>
        <v>4175.66182571939</v>
      </c>
      <c r="AK498" s="8" t="n">
        <f aca="false">IF(AND(AP498&gt;=V_NEED,AR498&gt;=P_MIN,AQ498&gt;=Z_MIN,F498&lt;=N_CAP,D498&lt;=R_MAX,OR(CORONA_REQ=0,O498&gt;=G498),OR(CORE_MODE&lt;&gt;3,E_CORE&lt;=E_NULL_MAX),N_CW_A_OK="yes"),1,0)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IF(CORE_MODE=1,G498,IF(OR(CORE_MODE=3,CORE_MODE=4),IF(A_FEED=2,0,G498)+(CHOOSE(N_CW+1,0,1,CW_N2,CW_N3,CW_N4,CW_N5,CW_N6)+IF(A_FEED=2,CHOOSE(MIN(N_CW_A,6)+1,0,1,CW_N2,CW_N3,CW_N4,CW_N5,CW_N6),CHOOSE(MIN(N_CW_A,2)+1,0,CW_A1,CW_A2)))*CW_PER_SWING*AM498,AM498))</f>
        <v>20.319297243102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2*ROUNDUP(G499*1000/V_ZENER,0)*PRICE_Z+(4+IF(CORE_MODE=1,1,0)+IF(OR(CORE_MODE=3,CORE_MODE=4),IF(A_FEED=2,0,1)+2*N_CW+2*N_CW_A,0))*ROUNDUP(G499*DIODE_SAFETY/V_STICK,0)*PRICE_STICK</f>
        <v>184.8</v>
      </c>
      <c r="AG499" s="24" t="n">
        <f aca="false">SUM(X499:AF499)</f>
        <v>2553.45843825</v>
      </c>
      <c r="AH499" s="20" t="n">
        <f aca="false">FIXED_BOM</f>
        <v>3754</v>
      </c>
      <c r="AI499" s="24" t="n">
        <f aca="false">(AG499+AH499)*(1+CONT)</f>
        <v>7253.5772039875</v>
      </c>
      <c r="AJ499" s="24" t="n">
        <f aca="false">IF(AR499&gt;0,AI499/AR499,1000000000000)</f>
        <v>2789.93718005586</v>
      </c>
      <c r="AK499" s="8" t="n">
        <f aca="false">IF(AND(AP499&gt;=V_NEED,AR499&gt;=P_MIN,AQ499&gt;=Z_MIN,F499&lt;=N_CAP,D499&lt;=R_MAX,OR(CORONA_REQ=0,O499&gt;=G499),OR(CORE_MODE&lt;&gt;3,E_CORE&lt;=E_NULL_MAX),N_CW_A_OK="yes"),1,0)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IF(CORE_MODE=1,G499,IF(OR(CORE_MODE=3,CORE_MODE=4),IF(A_FEED=2,0,G499)+(CHOOSE(N_CW+1,0,1,CW_N2,CW_N3,CW_N4,CW_N5,CW_N6)+IF(A_FEED=2,CHOOSE(MIN(N_CW_A,6)+1,0,1,CW_N2,CW_N3,CW_N4,CW_N5,CW_N6),CHOOSE(MIN(N_CW_A,2)+1,0,CW_A1,CW_A2)))*CW_PER_SWING*AM499,AM499))</f>
        <v>26.615584666242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2*ROUNDUP(G500*1000/V_ZENER,0)*PRICE_Z+(4+IF(CORE_MODE=1,1,0)+IF(OR(CORE_MODE=3,CORE_MODE=4),IF(A_FEED=2,0,1)+2*N_CW+2*N_CW_A,0))*ROUNDUP(G500*DIODE_SAFETY/V_STICK,0)*PRICE_STICK</f>
        <v>184.8</v>
      </c>
      <c r="AG500" s="24" t="n">
        <f aca="false">SUM(X500:AF500)</f>
        <v>3096.63147171</v>
      </c>
      <c r="AH500" s="20" t="n">
        <f aca="false">FIXED_BOM</f>
        <v>3754</v>
      </c>
      <c r="AI500" s="24" t="n">
        <f aca="false">(AG500+AH500)*(1+CONT)</f>
        <v>7878.2261924665</v>
      </c>
      <c r="AJ500" s="24" t="n">
        <f aca="false">IF(AR500&gt;0,AI500/AR500,1000000000000)</f>
        <v>2189.90537436119</v>
      </c>
      <c r="AK500" s="8" t="n">
        <f aca="false">IF(AND(AP500&gt;=V_NEED,AR500&gt;=P_MIN,AQ500&gt;=Z_MIN,F500&lt;=N_CAP,D500&lt;=R_MAX,OR(CORONA_REQ=0,O500&gt;=G500),OR(CORE_MODE&lt;&gt;3,E_CORE&lt;=E_NULL_MAX),N_CW_A_OK="yes"),1,0)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IF(CORE_MODE=1,G500,IF(OR(CORE_MODE=3,CORE_MODE=4),IF(A_FEED=2,0,G500)+(CHOOSE(N_CW+1,0,1,CW_N2,CW_N3,CW_N4,CW_N5,CW_N6)+IF(A_FEED=2,CHOOSE(MIN(N_CW_A,6)+1,0,1,CW_N2,CW_N3,CW_N4,CW_N5,CW_N6),CHOOSE(MIN(N_CW_A,2)+1,0,CW_A1,CW_A2)))*CW_PER_SWING*AM500,AM500))</f>
        <v>31.379551513596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2*ROUNDUP(G501*1000/V_ZENER,0)*PRICE_Z+(4+IF(CORE_MODE=1,1,0)+IF(OR(CORE_MODE=3,CORE_MODE=4),IF(A_FEED=2,0,1)+2*N_CW+2*N_CW_A,0))*ROUNDUP(G501*DIODE_SAFETY/V_STICK,0)*PRICE_STICK</f>
        <v>184.8</v>
      </c>
      <c r="AG501" s="24" t="n">
        <f aca="false">SUM(X501:AF501)</f>
        <v>3639.80452214</v>
      </c>
      <c r="AH501" s="20" t="n">
        <f aca="false">FIXED_BOM</f>
        <v>3754</v>
      </c>
      <c r="AI501" s="24" t="n">
        <f aca="false">(AG501+AH501)*(1+CONT)</f>
        <v>8502.875200461</v>
      </c>
      <c r="AJ501" s="24" t="n">
        <f aca="false">IF(AR501&gt;0,AI501/AR501,1000000000000)</f>
        <v>1851.89404311254</v>
      </c>
      <c r="AK501" s="8" t="n">
        <f aca="false">IF(AND(AP501&gt;=V_NEED,AR501&gt;=P_MIN,AQ501&gt;=Z_MIN,F501&lt;=N_CAP,D501&lt;=R_MAX,OR(CORONA_REQ=0,O501&gt;=G501),OR(CORE_MODE&lt;&gt;3,E_CORE&lt;=E_NULL_MAX),N_CW_A_OK="yes"),1,0)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IF(CORE_MODE=1,G501,IF(OR(CORE_MODE=3,CORE_MODE=4),IF(A_FEED=2,0,G501)+(CHOOSE(N_CW+1,0,1,CW_N2,CW_N3,CW_N4,CW_N5,CW_N6)+IF(A_FEED=2,CHOOSE(MIN(N_CW_A,6)+1,0,1,CW_N2,CW_N3,CW_N4,CW_N5,CW_N6),CHOOSE(MIN(N_CW_A,2)+1,0,CW_A1,CW_A2)))*CW_PER_SWING*AM501,AM501))</f>
        <v>33.704927816274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2*ROUNDUP(G502*1000/V_ZENER,0)*PRICE_Z+(4+IF(CORE_MODE=1,1,0)+IF(OR(CORE_MODE=3,CORE_MODE=4),IF(A_FEED=2,0,1)+2*N_CW+2*N_CW_A,0))*ROUNDUP(G502*DIODE_SAFETY/V_STICK,0)*PRICE_STICK</f>
        <v>184.8</v>
      </c>
      <c r="AG502" s="24" t="n">
        <f aca="false">SUM(X502:AF502)</f>
        <v>4726.15060453</v>
      </c>
      <c r="AH502" s="20" t="n">
        <f aca="false">FIXED_BOM</f>
        <v>3754</v>
      </c>
      <c r="AI502" s="24" t="n">
        <f aca="false">(AG502+AH502)*(1+CONT)</f>
        <v>9752.1731952095</v>
      </c>
      <c r="AJ502" s="24" t="n">
        <f aca="false">IF(AR502&gt;0,AI502/AR502,1000000000000)</f>
        <v>1479.4050802538</v>
      </c>
      <c r="AK502" s="8" t="n">
        <f aca="false">IF(AND(AP502&gt;=V_NEED,AR502&gt;=P_MIN,AQ502&gt;=Z_MIN,F502&lt;=N_CAP,D502&lt;=R_MAX,OR(CORONA_REQ=0,O502&gt;=G502),OR(CORE_MODE&lt;&gt;3,E_CORE&lt;=E_NULL_MAX),N_CW_A_OK="yes"),1,0)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IF(CORE_MODE=1,G502,IF(OR(CORE_MODE=3,CORE_MODE=4),IF(A_FEED=2,0,G502)+(CHOOSE(N_CW+1,0,1,CW_N2,CW_N3,CW_N4,CW_N5,CW_N6)+IF(A_FEED=2,CHOOSE(MIN(N_CW_A,6)+1,0,1,CW_N2,CW_N3,CW_N4,CW_N5,CW_N6),CHOOSE(MIN(N_CW_A,2)+1,0,CW_A1,CW_A2)))*CW_PER_SWING*AM502,AM502))</f>
        <v>37.03520838303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2*ROUNDUP(G503*1000/V_ZENER,0)*PRICE_Z+(4+IF(CORE_MODE=1,1,0)+IF(OR(CORE_MODE=3,CORE_MODE=4),IF(A_FEED=2,0,1)+2*N_CW+2*N_CW_A,0))*ROUNDUP(G503*DIODE_SAFETY/V_STICK,0)*PRICE_STICK</f>
        <v>184.8</v>
      </c>
      <c r="AG503" s="24" t="n">
        <f aca="false">SUM(X503:AF503)</f>
        <v>1556.25644629</v>
      </c>
      <c r="AH503" s="20" t="n">
        <f aca="false">FIXED_BOM</f>
        <v>3754</v>
      </c>
      <c r="AI503" s="24" t="n">
        <f aca="false">(AG503+AH503)*(1+CONT)</f>
        <v>6106.7949132335</v>
      </c>
      <c r="AJ503" s="24" t="n">
        <f aca="false">IF(AR503&gt;0,AI503/AR503,1000000000000)</f>
        <v>11633.2976719927</v>
      </c>
      <c r="AK503" s="8" t="n">
        <f aca="false">IF(AND(AP503&gt;=V_NEED,AR503&gt;=P_MIN,AQ503&gt;=Z_MIN,F503&lt;=N_CAP,D503&lt;=R_MAX,OR(CORONA_REQ=0,O503&gt;=G503),OR(CORE_MODE&lt;&gt;3,E_CORE&lt;=E_NULL_MAX),N_CW_A_OK="yes"),1,0)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IF(CORE_MODE=1,G503,IF(OR(CORE_MODE=3,CORE_MODE=4),IF(A_FEED=2,0,G503)+(CHOOSE(N_CW+1,0,1,CW_N2,CW_N3,CW_N4,CW_N5,CW_N6)+IF(A_FEED=2,CHOOSE(MIN(N_CW_A,6)+1,0,1,CW_N2,CW_N3,CW_N4,CW_N5,CW_N6),CHOOSE(MIN(N_CW_A,2)+1,0,CW_A1,CW_A2)))*CW_PER_SWING*AM503,AM503))</f>
        <v>6.610412058822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2*ROUNDUP(G504*1000/V_ZENER,0)*PRICE_Z+(4+IF(CORE_MODE=1,1,0)+IF(OR(CORE_MODE=3,CORE_MODE=4),IF(A_FEED=2,0,1)+2*N_CW+2*N_CW_A,0))*ROUNDUP(G504*DIODE_SAFETY/V_STICK,0)*PRICE_STICK</f>
        <v>184.8</v>
      </c>
      <c r="AG504" s="24" t="n">
        <f aca="false">SUM(X504:AF504)</f>
        <v>2102.1370374</v>
      </c>
      <c r="AH504" s="20" t="n">
        <f aca="false">FIXED_BOM</f>
        <v>3754</v>
      </c>
      <c r="AI504" s="24" t="n">
        <f aca="false">(AG504+AH504)*(1+CONT)</f>
        <v>6734.55759301</v>
      </c>
      <c r="AJ504" s="24" t="n">
        <f aca="false">IF(AR504&gt;0,AI504/AR504,1000000000000)</f>
        <v>4688.16117544481</v>
      </c>
      <c r="AK504" s="8" t="n">
        <f aca="false">IF(AND(AP504&gt;=V_NEED,AR504&gt;=P_MIN,AQ504&gt;=Z_MIN,F504&lt;=N_CAP,D504&lt;=R_MAX,OR(CORONA_REQ=0,O504&gt;=G504),OR(CORE_MODE&lt;&gt;3,E_CORE&lt;=E_NULL_MAX),N_CW_A_OK="yes"),1,0)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IF(CORE_MODE=1,G504,IF(OR(CORE_MODE=3,CORE_MODE=4),IF(A_FEED=2,0,G504)+(CHOOSE(N_CW+1,0,1,CW_N2,CW_N3,CW_N4,CW_N5,CW_N6)+IF(A_FEED=2,CHOOSE(MIN(N_CW_A,6)+1,0,1,CW_N2,CW_N3,CW_N4,CW_N5,CW_N6),CHOOSE(MIN(N_CW_A,2)+1,0,CW_A1,CW_A2)))*CW_PER_SWING*AM504,AM504))</f>
        <v>12.558983667516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2*ROUNDUP(G505*1000/V_ZENER,0)*PRICE_Z+(4+IF(CORE_MODE=1,1,0)+IF(OR(CORE_MODE=3,CORE_MODE=4),IF(A_FEED=2,0,1)+2*N_CW+2*N_CW_A,0))*ROUNDUP(G505*DIODE_SAFETY/V_STICK,0)*PRICE_STICK</f>
        <v>184.8</v>
      </c>
      <c r="AG505" s="24" t="n">
        <f aca="false">SUM(X505:AF505)</f>
        <v>2731.74667911</v>
      </c>
      <c r="AH505" s="20" t="n">
        <f aca="false">FIXED_BOM</f>
        <v>3754</v>
      </c>
      <c r="AI505" s="24" t="n">
        <f aca="false">(AG505+AH505)*(1+CONT)</f>
        <v>7458.6086809765</v>
      </c>
      <c r="AJ505" s="24" t="n">
        <f aca="false">IF(AR505&gt;0,AI505/AR505,1000000000000)</f>
        <v>3164.67692464012</v>
      </c>
      <c r="AK505" s="8" t="n">
        <f aca="false">IF(AND(AP505&gt;=V_NEED,AR505&gt;=P_MIN,AQ505&gt;=Z_MIN,F505&lt;=N_CAP,D505&lt;=R_MAX,OR(CORONA_REQ=0,O505&gt;=G505),OR(CORE_MODE&lt;&gt;3,E_CORE&lt;=E_NULL_MAX),N_CW_A_OK="yes"),1,0)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IF(CORE_MODE=1,G505,IF(OR(CORE_MODE=3,CORE_MODE=4),IF(A_FEED=2,0,G505)+(CHOOSE(N_CW+1,0,1,CW_N2,CW_N3,CW_N4,CW_N5,CW_N6)+IF(A_FEED=2,CHOOSE(MIN(N_CW_A,6)+1,0,1,CW_N2,CW_N3,CW_N4,CW_N5,CW_N6),CHOOSE(MIN(N_CW_A,2)+1,0,CW_A1,CW_A2)))*CW_PER_SWING*AM505,AM505))</f>
        <v>17.70098922306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2*ROUNDUP(G506*1000/V_ZENER,0)*PRICE_Z+(4+IF(CORE_MODE=1,1,0)+IF(OR(CORE_MODE=3,CORE_MODE=4),IF(A_FEED=2,0,1)+2*N_CW+2*N_CW_A,0))*ROUNDUP(G506*DIODE_SAFETY/V_STICK,0)*PRICE_STICK</f>
        <v>184.8</v>
      </c>
      <c r="AG506" s="24" t="n">
        <f aca="false">SUM(X506:AF506)</f>
        <v>3277.62728369</v>
      </c>
      <c r="AH506" s="20" t="n">
        <f aca="false">FIXED_BOM</f>
        <v>3754</v>
      </c>
      <c r="AI506" s="24" t="n">
        <f aca="false">(AG506+AH506)*(1+CONT)</f>
        <v>8086.3713762435</v>
      </c>
      <c r="AJ506" s="24" t="n">
        <f aca="false">IF(AR506&gt;0,AI506/AR506,1000000000000)</f>
        <v>2465.61270870868</v>
      </c>
      <c r="AK506" s="8" t="n">
        <f aca="false">IF(AND(AP506&gt;=V_NEED,AR506&gt;=P_MIN,AQ506&gt;=Z_MIN,F506&lt;=N_CAP,D506&lt;=R_MAX,OR(CORONA_REQ=0,O506&gt;=G506),OR(CORE_MODE&lt;&gt;3,E_CORE&lt;=E_NULL_MAX),N_CW_A_OK="yes"),1,0)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IF(CORE_MODE=1,G506,IF(OR(CORE_MODE=3,CORE_MODE=4),IF(A_FEED=2,0,G506)+(CHOOSE(N_CW+1,0,1,CW_N2,CW_N3,CW_N4,CW_N5,CW_N6)+IF(A_FEED=2,CHOOSE(MIN(N_CW_A,6)+1,0,1,CW_N2,CW_N3,CW_N4,CW_N5,CW_N6),CHOOSE(MIN(N_CW_A,2)+1,0,CW_A1,CW_A2)))*CW_PER_SWING*AM506,AM506))</f>
        <v>22.0781142153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2*ROUNDUP(G507*1000/V_ZENER,0)*PRICE_Z+(4+IF(CORE_MODE=1,1,0)+IF(OR(CORE_MODE=3,CORE_MODE=4),IF(A_FEED=2,0,1)+2*N_CW+2*N_CW_A,0))*ROUNDUP(G507*DIODE_SAFETY/V_STICK,0)*PRICE_STICK</f>
        <v>184.8</v>
      </c>
      <c r="AG507" s="24" t="n">
        <f aca="false">SUM(X507:AF507)</f>
        <v>3823.5078713</v>
      </c>
      <c r="AH507" s="20" t="n">
        <f aca="false">FIXED_BOM</f>
        <v>3754</v>
      </c>
      <c r="AI507" s="24" t="n">
        <f aca="false">(AG507+AH507)*(1+CONT)</f>
        <v>8714.134051995</v>
      </c>
      <c r="AJ507" s="24" t="n">
        <f aca="false">IF(AR507&gt;0,AI507/AR507,1000000000000)</f>
        <v>2072.17498741947</v>
      </c>
      <c r="AK507" s="8" t="n">
        <f aca="false">IF(AND(AP507&gt;=V_NEED,AR507&gt;=P_MIN,AQ507&gt;=Z_MIN,F507&lt;=N_CAP,D507&lt;=R_MAX,OR(CORONA_REQ=0,O507&gt;=G507),OR(CORE_MODE&lt;&gt;3,E_CORE&lt;=E_NULL_MAX),N_CW_A_OK="yes"),1,0)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IF(CORE_MODE=1,G507,IF(OR(CORE_MODE=3,CORE_MODE=4),IF(A_FEED=2,0,G507)+(CHOOSE(N_CW+1,0,1,CW_N2,CW_N3,CW_N4,CW_N5,CW_N6)+IF(A_FEED=2,CHOOSE(MIN(N_CW_A,6)+1,0,1,CW_N2,CW_N3,CW_N4,CW_N5,CW_N6),CHOOSE(MIN(N_CW_A,2)+1,0,CW_A1,CW_A2)))*CW_PER_SWING*AM507,AM507))</f>
        <v>25.839833871852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2*ROUNDUP(G508*1000/V_ZENER,0)*PRICE_Z+(4+IF(CORE_MODE=1,1,0)+IF(OR(CORE_MODE=3,CORE_MODE=4),IF(A_FEED=2,0,1)+2*N_CW+2*N_CW_A,0))*ROUNDUP(G508*DIODE_SAFETY/V_STICK,0)*PRICE_STICK</f>
        <v>184.8</v>
      </c>
      <c r="AG508" s="24" t="n">
        <f aca="false">SUM(X508:AF508)</f>
        <v>4915.26912199</v>
      </c>
      <c r="AH508" s="20" t="n">
        <f aca="false">FIXED_BOM</f>
        <v>3754</v>
      </c>
      <c r="AI508" s="24" t="n">
        <f aca="false">(AG508+AH508)*(1+CONT)</f>
        <v>9969.6594902885</v>
      </c>
      <c r="AJ508" s="24" t="n">
        <f aca="false">IF(AR508&gt;0,AI508/AR508,1000000000000)</f>
        <v>1645.2517255581</v>
      </c>
      <c r="AK508" s="8" t="n">
        <f aca="false">IF(AND(AP508&gt;=V_NEED,AR508&gt;=P_MIN,AQ508&gt;=Z_MIN,F508&lt;=N_CAP,D508&lt;=R_MAX,OR(CORONA_REQ=0,O508&gt;=G508),OR(CORE_MODE&lt;&gt;3,E_CORE&lt;=E_NULL_MAX),N_CW_A_OK="yes"),1,0)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IF(CORE_MODE=1,G508,IF(OR(CORE_MODE=3,CORE_MODE=4),IF(A_FEED=2,0,G508)+(CHOOSE(N_CW+1,0,1,CW_N2,CW_N3,CW_N4,CW_N5,CW_N6)+IF(A_FEED=2,CHOOSE(MIN(N_CW_A,6)+1,0,1,CW_N2,CW_N3,CW_N4,CW_N5,CW_N6),CHOOSE(MIN(N_CW_A,2)+1,0,CW_A1,CW_A2)))*CW_PER_SWING*AM508,AM508))</f>
        <v>31.727920985046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2*ROUNDUP(G509*1000/V_ZENER,0)*PRICE_Z+(4+IF(CORE_MODE=1,1,0)+IF(OR(CORE_MODE=3,CORE_MODE=4),IF(A_FEED=2,0,1)+2*N_CW+2*N_CW_A,0))*ROUNDUP(G509*DIODE_SAFETY/V_STICK,0)*PRICE_STICK</f>
        <v>184.8</v>
      </c>
      <c r="AG509" s="24" t="n">
        <f aca="false">SUM(X509:AF509)</f>
        <v>1485.09360766</v>
      </c>
      <c r="AH509" s="20" t="n">
        <f aca="false">FIXED_BOM</f>
        <v>3754</v>
      </c>
      <c r="AI509" s="24" t="n">
        <f aca="false">(AG509+AH509)*(1+CONT)</f>
        <v>6024.957648809</v>
      </c>
      <c r="AJ509" s="24" t="n">
        <f aca="false">IF(AR509&gt;0,AI509/AR509,1000000000000)</f>
        <v>13565.9357494956</v>
      </c>
      <c r="AK509" s="8" t="n">
        <f aca="false">IF(AND(AP509&gt;=V_NEED,AR509&gt;=P_MIN,AQ509&gt;=Z_MIN,F509&lt;=N_CAP,D509&lt;=R_MAX,OR(CORONA_REQ=0,O509&gt;=G509),OR(CORE_MODE&lt;&gt;3,E_CORE&lt;=E_NULL_MAX),N_CW_A_OK="yes"),1,0)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IF(CORE_MODE=1,G509,IF(OR(CORE_MODE=3,CORE_MODE=4),IF(A_FEED=2,0,G509)+(CHOOSE(N_CW+1,0,1,CW_N2,CW_N3,CW_N4,CW_N5,CW_N6)+IF(A_FEED=2,CHOOSE(MIN(N_CW_A,6)+1,0,1,CW_N2,CW_N3,CW_N4,CW_N5,CW_N6),CHOOSE(MIN(N_CW_A,2)+1,0,CW_A1,CW_A2)))*CW_PER_SWING*AM509,AM509))</f>
        <v>5.34659595327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2*ROUNDUP(G510*1000/V_ZENER,0)*PRICE_Z+(4+IF(CORE_MODE=1,1,0)+IF(OR(CORE_MODE=3,CORE_MODE=4),IF(A_FEED=2,0,1)+2*N_CW+2*N_CW_A,0))*ROUNDUP(G510*DIODE_SAFETY/V_STICK,0)*PRICE_STICK</f>
        <v>184.8</v>
      </c>
      <c r="AG510" s="24" t="n">
        <f aca="false">SUM(X510:AF510)</f>
        <v>2037.25729552</v>
      </c>
      <c r="AH510" s="20" t="n">
        <f aca="false">FIXED_BOM</f>
        <v>3754</v>
      </c>
      <c r="AI510" s="24" t="n">
        <f aca="false">(AG510+AH510)*(1+CONT)</f>
        <v>6659.945889848</v>
      </c>
      <c r="AJ510" s="24" t="n">
        <f aca="false">IF(AR510&gt;0,AI510/AR510,1000000000000)</f>
        <v>5101.98373009214</v>
      </c>
      <c r="AK510" s="8" t="n">
        <f aca="false">IF(AND(AP510&gt;=V_NEED,AR510&gt;=P_MIN,AQ510&gt;=Z_MIN,F510&lt;=N_CAP,D510&lt;=R_MAX,OR(CORONA_REQ=0,O510&gt;=G510),OR(CORE_MODE&lt;&gt;3,E_CORE&lt;=E_NULL_MAX),N_CW_A_OK="yes"),1,0)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IF(CORE_MODE=1,G510,IF(OR(CORE_MODE=3,CORE_MODE=4),IF(A_FEED=2,0,G510)+(CHOOSE(N_CW+1,0,1,CW_N2,CW_N3,CW_N4,CW_N5,CW_N6)+IF(A_FEED=2,CHOOSE(MIN(N_CW_A,6)+1,0,1,CW_N2,CW_N3,CW_N4,CW_N5,CW_N6),CHOOSE(MIN(N_CW_A,2)+1,0,CW_A1,CW_A2)))*CW_PER_SWING*AM510,AM510))</f>
        <v>18.386760310776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2*ROUNDUP(G511*1000/V_ZENER,0)*PRICE_Z+(4+IF(CORE_MODE=1,1,0)+IF(OR(CORE_MODE=3,CORE_MODE=4),IF(A_FEED=2,0,1)+2*N_CW+2*N_CW_A,0))*ROUNDUP(G511*DIODE_SAFETY/V_STICK,0)*PRICE_STICK</f>
        <v>184.8</v>
      </c>
      <c r="AG511" s="24" t="n">
        <f aca="false">SUM(X511:AF511)</f>
        <v>2502.99174513</v>
      </c>
      <c r="AH511" s="20" t="n">
        <f aca="false">FIXED_BOM</f>
        <v>3754</v>
      </c>
      <c r="AI511" s="24" t="n">
        <f aca="false">(AG511+AH511)*(1+CONT)</f>
        <v>7195.5405068995</v>
      </c>
      <c r="AJ511" s="24" t="n">
        <f aca="false">IF(AR511&gt;0,AI511/AR511,1000000000000)</f>
        <v>3296.75508525767</v>
      </c>
      <c r="AK511" s="8" t="n">
        <f aca="false">IF(AND(AP511&gt;=V_NEED,AR511&gt;=P_MIN,AQ511&gt;=Z_MIN,F511&lt;=N_CAP,D511&lt;=R_MAX,OR(CORONA_REQ=0,O511&gt;=G511),OR(CORE_MODE&lt;&gt;3,E_CORE&lt;=E_NULL_MAX),N_CW_A_OK="yes"),1,0)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IF(CORE_MODE=1,G511,IF(OR(CORE_MODE=3,CORE_MODE=4),IF(A_FEED=2,0,G511)+(CHOOSE(N_CW+1,0,1,CW_N2,CW_N3,CW_N4,CW_N5,CW_N6)+IF(A_FEED=2,CHOOSE(MIN(N_CW_A,6)+1,0,1,CW_N2,CW_N3,CW_N4,CW_N5,CW_N6),CHOOSE(MIN(N_CW_A,2)+1,0,CW_A1,CW_A2)))*CW_PER_SWING*AM511,AM511))</f>
        <v>26.276408838108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2*ROUNDUP(G512*1000/V_ZENER,0)*PRICE_Z+(4+IF(CORE_MODE=1,1,0)+IF(OR(CORE_MODE=3,CORE_MODE=4),IF(A_FEED=2,0,1)+2*N_CW+2*N_CW_A,0))*ROUNDUP(G512*DIODE_SAFETY/V_STICK,0)*PRICE_STICK</f>
        <v>184.8</v>
      </c>
      <c r="AG512" s="24" t="n">
        <f aca="false">SUM(X512:AF512)</f>
        <v>3055.15538646</v>
      </c>
      <c r="AH512" s="20" t="n">
        <f aca="false">FIXED_BOM</f>
        <v>3754</v>
      </c>
      <c r="AI512" s="24" t="n">
        <f aca="false">(AG512+AH512)*(1+CONT)</f>
        <v>7830.528694429</v>
      </c>
      <c r="AJ512" s="24" t="n">
        <f aca="false">IF(AR512&gt;0,AI512/AR512,1000000000000)</f>
        <v>2554.17509120986</v>
      </c>
      <c r="AK512" s="8" t="n">
        <f aca="false">IF(AND(AP512&gt;=V_NEED,AR512&gt;=P_MIN,AQ512&gt;=Z_MIN,F512&lt;=N_CAP,D512&lt;=R_MAX,OR(CORONA_REQ=0,O512&gt;=G512),OR(CORE_MODE&lt;&gt;3,E_CORE&lt;=E_NULL_MAX),N_CW_A_OK="yes"),1,0)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IF(CORE_MODE=1,G512,IF(OR(CORE_MODE=3,CORE_MODE=4),IF(A_FEED=2,0,G512)+(CHOOSE(N_CW+1,0,1,CW_N2,CW_N3,CW_N4,CW_N5,CW_N6)+IF(A_FEED=2,CHOOSE(MIN(N_CW_A,6)+1,0,1,CW_N2,CW_N3,CW_N4,CW_N5,CW_N6),CHOOSE(MIN(N_CW_A,2)+1,0,CW_A1,CW_A2)))*CW_PER_SWING*AM512,AM512))</f>
        <v>31.308744330864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2*ROUNDUP(G513*1000/V_ZENER,0)*PRICE_Z+(4+IF(CORE_MODE=1,1,0)+IF(OR(CORE_MODE=3,CORE_MODE=4),IF(A_FEED=2,0,1)+2*N_CW+2*N_CW_A,0))*ROUNDUP(G513*DIODE_SAFETY/V_STICK,0)*PRICE_STICK</f>
        <v>184.8</v>
      </c>
      <c r="AG513" s="24" t="n">
        <f aca="false">SUM(X513:AF513)</f>
        <v>3607.31909129</v>
      </c>
      <c r="AH513" s="20" t="n">
        <f aca="false">FIXED_BOM</f>
        <v>3754</v>
      </c>
      <c r="AI513" s="24" t="n">
        <f aca="false">(AG513+AH513)*(1+CONT)</f>
        <v>8465.5169549835</v>
      </c>
      <c r="AJ513" s="24" t="n">
        <f aca="false">IF(AR513&gt;0,AI513/AR513,1000000000000)</f>
        <v>2141.99265137283</v>
      </c>
      <c r="AK513" s="8" t="n">
        <f aca="false">IF(AND(AP513&gt;=V_NEED,AR513&gt;=P_MIN,AQ513&gt;=Z_MIN,F513&lt;=N_CAP,D513&lt;=R_MAX,OR(CORONA_REQ=0,O513&gt;=G513),OR(CORE_MODE&lt;&gt;3,E_CORE&lt;=E_NULL_MAX),N_CW_A_OK="yes"),1,0)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IF(CORE_MODE=1,G513,IF(OR(CORE_MODE=3,CORE_MODE=4),IF(A_FEED=2,0,G513)+(CHOOSE(N_CW+1,0,1,CW_N2,CW_N3,CW_N4,CW_N5,CW_N6)+IF(A_FEED=2,CHOOSE(MIN(N_CW_A,6)+1,0,1,CW_N2,CW_N3,CW_N4,CW_N5,CW_N6),CHOOSE(MIN(N_CW_A,2)+1,0,CW_A1,CW_A2)))*CW_PER_SWING*AM513,AM513))</f>
        <v>35.211157290738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2*ROUNDUP(G514*1000/V_ZENER,0)*PRICE_Z+(4+IF(CORE_MODE=1,1,0)+IF(OR(CORE_MODE=3,CORE_MODE=4),IF(A_FEED=2,0,1)+2*N_CW+2*N_CW_A,0))*ROUNDUP(G514*DIODE_SAFETY/V_STICK,0)*PRICE_STICK</f>
        <v>184.8</v>
      </c>
      <c r="AG514" s="24" t="n">
        <f aca="false">SUM(X514:AF514)</f>
        <v>4625.21723026</v>
      </c>
      <c r="AH514" s="20" t="n">
        <f aca="false">FIXED_BOM</f>
        <v>3754</v>
      </c>
      <c r="AI514" s="24" t="n">
        <f aca="false">(AG514+AH514)*(1+CONT)</f>
        <v>9636.099814799</v>
      </c>
      <c r="AJ514" s="24" t="n">
        <f aca="false">IF(AR514&gt;0,AI514/AR514,1000000000000)</f>
        <v>1682.79940714924</v>
      </c>
      <c r="AK514" s="8" t="n">
        <f aca="false">IF(AND(AP514&gt;=V_NEED,AR514&gt;=P_MIN,AQ514&gt;=Z_MIN,F514&lt;=N_CAP,D514&lt;=R_MAX,OR(CORONA_REQ=0,O514&gt;=G514),OR(CORE_MODE&lt;&gt;3,E_CORE&lt;=E_NULL_MAX),N_CW_A_OK="yes"),1,0)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IF(CORE_MODE=1,G514,IF(OR(CORE_MODE=3,CORE_MODE=4),IF(A_FEED=2,0,G514)+(CHOOSE(N_CW+1,0,1,CW_N2,CW_N3,CW_N4,CW_N5,CW_N6)+IF(A_FEED=2,CHOOSE(MIN(N_CW_A,6)+1,0,1,CW_N2,CW_N3,CW_N4,CW_N5,CW_N6),CHOOSE(MIN(N_CW_A,2)+1,0,CW_A1,CW_A2)))*CW_PER_SWING*AM514,AM514))</f>
        <v>37.941028432164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2*ROUNDUP(G515*1000/V_ZENER,0)*PRICE_Z+(4+IF(CORE_MODE=1,1,0)+IF(OR(CORE_MODE=3,CORE_MODE=4),IF(A_FEED=2,0,1)+2*N_CW+2*N_CW_A,0))*ROUNDUP(G515*DIODE_SAFETY/V_STICK,0)*PRICE_STICK</f>
        <v>184.8</v>
      </c>
      <c r="AG515" s="24" t="n">
        <f aca="false">SUM(X515:AF515)</f>
        <v>1578.02098237</v>
      </c>
      <c r="AH515" s="20" t="n">
        <f aca="false">FIXED_BOM</f>
        <v>3754</v>
      </c>
      <c r="AI515" s="24" t="n">
        <f aca="false">(AG515+AH515)*(1+CONT)</f>
        <v>6131.8241297255</v>
      </c>
      <c r="AJ515" s="24" t="n">
        <f aca="false">IF(AR515&gt;0,AI515/AR515,1000000000000)</f>
        <v>10406.7155615163</v>
      </c>
      <c r="AK515" s="8" t="n">
        <f aca="false">IF(AND(AP515&gt;=V_NEED,AR515&gt;=P_MIN,AQ515&gt;=Z_MIN,F515&lt;=N_CAP,D515&lt;=R_MAX,OR(CORONA_REQ=0,O515&gt;=G515),OR(CORE_MODE&lt;&gt;3,E_CORE&lt;=E_NULL_MAX),N_CW_A_OK="yes"),1,0)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IF(CORE_MODE=1,G515,IF(OR(CORE_MODE=3,CORE_MODE=4),IF(A_FEED=2,0,G515)+(CHOOSE(N_CW+1,0,1,CW_N2,CW_N3,CW_N4,CW_N5,CW_N6)+IF(A_FEED=2,CHOOSE(MIN(N_CW_A,6)+1,0,1,CW_N2,CW_N3,CW_N4,CW_N5,CW_N6),CHOOSE(MIN(N_CW_A,2)+1,0,CW_A1,CW_A2)))*CW_PER_SWING*AM515,AM515))</f>
        <v>8.378214692562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2*ROUNDUP(G516*1000/V_ZENER,0)*PRICE_Z+(4+IF(CORE_MODE=1,1,0)+IF(OR(CORE_MODE=3,CORE_MODE=4),IF(A_FEED=2,0,1)+2*N_CW+2*N_CW_A,0))*ROUNDUP(G516*DIODE_SAFETY/V_STICK,0)*PRICE_STICK</f>
        <v>184.8</v>
      </c>
      <c r="AG516" s="24" t="n">
        <f aca="false">SUM(X516:AF516)</f>
        <v>2133.43374021</v>
      </c>
      <c r="AH516" s="20" t="n">
        <f aca="false">FIXED_BOM</f>
        <v>3754</v>
      </c>
      <c r="AI516" s="24" t="n">
        <f aca="false">(AG516+AH516)*(1+CONT)</f>
        <v>6770.5488012415</v>
      </c>
      <c r="AJ516" s="24" t="n">
        <f aca="false">IF(AR516&gt;0,AI516/AR516,1000000000000)</f>
        <v>4395.5183637542</v>
      </c>
      <c r="AK516" s="8" t="n">
        <f aca="false">IF(AND(AP516&gt;=V_NEED,AR516&gt;=P_MIN,AQ516&gt;=Z_MIN,F516&lt;=N_CAP,D516&lt;=R_MAX,OR(CORONA_REQ=0,O516&gt;=G516),OR(CORE_MODE&lt;&gt;3,E_CORE&lt;=E_NULL_MAX),N_CW_A_OK="yes"),1,0)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IF(CORE_MODE=1,G516,IF(OR(CORE_MODE=3,CORE_MODE=4),IF(A_FEED=2,0,G516)+(CHOOSE(N_CW+1,0,1,CW_N2,CW_N3,CW_N4,CW_N5,CW_N6)+IF(A_FEED=2,CHOOSE(MIN(N_CW_A,6)+1,0,1,CW_N2,CW_N3,CW_N4,CW_N5,CW_N6),CHOOSE(MIN(N_CW_A,2)+1,0,CW_A1,CW_A2)))*CW_PER_SWING*AM516,AM516))</f>
        <v>18.64554481647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2*ROUNDUP(G517*1000/V_ZENER,0)*PRICE_Z+(4+IF(CORE_MODE=1,1,0)+IF(OR(CORE_MODE=3,CORE_MODE=4),IF(A_FEED=2,0,1)+2*N_CW+2*N_CW_A,0))*ROUNDUP(G517*DIODE_SAFETY/V_STICK,0)*PRICE_STICK</f>
        <v>184.8</v>
      </c>
      <c r="AG517" s="24" t="n">
        <f aca="false">SUM(X517:AF517)</f>
        <v>2602.4172498</v>
      </c>
      <c r="AH517" s="20" t="n">
        <f aca="false">FIXED_BOM</f>
        <v>3754</v>
      </c>
      <c r="AI517" s="24" t="n">
        <f aca="false">(AG517+AH517)*(1+CONT)</f>
        <v>7309.87983727</v>
      </c>
      <c r="AJ517" s="24" t="n">
        <f aca="false">IF(AR517&gt;0,AI517/AR517,1000000000000)</f>
        <v>2924.05369197648</v>
      </c>
      <c r="AK517" s="8" t="n">
        <f aca="false">IF(AND(AP517&gt;=V_NEED,AR517&gt;=P_MIN,AQ517&gt;=Z_MIN,F517&lt;=N_CAP,D517&lt;=R_MAX,OR(CORONA_REQ=0,O517&gt;=G517),OR(CORE_MODE&lt;&gt;3,E_CORE&lt;=E_NULL_MAX),N_CW_A_OK="yes"),1,0)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IF(CORE_MODE=1,G517,IF(OR(CORE_MODE=3,CORE_MODE=4),IF(A_FEED=2,0,G517)+(CHOOSE(N_CW+1,0,1,CW_N2,CW_N3,CW_N4,CW_N5,CW_N6)+IF(A_FEED=2,CHOOSE(MIN(N_CW_A,6)+1,0,1,CW_N2,CW_N3,CW_N4,CW_N5,CW_N6),CHOOSE(MIN(N_CW_A,2)+1,0,CW_A1,CW_A2)))*CW_PER_SWING*AM517,AM517))</f>
        <v>24.745179105504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2*ROUNDUP(G518*1000/V_ZENER,0)*PRICE_Z+(4+IF(CORE_MODE=1,1,0)+IF(OR(CORE_MODE=3,CORE_MODE=4),IF(A_FEED=2,0,1)+2*N_CW+2*N_CW_A,0))*ROUNDUP(G518*DIODE_SAFETY/V_STICK,0)*PRICE_STICK</f>
        <v>184.8</v>
      </c>
      <c r="AG518" s="24" t="n">
        <f aca="false">SUM(X518:AF518)</f>
        <v>3157.82994414</v>
      </c>
      <c r="AH518" s="20" t="n">
        <f aca="false">FIXED_BOM</f>
        <v>3754</v>
      </c>
      <c r="AI518" s="24" t="n">
        <f aca="false">(AG518+AH518)*(1+CONT)</f>
        <v>7948.604435761</v>
      </c>
      <c r="AJ518" s="24" t="n">
        <f aca="false">IF(AR518&gt;0,AI518/AR518,1000000000000)</f>
        <v>2292.28587826863</v>
      </c>
      <c r="AK518" s="8" t="n">
        <f aca="false">IF(AND(AP518&gt;=V_NEED,AR518&gt;=P_MIN,AQ518&gt;=Z_MIN,F518&lt;=N_CAP,D518&lt;=R_MAX,OR(CORONA_REQ=0,O518&gt;=G518),OR(CORE_MODE&lt;&gt;3,E_CORE&lt;=E_NULL_MAX),N_CW_A_OK="yes"),1,0)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IF(CORE_MODE=1,G518,IF(OR(CORE_MODE=3,CORE_MODE=4),IF(A_FEED=2,0,G518)+(CHOOSE(N_CW+1,0,1,CW_N2,CW_N3,CW_N4,CW_N5,CW_N6)+IF(A_FEED=2,CHOOSE(MIN(N_CW_A,6)+1,0,1,CW_N2,CW_N3,CW_N4,CW_N5,CW_N6),CHOOSE(MIN(N_CW_A,2)+1,0,CW_A1,CW_A2)))*CW_PER_SWING*AM518,AM518))</f>
        <v>29.360281936986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2*ROUNDUP(G519*1000/V_ZENER,0)*PRICE_Z+(4+IF(CORE_MODE=1,1,0)+IF(OR(CORE_MODE=3,CORE_MODE=4),IF(A_FEED=2,0,1)+2*N_CW+2*N_CW_A,0))*ROUNDUP(G519*DIODE_SAFETY/V_STICK,0)*PRICE_STICK</f>
        <v>184.8</v>
      </c>
      <c r="AG519" s="24" t="n">
        <f aca="false">SUM(X519:AF519)</f>
        <v>3713.24276348</v>
      </c>
      <c r="AH519" s="20" t="n">
        <f aca="false">FIXED_BOM</f>
        <v>3754</v>
      </c>
      <c r="AI519" s="24" t="n">
        <f aca="false">(AG519+AH519)*(1+CONT)</f>
        <v>8587.329178002</v>
      </c>
      <c r="AJ519" s="24" t="n">
        <f aca="false">IF(AR519&gt;0,AI519/AR519,1000000000000)</f>
        <v>1935.11608178284</v>
      </c>
      <c r="AK519" s="8" t="n">
        <f aca="false">IF(AND(AP519&gt;=V_NEED,AR519&gt;=P_MIN,AQ519&gt;=Z_MIN,F519&lt;=N_CAP,D519&lt;=R_MAX,OR(CORONA_REQ=0,O519&gt;=G519),OR(CORE_MODE&lt;&gt;3,E_CORE&lt;=E_NULL_MAX),N_CW_A_OK="yes"),1,0)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IF(CORE_MODE=1,G519,IF(OR(CORE_MODE=3,CORE_MODE=4),IF(A_FEED=2,0,G519)+(CHOOSE(N_CW+1,0,1,CW_N2,CW_N3,CW_N4,CW_N5,CW_N6)+IF(A_FEED=2,CHOOSE(MIN(N_CW_A,6)+1,0,1,CW_N2,CW_N3,CW_N4,CW_N5,CW_N6),CHOOSE(MIN(N_CW_A,2)+1,0,CW_A1,CW_A2)))*CW_PER_SWING*AM519,AM519))</f>
        <v>31.906904157414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2*ROUNDUP(G520*1000/V_ZENER,0)*PRICE_Z+(4+IF(CORE_MODE=1,1,0)+IF(OR(CORE_MODE=3,CORE_MODE=4),IF(A_FEED=2,0,1)+2*N_CW+2*N_CW_A,0))*ROUNDUP(G520*DIODE_SAFETY/V_STICK,0)*PRICE_STICK</f>
        <v>184.8</v>
      </c>
      <c r="AG520" s="24" t="n">
        <f aca="false">SUM(X520:AF520)</f>
        <v>4824.06822763</v>
      </c>
      <c r="AH520" s="20" t="n">
        <f aca="false">FIXED_BOM</f>
        <v>3754</v>
      </c>
      <c r="AI520" s="24" t="n">
        <f aca="false">(AG520+AH520)*(1+CONT)</f>
        <v>9864.7784617745</v>
      </c>
      <c r="AJ520" s="24" t="n">
        <f aca="false">IF(AR520&gt;0,AI520/AR520,1000000000000)</f>
        <v>1545.30782342374</v>
      </c>
      <c r="AK520" s="8" t="n">
        <f aca="false">IF(AND(AP520&gt;=V_NEED,AR520&gt;=P_MIN,AQ520&gt;=Z_MIN,F520&lt;=N_CAP,D520&lt;=R_MAX,OR(CORONA_REQ=0,O520&gt;=G520),OR(CORE_MODE&lt;&gt;3,E_CORE&lt;=E_NULL_MAX),N_CW_A_OK="yes"),1,0)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IF(CORE_MODE=1,G520,IF(OR(CORE_MODE=3,CORE_MODE=4),IF(A_FEED=2,0,G520)+(CHOOSE(N_CW+1,0,1,CW_N2,CW_N3,CW_N4,CW_N5,CW_N6)+IF(A_FEED=2,CHOOSE(MIN(N_CW_A,6)+1,0,1,CW_N2,CW_N3,CW_N4,CW_N5,CW_N6),CHOOSE(MIN(N_CW_A,2)+1,0,CW_A1,CW_A2)))*CW_PER_SWING*AM520,AM520))</f>
        <v>35.664752806254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2*ROUNDUP(G521*1000/V_ZENER,0)*PRICE_Z+(4+IF(CORE_MODE=1,1,0)+IF(OR(CORE_MODE=3,CORE_MODE=4),IF(A_FEED=2,0,1)+2*N_CW+2*N_CW_A,0))*ROUNDUP(G521*DIODE_SAFETY/V_STICK,0)*PRICE_STICK</f>
        <v>184.8</v>
      </c>
      <c r="AG521" s="24" t="n">
        <f aca="false">SUM(X521:AF521)</f>
        <v>1584.51910036</v>
      </c>
      <c r="AH521" s="20" t="n">
        <f aca="false">FIXED_BOM</f>
        <v>3754</v>
      </c>
      <c r="AI521" s="24" t="n">
        <f aca="false">(AG521+AH521)*(1+CONT)</f>
        <v>6139.296965414</v>
      </c>
      <c r="AJ521" s="24" t="n">
        <f aca="false">IF(AR521&gt;0,AI521/AR521,1000000000000)</f>
        <v>13220.9857985485</v>
      </c>
      <c r="AK521" s="8" t="n">
        <f aca="false">IF(AND(AP521&gt;=V_NEED,AR521&gt;=P_MIN,AQ521&gt;=Z_MIN,F521&lt;=N_CAP,D521&lt;=R_MAX,OR(CORONA_REQ=0,O521&gt;=G521),OR(CORE_MODE&lt;&gt;3,E_CORE&lt;=E_NULL_MAX),N_CW_A_OK="yes"),1,0)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IF(CORE_MODE=1,G521,IF(OR(CORE_MODE=3,CORE_MODE=4),IF(A_FEED=2,0,G521)+(CHOOSE(N_CW+1,0,1,CW_N2,CW_N3,CW_N4,CW_N5,CW_N6)+IF(A_FEED=2,CHOOSE(MIN(N_CW_A,6)+1,0,1,CW_N2,CW_N3,CW_N4,CW_N5,CW_N6),CHOOSE(MIN(N_CW_A,2)+1,0,CW_A1,CW_A2)))*CW_PER_SWING*AM521,AM521))</f>
        <v>5.708900203578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2*ROUNDUP(G522*1000/V_ZENER,0)*PRICE_Z+(4+IF(CORE_MODE=1,1,0)+IF(OR(CORE_MODE=3,CORE_MODE=4),IF(A_FEED=2,0,1)+2*N_CW+2*N_CW_A,0))*ROUNDUP(G522*DIODE_SAFETY/V_STICK,0)*PRICE_STICK</f>
        <v>184.8</v>
      </c>
      <c r="AG522" s="24" t="n">
        <f aca="false">SUM(X522:AF522)</f>
        <v>2143.18092318</v>
      </c>
      <c r="AH522" s="20" t="n">
        <f aca="false">FIXED_BOM</f>
        <v>3754</v>
      </c>
      <c r="AI522" s="24" t="n">
        <f aca="false">(AG522+AH522)*(1+CONT)</f>
        <v>6781.758061657</v>
      </c>
      <c r="AJ522" s="24" t="n">
        <f aca="false">IF(AR522&gt;0,AI522/AR522,1000000000000)</f>
        <v>5058.6200720383</v>
      </c>
      <c r="AK522" s="8" t="n">
        <f aca="false">IF(AND(AP522&gt;=V_NEED,AR522&gt;=P_MIN,AQ522&gt;=Z_MIN,F522&lt;=N_CAP,D522&lt;=R_MAX,OR(CORONA_REQ=0,O522&gt;=G522),OR(CORE_MODE&lt;&gt;3,E_CORE&lt;=E_NULL_MAX),N_CW_A_OK="yes"),1,0)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IF(CORE_MODE=1,G522,IF(OR(CORE_MODE=3,CORE_MODE=4),IF(A_FEED=2,0,G522)+(CHOOSE(N_CW+1,0,1,CW_N2,CW_N3,CW_N4,CW_N5,CW_N6)+IF(A_FEED=2,CHOOSE(MIN(N_CW_A,6)+1,0,1,CW_N2,CW_N3,CW_N4,CW_N5,CW_N6),CHOOSE(MIN(N_CW_A,2)+1,0,CW_A1,CW_A2)))*CW_PER_SWING*AM522,AM522))</f>
        <v>10.946836291248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2*ROUNDUP(G523*1000/V_ZENER,0)*PRICE_Z+(4+IF(CORE_MODE=1,1,0)+IF(OR(CORE_MODE=3,CORE_MODE=4),IF(A_FEED=2,0,1)+2*N_CW+2*N_CW_A,0))*ROUNDUP(G523*DIODE_SAFETY/V_STICK,0)*PRICE_STICK</f>
        <v>184.8</v>
      </c>
      <c r="AG523" s="24" t="n">
        <f aca="false">SUM(X523:AF523)</f>
        <v>2788.27205922</v>
      </c>
      <c r="AH523" s="20" t="n">
        <f aca="false">FIXED_BOM</f>
        <v>3754</v>
      </c>
      <c r="AI523" s="24" t="n">
        <f aca="false">(AG523+AH523)*(1+CONT)</f>
        <v>7523.612868103</v>
      </c>
      <c r="AJ523" s="24" t="n">
        <f aca="false">IF(AR523&gt;0,AI523/AR523,1000000000000)</f>
        <v>3380.36746004388</v>
      </c>
      <c r="AK523" s="8" t="n">
        <f aca="false">IF(AND(AP523&gt;=V_NEED,AR523&gt;=P_MIN,AQ523&gt;=Z_MIN,F523&lt;=N_CAP,D523&lt;=R_MAX,OR(CORONA_REQ=0,O523&gt;=G523),OR(CORE_MODE&lt;&gt;3,E_CORE&lt;=E_NULL_MAX),N_CW_A_OK="yes"),1,0)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IF(CORE_MODE=1,G523,IF(OR(CORE_MODE=3,CORE_MODE=4),IF(A_FEED=2,0,G523)+(CHOOSE(N_CW+1,0,1,CW_N2,CW_N3,CW_N4,CW_N5,CW_N6)+IF(A_FEED=2,CHOOSE(MIN(N_CW_A,6)+1,0,1,CW_N2,CW_N3,CW_N4,CW_N5,CW_N6),CHOOSE(MIN(N_CW_A,2)+1,0,CW_A1,CW_A2)))*CW_PER_SWING*AM523,AM523))</f>
        <v>15.914200824522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2*ROUNDUP(G524*1000/V_ZENER,0)*PRICE_Z+(4+IF(CORE_MODE=1,1,0)+IF(OR(CORE_MODE=3,CORE_MODE=4),IF(A_FEED=2,0,1)+2*N_CW+2*N_CW_A,0))*ROUNDUP(G524*DIODE_SAFETY/V_STICK,0)*PRICE_STICK</f>
        <v>184.8</v>
      </c>
      <c r="AG524" s="24" t="n">
        <f aca="false">SUM(X524:AF524)</f>
        <v>3346.93388354</v>
      </c>
      <c r="AH524" s="20" t="n">
        <f aca="false">FIXED_BOM</f>
        <v>3754</v>
      </c>
      <c r="AI524" s="24" t="n">
        <f aca="false">(AG524+AH524)*(1+CONT)</f>
        <v>8166.073966071</v>
      </c>
      <c r="AJ524" s="24" t="n">
        <f aca="false">IF(AR524&gt;0,AI524/AR524,1000000000000)</f>
        <v>2622.20348707872</v>
      </c>
      <c r="AK524" s="8" t="n">
        <f aca="false">IF(AND(AP524&gt;=V_NEED,AR524&gt;=P_MIN,AQ524&gt;=Z_MIN,F524&lt;=N_CAP,D524&lt;=R_MAX,OR(CORONA_REQ=0,O524&gt;=G524),OR(CORE_MODE&lt;&gt;3,E_CORE&lt;=E_NULL_MAX),N_CW_A_OK="yes"),1,0)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IF(CORE_MODE=1,G524,IF(OR(CORE_MODE=3,CORE_MODE=4),IF(A_FEED=2,0,G524)+(CHOOSE(N_CW+1,0,1,CW_N2,CW_N3,CW_N4,CW_N5,CW_N6)+IF(A_FEED=2,CHOOSE(MIN(N_CW_A,6)+1,0,1,CW_N2,CW_N3,CW_N4,CW_N5,CW_N6),CHOOSE(MIN(N_CW_A,2)+1,0,CW_A1,CW_A2)))*CW_PER_SWING*AM524,AM524))</f>
        <v>20.429557295004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2*ROUNDUP(G525*1000/V_ZENER,0)*PRICE_Z+(4+IF(CORE_MODE=1,1,0)+IF(OR(CORE_MODE=3,CORE_MODE=4),IF(A_FEED=2,0,1)+2*N_CW+2*N_CW_A,0))*ROUNDUP(G525*DIODE_SAFETY/V_STICK,0)*PRICE_STICK</f>
        <v>184.8</v>
      </c>
      <c r="AG525" s="24" t="n">
        <f aca="false">SUM(X525:AF525)</f>
        <v>3905.59564286</v>
      </c>
      <c r="AH525" s="20" t="n">
        <f aca="false">FIXED_BOM</f>
        <v>3754</v>
      </c>
      <c r="AI525" s="24" t="n">
        <f aca="false">(AG525+AH525)*(1+CONT)</f>
        <v>8808.534989289</v>
      </c>
      <c r="AJ525" s="24" t="n">
        <f aca="false">IF(AR525&gt;0,AI525/AR525,1000000000000)</f>
        <v>2203.53299077139</v>
      </c>
      <c r="AK525" s="8" t="n">
        <f aca="false">IF(AND(AP525&gt;=V_NEED,AR525&gt;=P_MIN,AQ525&gt;=Z_MIN,F525&lt;=N_CAP,D525&lt;=R_MAX,OR(CORONA_REQ=0,O525&gt;=G525),OR(CORE_MODE&lt;&gt;3,E_CORE&lt;=E_NULL_MAX),N_CW_A_OK="yes"),1,0)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IF(CORE_MODE=1,G525,IF(OR(CORE_MODE=3,CORE_MODE=4),IF(A_FEED=2,0,G525)+(CHOOSE(N_CW+1,0,1,CW_N2,CW_N3,CW_N4,CW_N5,CW_N6)+IF(A_FEED=2,CHOOSE(MIN(N_CW_A,6)+1,0,1,CW_N2,CW_N3,CW_N4,CW_N5,CW_N6),CHOOSE(MIN(N_CW_A,2)+1,0,CW_A1,CW_A2)))*CW_PER_SWING*AM525,AM525))</f>
        <v>24.437692908486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2*ROUNDUP(G526*1000/V_ZENER,0)*PRICE_Z+(4+IF(CORE_MODE=1,1,0)+IF(OR(CORE_MODE=3,CORE_MODE=4),IF(A_FEED=2,0,1)+2*N_CW+2*N_CW_A,0))*ROUNDUP(G526*DIODE_SAFETY/V_STICK,0)*PRICE_STICK</f>
        <v>184.8</v>
      </c>
      <c r="AG526" s="24" t="n">
        <f aca="false">SUM(X526:AF526)</f>
        <v>5022.919285</v>
      </c>
      <c r="AH526" s="20" t="n">
        <f aca="false">FIXED_BOM</f>
        <v>3754</v>
      </c>
      <c r="AI526" s="24" t="n">
        <f aca="false">(AG526+AH526)*(1+CONT)</f>
        <v>10093.45717775</v>
      </c>
      <c r="AJ526" s="24" t="n">
        <f aca="false">IF(AR526&gt;0,AI526/AR526,1000000000000)</f>
        <v>1744.58593200277</v>
      </c>
      <c r="AK526" s="8" t="n">
        <f aca="false">IF(AND(AP526&gt;=V_NEED,AR526&gt;=P_MIN,AQ526&gt;=Z_MIN,F526&lt;=N_CAP,D526&lt;=R_MAX,OR(CORONA_REQ=0,O526&gt;=G526),OR(CORE_MODE&lt;&gt;3,E_CORE&lt;=E_NULL_MAX),N_CW_A_OK="yes"),1,0)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IF(CORE_MODE=1,G526,IF(OR(CORE_MODE=3,CORE_MODE=4),IF(A_FEED=2,0,G526)+(CHOOSE(N_CW+1,0,1,CW_N2,CW_N3,CW_N4,CW_N5,CW_N6)+IF(A_FEED=2,CHOOSE(MIN(N_CW_A,6)+1,0,1,CW_N2,CW_N3,CW_N4,CW_N5,CW_N6),CHOOSE(MIN(N_CW_A,2)+1,0,CW_A1,CW_A2)))*CW_PER_SWING*AM526,AM526))</f>
        <v>30.732074539452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2*ROUNDUP(G527*1000/V_ZENER,0)*PRICE_Z+(4+IF(CORE_MODE=1,1,0)+IF(OR(CORE_MODE=3,CORE_MODE=4),IF(A_FEED=2,0,1)+2*N_CW+2*N_CW_A,0))*ROUNDUP(G527*DIODE_SAFETY/V_STICK,0)*PRICE_STICK</f>
        <v>184.8</v>
      </c>
      <c r="AG527" s="24" t="n">
        <f aca="false">SUM(X527:AF527)</f>
        <v>1531.88637589</v>
      </c>
      <c r="AH527" s="20" t="n">
        <f aca="false">FIXED_BOM</f>
        <v>3754</v>
      </c>
      <c r="AI527" s="24" t="n">
        <f aca="false">(AG527+AH527)*(1+CONT)</f>
        <v>6078.7693322735</v>
      </c>
      <c r="AJ527" s="24" t="n">
        <f aca="false">IF(AR527&gt;0,AI527/AR527,1000000000000)</f>
        <v>16037.2766258799</v>
      </c>
      <c r="AK527" s="8" t="n">
        <f aca="false">IF(AND(AP527&gt;=V_NEED,AR527&gt;=P_MIN,AQ527&gt;=Z_MIN,F527&lt;=N_CAP,D527&lt;=R_MAX,OR(CORONA_REQ=0,O527&gt;=G527),OR(CORE_MODE&lt;&gt;3,E_CORE&lt;=E_NULL_MAX),N_CW_A_OK="yes"),1,0)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IF(CORE_MODE=1,G527,IF(OR(CORE_MODE=3,CORE_MODE=4),IF(A_FEED=2,0,G527)+(CHOOSE(N_CW+1,0,1,CW_N2,CW_N3,CW_N4,CW_N5,CW_N6)+IF(A_FEED=2,CHOOSE(MIN(N_CW_A,6)+1,0,1,CW_N2,CW_N3,CW_N4,CW_N5,CW_N6),CHOOSE(MIN(N_CW_A,2)+1,0,CW_A1,CW_A2)))*CW_PER_SWING*AM527,AM527))</f>
        <v>5.127574167144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2*ROUNDUP(G528*1000/V_ZENER,0)*PRICE_Z+(4+IF(CORE_MODE=1,1,0)+IF(OR(CORE_MODE=3,CORE_MODE=4),IF(A_FEED=2,0,1)+2*N_CW+2*N_CW_A,0))*ROUNDUP(G528*DIODE_SAFETY/V_STICK,0)*PRICE_STICK</f>
        <v>184.8</v>
      </c>
      <c r="AG528" s="24" t="n">
        <f aca="false">SUM(X528:AF528)</f>
        <v>2107.44648385</v>
      </c>
      <c r="AH528" s="20" t="n">
        <f aca="false">FIXED_BOM</f>
        <v>3754</v>
      </c>
      <c r="AI528" s="24" t="n">
        <f aca="false">(AG528+AH528)*(1+CONT)</f>
        <v>6740.6634564275</v>
      </c>
      <c r="AJ528" s="24" t="n">
        <f aca="false">IF(AR528&gt;0,AI528/AR528,1000000000000)</f>
        <v>5606.90750962813</v>
      </c>
      <c r="AK528" s="8" t="n">
        <f aca="false">IF(AND(AP528&gt;=V_NEED,AR528&gt;=P_MIN,AQ528&gt;=Z_MIN,F528&lt;=N_CAP,D528&lt;=R_MAX,OR(CORONA_REQ=0,O528&gt;=G528),OR(CORE_MODE&lt;&gt;3,E_CORE&lt;=E_NULL_MAX),N_CW_A_OK="yes"),1,0)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IF(CORE_MODE=1,G528,IF(OR(CORE_MODE=3,CORE_MODE=4),IF(A_FEED=2,0,G528)+(CHOOSE(N_CW+1,0,1,CW_N2,CW_N3,CW_N4,CW_N5,CW_N6)+IF(A_FEED=2,CHOOSE(MIN(N_CW_A,6)+1,0,1,CW_N2,CW_N3,CW_N4,CW_N5,CW_N6),CHOOSE(MIN(N_CW_A,2)+1,0,CW_A1,CW_A2)))*CW_PER_SWING*AM528,AM528))</f>
        <v>16.073472418146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2*ROUNDUP(G529*1000/V_ZENER,0)*PRICE_Z+(4+IF(CORE_MODE=1,1,0)+IF(OR(CORE_MODE=3,CORE_MODE=4),IF(A_FEED=2,0,1)+2*N_CW+2*N_CW_A,0))*ROUNDUP(G529*DIODE_SAFETY/V_STICK,0)*PRICE_STICK</f>
        <v>184.8</v>
      </c>
      <c r="AG529" s="24" t="n">
        <f aca="false">SUM(X529:AF529)</f>
        <v>2591.17675635</v>
      </c>
      <c r="AH529" s="20" t="n">
        <f aca="false">FIXED_BOM</f>
        <v>3754</v>
      </c>
      <c r="AI529" s="24" t="n">
        <f aca="false">(AG529+AH529)*(1+CONT)</f>
        <v>7296.9532698025</v>
      </c>
      <c r="AJ529" s="24" t="n">
        <f aca="false">IF(AR529&gt;0,AI529/AR529,1000000000000)</f>
        <v>3582.58395942748</v>
      </c>
      <c r="AK529" s="8" t="n">
        <f aca="false">IF(AND(AP529&gt;=V_NEED,AR529&gt;=P_MIN,AQ529&gt;=Z_MIN,F529&lt;=N_CAP,D529&lt;=R_MAX,OR(CORONA_REQ=0,O529&gt;=G529),OR(CORE_MODE&lt;&gt;3,E_CORE&lt;=E_NULL_MAX),N_CW_A_OK="yes"),1,0)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IF(CORE_MODE=1,G529,IF(OR(CORE_MODE=3,CORE_MODE=4),IF(A_FEED=2,0,G529)+(CHOOSE(N_CW+1,0,1,CW_N2,CW_N3,CW_N4,CW_N5,CW_N6)+IF(A_FEED=2,CHOOSE(MIN(N_CW_A,6)+1,0,1,CW_N2,CW_N3,CW_N4,CW_N5,CW_N6),CHOOSE(MIN(N_CW_A,2)+1,0,CW_A1,CW_A2)))*CW_PER_SWING*AM529,AM529))</f>
        <v>23.055683731938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2*ROUNDUP(G530*1000/V_ZENER,0)*PRICE_Z+(4+IF(CORE_MODE=1,1,0)+IF(OR(CORE_MODE=3,CORE_MODE=4),IF(A_FEED=2,0,1)+2*N_CW+2*N_CW_A,0))*ROUNDUP(G530*DIODE_SAFETY/V_STICK,0)*PRICE_STICK</f>
        <v>184.8</v>
      </c>
      <c r="AG530" s="24" t="n">
        <f aca="false">SUM(X530:AF530)</f>
        <v>3166.73687778</v>
      </c>
      <c r="AH530" s="20" t="n">
        <f aca="false">FIXED_BOM</f>
        <v>3754</v>
      </c>
      <c r="AI530" s="24" t="n">
        <f aca="false">(AG530+AH530)*(1+CONT)</f>
        <v>7958.847409447</v>
      </c>
      <c r="AJ530" s="24" t="n">
        <f aca="false">IF(AR530&gt;0,AI530/AR530,1000000000000)</f>
        <v>2765.54171445573</v>
      </c>
      <c r="AK530" s="8" t="n">
        <f aca="false">IF(AND(AP530&gt;=V_NEED,AR530&gt;=P_MIN,AQ530&gt;=Z_MIN,F530&lt;=N_CAP,D530&lt;=R_MAX,OR(CORONA_REQ=0,O530&gt;=G530),OR(CORE_MODE&lt;&gt;3,E_CORE&lt;=E_NULL_MAX),N_CW_A_OK="yes"),1,0)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IF(CORE_MODE=1,G530,IF(OR(CORE_MODE=3,CORE_MODE=4),IF(A_FEED=2,0,G530)+(CHOOSE(N_CW+1,0,1,CW_N2,CW_N3,CW_N4,CW_N5,CW_N6)+IF(A_FEED=2,CHOOSE(MIN(N_CW_A,6)+1,0,1,CW_N2,CW_N3,CW_N4,CW_N5,CW_N6),CHOOSE(MIN(N_CW_A,2)+1,0,CW_A1,CW_A2)))*CW_PER_SWING*AM530,AM530))</f>
        <v>27.811615691574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2*ROUNDUP(G531*1000/V_ZENER,0)*PRICE_Z+(4+IF(CORE_MODE=1,1,0)+IF(OR(CORE_MODE=3,CORE_MODE=4),IF(A_FEED=2,0,1)+2*N_CW+2*N_CW_A,0))*ROUNDUP(G531*DIODE_SAFETY/V_STICK,0)*PRICE_STICK</f>
        <v>184.8</v>
      </c>
      <c r="AG531" s="24" t="n">
        <f aca="false">SUM(X531:AF531)</f>
        <v>3742.29693074</v>
      </c>
      <c r="AH531" s="20" t="n">
        <f aca="false">FIXED_BOM</f>
        <v>3754</v>
      </c>
      <c r="AI531" s="24" t="n">
        <f aca="false">(AG531+AH531)*(1+CONT)</f>
        <v>8620.741470351</v>
      </c>
      <c r="AJ531" s="24" t="n">
        <f aca="false">IF(AR531&gt;0,AI531/AR531,1000000000000)</f>
        <v>2316.85305705606</v>
      </c>
      <c r="AK531" s="8" t="n">
        <f aca="false">IF(AND(AP531&gt;=V_NEED,AR531&gt;=P_MIN,AQ531&gt;=Z_MIN,F531&lt;=N_CAP,D531&lt;=R_MAX,OR(CORONA_REQ=0,O531&gt;=G531),OR(CORE_MODE&lt;&gt;3,E_CORE&lt;=E_NULL_MAX),N_CW_A_OK="yes"),1,0)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IF(CORE_MODE=1,G531,IF(OR(CORE_MODE=3,CORE_MODE=4),IF(A_FEED=2,0,G531)+(CHOOSE(N_CW+1,0,1,CW_N2,CW_N3,CW_N4,CW_N5,CW_N6)+IF(A_FEED=2,CHOOSE(MIN(N_CW_A,6)+1,0,1,CW_N2,CW_N3,CW_N4,CW_N5,CW_N6),CHOOSE(MIN(N_CW_A,2)+1,0,CW_A1,CW_A2)))*CW_PER_SWING*AM531,AM531))</f>
        <v>31.467264643386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2*ROUNDUP(G532*1000/V_ZENER,0)*PRICE_Z+(4+IF(CORE_MODE=1,1,0)+IF(OR(CORE_MODE=3,CORE_MODE=4),IF(A_FEED=2,0,1)+2*N_CW+2*N_CW_A,0))*ROUNDUP(G532*DIODE_SAFETY/V_STICK,0)*PRICE_STICK</f>
        <v>184.8</v>
      </c>
      <c r="AG532" s="24" t="n">
        <f aca="false">SUM(X532:AF532)</f>
        <v>4801.58732467</v>
      </c>
      <c r="AH532" s="20" t="n">
        <f aca="false">FIXED_BOM</f>
        <v>3754</v>
      </c>
      <c r="AI532" s="24" t="n">
        <f aca="false">(AG532+AH532)*(1+CONT)</f>
        <v>9838.9254233705</v>
      </c>
      <c r="AJ532" s="24" t="n">
        <f aca="false">IF(AR532&gt;0,AI532/AR532,1000000000000)</f>
        <v>1814.85990727903</v>
      </c>
      <c r="AK532" s="8" t="n">
        <f aca="false">IF(AND(AP532&gt;=V_NEED,AR532&gt;=P_MIN,AQ532&gt;=Z_MIN,F532&lt;=N_CAP,D532&lt;=R_MAX,OR(CORONA_REQ=0,O532&gt;=G532),OR(CORE_MODE&lt;&gt;3,E_CORE&lt;=E_NULL_MAX),N_CW_A_OK="yes"),1,0)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IF(CORE_MODE=1,G532,IF(OR(CORE_MODE=3,CORE_MODE=4),IF(A_FEED=2,0,G532)+(CHOOSE(N_CW+1,0,1,CW_N2,CW_N3,CW_N4,CW_N5,CW_N6)+IF(A_FEED=2,CHOOSE(MIN(N_CW_A,6)+1,0,1,CW_N2,CW_N3,CW_N4,CW_N5,CW_N6),CHOOSE(MIN(N_CW_A,2)+1,0,CW_A1,CW_A2)))*CW_PER_SWING*AM532,AM532))</f>
        <v>34.976617517556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2*ROUNDUP(G533*1000/V_ZENER,0)*PRICE_Z+(4+IF(CORE_MODE=1,1,0)+IF(OR(CORE_MODE=3,CORE_MODE=4),IF(A_FEED=2,0,1)+2*N_CW+2*N_CW_A,0))*ROUNDUP(G533*DIODE_SAFETY/V_STICK,0)*PRICE_STICK</f>
        <v>184.8</v>
      </c>
      <c r="AG533" s="24" t="n">
        <f aca="false">SUM(X533:AF533)</f>
        <v>1632.38031916</v>
      </c>
      <c r="AH533" s="20" t="n">
        <f aca="false">FIXED_BOM</f>
        <v>3754</v>
      </c>
      <c r="AI533" s="24" t="n">
        <f aca="false">(AG533+AH533)*(1+CONT)</f>
        <v>6194.337367034</v>
      </c>
      <c r="AJ533" s="24" t="n">
        <f aca="false">IF(AR533&gt;0,AI533/AR533,1000000000000)</f>
        <v>12331.8250207225</v>
      </c>
      <c r="AK533" s="8" t="n">
        <f aca="false">IF(AND(AP533&gt;=V_NEED,AR533&gt;=P_MIN,AQ533&gt;=Z_MIN,F533&lt;=N_CAP,D533&lt;=R_MAX,OR(CORONA_REQ=0,O533&gt;=G533),OR(CORE_MODE&lt;&gt;3,E_CORE&lt;=E_NULL_MAX),N_CW_A_OK="yes"),1,0)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IF(CORE_MODE=1,G533,IF(OR(CORE_MODE=3,CORE_MODE=4),IF(A_FEED=2,0,G533)+(CHOOSE(N_CW+1,0,1,CW_N2,CW_N3,CW_N4,CW_N5,CW_N6)+IF(A_FEED=2,CHOOSE(MIN(N_CW_A,6)+1,0,1,CW_N2,CW_N3,CW_N4,CW_N5,CW_N6),CHOOSE(MIN(N_CW_A,2)+1,0,CW_A1,CW_A2)))*CW_PER_SWING*AM533,AM533))</f>
        <v>7.304829246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2*ROUNDUP(G534*1000/V_ZENER,0)*PRICE_Z+(4+IF(CORE_MODE=1,1,0)+IF(OR(CORE_MODE=3,CORE_MODE=4),IF(A_FEED=2,0,1)+2*N_CW+2*N_CW_A,0))*ROUNDUP(G534*DIODE_SAFETY/V_STICK,0)*PRICE_STICK</f>
        <v>184.8</v>
      </c>
      <c r="AG534" s="24" t="n">
        <f aca="false">SUM(X534:AF534)</f>
        <v>2212.27245876</v>
      </c>
      <c r="AH534" s="20" t="n">
        <f aca="false">FIXED_BOM</f>
        <v>3754</v>
      </c>
      <c r="AI534" s="24" t="n">
        <f aca="false">(AG534+AH534)*(1+CONT)</f>
        <v>6861.213327574</v>
      </c>
      <c r="AJ534" s="24" t="n">
        <f aca="false">IF(AR534&gt;0,AI534/AR534,1000000000000)</f>
        <v>4905.22179876419</v>
      </c>
      <c r="AK534" s="8" t="n">
        <f aca="false">IF(AND(AP534&gt;=V_NEED,AR534&gt;=P_MIN,AQ534&gt;=Z_MIN,F534&lt;=N_CAP,D534&lt;=R_MAX,OR(CORONA_REQ=0,O534&gt;=G534),OR(CORE_MODE&lt;&gt;3,E_CORE&lt;=E_NULL_MAX),N_CW_A_OK="yes"),1,0)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IF(CORE_MODE=1,G534,IF(OR(CORE_MODE=3,CORE_MODE=4),IF(A_FEED=2,0,G534)+(CHOOSE(N_CW+1,0,1,CW_N2,CW_N3,CW_N4,CW_N5,CW_N6)+IF(A_FEED=2,CHOOSE(MIN(N_CW_A,6)+1,0,1,CW_N2,CW_N3,CW_N4,CW_N5,CW_N6),CHOOSE(MIN(N_CW_A,2)+1,0,CW_A1,CW_A2)))*CW_PER_SWING*AM534,AM534))</f>
        <v>15.599494688778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2*ROUNDUP(G535*1000/V_ZENER,0)*PRICE_Z+(4+IF(CORE_MODE=1,1,0)+IF(OR(CORE_MODE=3,CORE_MODE=4),IF(A_FEED=2,0,1)+2*N_CW+2*N_CW_A,0))*ROUNDUP(G535*DIODE_SAFETY/V_STICK,0)*PRICE_STICK</f>
        <v>184.8</v>
      </c>
      <c r="AG535" s="24" t="n">
        <f aca="false">SUM(X535:AF535)</f>
        <v>2792.16458289</v>
      </c>
      <c r="AH535" s="20" t="n">
        <f aca="false">FIXED_BOM</f>
        <v>3754</v>
      </c>
      <c r="AI535" s="24" t="n">
        <f aca="false">(AG535+AH535)*(1+CONT)</f>
        <v>7528.0892703235</v>
      </c>
      <c r="AJ535" s="24" t="n">
        <f aca="false">IF(AR535&gt;0,AI535/AR535,1000000000000)</f>
        <v>3261.93922341094</v>
      </c>
      <c r="AK535" s="8" t="n">
        <f aca="false">IF(AND(AP535&gt;=V_NEED,AR535&gt;=P_MIN,AQ535&gt;=Z_MIN,F535&lt;=N_CAP,D535&lt;=R_MAX,OR(CORONA_REQ=0,O535&gt;=G535),OR(CORE_MODE&lt;&gt;3,E_CORE&lt;=E_NULL_MAX),N_CW_A_OK="yes"),1,0)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IF(CORE_MODE=1,G535,IF(OR(CORE_MODE=3,CORE_MODE=4),IF(A_FEED=2,0,G535)+(CHOOSE(N_CW+1,0,1,CW_N2,CW_N3,CW_N4,CW_N5,CW_N6)+IF(A_FEED=2,CHOOSE(MIN(N_CW_A,6)+1,0,1,CW_N2,CW_N3,CW_N4,CW_N5,CW_N6),CHOOSE(MIN(N_CW_A,2)+1,0,CW_A1,CW_A2)))*CW_PER_SWING*AM535,AM535))</f>
        <v>21.344948750268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2*ROUNDUP(G536*1000/V_ZENER,0)*PRICE_Z+(4+IF(CORE_MODE=1,1,0)+IF(OR(CORE_MODE=3,CORE_MODE=4),IF(A_FEED=2,0,1)+2*N_CW+2*N_CW_A,0))*ROUNDUP(G536*DIODE_SAFETY/V_STICK,0)*PRICE_STICK</f>
        <v>184.8</v>
      </c>
      <c r="AG536" s="24" t="n">
        <f aca="false">SUM(X536:AF536)</f>
        <v>3280.22705703</v>
      </c>
      <c r="AH536" s="20" t="n">
        <f aca="false">FIXED_BOM</f>
        <v>3754</v>
      </c>
      <c r="AI536" s="24" t="n">
        <f aca="false">(AG536+AH536)*(1+CONT)</f>
        <v>8089.3611155845</v>
      </c>
      <c r="AJ536" s="24" t="n">
        <f aca="false">IF(AR536&gt;0,AI536/AR536,1000000000000)</f>
        <v>2513.42133661953</v>
      </c>
      <c r="AK536" s="8" t="n">
        <f aca="false">IF(AND(AP536&gt;=V_NEED,AR536&gt;=P_MIN,AQ536&gt;=Z_MIN,F536&lt;=N_CAP,D536&lt;=R_MAX,OR(CORONA_REQ=0,O536&gt;=G536),OR(CORE_MODE&lt;&gt;3,E_CORE&lt;=E_NULL_MAX),N_CW_A_OK="yes"),1,0)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IF(CORE_MODE=1,G536,IF(OR(CORE_MODE=3,CORE_MODE=4),IF(A_FEED=2,0,G536)+(CHOOSE(N_CW+1,0,1,CW_N2,CW_N3,CW_N4,CW_N5,CW_N6)+IF(A_FEED=2,CHOOSE(MIN(N_CW_A,6)+1,0,1,CW_N2,CW_N3,CW_N4,CW_N5,CW_N6),CHOOSE(MIN(N_CW_A,2)+1,0,CW_A1,CW_A2)))*CW_PER_SWING*AM536,AM536))</f>
        <v>25.691283950904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2*ROUNDUP(G537*1000/V_ZENER,0)*PRICE_Z+(4+IF(CORE_MODE=1,1,0)+IF(OR(CORE_MODE=3,CORE_MODE=4),IF(A_FEED=2,0,1)+2*N_CW+2*N_CW_A,0))*ROUNDUP(G537*DIODE_SAFETY/V_STICK,0)*PRICE_STICK</f>
        <v>184.8</v>
      </c>
      <c r="AG537" s="24" t="n">
        <f aca="false">SUM(X537:AF537)</f>
        <v>3860.11919813</v>
      </c>
      <c r="AH537" s="20" t="n">
        <f aca="false">FIXED_BOM</f>
        <v>3754</v>
      </c>
      <c r="AI537" s="24" t="n">
        <f aca="false">(AG537+AH537)*(1+CONT)</f>
        <v>8756.2370778495</v>
      </c>
      <c r="AJ537" s="24" t="n">
        <f aca="false">IF(AR537&gt;0,AI537/AR537,1000000000000)</f>
        <v>2119.15779017457</v>
      </c>
      <c r="AK537" s="8" t="n">
        <f aca="false">IF(AND(AP537&gt;=V_NEED,AR537&gt;=P_MIN,AQ537&gt;=Z_MIN,F537&lt;=N_CAP,D537&lt;=R_MAX,OR(CORONA_REQ=0,O537&gt;=G537),OR(CORE_MODE&lt;&gt;3,E_CORE&lt;=E_NULL_MAX),N_CW_A_OK="yes"),1,0)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IF(CORE_MODE=1,G537,IF(OR(CORE_MODE=3,CORE_MODE=4),IF(A_FEED=2,0,G537)+(CHOOSE(N_CW+1,0,1,CW_N2,CW_N3,CW_N4,CW_N5,CW_N6)+IF(A_FEED=2,CHOOSE(MIN(N_CW_A,6)+1,0,1,CW_N2,CW_N3,CW_N4,CW_N5,CW_N6),CHOOSE(MIN(N_CW_A,2)+1,0,CW_A1,CW_A2)))*CW_PER_SWING*AM537,AM537))</f>
        <v>28.68363658017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2*ROUNDUP(G538*1000/V_ZENER,0)*PRICE_Z+(4+IF(CORE_MODE=1,1,0)+IF(OR(CORE_MODE=3,CORE_MODE=4),IF(A_FEED=2,0,1)+2*N_CW+2*N_CW_A,0))*ROUNDUP(G538*DIODE_SAFETY/V_STICK,0)*PRICE_STICK</f>
        <v>184.8</v>
      </c>
      <c r="AG538" s="24" t="n">
        <f aca="false">SUM(X538:AF538)</f>
        <v>5019.90353383</v>
      </c>
      <c r="AH538" s="20" t="n">
        <f aca="false">FIXED_BOM</f>
        <v>3754</v>
      </c>
      <c r="AI538" s="24" t="n">
        <f aca="false">(AG538+AH538)*(1+CONT)</f>
        <v>10089.9890639045</v>
      </c>
      <c r="AJ538" s="24" t="n">
        <f aca="false">IF(AR538&gt;0,AI538/AR538,1000000000000)</f>
        <v>1690.05908578667</v>
      </c>
      <c r="AK538" s="8" t="n">
        <f aca="false">IF(AND(AP538&gt;=V_NEED,AR538&gt;=P_MIN,AQ538&gt;=Z_MIN,F538&lt;=N_CAP,D538&lt;=R_MAX,OR(CORONA_REQ=0,O538&gt;=G538),OR(CORE_MODE&lt;&gt;3,E_CORE&lt;=E_NULL_MAX),N_CW_A_OK="yes"),1,0)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IF(CORE_MODE=1,G538,IF(OR(CORE_MODE=3,CORE_MODE=4),IF(A_FEED=2,0,G538)+(CHOOSE(N_CW+1,0,1,CW_N2,CW_N3,CW_N4,CW_N5,CW_N6)+IF(A_FEED=2,CHOOSE(MIN(N_CW_A,6)+1,0,1,CW_N2,CW_N3,CW_N4,CW_N5,CW_N6),CHOOSE(MIN(N_CW_A,2)+1,0,CW_A1,CW_A2)))*CW_PER_SWING*AM538,AM538))</f>
        <v>33.214977935568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2*ROUNDUP(G539*1000/V_ZENER,0)*PRICE_Z+(4+IF(CORE_MODE=1,1,0)+IF(OR(CORE_MODE=3,CORE_MODE=4),IF(A_FEED=2,0,1)+2*N_CW+2*N_CW_A,0))*ROUNDUP(G539*DIODE_SAFETY/V_STICK,0)*PRICE_STICK</f>
        <v>184.8</v>
      </c>
      <c r="AG539" s="24" t="n">
        <f aca="false">SUM(X539:AF539)</f>
        <v>1641.04448047</v>
      </c>
      <c r="AH539" s="20" t="n">
        <f aca="false">FIXED_BOM</f>
        <v>3754</v>
      </c>
      <c r="AI539" s="24" t="n">
        <f aca="false">(AG539+AH539)*(1+CONT)</f>
        <v>6204.3011525405</v>
      </c>
      <c r="AJ539" s="24" t="n">
        <f aca="false">IF(AR539&gt;0,AI539/AR539,1000000000000)</f>
        <v>17639.8872755047</v>
      </c>
      <c r="AK539" s="8" t="n">
        <f aca="false">IF(AND(AP539&gt;=V_NEED,AR539&gt;=P_MIN,AQ539&gt;=Z_MIN,F539&lt;=N_CAP,D539&lt;=R_MAX,OR(CORONA_REQ=0,O539&gt;=G539),OR(CORE_MODE&lt;&gt;3,E_CORE&lt;=E_NULL_MAX),N_CW_A_OK="yes"),1,0)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IF(CORE_MODE=1,G539,IF(OR(CORE_MODE=3,CORE_MODE=4),IF(A_FEED=2,0,G539)+(CHOOSE(N_CW+1,0,1,CW_N2,CW_N3,CW_N4,CW_N5,CW_N6)+IF(A_FEED=2,CHOOSE(MIN(N_CW_A,6)+1,0,1,CW_N2,CW_N3,CW_N4,CW_N5,CW_N6),CHOOSE(MIN(N_CW_A,2)+1,0,CW_A1,CW_A2)))*CW_PER_SWING*AM539,AM539))</f>
        <v>4.053844913976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2*ROUNDUP(G540*1000/V_ZENER,0)*PRICE_Z+(4+IF(CORE_MODE=1,1,0)+IF(OR(CORE_MODE=3,CORE_MODE=4),IF(A_FEED=2,0,1)+2*N_CW+2*N_CW_A,0))*ROUNDUP(G540*DIODE_SAFETY/V_STICK,0)*PRICE_STICK</f>
        <v>184.8</v>
      </c>
      <c r="AG540" s="24" t="n">
        <f aca="false">SUM(X540:AF540)</f>
        <v>2225.26869474</v>
      </c>
      <c r="AH540" s="20" t="n">
        <f aca="false">FIXED_BOM</f>
        <v>3754</v>
      </c>
      <c r="AI540" s="24" t="n">
        <f aca="false">(AG540+AH540)*(1+CONT)</f>
        <v>6876.158998951</v>
      </c>
      <c r="AJ540" s="24" t="n">
        <f aca="false">IF(AR540&gt;0,AI540/AR540,1000000000000)</f>
        <v>5925.93017022522</v>
      </c>
      <c r="AK540" s="8" t="n">
        <f aca="false">IF(AND(AP540&gt;=V_NEED,AR540&gt;=P_MIN,AQ540&gt;=Z_MIN,F540&lt;=N_CAP,D540&lt;=R_MAX,OR(CORONA_REQ=0,O540&gt;=G540),OR(CORE_MODE&lt;&gt;3,E_CORE&lt;=E_NULL_MAX),N_CW_A_OK="yes"),1,0)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IF(CORE_MODE=1,G540,IF(OR(CORE_MODE=3,CORE_MODE=4),IF(A_FEED=2,0,G540)+(CHOOSE(N_CW+1,0,1,CW_N2,CW_N3,CW_N4,CW_N5,CW_N6)+IF(A_FEED=2,CHOOSE(MIN(N_CW_A,6)+1,0,1,CW_N2,CW_N3,CW_N4,CW_N5,CW_N6),CHOOSE(MIN(N_CW_A,2)+1,0,CW_A1,CW_A2)))*CW_PER_SWING*AM540,AM540))</f>
        <v>8.045825861502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2*ROUNDUP(G541*1000/V_ZENER,0)*PRICE_Z+(4+IF(CORE_MODE=1,1,0)+IF(OR(CORE_MODE=3,CORE_MODE=4),IF(A_FEED=2,0,1)+2*N_CW+2*N_CW_A,0))*ROUNDUP(G541*DIODE_SAFETY/V_STICK,0)*PRICE_STICK</f>
        <v>184.8</v>
      </c>
      <c r="AG541" s="24" t="n">
        <f aca="false">SUM(X541:AF541)</f>
        <v>2901.32268747</v>
      </c>
      <c r="AH541" s="20" t="n">
        <f aca="false">FIXED_BOM</f>
        <v>3754</v>
      </c>
      <c r="AI541" s="24" t="n">
        <f aca="false">(AG541+AH541)*(1+CONT)</f>
        <v>7653.6210905905</v>
      </c>
      <c r="AJ541" s="24" t="n">
        <f aca="false">IF(AR541&gt;0,AI541/AR541,1000000000000)</f>
        <v>3869.35213736956</v>
      </c>
      <c r="AK541" s="8" t="n">
        <f aca="false">IF(AND(AP541&gt;=V_NEED,AR541&gt;=P_MIN,AQ541&gt;=Z_MIN,F541&lt;=N_CAP,D541&lt;=R_MAX,OR(CORONA_REQ=0,O541&gt;=G541),OR(CORE_MODE&lt;&gt;3,E_CORE&lt;=E_NULL_MAX),N_CW_A_OK="yes"),1,0)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IF(CORE_MODE=1,G541,IF(OR(CORE_MODE=3,CORE_MODE=4),IF(A_FEED=2,0,G541)+(CHOOSE(N_CW+1,0,1,CW_N2,CW_N3,CW_N4,CW_N5,CW_N6)+IF(A_FEED=2,CHOOSE(MIN(N_CW_A,6)+1,0,1,CW_N2,CW_N3,CW_N4,CW_N5,CW_N6),CHOOSE(MIN(N_CW_A,2)+1,0,CW_A1,CW_A2)))*CW_PER_SWING*AM541,AM541))</f>
        <v>12.702410445582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2*ROUNDUP(G542*1000/V_ZENER,0)*PRICE_Z+(4+IF(CORE_MODE=1,1,0)+IF(OR(CORE_MODE=3,CORE_MODE=4),IF(A_FEED=2,0,1)+2*N_CW+2*N_CW_A,0))*ROUNDUP(G542*DIODE_SAFETY/V_STICK,0)*PRICE_STICK</f>
        <v>184.8</v>
      </c>
      <c r="AG542" s="24" t="n">
        <f aca="false">SUM(X542:AF542)</f>
        <v>3485.54691521</v>
      </c>
      <c r="AH542" s="20" t="n">
        <f aca="false">FIXED_BOM</f>
        <v>3754</v>
      </c>
      <c r="AI542" s="24" t="n">
        <f aca="false">(AG542+AH542)*(1+CONT)</f>
        <v>8325.4789524915</v>
      </c>
      <c r="AJ542" s="24" t="n">
        <f aca="false">IF(AR542&gt;0,AI542/AR542,1000000000000)</f>
        <v>2980.42873193239</v>
      </c>
      <c r="AK542" s="8" t="n">
        <f aca="false">IF(AND(AP542&gt;=V_NEED,AR542&gt;=P_MIN,AQ542&gt;=Z_MIN,F542&lt;=N_CAP,D542&lt;=R_MAX,OR(CORONA_REQ=0,O542&gt;=G542),OR(CORE_MODE&lt;&gt;3,E_CORE&lt;=E_NULL_MAX),N_CW_A_OK="yes"),1,0)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IF(CORE_MODE=1,G542,IF(OR(CORE_MODE=3,CORE_MODE=4),IF(A_FEED=2,0,G542)+(CHOOSE(N_CW+1,0,1,CW_N2,CW_N3,CW_N4,CW_N5,CW_N6)+IF(A_FEED=2,CHOOSE(MIN(N_CW_A,6)+1,0,1,CW_N2,CW_N3,CW_N4,CW_N5,CW_N6),CHOOSE(MIN(N_CW_A,2)+1,0,CW_A1,CW_A2)))*CW_PER_SWING*AM542,AM542))</f>
        <v>17.490677204286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2*ROUNDUP(G543*1000/V_ZENER,0)*PRICE_Z+(4+IF(CORE_MODE=1,1,0)+IF(OR(CORE_MODE=3,CORE_MODE=4),IF(A_FEED=2,0,1)+2*N_CW+2*N_CW_A,0))*ROUNDUP(G543*DIODE_SAFETY/V_STICK,0)*PRICE_STICK</f>
        <v>184.8</v>
      </c>
      <c r="AG543" s="24" t="n">
        <f aca="false">SUM(X543:AF543)</f>
        <v>4069.77118598</v>
      </c>
      <c r="AH543" s="20" t="n">
        <f aca="false">FIXED_BOM</f>
        <v>3754</v>
      </c>
      <c r="AI543" s="24" t="n">
        <f aca="false">(AG543+AH543)*(1+CONT)</f>
        <v>8997.336863877</v>
      </c>
      <c r="AJ543" s="24" t="n">
        <f aca="false">IF(AR543&gt;0,AI543/AR543,1000000000000)</f>
        <v>2486.9807724021</v>
      </c>
      <c r="AK543" s="8" t="n">
        <f aca="false">IF(AND(AP543&gt;=V_NEED,AR543&gt;=P_MIN,AQ543&gt;=Z_MIN,F543&lt;=N_CAP,D543&lt;=R_MAX,OR(CORONA_REQ=0,O543&gt;=G543),OR(CORE_MODE&lt;&gt;3,E_CORE&lt;=E_NULL_MAX),N_CW_A_OK="yes"),1,0)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IF(CORE_MODE=1,G543,IF(OR(CORE_MODE=3,CORE_MODE=4),IF(A_FEED=2,0,G543)+(CHOOSE(N_CW+1,0,1,CW_N2,CW_N3,CW_N4,CW_N5,CW_N6)+IF(A_FEED=2,CHOOSE(MIN(N_CW_A,6)+1,0,1,CW_N2,CW_N3,CW_N4,CW_N5,CW_N6),CHOOSE(MIN(N_CW_A,2)+1,0,CW_A1,CW_A2)))*CW_PER_SWING*AM543,AM543))</f>
        <v>21.939135700482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2*ROUNDUP(G544*1000/V_ZENER,0)*PRICE_Z+(4+IF(CORE_MODE=1,1,0)+IF(OR(CORE_MODE=3,CORE_MODE=4),IF(A_FEED=2,0,1)+2*N_CW+2*N_CW_A,0))*ROUNDUP(G544*DIODE_SAFETY/V_STICK,0)*PRICE_STICK</f>
        <v>184.8</v>
      </c>
      <c r="AG544" s="24" t="n">
        <f aca="false">SUM(X544:AF544)</f>
        <v>5238.21967102</v>
      </c>
      <c r="AH544" s="20" t="n">
        <f aca="false">FIXED_BOM</f>
        <v>3754</v>
      </c>
      <c r="AI544" s="24" t="n">
        <f aca="false">(AG544+AH544)*(1+CONT)</f>
        <v>10341.052621673</v>
      </c>
      <c r="AJ544" s="24" t="n">
        <f aca="false">IF(AR544&gt;0,AI544/AR544,1000000000000)</f>
        <v>1964.3666391936</v>
      </c>
      <c r="AK544" s="8" t="n">
        <f aca="false">IF(AND(AP544&gt;=V_NEED,AR544&gt;=P_MIN,AQ544&gt;=Z_MIN,F544&lt;=N_CAP,D544&lt;=R_MAX,OR(CORONA_REQ=0,O544&gt;=G544),OR(CORE_MODE&lt;&gt;3,E_CORE&lt;=E_NULL_MAX),N_CW_A_OK="yes"),1,0)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IF(CORE_MODE=1,G544,IF(OR(CORE_MODE=3,CORE_MODE=4),IF(A_FEED=2,0,G544)+(CHOOSE(N_CW+1,0,1,CW_N2,CW_N3,CW_N4,CW_N5,CW_N6)+IF(A_FEED=2,CHOOSE(MIN(N_CW_A,6)+1,0,1,CW_N2,CW_N3,CW_N4,CW_N5,CW_N6),CHOOSE(MIN(N_CW_A,2)+1,0,CW_A1,CW_A2)))*CW_PER_SWING*AM544,AM544))</f>
        <v>28.95957321543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2*ROUNDUP(G545*1000/V_ZENER,0)*PRICE_Z+(4+IF(CORE_MODE=1,1,0)+IF(OR(CORE_MODE=3,CORE_MODE=4),IF(A_FEED=2,0,1)+2*N_CW+2*N_CW_A,0))*ROUNDUP(G545*DIODE_SAFETY/V_STICK,0)*PRICE_STICK</f>
        <v>74.4</v>
      </c>
      <c r="AG545" s="24" t="n">
        <f aca="false">SUM(X545:AF545)</f>
        <v>1278.1090585</v>
      </c>
      <c r="AH545" s="20" t="n">
        <f aca="false">FIXED_BOM</f>
        <v>3754</v>
      </c>
      <c r="AI545" s="24" t="n">
        <f aca="false">(AG545+AH545)*(1+CONT)</f>
        <v>5786.925417275</v>
      </c>
      <c r="AJ545" s="24" t="n">
        <f aca="false">IF(AR545&gt;0,AI545/AR545,1000000000000)</f>
        <v>4286.88133495442</v>
      </c>
      <c r="AK545" s="8" t="n">
        <f aca="false">IF(AND(AP545&gt;=V_NEED,AR545&gt;=P_MIN,AQ545&gt;=Z_MIN,F545&lt;=N_CAP,D545&lt;=R_MAX,OR(CORONA_REQ=0,O545&gt;=G545),OR(CORE_MODE&lt;&gt;3,E_CORE&lt;=E_NULL_MAX),N_CW_A_OK="yes"),1,0)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IF(CORE_MODE=1,G545,IF(OR(CORE_MODE=3,CORE_MODE=4),IF(A_FEED=2,0,G545)+(CHOOSE(N_CW+1,0,1,CW_N2,CW_N3,CW_N4,CW_N5,CW_N6)+IF(A_FEED=2,CHOOSE(MIN(N_CW_A,6)+1,0,1,CW_N2,CW_N3,CW_N4,CW_N5,CW_N6),CHOOSE(MIN(N_CW_A,2)+1,0,CW_A1,CW_A2)))*CW_PER_SWING*AM545,AM545))</f>
        <v>17.185457584152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2*ROUNDUP(G546*1000/V_ZENER,0)*PRICE_Z+(4+IF(CORE_MODE=1,1,0)+IF(OR(CORE_MODE=3,CORE_MODE=4),IF(A_FEED=2,0,1)+2*N_CW+2*N_CW_A,0))*ROUNDUP(G546*DIODE_SAFETY/V_STICK,0)*PRICE_STICK</f>
        <v>74.4</v>
      </c>
      <c r="AG546" s="24" t="n">
        <f aca="false">SUM(X546:AF546)</f>
        <v>1701.59646282</v>
      </c>
      <c r="AH546" s="20" t="n">
        <f aca="false">FIXED_BOM</f>
        <v>3754</v>
      </c>
      <c r="AI546" s="24" t="n">
        <f aca="false">(AG546+AH546)*(1+CONT)</f>
        <v>6273.935932243</v>
      </c>
      <c r="AJ546" s="24" t="n">
        <f aca="false">IF(AR546&gt;0,AI546/AR546,1000000000000)</f>
        <v>2803.54389273095</v>
      </c>
      <c r="AK546" s="8" t="n">
        <f aca="false">IF(AND(AP546&gt;=V_NEED,AR546&gt;=P_MIN,AQ546&gt;=Z_MIN,F546&lt;=N_CAP,D546&lt;=R_MAX,OR(CORONA_REQ=0,O546&gt;=G546),OR(CORE_MODE&lt;&gt;3,E_CORE&lt;=E_NULL_MAX),N_CW_A_OK="yes"),1,0)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IF(CORE_MODE=1,G546,IF(OR(CORE_MODE=3,CORE_MODE=4),IF(A_FEED=2,0,G546)+(CHOOSE(N_CW+1,0,1,CW_N2,CW_N3,CW_N4,CW_N5,CW_N6)+IF(A_FEED=2,CHOOSE(MIN(N_CW_A,6)+1,0,1,CW_N2,CW_N3,CW_N4,CW_N5,CW_N6),CHOOSE(MIN(N_CW_A,2)+1,0,CW_A1,CW_A2)))*CW_PER_SWING*AM546,AM546))</f>
        <v>17.324448832548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2*ROUNDUP(G547*1000/V_ZENER,0)*PRICE_Z+(4+IF(CORE_MODE=1,1,0)+IF(OR(CORE_MODE=3,CORE_MODE=4),IF(A_FEED=2,0,1)+2*N_CW+2*N_CW_A,0))*ROUNDUP(G547*DIODE_SAFETY/V_STICK,0)*PRICE_STICK</f>
        <v>74.4</v>
      </c>
      <c r="AG547" s="24" t="n">
        <f aca="false">SUM(X547:AF547)</f>
        <v>2199.18299579</v>
      </c>
      <c r="AH547" s="20" t="n">
        <f aca="false">FIXED_BOM</f>
        <v>3754</v>
      </c>
      <c r="AI547" s="24" t="n">
        <f aca="false">(AG547+AH547)*(1+CONT)</f>
        <v>6846.1604451585</v>
      </c>
      <c r="AJ547" s="24" t="n">
        <f aca="false">IF(AR547&gt;0,AI547/AR547,1000000000000)</f>
        <v>2190.17561468353</v>
      </c>
      <c r="AK547" s="8" t="n">
        <f aca="false">IF(AND(AP547&gt;=V_NEED,AR547&gt;=P_MIN,AQ547&gt;=Z_MIN,F547&lt;=N_CAP,D547&lt;=R_MAX,OR(CORONA_REQ=0,O547&gt;=G547),OR(CORE_MODE&lt;&gt;3,E_CORE&lt;=E_NULL_MAX),N_CW_A_OK="yes"),1,0)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IF(CORE_MODE=1,G547,IF(OR(CORE_MODE=3,CORE_MODE=4),IF(A_FEED=2,0,G547)+(CHOOSE(N_CW+1,0,1,CW_N2,CW_N3,CW_N4,CW_N5,CW_N6)+IF(A_FEED=2,CHOOSE(MIN(N_CW_A,6)+1,0,1,CW_N2,CW_N3,CW_N4,CW_N5,CW_N6),CHOOSE(MIN(N_CW_A,2)+1,0,CW_A1,CW_A2)))*CW_PER_SWING*AM547,AM547))</f>
        <v>17.416105126992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2*ROUNDUP(G548*1000/V_ZENER,0)*PRICE_Z+(4+IF(CORE_MODE=1,1,0)+IF(OR(CORE_MODE=3,CORE_MODE=4),IF(A_FEED=2,0,1)+2*N_CW+2*N_CW_A,0))*ROUNDUP(G548*DIODE_SAFETY/V_STICK,0)*PRICE_STICK</f>
        <v>74.4</v>
      </c>
      <c r="AG548" s="24" t="n">
        <f aca="false">SUM(X548:AF548)</f>
        <v>2622.67028011</v>
      </c>
      <c r="AH548" s="20" t="n">
        <f aca="false">FIXED_BOM</f>
        <v>3754</v>
      </c>
      <c r="AI548" s="24" t="n">
        <f aca="false">(AG548+AH548)*(1+CONT)</f>
        <v>7333.1708221265</v>
      </c>
      <c r="AJ548" s="24" t="n">
        <f aca="false">IF(AR548&gt;0,AI548/AR548,1000000000000)</f>
        <v>1827.45080217976</v>
      </c>
      <c r="AK548" s="8" t="n">
        <f aca="false">IF(AND(AP548&gt;=V_NEED,AR548&gt;=P_MIN,AQ548&gt;=Z_MIN,F548&lt;=N_CAP,D548&lt;=R_MAX,OR(CORONA_REQ=0,O548&gt;=G548),OR(CORE_MODE&lt;&gt;3,E_CORE&lt;=E_NULL_MAX),N_CW_A_OK="yes"),1,0)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IF(CORE_MODE=1,G548,IF(OR(CORE_MODE=3,CORE_MODE=4),IF(A_FEED=2,0,G548)+(CHOOSE(N_CW+1,0,1,CW_N2,CW_N3,CW_N4,CW_N5,CW_N6)+IF(A_FEED=2,CHOOSE(MIN(N_CW_A,6)+1,0,1,CW_N2,CW_N3,CW_N4,CW_N5,CW_N6),CHOOSE(MIN(N_CW_A,2)+1,0,CW_A1,CW_A2)))*CW_PER_SWING*AM548,AM548))</f>
        <v>17.495885237688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2*ROUNDUP(G549*1000/V_ZENER,0)*PRICE_Z+(4+IF(CORE_MODE=1,1,0)+IF(OR(CORE_MODE=3,CORE_MODE=4),IF(A_FEED=2,0,1)+2*N_CW+2*N_CW_A,0))*ROUNDUP(G549*DIODE_SAFETY/V_STICK,0)*PRICE_STICK</f>
        <v>74.4</v>
      </c>
      <c r="AG549" s="24" t="n">
        <f aca="false">SUM(X549:AF549)</f>
        <v>3046.15768443</v>
      </c>
      <c r="AH549" s="20" t="n">
        <f aca="false">FIXED_BOM</f>
        <v>3754</v>
      </c>
      <c r="AI549" s="24" t="n">
        <f aca="false">(AG549+AH549)*(1+CONT)</f>
        <v>7820.1813370945</v>
      </c>
      <c r="AJ549" s="24" t="n">
        <f aca="false">IF(AR549&gt;0,AI549/AR549,1000000000000)</f>
        <v>1593.43384715177</v>
      </c>
      <c r="AK549" s="8" t="n">
        <f aca="false">IF(AND(AP549&gt;=V_NEED,AR549&gt;=P_MIN,AQ549&gt;=Z_MIN,F549&lt;=N_CAP,D549&lt;=R_MAX,OR(CORONA_REQ=0,O549&gt;=G549),OR(CORE_MODE&lt;&gt;3,E_CORE&lt;=E_NULL_MAX),N_CW_A_OK="yes"),1,0)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IF(CORE_MODE=1,G549,IF(OR(CORE_MODE=3,CORE_MODE=4),IF(A_FEED=2,0,G549)+(CHOOSE(N_CW+1,0,1,CW_N2,CW_N3,CW_N4,CW_N5,CW_N6)+IF(A_FEED=2,CHOOSE(MIN(N_CW_A,6)+1,0,1,CW_N2,CW_N3,CW_N4,CW_N5,CW_N6),CHOOSE(MIN(N_CW_A,2)+1,0,CW_A1,CW_A2)))*CW_PER_SWING*AM549,AM549))</f>
        <v>17.608237840908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2*ROUNDUP(G550*1000/V_ZENER,0)*PRICE_Z+(4+IF(CORE_MODE=1,1,0)+IF(OR(CORE_MODE=3,CORE_MODE=4),IF(A_FEED=2,0,1)+2*N_CW+2*N_CW_A,0))*ROUNDUP(G550*DIODE_SAFETY/V_STICK,0)*PRICE_STICK</f>
        <v>74.4</v>
      </c>
      <c r="AG550" s="24" t="n">
        <f aca="false">SUM(X550:AF550)</f>
        <v>3967.23154975</v>
      </c>
      <c r="AH550" s="20" t="n">
        <f aca="false">FIXED_BOM</f>
        <v>3754</v>
      </c>
      <c r="AI550" s="24" t="n">
        <f aca="false">(AG550+AH550)*(1+CONT)</f>
        <v>8879.4162822125</v>
      </c>
      <c r="AJ550" s="24" t="n">
        <f aca="false">IF(AR550&gt;0,AI550/AR550,1000000000000)</f>
        <v>1326.98594067781</v>
      </c>
      <c r="AK550" s="8" t="n">
        <f aca="false">IF(AND(AP550&gt;=V_NEED,AR550&gt;=P_MIN,AQ550&gt;=Z_MIN,F550&lt;=N_CAP,D550&lt;=R_MAX,OR(CORONA_REQ=0,O550&gt;=G550),OR(CORE_MODE&lt;&gt;3,E_CORE&lt;=E_NULL_MAX),N_CW_A_OK="yes"),1,0)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IF(CORE_MODE=1,G550,IF(OR(CORE_MODE=3,CORE_MODE=4),IF(A_FEED=2,0,G550)+(CHOOSE(N_CW+1,0,1,CW_N2,CW_N3,CW_N4,CW_N5,CW_N6)+IF(A_FEED=2,CHOOSE(MIN(N_CW_A,6)+1,0,1,CW_N2,CW_N3,CW_N4,CW_N5,CW_N6),CHOOSE(MIN(N_CW_A,2)+1,0,CW_A1,CW_A2)))*CW_PER_SWING*AM550,AM550))</f>
        <v>17.783426407032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2*ROUNDUP(G551*1000/V_ZENER,0)*PRICE_Z+(4+IF(CORE_MODE=1,1,0)+IF(OR(CORE_MODE=3,CORE_MODE=4),IF(A_FEED=2,0,1)+2*N_CW+2*N_CW_A,0))*ROUNDUP(G551*DIODE_SAFETY/V_STICK,0)*PRICE_STICK</f>
        <v>74.4</v>
      </c>
      <c r="AG551" s="24" t="n">
        <f aca="false">SUM(X551:AF551)</f>
        <v>1282.67804341</v>
      </c>
      <c r="AH551" s="20" t="n">
        <f aca="false">FIXED_BOM</f>
        <v>3754</v>
      </c>
      <c r="AI551" s="24" t="n">
        <f aca="false">(AG551+AH551)*(1+CONT)</f>
        <v>5792.1797499215</v>
      </c>
      <c r="AJ551" s="24" t="n">
        <f aca="false">IF(AR551&gt;0,AI551/AR551,1000000000000)</f>
        <v>3487.18730221663</v>
      </c>
      <c r="AK551" s="8" t="n">
        <f aca="false">IF(AND(AP551&gt;=V_NEED,AR551&gt;=P_MIN,AQ551&gt;=Z_MIN,F551&lt;=N_CAP,D551&lt;=R_MAX,OR(CORONA_REQ=0,O551&gt;=G551),OR(CORE_MODE&lt;&gt;3,E_CORE&lt;=E_NULL_MAX),N_CW_A_OK="yes"),1,0)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IF(CORE_MODE=1,G551,IF(OR(CORE_MODE=3,CORE_MODE=4),IF(A_FEED=2,0,G551)+(CHOOSE(N_CW+1,0,1,CW_N2,CW_N3,CW_N4,CW_N5,CW_N6)+IF(A_FEED=2,CHOOSE(MIN(N_CW_A,6)+1,0,1,CW_N2,CW_N3,CW_N4,CW_N5,CW_N6),CHOOSE(MIN(N_CW_A,2)+1,0,CW_A1,CW_A2)))*CW_PER_SWING*AM551,AM551))</f>
        <v>17.222665099068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2*ROUNDUP(G552*1000/V_ZENER,0)*PRICE_Z+(4+IF(CORE_MODE=1,1,0)+IF(OR(CORE_MODE=3,CORE_MODE=4),IF(A_FEED=2,0,1)+2*N_CW+2*N_CW_A,0))*ROUNDUP(G552*DIODE_SAFETY/V_STICK,0)*PRICE_STICK</f>
        <v>74.4</v>
      </c>
      <c r="AG552" s="24" t="n">
        <f aca="false">SUM(X552:AF552)</f>
        <v>1782.54906285</v>
      </c>
      <c r="AH552" s="20" t="n">
        <f aca="false">FIXED_BOM</f>
        <v>3754</v>
      </c>
      <c r="AI552" s="24" t="n">
        <f aca="false">(AG552+AH552)*(1+CONT)</f>
        <v>6367.0314222775</v>
      </c>
      <c r="AJ552" s="24" t="n">
        <f aca="false">IF(AR552&gt;0,AI552/AR552,1000000000000)</f>
        <v>2335.78726951869</v>
      </c>
      <c r="AK552" s="8" t="n">
        <f aca="false">IF(AND(AP552&gt;=V_NEED,AR552&gt;=P_MIN,AQ552&gt;=Z_MIN,F552&lt;=N_CAP,D552&lt;=R_MAX,OR(CORONA_REQ=0,O552&gt;=G552),OR(CORE_MODE&lt;&gt;3,E_CORE&lt;=E_NULL_MAX),N_CW_A_OK="yes"),1,0)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IF(CORE_MODE=1,G552,IF(OR(CORE_MODE=3,CORE_MODE=4),IF(A_FEED=2,0,G552)+(CHOOSE(N_CW+1,0,1,CW_N2,CW_N3,CW_N4,CW_N5,CW_N6)+IF(A_FEED=2,CHOOSE(MIN(N_CW_A,6)+1,0,1,CW_N2,CW_N3,CW_N4,CW_N5,CW_N6),CHOOSE(MIN(N_CW_A,2)+1,0,CW_A1,CW_A2)))*CW_PER_SWING*AM552,AM552))</f>
        <v>17.358464463912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2*ROUNDUP(G553*1000/V_ZENER,0)*PRICE_Z+(4+IF(CORE_MODE=1,1,0)+IF(OR(CORE_MODE=3,CORE_MODE=4),IF(A_FEED=2,0,1)+2*N_CW+2*N_CW_A,0))*ROUNDUP(G553*DIODE_SAFETY/V_STICK,0)*PRICE_STICK</f>
        <v>74.4</v>
      </c>
      <c r="AG553" s="24" t="n">
        <f aca="false">SUM(X553:AF553)</f>
        <v>2282.42002926</v>
      </c>
      <c r="AH553" s="20" t="n">
        <f aca="false">FIXED_BOM</f>
        <v>3754</v>
      </c>
      <c r="AI553" s="24" t="n">
        <f aca="false">(AG553+AH553)*(1+CONT)</f>
        <v>6941.883033649</v>
      </c>
      <c r="AJ553" s="24" t="n">
        <f aca="false">IF(AR553&gt;0,AI553/AR553,1000000000000)</f>
        <v>1831.08642959272</v>
      </c>
      <c r="AK553" s="8" t="n">
        <f aca="false">IF(AND(AP553&gt;=V_NEED,AR553&gt;=P_MIN,AQ553&gt;=Z_MIN,F553&lt;=N_CAP,D553&lt;=R_MAX,OR(CORONA_REQ=0,O553&gt;=G553),OR(CORE_MODE&lt;&gt;3,E_CORE&lt;=E_NULL_MAX),N_CW_A_OK="yes"),1,0)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IF(CORE_MODE=1,G553,IF(OR(CORE_MODE=3,CORE_MODE=4),IF(A_FEED=2,0,G553)+(CHOOSE(N_CW+1,0,1,CW_N2,CW_N3,CW_N4,CW_N5,CW_N6)+IF(A_FEED=2,CHOOSE(MIN(N_CW_A,6)+1,0,1,CW_N2,CW_N3,CW_N4,CW_N5,CW_N6),CHOOSE(MIN(N_CW_A,2)+1,0,CW_A1,CW_A2)))*CW_PER_SWING*AM553,AM553))</f>
        <v>17.449581703554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2*ROUNDUP(G554*1000/V_ZENER,0)*PRICE_Z+(4+IF(CORE_MODE=1,1,0)+IF(OR(CORE_MODE=3,CORE_MODE=4),IF(A_FEED=2,0,1)+2*N_CW+2*N_CW_A,0))*ROUNDUP(G554*DIODE_SAFETY/V_STICK,0)*PRICE_STICK</f>
        <v>74.4</v>
      </c>
      <c r="AG554" s="24" t="n">
        <f aca="false">SUM(X554:AF554)</f>
        <v>2708.19186005</v>
      </c>
      <c r="AH554" s="20" t="n">
        <f aca="false">FIXED_BOM</f>
        <v>3754</v>
      </c>
      <c r="AI554" s="24" t="n">
        <f aca="false">(AG554+AH554)*(1+CONT)</f>
        <v>7431.5206390575</v>
      </c>
      <c r="AJ554" s="24" t="n">
        <f aca="false">IF(AR554&gt;0,AI554/AR554,1000000000000)</f>
        <v>1529.05025679033</v>
      </c>
      <c r="AK554" s="8" t="n">
        <f aca="false">IF(AND(AP554&gt;=V_NEED,AR554&gt;=P_MIN,AQ554&gt;=Z_MIN,F554&lt;=N_CAP,D554&lt;=R_MAX,OR(CORONA_REQ=0,O554&gt;=G554),OR(CORE_MODE&lt;&gt;3,E_CORE&lt;=E_NULL_MAX),N_CW_A_OK="yes"),1,0)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IF(CORE_MODE=1,G554,IF(OR(CORE_MODE=3,CORE_MODE=4),IF(A_FEED=2,0,G554)+(CHOOSE(N_CW+1,0,1,CW_N2,CW_N3,CW_N4,CW_N5,CW_N6)+IF(A_FEED=2,CHOOSE(MIN(N_CW_A,6)+1,0,1,CW_N2,CW_N3,CW_N4,CW_N5,CW_N6),CHOOSE(MIN(N_CW_A,2)+1,0,CW_A1,CW_A2)))*CW_PER_SWING*AM554,AM554))</f>
        <v>17.585716385952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2*ROUNDUP(G555*1000/V_ZENER,0)*PRICE_Z+(4+IF(CORE_MODE=1,1,0)+IF(OR(CORE_MODE=3,CORE_MODE=4),IF(A_FEED=2,0,1)+2*N_CW+2*N_CW_A,0))*ROUNDUP(G555*DIODE_SAFETY/V_STICK,0)*PRICE_STICK</f>
        <v>74.4</v>
      </c>
      <c r="AG555" s="24" t="n">
        <f aca="false">SUM(X555:AF555)</f>
        <v>3208.06282099</v>
      </c>
      <c r="AH555" s="20" t="n">
        <f aca="false">FIXED_BOM</f>
        <v>3754</v>
      </c>
      <c r="AI555" s="24" t="n">
        <f aca="false">(AG555+AH555)*(1+CONT)</f>
        <v>8006.3722441385</v>
      </c>
      <c r="AJ555" s="24" t="n">
        <f aca="false">IF(AR555&gt;0,AI555/AR555,1000000000000)</f>
        <v>1349.29382669282</v>
      </c>
      <c r="AK555" s="8" t="n">
        <f aca="false">IF(AND(AP555&gt;=V_NEED,AR555&gt;=P_MIN,AQ555&gt;=Z_MIN,F555&lt;=N_CAP,D555&lt;=R_MAX,OR(CORONA_REQ=0,O555&gt;=G555),OR(CORE_MODE&lt;&gt;3,E_CORE&lt;=E_NULL_MAX),N_CW_A_OK="yes"),1,0)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IF(CORE_MODE=1,G555,IF(OR(CORE_MODE=3,CORE_MODE=4),IF(A_FEED=2,0,G555)+(CHOOSE(N_CW+1,0,1,CW_N2,CW_N3,CW_N4,CW_N5,CW_N6)+IF(A_FEED=2,CHOOSE(MIN(N_CW_A,6)+1,0,1,CW_N2,CW_N3,CW_N4,CW_N5,CW_N6),CHOOSE(MIN(N_CW_A,2)+1,0,CW_A1,CW_A2)))*CW_PER_SWING*AM555,AM555))</f>
        <v>17.697198861342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2*ROUNDUP(G556*1000/V_ZENER,0)*PRICE_Z+(4+IF(CORE_MODE=1,1,0)+IF(OR(CORE_MODE=3,CORE_MODE=4),IF(A_FEED=2,0,1)+2*N_CW+2*N_CW_A,0))*ROUNDUP(G556*DIODE_SAFETY/V_STICK,0)*PRICE_STICK</f>
        <v>74.4</v>
      </c>
      <c r="AG556" s="24" t="n">
        <f aca="false">SUM(X556:AF556)</f>
        <v>4133.70568319</v>
      </c>
      <c r="AH556" s="20" t="n">
        <f aca="false">FIXED_BOM</f>
        <v>3754</v>
      </c>
      <c r="AI556" s="24" t="n">
        <f aca="false">(AG556+AH556)*(1+CONT)</f>
        <v>9070.8615356685</v>
      </c>
      <c r="AJ556" s="24" t="n">
        <f aca="false">IF(AR556&gt;0,AI556/AR556,1000000000000)</f>
        <v>1124.28190192935</v>
      </c>
      <c r="AK556" s="8" t="n">
        <f aca="false">IF(AND(AP556&gt;=V_NEED,AR556&gt;=P_MIN,AQ556&gt;=Z_MIN,F556&lt;=N_CAP,D556&lt;=R_MAX,OR(CORONA_REQ=0,O556&gt;=G556),OR(CORE_MODE&lt;&gt;3,E_CORE&lt;=E_NULL_MAX),N_CW_A_OK="yes"),1,0)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IF(CORE_MODE=1,G556,IF(OR(CORE_MODE=3,CORE_MODE=4),IF(A_FEED=2,0,G556)+(CHOOSE(N_CW+1,0,1,CW_N2,CW_N3,CW_N4,CW_N5,CW_N6)+IF(A_FEED=2,CHOOSE(MIN(N_CW_A,6)+1,0,1,CW_N2,CW_N3,CW_N4,CW_N5,CW_N6),CHOOSE(MIN(N_CW_A,2)+1,0,CW_A1,CW_A2)))*CW_PER_SWING*AM556,AM556))</f>
        <v>17.89144110468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2*ROUNDUP(G557*1000/V_ZENER,0)*PRICE_Z+(4+IF(CORE_MODE=1,1,0)+IF(OR(CORE_MODE=3,CORE_MODE=4),IF(A_FEED=2,0,1)+2*N_CW+2*N_CW_A,0))*ROUNDUP(G557*DIODE_SAFETY/V_STICK,0)*PRICE_STICK</f>
        <v>74.4</v>
      </c>
      <c r="AG557" s="24" t="n">
        <f aca="false">SUM(X557:AF557)</f>
        <v>1361.34615197</v>
      </c>
      <c r="AH557" s="20" t="n">
        <f aca="false">FIXED_BOM</f>
        <v>3754</v>
      </c>
      <c r="AI557" s="24" t="n">
        <f aca="false">(AG557+AH557)*(1+CONT)</f>
        <v>5882.6480747655</v>
      </c>
      <c r="AJ557" s="24" t="n">
        <f aca="false">IF(AR557&gt;0,AI557/AR557,1000000000000)</f>
        <v>3080.43977820633</v>
      </c>
      <c r="AK557" s="8" t="n">
        <f aca="false">IF(AND(AP557&gt;=V_NEED,AR557&gt;=P_MIN,AQ557&gt;=Z_MIN,F557&lt;=N_CAP,D557&lt;=R_MAX,OR(CORONA_REQ=0,O557&gt;=G557),OR(CORE_MODE&lt;&gt;3,E_CORE&lt;=E_NULL_MAX),N_CW_A_OK="yes"),1,0)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IF(CORE_MODE=1,G557,IF(OR(CORE_MODE=3,CORE_MODE=4),IF(A_FEED=2,0,G557)+(CHOOSE(N_CW+1,0,1,CW_N2,CW_N3,CW_N4,CW_N5,CW_N6)+IF(A_FEED=2,CHOOSE(MIN(N_CW_A,6)+1,0,1,CW_N2,CW_N3,CW_N4,CW_N5,CW_N6),CHOOSE(MIN(N_CW_A,2)+1,0,CW_A1,CW_A2)))*CW_PER_SWING*AM557,AM557))</f>
        <v>17.206705681308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2*ROUNDUP(G558*1000/V_ZENER,0)*PRICE_Z+(4+IF(CORE_MODE=1,1,0)+IF(OR(CORE_MODE=3,CORE_MODE=4),IF(A_FEED=2,0,1)+2*N_CW+2*N_CW_A,0))*ROUNDUP(G558*DIODE_SAFETY/V_STICK,0)*PRICE_STICK</f>
        <v>74.4</v>
      </c>
      <c r="AG558" s="24" t="n">
        <f aca="false">SUM(X558:AF558)</f>
        <v>1863.50160985</v>
      </c>
      <c r="AH558" s="20" t="n">
        <f aca="false">FIXED_BOM</f>
        <v>3754</v>
      </c>
      <c r="AI558" s="24" t="n">
        <f aca="false">(AG558+AH558)*(1+CONT)</f>
        <v>6460.1268513275</v>
      </c>
      <c r="AJ558" s="24" t="n">
        <f aca="false">IF(AR558&gt;0,AI558/AR558,1000000000000)</f>
        <v>2074.71887511578</v>
      </c>
      <c r="AK558" s="8" t="n">
        <f aca="false">IF(AND(AP558&gt;=V_NEED,AR558&gt;=P_MIN,AQ558&gt;=Z_MIN,F558&lt;=N_CAP,D558&lt;=R_MAX,OR(CORONA_REQ=0,O558&gt;=G558),OR(CORE_MODE&lt;&gt;3,E_CORE&lt;=E_NULL_MAX),N_CW_A_OK="yes"),1,0)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IF(CORE_MODE=1,G558,IF(OR(CORE_MODE=3,CORE_MODE=4),IF(A_FEED=2,0,G558)+(CHOOSE(N_CW+1,0,1,CW_N2,CW_N3,CW_N4,CW_N5,CW_N6)+IF(A_FEED=2,CHOOSE(MIN(N_CW_A,6)+1,0,1,CW_N2,CW_N3,CW_N4,CW_N5,CW_N6),CHOOSE(MIN(N_CW_A,2)+1,0,CW_A1,CW_A2)))*CW_PER_SWING*AM558,AM558))</f>
        <v>17.343816604686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2*ROUNDUP(G559*1000/V_ZENER,0)*PRICE_Z+(4+IF(CORE_MODE=1,1,0)+IF(OR(CORE_MODE=3,CORE_MODE=4),IF(A_FEED=2,0,1)+2*N_CW+2*N_CW_A,0))*ROUNDUP(G559*DIODE_SAFETY/V_STICK,0)*PRICE_STICK</f>
        <v>74.4</v>
      </c>
      <c r="AG559" s="24" t="n">
        <f aca="false">SUM(X559:AF559)</f>
        <v>2365.65700923</v>
      </c>
      <c r="AH559" s="20" t="n">
        <f aca="false">FIXED_BOM</f>
        <v>3754</v>
      </c>
      <c r="AI559" s="24" t="n">
        <f aca="false">(AG559+AH559)*(1+CONT)</f>
        <v>7037.6055606145</v>
      </c>
      <c r="AJ559" s="24" t="n">
        <f aca="false">IF(AR559&gt;0,AI559/AR559,1000000000000)</f>
        <v>1628.366343408</v>
      </c>
      <c r="AK559" s="8" t="n">
        <f aca="false">IF(AND(AP559&gt;=V_NEED,AR559&gt;=P_MIN,AQ559&gt;=Z_MIN,F559&lt;=N_CAP,D559&lt;=R_MAX,OR(CORONA_REQ=0,O559&gt;=G559),OR(CORE_MODE&lt;&gt;3,E_CORE&lt;=E_NULL_MAX),N_CW_A_OK="yes"),1,0)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IF(CORE_MODE=1,G559,IF(OR(CORE_MODE=3,CORE_MODE=4),IF(A_FEED=2,0,G559)+(CHOOSE(N_CW+1,0,1,CW_N2,CW_N3,CW_N4,CW_N5,CW_N6)+IF(A_FEED=2,CHOOSE(MIN(N_CW_A,6)+1,0,1,CW_N2,CW_N3,CW_N4,CW_N5,CW_N6),CHOOSE(MIN(N_CW_A,2)+1,0,CW_A1,CW_A2)))*CW_PER_SWING*AM559,AM559))</f>
        <v>17.47984941846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2*ROUNDUP(G560*1000/V_ZENER,0)*PRICE_Z+(4+IF(CORE_MODE=1,1,0)+IF(OR(CORE_MODE=3,CORE_MODE=4),IF(A_FEED=2,0,1)+2*N_CW+2*N_CW_A,0))*ROUNDUP(G560*DIODE_SAFETY/V_STICK,0)*PRICE_STICK</f>
        <v>74.4</v>
      </c>
      <c r="AG560" s="24" t="n">
        <f aca="false">SUM(X560:AF560)</f>
        <v>2867.81245014</v>
      </c>
      <c r="AH560" s="20" t="n">
        <f aca="false">FIXED_BOM</f>
        <v>3754</v>
      </c>
      <c r="AI560" s="24" t="n">
        <f aca="false">(AG560+AH560)*(1+CONT)</f>
        <v>7615.084317661</v>
      </c>
      <c r="AJ560" s="24" t="n">
        <f aca="false">IF(AR560&gt;0,AI560/AR560,1000000000000)</f>
        <v>1377.55454262548</v>
      </c>
      <c r="AK560" s="8" t="n">
        <f aca="false">IF(AND(AP560&gt;=V_NEED,AR560&gt;=P_MIN,AQ560&gt;=Z_MIN,F560&lt;=N_CAP,D560&lt;=R_MAX,OR(CORONA_REQ=0,O560&gt;=G560),OR(CORE_MODE&lt;&gt;3,E_CORE&lt;=E_NULL_MAX),N_CW_A_OK="yes"),1,0)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IF(CORE_MODE=1,G560,IF(OR(CORE_MODE=3,CORE_MODE=4),IF(A_FEED=2,0,G560)+(CHOOSE(N_CW+1,0,1,CW_N2,CW_N3,CW_N4,CW_N5,CW_N6)+IF(A_FEED=2,CHOOSE(MIN(N_CW_A,6)+1,0,1,CW_N2,CW_N3,CW_N4,CW_N5,CW_N6),CHOOSE(MIN(N_CW_A,2)+1,0,CW_A1,CW_A2)))*CW_PER_SWING*AM560,AM560))</f>
        <v>17.61645948777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2*ROUNDUP(G561*1000/V_ZENER,0)*PRICE_Z+(4+IF(CORE_MODE=1,1,0)+IF(OR(CORE_MODE=3,CORE_MODE=4),IF(A_FEED=2,0,1)+2*N_CW+2*N_CW_A,0))*ROUNDUP(G561*DIODE_SAFETY/V_STICK,0)*PRICE_STICK</f>
        <v>74.4</v>
      </c>
      <c r="AG561" s="24" t="n">
        <f aca="false">SUM(X561:AF561)</f>
        <v>3369.96790952</v>
      </c>
      <c r="AH561" s="20" t="n">
        <f aca="false">FIXED_BOM</f>
        <v>3754</v>
      </c>
      <c r="AI561" s="24" t="n">
        <f aca="false">(AG561+AH561)*(1+CONT)</f>
        <v>8192.563095948</v>
      </c>
      <c r="AJ561" s="24" t="n">
        <f aca="false">IF(AR561&gt;0,AI561/AR561,1000000000000)</f>
        <v>1215.72070142322</v>
      </c>
      <c r="AK561" s="8" t="n">
        <f aca="false">IF(AND(AP561&gt;=V_NEED,AR561&gt;=P_MIN,AQ561&gt;=Z_MIN,F561&lt;=N_CAP,D561&lt;=R_MAX,OR(CORONA_REQ=0,O561&gt;=G561),OR(CORE_MODE&lt;&gt;3,E_CORE&lt;=E_NULL_MAX),N_CW_A_OK="yes"),1,0)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IF(CORE_MODE=1,G561,IF(OR(CORE_MODE=3,CORE_MODE=4),IF(A_FEED=2,0,G561)+(CHOOSE(N_CW+1,0,1,CW_N2,CW_N3,CW_N4,CW_N5,CW_N6)+IF(A_FEED=2,CHOOSE(MIN(N_CW_A,6)+1,0,1,CW_N2,CW_N3,CW_N4,CW_N5,CW_N6),CHOOSE(MIN(N_CW_A,2)+1,0,CW_A1,CW_A2)))*CW_PER_SWING*AM561,AM561))</f>
        <v>17.726651627256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2*ROUNDUP(G562*1000/V_ZENER,0)*PRICE_Z+(4+IF(CORE_MODE=1,1,0)+IF(OR(CORE_MODE=3,CORE_MODE=4),IF(A_FEED=2,0,1)+2*N_CW+2*N_CW_A,0))*ROUNDUP(G562*DIODE_SAFETY/V_STICK,0)*PRICE_STICK</f>
        <v>74.4</v>
      </c>
      <c r="AG562" s="24" t="n">
        <f aca="false">SUM(X562:AF562)</f>
        <v>4374.27880831</v>
      </c>
      <c r="AH562" s="20" t="n">
        <f aca="false">FIXED_BOM</f>
        <v>3754</v>
      </c>
      <c r="AI562" s="24" t="n">
        <f aca="false">(AG562+AH562)*(1+CONT)</f>
        <v>9347.5206295565</v>
      </c>
      <c r="AJ562" s="24" t="n">
        <f aca="false">IF(AR562&gt;0,AI562/AR562,1000000000000)</f>
        <v>1022.02145278774</v>
      </c>
      <c r="AK562" s="8" t="n">
        <f aca="false">IF(AND(AP562&gt;=V_NEED,AR562&gt;=P_MIN,AQ562&gt;=Z_MIN,F562&lt;=N_CAP,D562&lt;=R_MAX,OR(CORONA_REQ=0,O562&gt;=G562),OR(CORE_MODE&lt;&gt;3,E_CORE&lt;=E_NULL_MAX),N_CW_A_OK="yes"),1,0)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IF(CORE_MODE=1,G562,IF(OR(CORE_MODE=3,CORE_MODE=4),IF(A_FEED=2,0,G562)+(CHOOSE(N_CW+1,0,1,CW_N2,CW_N3,CW_N4,CW_N5,CW_N6)+IF(A_FEED=2,CHOOSE(MIN(N_CW_A,6)+1,0,1,CW_N2,CW_N3,CW_N4,CW_N5,CW_N6),CHOOSE(MIN(N_CW_A,2)+1,0,CW_A1,CW_A2)))*CW_PER_SWING*AM562,AM562))</f>
        <v>18.03940528104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2*ROUNDUP(G563*1000/V_ZENER,0)*PRICE_Z+(4+IF(CORE_MODE=1,1,0)+IF(OR(CORE_MODE=3,CORE_MODE=4),IF(A_FEED=2,0,1)+2*N_CW+2*N_CW_A,0))*ROUNDUP(G563*DIODE_SAFETY/V_STICK,0)*PRICE_STICK</f>
        <v>74.4</v>
      </c>
      <c r="AG563" s="24" t="n">
        <f aca="false">SUM(X563:AF563)</f>
        <v>1307.86581949</v>
      </c>
      <c r="AH563" s="20" t="n">
        <f aca="false">FIXED_BOM</f>
        <v>3754</v>
      </c>
      <c r="AI563" s="24" t="n">
        <f aca="false">(AG563+AH563)*(1+CONT)</f>
        <v>5821.1456924135</v>
      </c>
      <c r="AJ563" s="24" t="n">
        <f aca="false">IF(AR563&gt;0,AI563/AR563,1000000000000)</f>
        <v>4348.22395998442</v>
      </c>
      <c r="AK563" s="8" t="n">
        <f aca="false">IF(AND(AP563&gt;=V_NEED,AR563&gt;=P_MIN,AQ563&gt;=Z_MIN,F563&lt;=N_CAP,D563&lt;=R_MAX,OR(CORONA_REQ=0,O563&gt;=G563),OR(CORE_MODE&lt;&gt;3,E_CORE&lt;=E_NULL_MAX),N_CW_A_OK="yes"),1,0)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IF(CORE_MODE=1,G563,IF(OR(CORE_MODE=3,CORE_MODE=4),IF(A_FEED=2,0,G563)+(CHOOSE(N_CW+1,0,1,CW_N2,CW_N3,CW_N4,CW_N5,CW_N6)+IF(A_FEED=2,CHOOSE(MIN(N_CW_A,6)+1,0,1,CW_N2,CW_N3,CW_N4,CW_N5,CW_N6),CHOOSE(MIN(N_CW_A,2)+1,0,CW_A1,CW_A2)))*CW_PER_SWING*AM563,AM563))</f>
        <v>17.162375851764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2*ROUNDUP(G564*1000/V_ZENER,0)*PRICE_Z+(4+IF(CORE_MODE=1,1,0)+IF(OR(CORE_MODE=3,CORE_MODE=4),IF(A_FEED=2,0,1)+2*N_CW+2*N_CW_A,0))*ROUNDUP(G564*DIODE_SAFETY/V_STICK,0)*PRICE_STICK</f>
        <v>74.4</v>
      </c>
      <c r="AG564" s="24" t="n">
        <f aca="false">SUM(X564:AF564)</f>
        <v>1742.63657724</v>
      </c>
      <c r="AH564" s="20" t="n">
        <f aca="false">FIXED_BOM</f>
        <v>3754</v>
      </c>
      <c r="AI564" s="24" t="n">
        <f aca="false">(AG564+AH564)*(1+CONT)</f>
        <v>6321.132063826</v>
      </c>
      <c r="AJ564" s="24" t="n">
        <f aca="false">IF(AR564&gt;0,AI564/AR564,1000000000000)</f>
        <v>2851.42327473595</v>
      </c>
      <c r="AK564" s="8" t="n">
        <f aca="false">IF(AND(AP564&gt;=V_NEED,AR564&gt;=P_MIN,AQ564&gt;=Z_MIN,F564&lt;=N_CAP,D564&lt;=R_MAX,OR(CORONA_REQ=0,O564&gt;=G564),OR(CORE_MODE&lt;&gt;3,E_CORE&lt;=E_NULL_MAX),N_CW_A_OK="yes"),1,0)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IF(CORE_MODE=1,G564,IF(OR(CORE_MODE=3,CORE_MODE=4),IF(A_FEED=2,0,G564)+(CHOOSE(N_CW+1,0,1,CW_N2,CW_N3,CW_N4,CW_N5,CW_N6)+IF(A_FEED=2,CHOOSE(MIN(N_CW_A,6)+1,0,1,CW_N2,CW_N3,CW_N4,CW_N5,CW_N6),CHOOSE(MIN(N_CW_A,2)+1,0,CW_A1,CW_A2)))*CW_PER_SWING*AM564,AM564))</f>
        <v>17.300849267988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2*ROUNDUP(G565*1000/V_ZENER,0)*PRICE_Z+(4+IF(CORE_MODE=1,1,0)+IF(OR(CORE_MODE=3,CORE_MODE=4),IF(A_FEED=2,0,1)+2*N_CW+2*N_CW_A,0))*ROUNDUP(G565*DIODE_SAFETY/V_STICK,0)*PRICE_STICK</f>
        <v>74.4</v>
      </c>
      <c r="AG565" s="24" t="n">
        <f aca="false">SUM(X565:AF565)</f>
        <v>2255.10144275</v>
      </c>
      <c r="AH565" s="20" t="n">
        <f aca="false">FIXED_BOM</f>
        <v>3754</v>
      </c>
      <c r="AI565" s="24" t="n">
        <f aca="false">(AG565+AH565)*(1+CONT)</f>
        <v>6910.4666591625</v>
      </c>
      <c r="AJ565" s="24" t="n">
        <f aca="false">IF(AR565&gt;0,AI565/AR565,1000000000000)</f>
        <v>2229.47765967838</v>
      </c>
      <c r="AK565" s="8" t="n">
        <f aca="false">IF(AND(AP565&gt;=V_NEED,AR565&gt;=P_MIN,AQ565&gt;=Z_MIN,F565&lt;=N_CAP,D565&lt;=R_MAX,OR(CORONA_REQ=0,O565&gt;=G565),OR(CORE_MODE&lt;&gt;3,E_CORE&lt;=E_NULL_MAX),N_CW_A_OK="yes"),1,0)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IF(CORE_MODE=1,G565,IF(OR(CORE_MODE=3,CORE_MODE=4),IF(A_FEED=2,0,G565)+(CHOOSE(N_CW+1,0,1,CW_N2,CW_N3,CW_N4,CW_N5,CW_N6)+IF(A_FEED=2,CHOOSE(MIN(N_CW_A,6)+1,0,1,CW_N2,CW_N3,CW_N4,CW_N5,CW_N6),CHOOSE(MIN(N_CW_A,2)+1,0,CW_A1,CW_A2)))*CW_PER_SWING*AM565,AM565))</f>
        <v>17.392556496744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2*ROUNDUP(G566*1000/V_ZENER,0)*PRICE_Z+(4+IF(CORE_MODE=1,1,0)+IF(OR(CORE_MODE=3,CORE_MODE=4),IF(A_FEED=2,0,1)+2*N_CW+2*N_CW_A,0))*ROUNDUP(G566*DIODE_SAFETY/V_STICK,0)*PRICE_STICK</f>
        <v>74.4</v>
      </c>
      <c r="AG566" s="24" t="n">
        <f aca="false">SUM(X566:AF566)</f>
        <v>2689.8722005</v>
      </c>
      <c r="AH566" s="20" t="n">
        <f aca="false">FIXED_BOM</f>
        <v>3754</v>
      </c>
      <c r="AI566" s="24" t="n">
        <f aca="false">(AG566+AH566)*(1+CONT)</f>
        <v>7410.453030575</v>
      </c>
      <c r="AJ566" s="24" t="n">
        <f aca="false">IF(AR566&gt;0,AI566/AR566,1000000000000)</f>
        <v>1861.48509560942</v>
      </c>
      <c r="AK566" s="8" t="n">
        <f aca="false">IF(AND(AP566&gt;=V_NEED,AR566&gt;=P_MIN,AQ566&gt;=Z_MIN,F566&lt;=N_CAP,D566&lt;=R_MAX,OR(CORONA_REQ=0,O566&gt;=G566),OR(CORE_MODE&lt;&gt;3,E_CORE&lt;=E_NULL_MAX),N_CW_A_OK="yes"),1,0)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IF(CORE_MODE=1,G566,IF(OR(CORE_MODE=3,CORE_MODE=4),IF(A_FEED=2,0,G566)+(CHOOSE(N_CW+1,0,1,CW_N2,CW_N3,CW_N4,CW_N5,CW_N6)+IF(A_FEED=2,CHOOSE(MIN(N_CW_A,6)+1,0,1,CW_N2,CW_N3,CW_N4,CW_N5,CW_N6),CHOOSE(MIN(N_CW_A,2)+1,0,CW_A1,CW_A2)))*CW_PER_SWING*AM566,AM566))</f>
        <v>17.473363782732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2*ROUNDUP(G567*1000/V_ZENER,0)*PRICE_Z+(4+IF(CORE_MODE=1,1,0)+IF(OR(CORE_MODE=3,CORE_MODE=4),IF(A_FEED=2,0,1)+2*N_CW+2*N_CW_A,0))*ROUNDUP(G567*DIODE_SAFETY/V_STICK,0)*PRICE_STICK</f>
        <v>74.4</v>
      </c>
      <c r="AG567" s="24" t="n">
        <f aca="false">SUM(X567:AF567)</f>
        <v>3124.64301825</v>
      </c>
      <c r="AH567" s="20" t="n">
        <f aca="false">FIXED_BOM</f>
        <v>3754</v>
      </c>
      <c r="AI567" s="24" t="n">
        <f aca="false">(AG567+AH567)*(1+CONT)</f>
        <v>7910.4394709875</v>
      </c>
      <c r="AJ567" s="24" t="n">
        <f aca="false">IF(AR567&gt;0,AI567/AR567,1000000000000)</f>
        <v>1627.31320644304</v>
      </c>
      <c r="AK567" s="8" t="n">
        <f aca="false">IF(AND(AP567&gt;=V_NEED,AR567&gt;=P_MIN,AQ567&gt;=Z_MIN,F567&lt;=N_CAP,D567&lt;=R_MAX,OR(CORONA_REQ=0,O567&gt;=G567),OR(CORE_MODE&lt;&gt;3,E_CORE&lt;=E_NULL_MAX),N_CW_A_OK="yes"),1,0)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IF(CORE_MODE=1,G567,IF(OR(CORE_MODE=3,CORE_MODE=4),IF(A_FEED=2,0,G567)+(CHOOSE(N_CW+1,0,1,CW_N2,CW_N3,CW_N4,CW_N5,CW_N6)+IF(A_FEED=2,CHOOSE(MIN(N_CW_A,6)+1,0,1,CW_N2,CW_N3,CW_N4,CW_N5,CW_N6),CHOOSE(MIN(N_CW_A,2)+1,0,CW_A1,CW_A2)))*CW_PER_SWING*AM567,AM567))</f>
        <v>17.58496510485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2*ROUNDUP(G568*1000/V_ZENER,0)*PRICE_Z+(4+IF(CORE_MODE=1,1,0)+IF(OR(CORE_MODE=3,CORE_MODE=4),IF(A_FEED=2,0,1)+2*N_CW+2*N_CW_A,0))*ROUNDUP(G568*DIODE_SAFETY/V_STICK,0)*PRICE_STICK</f>
        <v>74.4</v>
      </c>
      <c r="AG568" s="24" t="n">
        <f aca="false">SUM(X568:AF568)</f>
        <v>4071.87862954</v>
      </c>
      <c r="AH568" s="20" t="n">
        <f aca="false">FIXED_BOM</f>
        <v>3754</v>
      </c>
      <c r="AI568" s="24" t="n">
        <f aca="false">(AG568+AH568)*(1+CONT)</f>
        <v>8999.760423971</v>
      </c>
      <c r="AJ568" s="24" t="n">
        <f aca="false">IF(AR568&gt;0,AI568/AR568,1000000000000)</f>
        <v>1357.9009949109</v>
      </c>
      <c r="AK568" s="8" t="n">
        <f aca="false">IF(AND(AP568&gt;=V_NEED,AR568&gt;=P_MIN,AQ568&gt;=Z_MIN,F568&lt;=N_CAP,D568&lt;=R_MAX,OR(CORONA_REQ=0,O568&gt;=G568),OR(CORE_MODE&lt;&gt;3,E_CORE&lt;=E_NULL_MAX),N_CW_A_OK="yes"),1,0)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IF(CORE_MODE=1,G568,IF(OR(CORE_MODE=3,CORE_MODE=4),IF(A_FEED=2,0,G568)+(CHOOSE(N_CW+1,0,1,CW_N2,CW_N3,CW_N4,CW_N5,CW_N6)+IF(A_FEED=2,CHOOSE(MIN(N_CW_A,6)+1,0,1,CW_N2,CW_N3,CW_N4,CW_N5,CW_N6),CHOOSE(MIN(N_CW_A,2)+1,0,CW_A1,CW_A2)))*CW_PER_SWING*AM568,AM568))</f>
        <v>17.759020382532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2*ROUNDUP(G569*1000/V_ZENER,0)*PRICE_Z+(4+IF(CORE_MODE=1,1,0)+IF(OR(CORE_MODE=3,CORE_MODE=4),IF(A_FEED=2,0,1)+2*N_CW+2*N_CW_A,0))*ROUNDUP(G569*DIODE_SAFETY/V_STICK,0)*PRICE_STICK</f>
        <v>74.4</v>
      </c>
      <c r="AG569" s="24" t="n">
        <f aca="false">SUM(X569:AF569)</f>
        <v>1313.95780735</v>
      </c>
      <c r="AH569" s="20" t="n">
        <f aca="false">FIXED_BOM</f>
        <v>3754</v>
      </c>
      <c r="AI569" s="24" t="n">
        <f aca="false">(AG569+AH569)*(1+CONT)</f>
        <v>5828.1514784525</v>
      </c>
      <c r="AJ569" s="24" t="n">
        <f aca="false">IF(AR569&gt;0,AI569/AR569,1000000000000)</f>
        <v>3548.81285823781</v>
      </c>
      <c r="AK569" s="8" t="n">
        <f aca="false">IF(AND(AP569&gt;=V_NEED,AR569&gt;=P_MIN,AQ569&gt;=Z_MIN,F569&lt;=N_CAP,D569&lt;=R_MAX,OR(CORONA_REQ=0,O569&gt;=G569),OR(CORE_MODE&lt;&gt;3,E_CORE&lt;=E_NULL_MAX),N_CW_A_OK="yes"),1,0)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IF(CORE_MODE=1,G569,IF(OR(CORE_MODE=3,CORE_MODE=4),IF(A_FEED=2,0,G569)+(CHOOSE(N_CW+1,0,1,CW_N2,CW_N3,CW_N4,CW_N5,CW_N6)+IF(A_FEED=2,CHOOSE(MIN(N_CW_A,6)+1,0,1,CW_N2,CW_N3,CW_N4,CW_N5,CW_N6),CHOOSE(MIN(N_CW_A,2)+1,0,CW_A1,CW_A2)))*CW_PER_SWING*AM569,AM569))</f>
        <v>17.199035822826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2*ROUNDUP(G570*1000/V_ZENER,0)*PRICE_Z+(4+IF(CORE_MODE=1,1,0)+IF(OR(CORE_MODE=3,CORE_MODE=4),IF(A_FEED=2,0,1)+2*N_CW+2*N_CW_A,0))*ROUNDUP(G570*DIODE_SAFETY/V_STICK,0)*PRICE_STICK</f>
        <v>74.4</v>
      </c>
      <c r="AG570" s="24" t="n">
        <f aca="false">SUM(X570:AF570)</f>
        <v>1829.46861876</v>
      </c>
      <c r="AH570" s="20" t="n">
        <f aca="false">FIXED_BOM</f>
        <v>3754</v>
      </c>
      <c r="AI570" s="24" t="n">
        <f aca="false">(AG570+AH570)*(1+CONT)</f>
        <v>6420.988911574</v>
      </c>
      <c r="AJ570" s="24" t="n">
        <f aca="false">IF(AR570&gt;0,AI570/AR570,1000000000000)</f>
        <v>2382.41032054587</v>
      </c>
      <c r="AK570" s="8" t="n">
        <f aca="false">IF(AND(AP570&gt;=V_NEED,AR570&gt;=P_MIN,AQ570&gt;=Z_MIN,F570&lt;=N_CAP,D570&lt;=R_MAX,OR(CORONA_REQ=0,O570&gt;=G570),OR(CORE_MODE&lt;&gt;3,E_CORE&lt;=E_NULL_MAX),N_CW_A_OK="yes"),1,0)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IF(CORE_MODE=1,G570,IF(OR(CORE_MODE=3,CORE_MODE=4),IF(A_FEED=2,0,G570)+(CHOOSE(N_CW+1,0,1,CW_N2,CW_N3,CW_N4,CW_N5,CW_N6)+IF(A_FEED=2,CHOOSE(MIN(N_CW_A,6)+1,0,1,CW_N2,CW_N3,CW_N4,CW_N5,CW_N6),CHOOSE(MIN(N_CW_A,2)+1,0,CW_A1,CW_A2)))*CW_PER_SWING*AM570,AM570))</f>
        <v>17.334746052624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2*ROUNDUP(G571*1000/V_ZENER,0)*PRICE_Z+(4+IF(CORE_MODE=1,1,0)+IF(OR(CORE_MODE=3,CORE_MODE=4),IF(A_FEED=2,0,1)+2*N_CW+2*N_CW_A,0))*ROUNDUP(G571*DIODE_SAFETY/V_STICK,0)*PRICE_STICK</f>
        <v>74.4</v>
      </c>
      <c r="AG571" s="24" t="n">
        <f aca="false">SUM(X571:AF571)</f>
        <v>2344.9793532</v>
      </c>
      <c r="AH571" s="20" t="n">
        <f aca="false">FIXED_BOM</f>
        <v>3754</v>
      </c>
      <c r="AI571" s="24" t="n">
        <f aca="false">(AG571+AH571)*(1+CONT)</f>
        <v>7013.82625618</v>
      </c>
      <c r="AJ571" s="24" t="n">
        <f aca="false">IF(AR571&gt;0,AI571/AR571,1000000000000)</f>
        <v>1871.164007074</v>
      </c>
      <c r="AK571" s="8" t="n">
        <f aca="false">IF(AND(AP571&gt;=V_NEED,AR571&gt;=P_MIN,AQ571&gt;=Z_MIN,F571&lt;=N_CAP,D571&lt;=R_MAX,OR(CORONA_REQ=0,O571&gt;=G571),OR(CORE_MODE&lt;&gt;3,E_CORE&lt;=E_NULL_MAX),N_CW_A_OK="yes"),1,0)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IF(CORE_MODE=1,G571,IF(OR(CORE_MODE=3,CORE_MODE=4),IF(A_FEED=2,0,G571)+(CHOOSE(N_CW+1,0,1,CW_N2,CW_N3,CW_N4,CW_N5,CW_N6)+IF(A_FEED=2,CHOOSE(MIN(N_CW_A,6)+1,0,1,CW_N2,CW_N3,CW_N4,CW_N5,CW_N6),CHOOSE(MIN(N_CW_A,2)+1,0,CW_A1,CW_A2)))*CW_PER_SWING*AM571,AM571))</f>
        <v>17.42605005141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2*ROUNDUP(G572*1000/V_ZENER,0)*PRICE_Z+(4+IF(CORE_MODE=1,1,0)+IF(OR(CORE_MODE=3,CORE_MODE=4),IF(A_FEED=2,0,1)+2*N_CW+2*N_CW_A,0))*ROUNDUP(G572*DIODE_SAFETY/V_STICK,0)*PRICE_STICK</f>
        <v>74.4</v>
      </c>
      <c r="AG572" s="24" t="n">
        <f aca="false">SUM(X572:AF572)</f>
        <v>2782.79622488</v>
      </c>
      <c r="AH572" s="20" t="n">
        <f aca="false">FIXED_BOM</f>
        <v>3754</v>
      </c>
      <c r="AI572" s="24" t="n">
        <f aca="false">(AG572+AH572)*(1+CONT)</f>
        <v>7517.315658612</v>
      </c>
      <c r="AJ572" s="24" t="n">
        <f aca="false">IF(AR572&gt;0,AI572/AR572,1000000000000)</f>
        <v>1564.36121067608</v>
      </c>
      <c r="AK572" s="8" t="n">
        <f aca="false">IF(AND(AP572&gt;=V_NEED,AR572&gt;=P_MIN,AQ572&gt;=Z_MIN,F572&lt;=N_CAP,D572&lt;=R_MAX,OR(CORONA_REQ=0,O572&gt;=G572),OR(CORE_MODE&lt;&gt;3,E_CORE&lt;=E_NULL_MAX),N_CW_A_OK="yes"),1,0)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IF(CORE_MODE=1,G572,IF(OR(CORE_MODE=3,CORE_MODE=4),IF(A_FEED=2,0,G572)+(CHOOSE(N_CW+1,0,1,CW_N2,CW_N3,CW_N4,CW_N5,CW_N6)+IF(A_FEED=2,CHOOSE(MIN(N_CW_A,6)+1,0,1,CW_N2,CW_N3,CW_N4,CW_N5,CW_N6),CHOOSE(MIN(N_CW_A,2)+1,0,CW_A1,CW_A2)))*CW_PER_SWING*AM572,AM572))</f>
        <v>17.562078620658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2*ROUNDUP(G573*1000/V_ZENER,0)*PRICE_Z+(4+IF(CORE_MODE=1,1,0)+IF(OR(CORE_MODE=3,CORE_MODE=4),IF(A_FEED=2,0,1)+2*N_CW+2*N_CW_A,0))*ROUNDUP(G573*DIODE_SAFETY/V_STICK,0)*PRICE_STICK</f>
        <v>74.4</v>
      </c>
      <c r="AG573" s="24" t="n">
        <f aca="false">SUM(X573:AF573)</f>
        <v>3298.30696582</v>
      </c>
      <c r="AH573" s="20" t="n">
        <f aca="false">FIXED_BOM</f>
        <v>3754</v>
      </c>
      <c r="AI573" s="24" t="n">
        <f aca="false">(AG573+AH573)*(1+CONT)</f>
        <v>8110.153010693</v>
      </c>
      <c r="AJ573" s="24" t="n">
        <f aca="false">IF(AR573&gt;0,AI573/AR573,1000000000000)</f>
        <v>1383.10383975347</v>
      </c>
      <c r="AK573" s="8" t="n">
        <f aca="false">IF(AND(AP573&gt;=V_NEED,AR573&gt;=P_MIN,AQ573&gt;=Z_MIN,F573&lt;=N_CAP,D573&lt;=R_MAX,OR(CORONA_REQ=0,O573&gt;=G573),OR(CORE_MODE&lt;&gt;3,E_CORE&lt;=E_NULL_MAX),N_CW_A_OK="yes"),1,0)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IF(CORE_MODE=1,G573,IF(OR(CORE_MODE=3,CORE_MODE=4),IF(A_FEED=2,0,G573)+(CHOOSE(N_CW+1,0,1,CW_N2,CW_N3,CW_N4,CW_N5,CW_N6)+IF(A_FEED=2,CHOOSE(MIN(N_CW_A,6)+1,0,1,CW_N2,CW_N3,CW_N4,CW_N5,CW_N6),CHOOSE(MIN(N_CW_A,2)+1,0,CW_A1,CW_A2)))*CW_PER_SWING*AM573,AM573))</f>
        <v>17.672864993784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2*ROUNDUP(G574*1000/V_ZENER,0)*PRICE_Z+(4+IF(CORE_MODE=1,1,0)+IF(OR(CORE_MODE=3,CORE_MODE=4),IF(A_FEED=2,0,1)+2*N_CW+2*N_CW_A,0))*ROUNDUP(G574*DIODE_SAFETY/V_STICK,0)*PRICE_STICK</f>
        <v>74.4</v>
      </c>
      <c r="AG574" s="24" t="n">
        <f aca="false">SUM(X574:AF574)</f>
        <v>4329.32863167</v>
      </c>
      <c r="AH574" s="20" t="n">
        <f aca="false">FIXED_BOM</f>
        <v>3754</v>
      </c>
      <c r="AI574" s="24" t="n">
        <f aca="false">(AG574+AH574)*(1+CONT)</f>
        <v>9295.8279264205</v>
      </c>
      <c r="AJ574" s="24" t="n">
        <f aca="false">IF(AR574&gt;0,AI574/AR574,1000000000000)</f>
        <v>1165.2413121317</v>
      </c>
      <c r="AK574" s="8" t="n">
        <f aca="false">IF(AND(AP574&gt;=V_NEED,AR574&gt;=P_MIN,AQ574&gt;=Z_MIN,F574&lt;=N_CAP,D574&lt;=R_MAX,OR(CORONA_REQ=0,O574&gt;=G574),OR(CORE_MODE&lt;&gt;3,E_CORE&lt;=E_NULL_MAX),N_CW_A_OK="yes"),1,0)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IF(CORE_MODE=1,G574,IF(OR(CORE_MODE=3,CORE_MODE=4),IF(A_FEED=2,0,G574)+(CHOOSE(N_CW+1,0,1,CW_N2,CW_N3,CW_N4,CW_N5,CW_N6)+IF(A_FEED=2,CHOOSE(MIN(N_CW_A,6)+1,0,1,CW_N2,CW_N3,CW_N4,CW_N5,CW_N6),CHOOSE(MIN(N_CW_A,2)+1,0,CW_A1,CW_A2)))*CW_PER_SWING*AM574,AM574))</f>
        <v>17.867769383178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2*ROUNDUP(G575*1000/V_ZENER,0)*PRICE_Z+(4+IF(CORE_MODE=1,1,0)+IF(OR(CORE_MODE=3,CORE_MODE=4),IF(A_FEED=2,0,1)+2*N_CW+2*N_CW_A,0))*ROUNDUP(G575*DIODE_SAFETY/V_STICK,0)*PRICE_STICK</f>
        <v>74.4</v>
      </c>
      <c r="AG575" s="24" t="n">
        <f aca="false">SUM(X575:AF575)</f>
        <v>1397.74378994</v>
      </c>
      <c r="AH575" s="20" t="n">
        <f aca="false">FIXED_BOM</f>
        <v>3754</v>
      </c>
      <c r="AI575" s="24" t="n">
        <f aca="false">(AG575+AH575)*(1+CONT)</f>
        <v>5924.505358431</v>
      </c>
      <c r="AJ575" s="24" t="n">
        <f aca="false">IF(AR575&gt;0,AI575/AR575,1000000000000)</f>
        <v>3163.01391705164</v>
      </c>
      <c r="AK575" s="8" t="n">
        <f aca="false">IF(AND(AP575&gt;=V_NEED,AR575&gt;=P_MIN,AQ575&gt;=Z_MIN,F575&lt;=N_CAP,D575&lt;=R_MAX,OR(CORONA_REQ=0,O575&gt;=G575),OR(CORE_MODE&lt;&gt;3,E_CORE&lt;=E_NULL_MAX),N_CW_A_OK="yes"),1,0)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IF(CORE_MODE=1,G575,IF(OR(CORE_MODE=3,CORE_MODE=4),IF(A_FEED=2,0,G575)+(CHOOSE(N_CW+1,0,1,CW_N2,CW_N3,CW_N4,CW_N5,CW_N6)+IF(A_FEED=2,CHOOSE(MIN(N_CW_A,6)+1,0,1,CW_N2,CW_N3,CW_N4,CW_N5,CW_N6),CHOOSE(MIN(N_CW_A,2)+1,0,CW_A1,CW_A2)))*CW_PER_SWING*AM575,AM575))</f>
        <v>17.163840213234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2*ROUNDUP(G576*1000/V_ZENER,0)*PRICE_Z+(4+IF(CORE_MODE=1,1,0)+IF(OR(CORE_MODE=3,CORE_MODE=4),IF(A_FEED=2,0,1)+2*N_CW+2*N_CW_A,0))*ROUNDUP(G576*DIODE_SAFETY/V_STICK,0)*PRICE_STICK</f>
        <v>74.4</v>
      </c>
      <c r="AG576" s="24" t="n">
        <f aca="false">SUM(X576:AF576)</f>
        <v>1916.30052331</v>
      </c>
      <c r="AH576" s="20" t="n">
        <f aca="false">FIXED_BOM</f>
        <v>3754</v>
      </c>
      <c r="AI576" s="24" t="n">
        <f aca="false">(AG576+AH576)*(1+CONT)</f>
        <v>6520.8456018065</v>
      </c>
      <c r="AJ576" s="24" t="n">
        <f aca="false">IF(AR576&gt;0,AI576/AR576,1000000000000)</f>
        <v>2131.62572649967</v>
      </c>
      <c r="AK576" s="8" t="n">
        <f aca="false">IF(AND(AP576&gt;=V_NEED,AR576&gt;=P_MIN,AQ576&gt;=Z_MIN,F576&lt;=N_CAP,D576&lt;=R_MAX,OR(CORONA_REQ=0,O576&gt;=G576),OR(CORE_MODE&lt;&gt;3,E_CORE&lt;=E_NULL_MAX),N_CW_A_OK="yes"),1,0)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IF(CORE_MODE=1,G576,IF(OR(CORE_MODE=3,CORE_MODE=4),IF(A_FEED=2,0,G576)+(CHOOSE(N_CW+1,0,1,CW_N2,CW_N3,CW_N4,CW_N5,CW_N6)+IF(A_FEED=2,CHOOSE(MIN(N_CW_A,6)+1,0,1,CW_N2,CW_N3,CW_N4,CW_N5,CW_N6),CHOOSE(MIN(N_CW_A,2)+1,0,CW_A1,CW_A2)))*CW_PER_SWING*AM576,AM576))</f>
        <v>17.301604793616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2*ROUNDUP(G577*1000/V_ZENER,0)*PRICE_Z+(4+IF(CORE_MODE=1,1,0)+IF(OR(CORE_MODE=3,CORE_MODE=4),IF(A_FEED=2,0,1)+2*N_CW+2*N_CW_A,0))*ROUNDUP(G577*DIODE_SAFETY/V_STICK,0)*PRICE_STICK</f>
        <v>74.4</v>
      </c>
      <c r="AG577" s="24" t="n">
        <f aca="false">SUM(X577:AF577)</f>
        <v>2434.85739015</v>
      </c>
      <c r="AH577" s="20" t="n">
        <f aca="false">FIXED_BOM</f>
        <v>3754</v>
      </c>
      <c r="AI577" s="24" t="n">
        <f aca="false">(AG577+AH577)*(1+CONT)</f>
        <v>7117.1859986725</v>
      </c>
      <c r="AJ577" s="24" t="n">
        <f aca="false">IF(AR577&gt;0,AI577/AR577,1000000000000)</f>
        <v>1678.73165989896</v>
      </c>
      <c r="AK577" s="8" t="n">
        <f aca="false">IF(AND(AP577&gt;=V_NEED,AR577&gt;=P_MIN,AQ577&gt;=Z_MIN,F577&lt;=N_CAP,D577&lt;=R_MAX,OR(CORONA_REQ=0,O577&gt;=G577),OR(CORE_MODE&lt;&gt;3,E_CORE&lt;=E_NULL_MAX),N_CW_A_OK="yes"),1,0)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IF(CORE_MODE=1,G577,IF(OR(CORE_MODE=3,CORE_MODE=4),IF(A_FEED=2,0,G577)+(CHOOSE(N_CW+1,0,1,CW_N2,CW_N3,CW_N4,CW_N5,CW_N6)+IF(A_FEED=2,CHOOSE(MIN(N_CW_A,6)+1,0,1,CW_N2,CW_N3,CW_N4,CW_N5,CW_N6),CHOOSE(MIN(N_CW_A,2)+1,0,CW_A1,CW_A2)))*CW_PER_SWING*AM577,AM577))</f>
        <v>17.437472070876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2*ROUNDUP(G578*1000/V_ZENER,0)*PRICE_Z+(4+IF(CORE_MODE=1,1,0)+IF(OR(CORE_MODE=3,CORE_MODE=4),IF(A_FEED=2,0,1)+2*N_CW+2*N_CW_A,0))*ROUNDUP(G578*DIODE_SAFETY/V_STICK,0)*PRICE_STICK</f>
        <v>74.4</v>
      </c>
      <c r="AG578" s="24" t="n">
        <f aca="false">SUM(X578:AF578)</f>
        <v>2953.41417852</v>
      </c>
      <c r="AH578" s="20" t="n">
        <f aca="false">FIXED_BOM</f>
        <v>3754</v>
      </c>
      <c r="AI578" s="24" t="n">
        <f aca="false">(AG578+AH578)*(1+CONT)</f>
        <v>7713.526305298</v>
      </c>
      <c r="AJ578" s="24" t="n">
        <f aca="false">IF(AR578&gt;0,AI578/AR578,1000000000000)</f>
        <v>1420.18765990253</v>
      </c>
      <c r="AK578" s="8" t="n">
        <f aca="false">IF(AND(AP578&gt;=V_NEED,AR578&gt;=P_MIN,AQ578&gt;=Z_MIN,F578&lt;=N_CAP,D578&lt;=R_MAX,OR(CORONA_REQ=0,O578&gt;=G578),OR(CORE_MODE&lt;&gt;3,E_CORE&lt;=E_NULL_MAX),N_CW_A_OK="yes"),1,0)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IF(CORE_MODE=1,G578,IF(OR(CORE_MODE=3,CORE_MODE=4),IF(A_FEED=2,0,G578)+(CHOOSE(N_CW+1,0,1,CW_N2,CW_N3,CW_N4,CW_N5,CW_N6)+IF(A_FEED=2,CHOOSE(MIN(N_CW_A,6)+1,0,1,CW_N2,CW_N3,CW_N4,CW_N5,CW_N6),CHOOSE(MIN(N_CW_A,2)+1,0,CW_A1,CW_A2)))*CW_PER_SWING*AM578,AM578))</f>
        <v>17.572588067034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2*ROUNDUP(G579*1000/V_ZENER,0)*PRICE_Z+(4+IF(CORE_MODE=1,1,0)+IF(OR(CORE_MODE=3,CORE_MODE=4),IF(A_FEED=2,0,1)+2*N_CW+2*N_CW_A,0))*ROUNDUP(G579*DIODE_SAFETY/V_STICK,0)*PRICE_STICK</f>
        <v>74.4</v>
      </c>
      <c r="AG579" s="24" t="n">
        <f aca="false">SUM(X579:AF579)</f>
        <v>3471.97098536</v>
      </c>
      <c r="AH579" s="20" t="n">
        <f aca="false">FIXED_BOM</f>
        <v>3754</v>
      </c>
      <c r="AI579" s="24" t="n">
        <f aca="false">(AG579+AH579)*(1+CONT)</f>
        <v>8309.866633164</v>
      </c>
      <c r="AJ579" s="24" t="n">
        <f aca="false">IF(AR579&gt;0,AI579/AR579,1000000000000)</f>
        <v>1257.0348768735</v>
      </c>
      <c r="AK579" s="8" t="n">
        <f aca="false">IF(AND(AP579&gt;=V_NEED,AR579&gt;=P_MIN,AQ579&gt;=Z_MIN,F579&lt;=N_CAP,D579&lt;=R_MAX,OR(CORONA_REQ=0,O579&gt;=G579),OR(CORE_MODE&lt;&gt;3,E_CORE&lt;=E_NULL_MAX),N_CW_A_OK="yes"),1,0)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IF(CORE_MODE=1,G579,IF(OR(CORE_MODE=3,CORE_MODE=4),IF(A_FEED=2,0,G579)+(CHOOSE(N_CW+1,0,1,CW_N2,CW_N3,CW_N4,CW_N5,CW_N6)+IF(A_FEED=2,CHOOSE(MIN(N_CW_A,6)+1,0,1,CW_N2,CW_N3,CW_N4,CW_N5,CW_N6),CHOOSE(MIN(N_CW_A,2)+1,0,CW_A1,CW_A2)))*CW_PER_SWING*AM579,AM579))</f>
        <v>17.681629939974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2*ROUNDUP(G580*1000/V_ZENER,0)*PRICE_Z+(4+IF(CORE_MODE=1,1,0)+IF(OR(CORE_MODE=3,CORE_MODE=4),IF(A_FEED=2,0,1)+2*N_CW+2*N_CW_A,0))*ROUNDUP(G580*DIODE_SAFETY/V_STICK,0)*PRICE_STICK</f>
        <v>74.4</v>
      </c>
      <c r="AG580" s="24" t="n">
        <f aca="false">SUM(X580:AF580)</f>
        <v>4509.08457907</v>
      </c>
      <c r="AH580" s="20" t="n">
        <f aca="false">FIXED_BOM</f>
        <v>3754</v>
      </c>
      <c r="AI580" s="24" t="n">
        <f aca="false">(AG580+AH580)*(1+CONT)</f>
        <v>9502.5472659305</v>
      </c>
      <c r="AJ580" s="24" t="n">
        <f aca="false">IF(AR580&gt;0,AI580/AR580,1000000000000)</f>
        <v>1056.98247502636</v>
      </c>
      <c r="AK580" s="8" t="n">
        <f aca="false">IF(AND(AP580&gt;=V_NEED,AR580&gt;=P_MIN,AQ580&gt;=Z_MIN,F580&lt;=N_CAP,D580&lt;=R_MAX,OR(CORONA_REQ=0,O580&gt;=G580),OR(CORE_MODE&lt;&gt;3,E_CORE&lt;=E_NULL_MAX),N_CW_A_OK="yes"),1,0)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IF(CORE_MODE=1,G580,IF(OR(CORE_MODE=3,CORE_MODE=4),IF(A_FEED=2,0,G580)+(CHOOSE(N_CW+1,0,1,CW_N2,CW_N3,CW_N4,CW_N5,CW_N6)+IF(A_FEED=2,CHOOSE(MIN(N_CW_A,6)+1,0,1,CW_N2,CW_N3,CW_N4,CW_N5,CW_N6),CHOOSE(MIN(N_CW_A,2)+1,0,CW_A1,CW_A2)))*CW_PER_SWING*AM580,AM580))</f>
        <v>17.991094086108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2*ROUNDUP(G581*1000/V_ZENER,0)*PRICE_Z+(4+IF(CORE_MODE=1,1,0)+IF(OR(CORE_MODE=3,CORE_MODE=4),IF(A_FEED=2,0,1)+2*N_CW+2*N_CW_A,0))*ROUNDUP(G581*DIODE_SAFETY/V_STICK,0)*PRICE_STICK</f>
        <v>74.4</v>
      </c>
      <c r="AG581" s="24" t="n">
        <f aca="false">SUM(X581:AF581)</f>
        <v>1337.62252048</v>
      </c>
      <c r="AH581" s="20" t="n">
        <f aca="false">FIXED_BOM</f>
        <v>3754</v>
      </c>
      <c r="AI581" s="24" t="n">
        <f aca="false">(AG581+AH581)*(1+CONT)</f>
        <v>5855.365898552</v>
      </c>
      <c r="AJ581" s="24" t="n">
        <f aca="false">IF(AR581&gt;0,AI581/AR581,1000000000000)</f>
        <v>4405.84009985847</v>
      </c>
      <c r="AK581" s="8" t="n">
        <f aca="false">IF(AND(AP581&gt;=V_NEED,AR581&gt;=P_MIN,AQ581&gt;=Z_MIN,F581&lt;=N_CAP,D581&lt;=R_MAX,OR(CORONA_REQ=0,O581&gt;=G581),OR(CORE_MODE&lt;&gt;3,E_CORE&lt;=E_NULL_MAX),N_CW_A_OK="yes"),1,0)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IF(CORE_MODE=1,G581,IF(OR(CORE_MODE=3,CORE_MODE=4),IF(A_FEED=2,0,G581)+(CHOOSE(N_CW+1,0,1,CW_N2,CW_N3,CW_N4,CW_N5,CW_N6)+IF(A_FEED=2,CHOOSE(MIN(N_CW_A,6)+1,0,1,CW_N2,CW_N3,CW_N4,CW_N5,CW_N6),CHOOSE(MIN(N_CW_A,2)+1,0,CW_A1,CW_A2)))*CW_PER_SWING*AM581,AM581))</f>
        <v>17.148508985322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2*ROUNDUP(G582*1000/V_ZENER,0)*PRICE_Z+(4+IF(CORE_MODE=1,1,0)+IF(OR(CORE_MODE=3,CORE_MODE=4),IF(A_FEED=2,0,1)+2*N_CW+2*N_CW_A,0))*ROUNDUP(G582*DIODE_SAFETY/V_STICK,0)*PRICE_STICK</f>
        <v>74.4</v>
      </c>
      <c r="AG582" s="24" t="n">
        <f aca="false">SUM(X582:AF582)</f>
        <v>1783.67667969</v>
      </c>
      <c r="AH582" s="20" t="n">
        <f aca="false">FIXED_BOM</f>
        <v>3754</v>
      </c>
      <c r="AI582" s="24" t="n">
        <f aca="false">(AG582+AH582)*(1+CONT)</f>
        <v>6368.3281816435</v>
      </c>
      <c r="AJ582" s="24" t="n">
        <f aca="false">IF(AR582&gt;0,AI582/AR582,1000000000000)</f>
        <v>2893.62398714453</v>
      </c>
      <c r="AK582" s="8" t="n">
        <f aca="false">IF(AND(AP582&gt;=V_NEED,AR582&gt;=P_MIN,AQ582&gt;=Z_MIN,F582&lt;=N_CAP,D582&lt;=R_MAX,OR(CORONA_REQ=0,O582&gt;=G582),OR(CORE_MODE&lt;&gt;3,E_CORE&lt;=E_NULL_MAX),N_CW_A_OK="yes"),1,0)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IF(CORE_MODE=1,G582,IF(OR(CORE_MODE=3,CORE_MODE=4),IF(A_FEED=2,0,G582)+(CHOOSE(N_CW+1,0,1,CW_N2,CW_N3,CW_N4,CW_N5,CW_N6)+IF(A_FEED=2,CHOOSE(MIN(N_CW_A,6)+1,0,1,CW_N2,CW_N3,CW_N4,CW_N5,CW_N6),CHOOSE(MIN(N_CW_A,2)+1,0,CW_A1,CW_A2)))*CW_PER_SWING*AM582,AM582))</f>
        <v>17.286761686194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2*ROUNDUP(G583*1000/V_ZENER,0)*PRICE_Z+(4+IF(CORE_MODE=1,1,0)+IF(OR(CORE_MODE=3,CORE_MODE=4),IF(A_FEED=2,0,1)+2*N_CW+2*N_CW_A,0))*ROUNDUP(G583*DIODE_SAFETY/V_STICK,0)*PRICE_STICK</f>
        <v>74.4</v>
      </c>
      <c r="AG583" s="24" t="n">
        <f aca="false">SUM(X583:AF583)</f>
        <v>2311.01990168</v>
      </c>
      <c r="AH583" s="20" t="n">
        <f aca="false">FIXED_BOM</f>
        <v>3754</v>
      </c>
      <c r="AI583" s="24" t="n">
        <f aca="false">(AG583+AH583)*(1+CONT)</f>
        <v>6974.772886932</v>
      </c>
      <c r="AJ583" s="24" t="n">
        <f aca="false">IF(AR583&gt;0,AI583/AR583,1000000000000)</f>
        <v>2265.47226222388</v>
      </c>
      <c r="AK583" s="8" t="n">
        <f aca="false">IF(AND(AP583&gt;=V_NEED,AR583&gt;=P_MIN,AQ583&gt;=Z_MIN,F583&lt;=N_CAP,D583&lt;=R_MAX,OR(CORONA_REQ=0,O583&gt;=G583),OR(CORE_MODE&lt;&gt;3,E_CORE&lt;=E_NULL_MAX),N_CW_A_OK="yes"),1,0)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IF(CORE_MODE=1,G583,IF(OR(CORE_MODE=3,CORE_MODE=4),IF(A_FEED=2,0,G583)+(CHOOSE(N_CW+1,0,1,CW_N2,CW_N3,CW_N4,CW_N5,CW_N6)+IF(A_FEED=2,CHOOSE(MIN(N_CW_A,6)+1,0,1,CW_N2,CW_N3,CW_N4,CW_N5,CW_N6),CHOOSE(MIN(N_CW_A,2)+1,0,CW_A1,CW_A2)))*CW_PER_SWING*AM583,AM583))</f>
        <v>17.378528338314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2*ROUNDUP(G584*1000/V_ZENER,0)*PRICE_Z+(4+IF(CORE_MODE=1,1,0)+IF(OR(CORE_MODE=3,CORE_MODE=4),IF(A_FEED=2,0,1)+2*N_CW+2*N_CW_A,0))*ROUNDUP(G584*DIODE_SAFETY/V_STICK,0)*PRICE_STICK</f>
        <v>74.4</v>
      </c>
      <c r="AG584" s="24" t="n">
        <f aca="false">SUM(X584:AF584)</f>
        <v>2757.07413286</v>
      </c>
      <c r="AH584" s="20" t="n">
        <f aca="false">FIXED_BOM</f>
        <v>3754</v>
      </c>
      <c r="AI584" s="24" t="n">
        <f aca="false">(AG584+AH584)*(1+CONT)</f>
        <v>7487.735252789</v>
      </c>
      <c r="AJ584" s="24" t="n">
        <f aca="false">IF(AR584&gt;0,AI584/AR584,1000000000000)</f>
        <v>1894.56438477337</v>
      </c>
      <c r="AK584" s="8" t="n">
        <f aca="false">IF(AND(AP584&gt;=V_NEED,AR584&gt;=P_MIN,AQ584&gt;=Z_MIN,F584&lt;=N_CAP,D584&lt;=R_MAX,OR(CORONA_REQ=0,O584&gt;=G584),OR(CORE_MODE&lt;&gt;3,E_CORE&lt;=E_NULL_MAX),N_CW_A_OK="yes"),1,0)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IF(CORE_MODE=1,G584,IF(OR(CORE_MODE=3,CORE_MODE=4),IF(A_FEED=2,0,G584)+(CHOOSE(N_CW+1,0,1,CW_N2,CW_N3,CW_N4,CW_N5,CW_N6)+IF(A_FEED=2,CHOOSE(MIN(N_CW_A,6)+1,0,1,CW_N2,CW_N3,CW_N4,CW_N5,CW_N6),CHOOSE(MIN(N_CW_A,2)+1,0,CW_A1,CW_A2)))*CW_PER_SWING*AM584,AM584))</f>
        <v>17.459641230174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2*ROUNDUP(G585*1000/V_ZENER,0)*PRICE_Z+(4+IF(CORE_MODE=1,1,0)+IF(OR(CORE_MODE=3,CORE_MODE=4),IF(A_FEED=2,0,1)+2*N_CW+2*N_CW_A,0))*ROUNDUP(G585*DIODE_SAFETY/V_STICK,0)*PRICE_STICK</f>
        <v>74.4</v>
      </c>
      <c r="AG585" s="24" t="n">
        <f aca="false">SUM(X585:AF585)</f>
        <v>3203.1283401</v>
      </c>
      <c r="AH585" s="20" t="n">
        <f aca="false">FIXED_BOM</f>
        <v>3754</v>
      </c>
      <c r="AI585" s="24" t="n">
        <f aca="false">(AG585+AH585)*(1+CONT)</f>
        <v>8000.697591115</v>
      </c>
      <c r="AJ585" s="24" t="n">
        <f aca="false">IF(AR585&gt;0,AI585/AR585,1000000000000)</f>
        <v>1657.84203657979</v>
      </c>
      <c r="AK585" s="8" t="n">
        <f aca="false">IF(AND(AP585&gt;=V_NEED,AR585&gt;=P_MIN,AQ585&gt;=Z_MIN,F585&lt;=N_CAP,D585&lt;=R_MAX,OR(CORONA_REQ=0,O585&gt;=G585),OR(CORE_MODE&lt;&gt;3,E_CORE&lt;=E_NULL_MAX),N_CW_A_OK="yes"),1,0)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IF(CORE_MODE=1,G585,IF(OR(CORE_MODE=3,CORE_MODE=4),IF(A_FEED=2,0,G585)+(CHOOSE(N_CW+1,0,1,CW_N2,CW_N3,CW_N4,CW_N5,CW_N6)+IF(A_FEED=2,CHOOSE(MIN(N_CW_A,6)+1,0,1,CW_N2,CW_N3,CW_N4,CW_N5,CW_N6),CHOOSE(MIN(N_CW_A,2)+1,0,CW_A1,CW_A2)))*CW_PER_SWING*AM585,AM585))</f>
        <v>17.570818099692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2*ROUNDUP(G586*1000/V_ZENER,0)*PRICE_Z+(4+IF(CORE_MODE=1,1,0)+IF(OR(CORE_MODE=3,CORE_MODE=4),IF(A_FEED=2,0,1)+2*N_CW+2*N_CW_A,0))*ROUNDUP(G586*DIODE_SAFETY/V_STICK,0)*PRICE_STICK</f>
        <v>74.4</v>
      </c>
      <c r="AG586" s="24" t="n">
        <f aca="false">SUM(X586:AF586)</f>
        <v>4176.52573327</v>
      </c>
      <c r="AH586" s="20" t="n">
        <f aca="false">FIXED_BOM</f>
        <v>3754</v>
      </c>
      <c r="AI586" s="24" t="n">
        <f aca="false">(AG586+AH586)*(1+CONT)</f>
        <v>9120.1045932605</v>
      </c>
      <c r="AJ586" s="24" t="n">
        <f aca="false">IF(AR586&gt;0,AI586/AR586,1000000000000)</f>
        <v>1386.06088495333</v>
      </c>
      <c r="AK586" s="8" t="n">
        <f aca="false">IF(AND(AP586&gt;=V_NEED,AR586&gt;=P_MIN,AQ586&gt;=Z_MIN,F586&lt;=N_CAP,D586&lt;=R_MAX,OR(CORONA_REQ=0,O586&gt;=G586),OR(CORE_MODE&lt;&gt;3,E_CORE&lt;=E_NULL_MAX),N_CW_A_OK="yes"),1,0)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IF(CORE_MODE=1,G586,IF(OR(CORE_MODE=3,CORE_MODE=4),IF(A_FEED=2,0,G586)+(CHOOSE(N_CW+1,0,1,CW_N2,CW_N3,CW_N4,CW_N5,CW_N6)+IF(A_FEED=2,CHOOSE(MIN(N_CW_A,6)+1,0,1,CW_N2,CW_N3,CW_N4,CW_N5,CW_N6),CHOOSE(MIN(N_CW_A,2)+1,0,CW_A1,CW_A2)))*CW_PER_SWING*AM586,AM586))</f>
        <v>17.744232453948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2*ROUNDUP(G587*1000/V_ZENER,0)*PRICE_Z+(4+IF(CORE_MODE=1,1,0)+IF(OR(CORE_MODE=3,CORE_MODE=4),IF(A_FEED=2,0,1)+2*N_CW+2*N_CW_A,0))*ROUNDUP(G587*DIODE_SAFETY/V_STICK,0)*PRICE_STICK</f>
        <v>74.4</v>
      </c>
      <c r="AG587" s="24" t="n">
        <f aca="false">SUM(X587:AF587)</f>
        <v>1345.23749932</v>
      </c>
      <c r="AH587" s="20" t="n">
        <f aca="false">FIXED_BOM</f>
        <v>3754</v>
      </c>
      <c r="AI587" s="24" t="n">
        <f aca="false">(AG587+AH587)*(1+CONT)</f>
        <v>5864.123124218</v>
      </c>
      <c r="AJ587" s="24" t="n">
        <f aca="false">IF(AR587&gt;0,AI587/AR587,1000000000000)</f>
        <v>3605.17250500004</v>
      </c>
      <c r="AK587" s="8" t="n">
        <f aca="false">IF(AND(AP587&gt;=V_NEED,AR587&gt;=P_MIN,AQ587&gt;=Z_MIN,F587&lt;=N_CAP,D587&lt;=R_MAX,OR(CORONA_REQ=0,O587&gt;=G587),OR(CORE_MODE&lt;&gt;3,E_CORE&lt;=E_NULL_MAX),N_CW_A_OK="yes"),1,0)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IF(CORE_MODE=1,G587,IF(OR(CORE_MODE=3,CORE_MODE=4),IF(A_FEED=2,0,G587)+(CHOOSE(N_CW+1,0,1,CW_N2,CW_N3,CW_N4,CW_N5,CW_N6)+IF(A_FEED=2,CHOOSE(MIN(N_CW_A,6)+1,0,1,CW_N2,CW_N3,CW_N4,CW_N5,CW_N6),CHOOSE(MIN(N_CW_A,2)+1,0,CW_A1,CW_A2)))*CW_PER_SWING*AM587,AM587))</f>
        <v>17.184392208126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2*ROUNDUP(G588*1000/V_ZENER,0)*PRICE_Z+(4+IF(CORE_MODE=1,1,0)+IF(OR(CORE_MODE=3,CORE_MODE=4),IF(A_FEED=2,0,1)+2*N_CW+2*N_CW_A,0))*ROUNDUP(G588*DIODE_SAFETY/V_STICK,0)*PRICE_STICK</f>
        <v>74.4</v>
      </c>
      <c r="AG588" s="24" t="n">
        <f aca="false">SUM(X588:AF588)</f>
        <v>1876.38815073</v>
      </c>
      <c r="AH588" s="20" t="n">
        <f aca="false">FIXED_BOM</f>
        <v>3754</v>
      </c>
      <c r="AI588" s="24" t="n">
        <f aca="false">(AG588+AH588)*(1+CONT)</f>
        <v>6474.9463733395</v>
      </c>
      <c r="AJ588" s="24" t="n">
        <f aca="false">IF(AR588&gt;0,AI588/AR588,1000000000000)</f>
        <v>2425.42237285793</v>
      </c>
      <c r="AK588" s="8" t="n">
        <f aca="false">IF(AND(AP588&gt;=V_NEED,AR588&gt;=P_MIN,AQ588&gt;=Z_MIN,F588&lt;=N_CAP,D588&lt;=R_MAX,OR(CORONA_REQ=0,O588&gt;=G588),OR(CORE_MODE&lt;&gt;3,E_CORE&lt;=E_NULL_MAX),N_CW_A_OK="yes"),1,0)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IF(CORE_MODE=1,G588,IF(OR(CORE_MODE=3,CORE_MODE=4),IF(A_FEED=2,0,G588)+(CHOOSE(N_CW+1,0,1,CW_N2,CW_N3,CW_N4,CW_N5,CW_N6)+IF(A_FEED=2,CHOOSE(MIN(N_CW_A,6)+1,0,1,CW_N2,CW_N3,CW_N4,CW_N5,CW_N6),CHOOSE(MIN(N_CW_A,2)+1,0,CW_A1,CW_A2)))*CW_PER_SWING*AM588,AM588))</f>
        <v>17.32010668245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2*ROUNDUP(G589*1000/V_ZENER,0)*PRICE_Z+(4+IF(CORE_MODE=1,1,0)+IF(OR(CORE_MODE=3,CORE_MODE=4),IF(A_FEED=2,0,1)+2*N_CW+2*N_CW_A,0))*ROUNDUP(G589*DIODE_SAFETY/V_STICK,0)*PRICE_STICK</f>
        <v>74.4</v>
      </c>
      <c r="AG589" s="24" t="n">
        <f aca="false">SUM(X589:AF589)</f>
        <v>2407.53880911</v>
      </c>
      <c r="AH589" s="20" t="n">
        <f aca="false">FIXED_BOM</f>
        <v>3754</v>
      </c>
      <c r="AI589" s="24" t="n">
        <f aca="false">(AG589+AH589)*(1+CONT)</f>
        <v>7085.7696304765</v>
      </c>
      <c r="AJ589" s="24" t="n">
        <f aca="false">IF(AR589&gt;0,AI589/AR589,1000000000000)</f>
        <v>1908.51531763336</v>
      </c>
      <c r="AK589" s="8" t="n">
        <f aca="false">IF(AND(AP589&gt;=V_NEED,AR589&gt;=P_MIN,AQ589&gt;=Z_MIN,F589&lt;=N_CAP,D589&lt;=R_MAX,OR(CORONA_REQ=0,O589&gt;=G589),OR(CORE_MODE&lt;&gt;3,E_CORE&lt;=E_NULL_MAX),N_CW_A_OK="yes"),1,0)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IF(CORE_MODE=1,G589,IF(OR(CORE_MODE=3,CORE_MODE=4),IF(A_FEED=2,0,G589)+(CHOOSE(N_CW+1,0,1,CW_N2,CW_N3,CW_N4,CW_N5,CW_N6)+IF(A_FEED=2,CHOOSE(MIN(N_CW_A,6)+1,0,1,CW_N2,CW_N3,CW_N4,CW_N5,CW_N6),CHOOSE(MIN(N_CW_A,2)+1,0,CW_A1,CW_A2)))*CW_PER_SWING*AM589,AM589))</f>
        <v>17.41155499512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2*ROUNDUP(G590*1000/V_ZENER,0)*PRICE_Z+(4+IF(CORE_MODE=1,1,0)+IF(OR(CORE_MODE=3,CORE_MODE=4),IF(A_FEED=2,0,1)+2*N_CW+2*N_CW_A,0))*ROUNDUP(G590*DIODE_SAFETY/V_STICK,0)*PRICE_STICK</f>
        <v>74.4</v>
      </c>
      <c r="AG590" s="24" t="n">
        <f aca="false">SUM(X590:AF590)</f>
        <v>2857.40051774</v>
      </c>
      <c r="AH590" s="20" t="n">
        <f aca="false">FIXED_BOM</f>
        <v>3754</v>
      </c>
      <c r="AI590" s="24" t="n">
        <f aca="false">(AG590+AH590)*(1+CONT)</f>
        <v>7603.110595401</v>
      </c>
      <c r="AJ590" s="24" t="n">
        <f aca="false">IF(AR590&gt;0,AI590/AR590,1000000000000)</f>
        <v>1597.29784652613</v>
      </c>
      <c r="AK590" s="8" t="n">
        <f aca="false">IF(AND(AP590&gt;=V_NEED,AR590&gt;=P_MIN,AQ590&gt;=Z_MIN,F590&lt;=N_CAP,D590&lt;=R_MAX,OR(CORONA_REQ=0,O590&gt;=G590),OR(CORE_MODE&lt;&gt;3,E_CORE&lt;=E_NULL_MAX),N_CW_A_OK="yes"),1,0)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IF(CORE_MODE=1,G590,IF(OR(CORE_MODE=3,CORE_MODE=4),IF(A_FEED=2,0,G590)+(CHOOSE(N_CW+1,0,1,CW_N2,CW_N3,CW_N4,CW_N5,CW_N6)+IF(A_FEED=2,CHOOSE(MIN(N_CW_A,6)+1,0,1,CW_N2,CW_N3,CW_N4,CW_N5,CW_N6),CHOOSE(MIN(N_CW_A,2)+1,0,CW_A1,CW_A2)))*CW_PER_SWING*AM590,AM590))</f>
        <v>17.5472949366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2*ROUNDUP(G591*1000/V_ZENER,0)*PRICE_Z+(4+IF(CORE_MODE=1,1,0)+IF(OR(CORE_MODE=3,CORE_MODE=4),IF(A_FEED=2,0,1)+2*N_CW+2*N_CW_A,0))*ROUNDUP(G591*DIODE_SAFETY/V_STICK,0)*PRICE_STICK</f>
        <v>74.4</v>
      </c>
      <c r="AG591" s="24" t="n">
        <f aca="false">SUM(X591:AF591)</f>
        <v>3388.55117065</v>
      </c>
      <c r="AH591" s="20" t="n">
        <f aca="false">FIXED_BOM</f>
        <v>3754</v>
      </c>
      <c r="AI591" s="24" t="n">
        <f aca="false">(AG591+AH591)*(1+CONT)</f>
        <v>8213.9338462475</v>
      </c>
      <c r="AJ591" s="24" t="n">
        <f aca="false">IF(AR591&gt;0,AI591/AR591,1000000000000)</f>
        <v>1413.54582345774</v>
      </c>
      <c r="AK591" s="8" t="n">
        <f aca="false">IF(AND(AP591&gt;=V_NEED,AR591&gt;=P_MIN,AQ591&gt;=Z_MIN,F591&lt;=N_CAP,D591&lt;=R_MAX,OR(CORONA_REQ=0,O591&gt;=G591),OR(CORE_MODE&lt;&gt;3,E_CORE&lt;=E_NULL_MAX),N_CW_A_OK="yes"),1,0)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IF(CORE_MODE=1,G591,IF(OR(CORE_MODE=3,CORE_MODE=4),IF(A_FEED=2,0,G591)+(CHOOSE(N_CW+1,0,1,CW_N2,CW_N3,CW_N4,CW_N5,CW_N6)+IF(A_FEED=2,CHOOSE(MIN(N_CW_A,6)+1,0,1,CW_N2,CW_N3,CW_N4,CW_N5,CW_N6),CHOOSE(MIN(N_CW_A,2)+1,0,CW_A1,CW_A2)))*CW_PER_SWING*AM591,AM591))</f>
        <v>17.657665346178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2*ROUNDUP(G592*1000/V_ZENER,0)*PRICE_Z+(4+IF(CORE_MODE=1,1,0)+IF(OR(CORE_MODE=3,CORE_MODE=4),IF(A_FEED=2,0,1)+2*N_CW+2*N_CW_A,0))*ROUNDUP(G592*DIODE_SAFETY/V_STICK,0)*PRICE_STICK</f>
        <v>74.4</v>
      </c>
      <c r="AG592" s="24" t="n">
        <f aca="false">SUM(X592:AF592)</f>
        <v>4450.85246847</v>
      </c>
      <c r="AH592" s="20" t="n">
        <f aca="false">FIXED_BOM</f>
        <v>3754</v>
      </c>
      <c r="AI592" s="24" t="n">
        <f aca="false">(AG592+AH592)*(1+CONT)</f>
        <v>9435.5803387405</v>
      </c>
      <c r="AJ592" s="24" t="n">
        <f aca="false">IF(AR592&gt;0,AI592/AR592,1000000000000)</f>
        <v>1194.12482914884</v>
      </c>
      <c r="AK592" s="8" t="n">
        <f aca="false">IF(AND(AP592&gt;=V_NEED,AR592&gt;=P_MIN,AQ592&gt;=Z_MIN,F592&lt;=N_CAP,D592&lt;=R_MAX,OR(CORONA_REQ=0,O592&gt;=G592),OR(CORE_MODE&lt;&gt;3,E_CORE&lt;=E_NULL_MAX),N_CW_A_OK="yes"),1,0)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IF(CORE_MODE=1,G592,IF(OR(CORE_MODE=3,CORE_MODE=4),IF(A_FEED=2,0,G592)+(CHOOSE(N_CW+1,0,1,CW_N2,CW_N3,CW_N4,CW_N5,CW_N6)+IF(A_FEED=2,CHOOSE(MIN(N_CW_A,6)+1,0,1,CW_N2,CW_N3,CW_N4,CW_N5,CW_N6),CHOOSE(MIN(N_CW_A,2)+1,0,CW_A1,CW_A2)))*CW_PER_SWING*AM592,AM592))</f>
        <v>17.852353264746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2*ROUNDUP(G593*1000/V_ZENER,0)*PRICE_Z+(4+IF(CORE_MODE=1,1,0)+IF(OR(CORE_MODE=3,CORE_MODE=4),IF(A_FEED=2,0,1)+2*N_CW+2*N_CW_A,0))*ROUNDUP(G593*DIODE_SAFETY/V_STICK,0)*PRICE_STICK</f>
        <v>74.4</v>
      </c>
      <c r="AG593" s="24" t="n">
        <f aca="false">SUM(X593:AF593)</f>
        <v>1434.14141594</v>
      </c>
      <c r="AH593" s="20" t="n">
        <f aca="false">FIXED_BOM</f>
        <v>3754</v>
      </c>
      <c r="AI593" s="24" t="n">
        <f aca="false">(AG593+AH593)*(1+CONT)</f>
        <v>5966.362628331</v>
      </c>
      <c r="AJ593" s="24" t="n">
        <f aca="false">IF(AR593&gt;0,AI593/AR593,1000000000000)</f>
        <v>3221.55374005326</v>
      </c>
      <c r="AK593" s="8" t="n">
        <f aca="false">IF(AND(AP593&gt;=V_NEED,AR593&gt;=P_MIN,AQ593&gt;=Z_MIN,F593&lt;=N_CAP,D593&lt;=R_MAX,OR(CORONA_REQ=0,O593&gt;=G593),OR(CORE_MODE&lt;&gt;3,E_CORE&lt;=E_NULL_MAX),N_CW_A_OK="yes"),1,0)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IF(CORE_MODE=1,G593,IF(OR(CORE_MODE=3,CORE_MODE=4),IF(A_FEED=2,0,G593)+(CHOOSE(N_CW+1,0,1,CW_N2,CW_N3,CW_N4,CW_N5,CW_N6)+IF(A_FEED=2,CHOOSE(MIN(N_CW_A,6)+1,0,1,CW_N2,CW_N3,CW_N4,CW_N5,CW_N6),CHOOSE(MIN(N_CW_A,2)+1,0,CW_A1,CW_A2)))*CW_PER_SWING*AM593,AM593))</f>
        <v>17.139090382128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2*ROUNDUP(G594*1000/V_ZENER,0)*PRICE_Z+(4+IF(CORE_MODE=1,1,0)+IF(OR(CORE_MODE=3,CORE_MODE=4),IF(A_FEED=2,0,1)+2*N_CW+2*N_CW_A,0))*ROUNDUP(G594*DIODE_SAFETY/V_STICK,0)*PRICE_STICK</f>
        <v>74.4</v>
      </c>
      <c r="AG594" s="24" t="n">
        <f aca="false">SUM(X594:AF594)</f>
        <v>1969.09955677</v>
      </c>
      <c r="AH594" s="20" t="n">
        <f aca="false">FIXED_BOM</f>
        <v>3754</v>
      </c>
      <c r="AI594" s="24" t="n">
        <f aca="false">(AG594+AH594)*(1+CONT)</f>
        <v>6581.5644902855</v>
      </c>
      <c r="AJ594" s="24" t="n">
        <f aca="false">IF(AR594&gt;0,AI594/AR594,1000000000000)</f>
        <v>2179.02511152781</v>
      </c>
      <c r="AK594" s="8" t="n">
        <f aca="false">IF(AND(AP594&gt;=V_NEED,AR594&gt;=P_MIN,AQ594&gt;=Z_MIN,F594&lt;=N_CAP,D594&lt;=R_MAX,OR(CORONA_REQ=0,O594&gt;=G594),OR(CORE_MODE&lt;&gt;3,E_CORE&lt;=E_NULL_MAX),N_CW_A_OK="yes"),1,0)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IF(CORE_MODE=1,G594,IF(OR(CORE_MODE=3,CORE_MODE=4),IF(A_FEED=2,0,G594)+(CHOOSE(N_CW+1,0,1,CW_N2,CW_N3,CW_N4,CW_N5,CW_N6)+IF(A_FEED=2,CHOOSE(MIN(N_CW_A,6)+1,0,1,CW_N2,CW_N3,CW_N4,CW_N5,CW_N6),CHOOSE(MIN(N_CW_A,2)+1,0,CW_A1,CW_A2)))*CW_PER_SWING*AM594,AM594))</f>
        <v>17.27727941511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2*ROUNDUP(G595*1000/V_ZENER,0)*PRICE_Z+(4+IF(CORE_MODE=1,1,0)+IF(OR(CORE_MODE=3,CORE_MODE=4),IF(A_FEED=2,0,1)+2*N_CW+2*N_CW_A,0))*ROUNDUP(G595*DIODE_SAFETY/V_STICK,0)*PRICE_STICK</f>
        <v>74.4</v>
      </c>
      <c r="AG595" s="24" t="n">
        <f aca="false">SUM(X595:AF595)</f>
        <v>2504.05777107</v>
      </c>
      <c r="AH595" s="20" t="n">
        <f aca="false">FIXED_BOM</f>
        <v>3754</v>
      </c>
      <c r="AI595" s="24" t="n">
        <f aca="false">(AG595+AH595)*(1+CONT)</f>
        <v>7196.7664367305</v>
      </c>
      <c r="AJ595" s="24" t="n">
        <f aca="false">IF(AR595&gt;0,AI595/AR595,1000000000000)</f>
        <v>1716.48738488238</v>
      </c>
      <c r="AK595" s="8" t="n">
        <f aca="false">IF(AND(AP595&gt;=V_NEED,AR595&gt;=P_MIN,AQ595&gt;=Z_MIN,F595&lt;=N_CAP,D595&lt;=R_MAX,OR(CORONA_REQ=0,O595&gt;=G595),OR(CORE_MODE&lt;&gt;3,E_CORE&lt;=E_NULL_MAX),N_CW_A_OK="yes"),1,0)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IF(CORE_MODE=1,G595,IF(OR(CORE_MODE=3,CORE_MODE=4),IF(A_FEED=2,0,G595)+(CHOOSE(N_CW+1,0,1,CW_N2,CW_N3,CW_N4,CW_N5,CW_N6)+IF(A_FEED=2,CHOOSE(MIN(N_CW_A,6)+1,0,1,CW_N2,CW_N3,CW_N4,CW_N5,CW_N6),CHOOSE(MIN(N_CW_A,2)+1,0,CW_A1,CW_A2)))*CW_PER_SWING*AM595,AM595))</f>
        <v>17.413044823746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2*ROUNDUP(G596*1000/V_ZENER,0)*PRICE_Z+(4+IF(CORE_MODE=1,1,0)+IF(OR(CORE_MODE=3,CORE_MODE=4),IF(A_FEED=2,0,1)+2*N_CW+2*N_CW_A,0))*ROUNDUP(G596*DIODE_SAFETY/V_STICK,0)*PRICE_STICK</f>
        <v>74.4</v>
      </c>
      <c r="AG596" s="24" t="n">
        <f aca="false">SUM(X596:AF596)</f>
        <v>3039.0158469</v>
      </c>
      <c r="AH596" s="20" t="n">
        <f aca="false">FIXED_BOM</f>
        <v>3754</v>
      </c>
      <c r="AI596" s="24" t="n">
        <f aca="false">(AG596+AH596)*(1+CONT)</f>
        <v>7811.968223935</v>
      </c>
      <c r="AJ596" s="24" t="n">
        <f aca="false">IF(AR596&gt;0,AI596/AR596,1000000000000)</f>
        <v>1456.64527633207</v>
      </c>
      <c r="AK596" s="8" t="n">
        <f aca="false">IF(AND(AP596&gt;=V_NEED,AR596&gt;=P_MIN,AQ596&gt;=Z_MIN,F596&lt;=N_CAP,D596&lt;=R_MAX,OR(CORONA_REQ=0,O596&gt;=G596),OR(CORE_MODE&lt;&gt;3,E_CORE&lt;=E_NULL_MAX),N_CW_A_OK="yes"),1,0)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IF(CORE_MODE=1,G596,IF(OR(CORE_MODE=3,CORE_MODE=4),IF(A_FEED=2,0,G596)+(CHOOSE(N_CW+1,0,1,CW_N2,CW_N3,CW_N4,CW_N5,CW_N6)+IF(A_FEED=2,CHOOSE(MIN(N_CW_A,6)+1,0,1,CW_N2,CW_N3,CW_N4,CW_N5,CW_N6),CHOOSE(MIN(N_CW_A,2)+1,0,CW_A1,CW_A2)))*CW_PER_SWING*AM596,AM596))</f>
        <v>17.547320403756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2*ROUNDUP(G597*1000/V_ZENER,0)*PRICE_Z+(4+IF(CORE_MODE=1,1,0)+IF(OR(CORE_MODE=3,CORE_MODE=4),IF(A_FEED=2,0,1)+2*N_CW+2*N_CW_A,0))*ROUNDUP(G597*DIODE_SAFETY/V_STICK,0)*PRICE_STICK</f>
        <v>74.4</v>
      </c>
      <c r="AG597" s="24" t="n">
        <f aca="false">SUM(X597:AF597)</f>
        <v>3573.9740012</v>
      </c>
      <c r="AH597" s="20" t="n">
        <f aca="false">FIXED_BOM</f>
        <v>3754</v>
      </c>
      <c r="AI597" s="24" t="n">
        <f aca="false">(AG597+AH597)*(1+CONT)</f>
        <v>8427.17010138</v>
      </c>
      <c r="AJ597" s="24" t="n">
        <f aca="false">IF(AR597&gt;0,AI597/AR597,1000000000000)</f>
        <v>1289.06369262257</v>
      </c>
      <c r="AK597" s="8" t="n">
        <f aca="false">IF(AND(AP597&gt;=V_NEED,AR597&gt;=P_MIN,AQ597&gt;=Z_MIN,F597&lt;=N_CAP,D597&lt;=R_MAX,OR(CORONA_REQ=0,O597&gt;=G597),OR(CORE_MODE&lt;&gt;3,E_CORE&lt;=E_NULL_MAX),N_CW_A_OK="yes"),1,0)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IF(CORE_MODE=1,G597,IF(OR(CORE_MODE=3,CORE_MODE=4),IF(A_FEED=2,0,G597)+(CHOOSE(N_CW+1,0,1,CW_N2,CW_N3,CW_N4,CW_N5,CW_N6)+IF(A_FEED=2,CHOOSE(MIN(N_CW_A,6)+1,0,1,CW_N2,CW_N3,CW_N4,CW_N5,CW_N6),CHOOSE(MIN(N_CW_A,2)+1,0,CW_A1,CW_A2)))*CW_PER_SWING*AM597,AM597))</f>
        <v>17.655687397062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2*ROUNDUP(G598*1000/V_ZENER,0)*PRICE_Z+(4+IF(CORE_MODE=1,1,0)+IF(OR(CORE_MODE=3,CORE_MODE=4),IF(A_FEED=2,0,1)+2*N_CW+2*N_CW_A,0))*ROUNDUP(G598*DIODE_SAFETY/V_STICK,0)*PRICE_STICK</f>
        <v>74.4</v>
      </c>
      <c r="AG598" s="24" t="n">
        <f aca="false">SUM(X598:AF598)</f>
        <v>4643.89033786</v>
      </c>
      <c r="AH598" s="20" t="n">
        <f aca="false">FIXED_BOM</f>
        <v>3754</v>
      </c>
      <c r="AI598" s="24" t="n">
        <f aca="false">(AG598+AH598)*(1+CONT)</f>
        <v>9657.573888539</v>
      </c>
      <c r="AJ598" s="24" t="n">
        <f aca="false">IF(AR598&gt;0,AI598/AR598,1000000000000)</f>
        <v>1086.73758062715</v>
      </c>
      <c r="AK598" s="8" t="n">
        <f aca="false">IF(AND(AP598&gt;=V_NEED,AR598&gt;=P_MIN,AQ598&gt;=Z_MIN,F598&lt;=N_CAP,D598&lt;=R_MAX,OR(CORONA_REQ=0,O598&gt;=G598),OR(CORE_MODE&lt;&gt;3,E_CORE&lt;=E_NULL_MAX),N_CW_A_OK="yes"),1,0)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IF(CORE_MODE=1,G598,IF(OR(CORE_MODE=3,CORE_MODE=4),IF(A_FEED=2,0,G598)+(CHOOSE(N_CW+1,0,1,CW_N2,CW_N3,CW_N4,CW_N5,CW_N6)+IF(A_FEED=2,CHOOSE(MIN(N_CW_A,6)+1,0,1,CW_N2,CW_N3,CW_N4,CW_N5,CW_N6),CHOOSE(MIN(N_CW_A,2)+1,0,CW_A1,CW_A2)))*CW_PER_SWING*AM598,AM598))</f>
        <v>17.962829787474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2*ROUNDUP(G599*1000/V_ZENER,0)*PRICE_Z+(4+IF(CORE_MODE=1,1,0)+IF(OR(CORE_MODE=3,CORE_MODE=4),IF(A_FEED=2,0,1)+2*N_CW+2*N_CW_A,0))*ROUNDUP(G599*DIODE_SAFETY/V_STICK,0)*PRICE_STICK</f>
        <v>74.4</v>
      </c>
      <c r="AG599" s="24" t="n">
        <f aca="false">SUM(X599:AF599)</f>
        <v>1367.37922147</v>
      </c>
      <c r="AH599" s="20" t="n">
        <f aca="false">FIXED_BOM</f>
        <v>3754</v>
      </c>
      <c r="AI599" s="24" t="n">
        <f aca="false">(AG599+AH599)*(1+CONT)</f>
        <v>5889.5861046905</v>
      </c>
      <c r="AJ599" s="24" t="n">
        <f aca="false">IF(AR599&gt;0,AI599/AR599,1000000000000)</f>
        <v>4469.74823052354</v>
      </c>
      <c r="AK599" s="8" t="n">
        <f aca="false">IF(AND(AP599&gt;=V_NEED,AR599&gt;=P_MIN,AQ599&gt;=Z_MIN,F599&lt;=N_CAP,D599&lt;=R_MAX,OR(CORONA_REQ=0,O599&gt;=G599),OR(CORE_MODE&lt;&gt;3,E_CORE&lt;=E_NULL_MAX),N_CW_A_OK="yes"),1,0)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IF(CORE_MODE=1,G599,IF(OR(CORE_MODE=3,CORE_MODE=4),IF(A_FEED=2,0,G599)+(CHOOSE(N_CW+1,0,1,CW_N2,CW_N3,CW_N4,CW_N5,CW_N6)+IF(A_FEED=2,CHOOSE(MIN(N_CW_A,6)+1,0,1,CW_N2,CW_N3,CW_N4,CW_N5,CW_N6),CHOOSE(MIN(N_CW_A,2)+1,0,CW_A1,CW_A2)))*CW_PER_SWING*AM599,AM599))</f>
        <v>17.135227863468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2*ROUNDUP(G600*1000/V_ZENER,0)*PRICE_Z+(4+IF(CORE_MODE=1,1,0)+IF(OR(CORE_MODE=3,CORE_MODE=4),IF(A_FEED=2,0,1)+2*N_CW+2*N_CW_A,0))*ROUNDUP(G600*DIODE_SAFETY/V_STICK,0)*PRICE_STICK</f>
        <v>74.4</v>
      </c>
      <c r="AG600" s="24" t="n">
        <f aca="false">SUM(X600:AF600)</f>
        <v>1824.71685411</v>
      </c>
      <c r="AH600" s="20" t="n">
        <f aca="false">FIXED_BOM</f>
        <v>3754</v>
      </c>
      <c r="AI600" s="24" t="n">
        <f aca="false">(AG600+AH600)*(1+CONT)</f>
        <v>6415.5243822265</v>
      </c>
      <c r="AJ600" s="24" t="n">
        <f aca="false">IF(AR600&gt;0,AI600/AR600,1000000000000)</f>
        <v>2941.03124445949</v>
      </c>
      <c r="AK600" s="8" t="n">
        <f aca="false">IF(AND(AP600&gt;=V_NEED,AR600&gt;=P_MIN,AQ600&gt;=Z_MIN,F600&lt;=N_CAP,D600&lt;=R_MAX,OR(CORONA_REQ=0,O600&gt;=G600),OR(CORE_MODE&lt;&gt;3,E_CORE&lt;=E_NULL_MAX),N_CW_A_OK="yes"),1,0)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IF(CORE_MODE=1,G600,IF(OR(CORE_MODE=3,CORE_MODE=4),IF(A_FEED=2,0,G600)+(CHOOSE(N_CW+1,0,1,CW_N2,CW_N3,CW_N4,CW_N5,CW_N6)+IF(A_FEED=2,CHOOSE(MIN(N_CW_A,6)+1,0,1,CW_N2,CW_N3,CW_N4,CW_N5,CW_N6),CHOOSE(MIN(N_CW_A,2)+1,0,CW_A1,CW_A2)))*CW_PER_SWING*AM600,AM600))</f>
        <v>17.273327761404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2*ROUNDUP(G601*1000/V_ZENER,0)*PRICE_Z+(4+IF(CORE_MODE=1,1,0)+IF(OR(CORE_MODE=3,CORE_MODE=4),IF(A_FEED=2,0,1)+2*N_CW+2*N_CW_A,0))*ROUNDUP(G601*DIODE_SAFETY/V_STICK,0)*PRICE_STICK</f>
        <v>74.4</v>
      </c>
      <c r="AG601" s="24" t="n">
        <f aca="false">SUM(X601:AF601)</f>
        <v>2366.93836061</v>
      </c>
      <c r="AH601" s="20" t="n">
        <f aca="false">FIXED_BOM</f>
        <v>3754</v>
      </c>
      <c r="AI601" s="24" t="n">
        <f aca="false">(AG601+AH601)*(1+CONT)</f>
        <v>7039.0791147015</v>
      </c>
      <c r="AJ601" s="24" t="n">
        <f aca="false">IF(AR601&gt;0,AI601/AR601,1000000000000)</f>
        <v>2306.5864656118</v>
      </c>
      <c r="AK601" s="8" t="n">
        <f aca="false">IF(AND(AP601&gt;=V_NEED,AR601&gt;=P_MIN,AQ601&gt;=Z_MIN,F601&lt;=N_CAP,D601&lt;=R_MAX,OR(CORONA_REQ=0,O601&gt;=G601),OR(CORE_MODE&lt;&gt;3,E_CORE&lt;=E_NULL_MAX),N_CW_A_OK="yes"),1,0)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IF(CORE_MODE=1,G601,IF(OR(CORE_MODE=3,CORE_MODE=4),IF(A_FEED=2,0,G601)+(CHOOSE(N_CW+1,0,1,CW_N2,CW_N3,CW_N4,CW_N5,CW_N6)+IF(A_FEED=2,CHOOSE(MIN(N_CW_A,6)+1,0,1,CW_N2,CW_N3,CW_N4,CW_N5,CW_N6),CHOOSE(MIN(N_CW_A,2)+1,0,CW_A1,CW_A2)))*CW_PER_SWING*AM601,AM601))</f>
        <v>17.365175059518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2*ROUNDUP(G602*1000/V_ZENER,0)*PRICE_Z+(4+IF(CORE_MODE=1,1,0)+IF(OR(CORE_MODE=3,CORE_MODE=4),IF(A_FEED=2,0,1)+2*N_CW+2*N_CW_A,0))*ROUNDUP(G602*DIODE_SAFETY/V_STICK,0)*PRICE_STICK</f>
        <v>74.4</v>
      </c>
      <c r="AG602" s="24" t="n">
        <f aca="false">SUM(X602:AF602)</f>
        <v>2824.27598128</v>
      </c>
      <c r="AH602" s="20" t="n">
        <f aca="false">FIXED_BOM</f>
        <v>3754</v>
      </c>
      <c r="AI602" s="24" t="n">
        <f aca="false">(AG602+AH602)*(1+CONT)</f>
        <v>7565.017378472</v>
      </c>
      <c r="AJ602" s="24" t="n">
        <f aca="false">IF(AR602&gt;0,AI602/AR602,1000000000000)</f>
        <v>1930.9887835646</v>
      </c>
      <c r="AK602" s="8" t="n">
        <f aca="false">IF(AND(AP602&gt;=V_NEED,AR602&gt;=P_MIN,AQ602&gt;=Z_MIN,F602&lt;=N_CAP,D602&lt;=R_MAX,OR(CORONA_REQ=0,O602&gt;=G602),OR(CORE_MODE&lt;&gt;3,E_CORE&lt;=E_NULL_MAX),N_CW_A_OK="yes"),1,0)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IF(CORE_MODE=1,G602,IF(OR(CORE_MODE=3,CORE_MODE=4),IF(A_FEED=2,0,G602)+(CHOOSE(N_CW+1,0,1,CW_N2,CW_N3,CW_N4,CW_N5,CW_N6)+IF(A_FEED=2,CHOOSE(MIN(N_CW_A,6)+1,0,1,CW_N2,CW_N3,CW_N4,CW_N5,CW_N6),CHOOSE(MIN(N_CW_A,2)+1,0,CW_A1,CW_A2)))*CW_PER_SWING*AM602,AM602))</f>
        <v>17.446203060858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2*ROUNDUP(G603*1000/V_ZENER,0)*PRICE_Z+(4+IF(CORE_MODE=1,1,0)+IF(OR(CORE_MODE=3,CORE_MODE=4),IF(A_FEED=2,0,1)+2*N_CW+2*N_CW_A,0))*ROUNDUP(G603*DIODE_SAFETY/V_STICK,0)*PRICE_STICK</f>
        <v>74.4</v>
      </c>
      <c r="AG603" s="24" t="n">
        <f aca="false">SUM(X603:AF603)</f>
        <v>3281.61361392</v>
      </c>
      <c r="AH603" s="20" t="n">
        <f aca="false">FIXED_BOM</f>
        <v>3754</v>
      </c>
      <c r="AI603" s="24" t="n">
        <f aca="false">(AG603+AH603)*(1+CONT)</f>
        <v>8090.955656008</v>
      </c>
      <c r="AJ603" s="24" t="n">
        <f aca="false">IF(AR603&gt;0,AI603/AR603,1000000000000)</f>
        <v>1691.29251452281</v>
      </c>
      <c r="AK603" s="8" t="n">
        <f aca="false">IF(AND(AP603&gt;=V_NEED,AR603&gt;=P_MIN,AQ603&gt;=Z_MIN,F603&lt;=N_CAP,D603&lt;=R_MAX,OR(CORONA_REQ=0,O603&gt;=G603),OR(CORE_MODE&lt;&gt;3,E_CORE&lt;=E_NULL_MAX),N_CW_A_OK="yes"),1,0)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IF(CORE_MODE=1,G603,IF(OR(CORE_MODE=3,CORE_MODE=4),IF(A_FEED=2,0,G603)+(CHOOSE(N_CW+1,0,1,CW_N2,CW_N3,CW_N4,CW_N5,CW_N6)+IF(A_FEED=2,CHOOSE(MIN(N_CW_A,6)+1,0,1,CW_N2,CW_N3,CW_N4,CW_N5,CW_N6),CHOOSE(MIN(N_CW_A,2)+1,0,CW_A1,CW_A2)))*CW_PER_SWING*AM603,AM603))</f>
        <v>17.556989433984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2*ROUNDUP(G604*1000/V_ZENER,0)*PRICE_Z+(4+IF(CORE_MODE=1,1,0)+IF(OR(CORE_MODE=3,CORE_MODE=4),IF(A_FEED=2,0,1)+2*N_CW+2*N_CW_A,0))*ROUNDUP(G604*DIODE_SAFETY/V_STICK,0)*PRICE_STICK</f>
        <v>74.4</v>
      </c>
      <c r="AG604" s="24" t="n">
        <f aca="false">SUM(X604:AF604)</f>
        <v>4281.17276503</v>
      </c>
      <c r="AH604" s="20" t="n">
        <f aca="false">FIXED_BOM</f>
        <v>3754</v>
      </c>
      <c r="AI604" s="24" t="n">
        <f aca="false">(AG604+AH604)*(1+CONT)</f>
        <v>9240.4486797845</v>
      </c>
      <c r="AJ604" s="24" t="n">
        <f aca="false">IF(AR604&gt;0,AI604/AR604,1000000000000)</f>
        <v>1416.67354217488</v>
      </c>
      <c r="AK604" s="8" t="n">
        <f aca="false">IF(AND(AP604&gt;=V_NEED,AR604&gt;=P_MIN,AQ604&gt;=Z_MIN,F604&lt;=N_CAP,D604&lt;=R_MAX,OR(CORONA_REQ=0,O604&gt;=G604),OR(CORE_MODE&lt;&gt;3,E_CORE&lt;=E_NULL_MAX),N_CW_A_OK="yes"),1,0)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IF(CORE_MODE=1,G604,IF(OR(CORE_MODE=3,CORE_MODE=4),IF(A_FEED=2,0,G604)+(CHOOSE(N_CW+1,0,1,CW_N2,CW_N3,CW_N4,CW_N5,CW_N6)+IF(A_FEED=2,CHOOSE(MIN(N_CW_A,6)+1,0,1,CW_N2,CW_N3,CW_N4,CW_N5,CW_N6),CHOOSE(MIN(N_CW_A,2)+1,0,CW_A1,CW_A2)))*CW_PER_SWING*AM604,AM604))</f>
        <v>17.729826532704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2*ROUNDUP(G605*1000/V_ZENER,0)*PRICE_Z+(4+IF(CORE_MODE=1,1,0)+IF(OR(CORE_MODE=3,CORE_MODE=4),IF(A_FEED=2,0,1)+2*N_CW+2*N_CW_A,0))*ROUNDUP(G605*DIODE_SAFETY/V_STICK,0)*PRICE_STICK</f>
        <v>74.4</v>
      </c>
      <c r="AG605" s="24" t="n">
        <f aca="false">SUM(X605:AF605)</f>
        <v>1376.51720326</v>
      </c>
      <c r="AH605" s="20" t="n">
        <f aca="false">FIXED_BOM</f>
        <v>3754</v>
      </c>
      <c r="AI605" s="24" t="n">
        <f aca="false">(AG605+AH605)*(1+CONT)</f>
        <v>5900.094783749</v>
      </c>
      <c r="AJ605" s="24" t="n">
        <f aca="false">IF(AR605&gt;0,AI605/AR605,1000000000000)</f>
        <v>3663.69484753003</v>
      </c>
      <c r="AK605" s="8" t="n">
        <f aca="false">IF(AND(AP605&gt;=V_NEED,AR605&gt;=P_MIN,AQ605&gt;=Z_MIN,F605&lt;=N_CAP,D605&lt;=R_MAX,OR(CORONA_REQ=0,O605&gt;=G605),OR(CORE_MODE&lt;&gt;3,E_CORE&lt;=E_NULL_MAX),N_CW_A_OK="yes"),1,0)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IF(CORE_MODE=1,G605,IF(OR(CORE_MODE=3,CORE_MODE=4),IF(A_FEED=2,0,G605)+(CHOOSE(N_CW+1,0,1,CW_N2,CW_N3,CW_N4,CW_N5,CW_N6)+IF(A_FEED=2,CHOOSE(MIN(N_CW_A,6)+1,0,1,CW_N2,CW_N3,CW_N4,CW_N5,CW_N6),CHOOSE(MIN(N_CW_A,2)+1,0,CW_A1,CW_A2)))*CW_PER_SWING*AM605,AM605))</f>
        <v>17.171577984132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2*ROUNDUP(G606*1000/V_ZENER,0)*PRICE_Z+(4+IF(CORE_MODE=1,1,0)+IF(OR(CORE_MODE=3,CORE_MODE=4),IF(A_FEED=2,0,1)+2*N_CW+2*N_CW_A,0))*ROUNDUP(G606*DIODE_SAFETY/V_STICK,0)*PRICE_STICK</f>
        <v>74.4</v>
      </c>
      <c r="AG606" s="24" t="n">
        <f aca="false">SUM(X606:AF606)</f>
        <v>1923.30775467</v>
      </c>
      <c r="AH606" s="20" t="n">
        <f aca="false">FIXED_BOM</f>
        <v>3754</v>
      </c>
      <c r="AI606" s="24" t="n">
        <f aca="false">(AG606+AH606)*(1+CONT)</f>
        <v>6528.9039178705</v>
      </c>
      <c r="AJ606" s="24" t="n">
        <f aca="false">IF(AR606&gt;0,AI606/AR606,1000000000000)</f>
        <v>2469.82895090325</v>
      </c>
      <c r="AK606" s="8" t="n">
        <f aca="false">IF(AND(AP606&gt;=V_NEED,AR606&gt;=P_MIN,AQ606&gt;=Z_MIN,F606&lt;=N_CAP,D606&lt;=R_MAX,OR(CORONA_REQ=0,O606&gt;=G606),OR(CORE_MODE&lt;&gt;3,E_CORE&lt;=E_NULL_MAX),N_CW_A_OK="yes"),1,0)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IF(CORE_MODE=1,G606,IF(OR(CORE_MODE=3,CORE_MODE=4),IF(A_FEED=2,0,G606)+(CHOOSE(N_CW+1,0,1,CW_N2,CW_N3,CW_N4,CW_N5,CW_N6)+IF(A_FEED=2,CHOOSE(MIN(N_CW_A,6)+1,0,1,CW_N2,CW_N3,CW_N4,CW_N5,CW_N6),CHOOSE(MIN(N_CW_A,2)+1,0,CW_A1,CW_A2)))*CW_PER_SWING*AM606,AM606))</f>
        <v>17.30737310445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2*ROUNDUP(G607*1000/V_ZENER,0)*PRICE_Z+(4+IF(CORE_MODE=1,1,0)+IF(OR(CORE_MODE=3,CORE_MODE=4),IF(A_FEED=2,0,1)+2*N_CW+2*N_CW_A,0))*ROUNDUP(G607*DIODE_SAFETY/V_STICK,0)*PRICE_STICK</f>
        <v>74.4</v>
      </c>
      <c r="AG607" s="24" t="n">
        <f aca="false">SUM(X607:AF607)</f>
        <v>2470.09819305</v>
      </c>
      <c r="AH607" s="20" t="n">
        <f aca="false">FIXED_BOM</f>
        <v>3754</v>
      </c>
      <c r="AI607" s="24" t="n">
        <f aca="false">(AG607+AH607)*(1+CONT)</f>
        <v>7157.7129220075</v>
      </c>
      <c r="AJ607" s="24" t="n">
        <f aca="false">IF(AR607&gt;0,AI607/AR607,1000000000000)</f>
        <v>1943.81580045284</v>
      </c>
      <c r="AK607" s="8" t="n">
        <f aca="false">IF(AND(AP607&gt;=V_NEED,AR607&gt;=P_MIN,AQ607&gt;=Z_MIN,F607&lt;=N_CAP,D607&lt;=R_MAX,OR(CORONA_REQ=0,O607&gt;=G607),OR(CORE_MODE&lt;&gt;3,E_CORE&lt;=E_NULL_MAX),N_CW_A_OK="yes"),1,0)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IF(CORE_MODE=1,G607,IF(OR(CORE_MODE=3,CORE_MODE=4),IF(A_FEED=2,0,G607)+(CHOOSE(N_CW+1,0,1,CW_N2,CW_N3,CW_N4,CW_N5,CW_N6)+IF(A_FEED=2,CHOOSE(MIN(N_CW_A,6)+1,0,1,CW_N2,CW_N3,CW_N4,CW_N5,CW_N6),CHOOSE(MIN(N_CW_A,2)+1,0,CW_A1,CW_A2)))*CW_PER_SWING*AM607,AM607))</f>
        <v>17.398952997426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2*ROUNDUP(G608*1000/V_ZENER,0)*PRICE_Z+(4+IF(CORE_MODE=1,1,0)+IF(OR(CORE_MODE=3,CORE_MODE=4),IF(A_FEED=2,0,1)+2*N_CW+2*N_CW_A,0))*ROUNDUP(G608*DIODE_SAFETY/V_STICK,0)*PRICE_STICK</f>
        <v>74.4</v>
      </c>
      <c r="AG608" s="24" t="n">
        <f aca="false">SUM(X608:AF608)</f>
        <v>2932.0048106</v>
      </c>
      <c r="AH608" s="20" t="n">
        <f aca="false">FIXED_BOM</f>
        <v>3754</v>
      </c>
      <c r="AI608" s="24" t="n">
        <f aca="false">(AG608+AH608)*(1+CONT)</f>
        <v>7688.90553219</v>
      </c>
      <c r="AJ608" s="24" t="n">
        <f aca="false">IF(AR608&gt;0,AI608/AR608,1000000000000)</f>
        <v>1631.26914090316</v>
      </c>
      <c r="AK608" s="8" t="n">
        <f aca="false">IF(AND(AP608&gt;=V_NEED,AR608&gt;=P_MIN,AQ608&gt;=Z_MIN,F608&lt;=N_CAP,D608&lt;=R_MAX,OR(CORONA_REQ=0,O608&gt;=G608),OR(CORE_MODE&lt;&gt;3,E_CORE&lt;=E_NULL_MAX),N_CW_A_OK="yes"),1,0)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IF(CORE_MODE=1,G608,IF(OR(CORE_MODE=3,CORE_MODE=4),IF(A_FEED=2,0,G608)+(CHOOSE(N_CW+1,0,1,CW_N2,CW_N3,CW_N4,CW_N5,CW_N6)+IF(A_FEED=2,CHOOSE(MIN(N_CW_A,6)+1,0,1,CW_N2,CW_N3,CW_N4,CW_N5,CW_N6),CHOOSE(MIN(N_CW_A,2)+1,0,CW_A1,CW_A2)))*CW_PER_SWING*AM608,AM608))</f>
        <v>17.534162373156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2*ROUNDUP(G609*1000/V_ZENER,0)*PRICE_Z+(4+IF(CORE_MODE=1,1,0)+IF(OR(CORE_MODE=3,CORE_MODE=4),IF(A_FEED=2,0,1)+2*N_CW+2*N_CW_A,0))*ROUNDUP(G609*DIODE_SAFETY/V_STICK,0)*PRICE_STICK</f>
        <v>74.4</v>
      </c>
      <c r="AG609" s="24" t="n">
        <f aca="false">SUM(X609:AF609)</f>
        <v>3478.79537548</v>
      </c>
      <c r="AH609" s="20" t="n">
        <f aca="false">FIXED_BOM</f>
        <v>3754</v>
      </c>
      <c r="AI609" s="24" t="n">
        <f aca="false">(AG609+AH609)*(1+CONT)</f>
        <v>8317.714681802</v>
      </c>
      <c r="AJ609" s="24" t="n">
        <f aca="false">IF(AR609&gt;0,AI609/AR609,1000000000000)</f>
        <v>1445.41254872474</v>
      </c>
      <c r="AK609" s="8" t="n">
        <f aca="false">IF(AND(AP609&gt;=V_NEED,AR609&gt;=P_MIN,AQ609&gt;=Z_MIN,F609&lt;=N_CAP,D609&lt;=R_MAX,OR(CORONA_REQ=0,O609&gt;=G609),OR(CORE_MODE&lt;&gt;3,E_CORE&lt;=E_NULL_MAX),N_CW_A_OK="yes"),1,0)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IF(CORE_MODE=1,G609,IF(OR(CORE_MODE=3,CORE_MODE=4),IF(A_FEED=2,0,G609)+(CHOOSE(N_CW+1,0,1,CW_N2,CW_N3,CW_N4,CW_N5,CW_N6)+IF(A_FEED=2,CHOOSE(MIN(N_CW_A,6)+1,0,1,CW_N2,CW_N3,CW_N4,CW_N5,CW_N6),CHOOSE(MIN(N_CW_A,2)+1,0,CW_A1,CW_A2)))*CW_PER_SWING*AM609,AM609))</f>
        <v>17.644184731602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2*ROUNDUP(G610*1000/V_ZENER,0)*PRICE_Z+(4+IF(CORE_MODE=1,1,0)+IF(OR(CORE_MODE=3,CORE_MODE=4),IF(A_FEED=2,0,1)+2*N_CW+2*N_CW_A,0))*ROUNDUP(G610*DIODE_SAFETY/V_STICK,0)*PRICE_STICK</f>
        <v>74.4</v>
      </c>
      <c r="AG610" s="24" t="n">
        <f aca="false">SUM(X610:AF610)</f>
        <v>4572.37636527</v>
      </c>
      <c r="AH610" s="20" t="n">
        <f aca="false">FIXED_BOM</f>
        <v>3754</v>
      </c>
      <c r="AI610" s="24" t="n">
        <f aca="false">(AG610+AH610)*(1+CONT)</f>
        <v>9575.3328200605</v>
      </c>
      <c r="AJ610" s="24" t="n">
        <f aca="false">IF(AR610&gt;0,AI610/AR610,1000000000000)</f>
        <v>1223.64561133005</v>
      </c>
      <c r="AK610" s="8" t="n">
        <f aca="false">IF(AND(AP610&gt;=V_NEED,AR610&gt;=P_MIN,AQ610&gt;=Z_MIN,F610&lt;=N_CAP,D610&lt;=R_MAX,OR(CORONA_REQ=0,O610&gt;=G610),OR(CORE_MODE&lt;&gt;3,E_CORE&lt;=E_NULL_MAX),N_CW_A_OK="yes"),1,0)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IF(CORE_MODE=1,G610,IF(OR(CORE_MODE=3,CORE_MODE=4),IF(A_FEED=2,0,G610)+(CHOOSE(N_CW+1,0,1,CW_N2,CW_N3,CW_N4,CW_N5,CW_N6)+IF(A_FEED=2,CHOOSE(MIN(N_CW_A,6)+1,0,1,CW_N2,CW_N3,CW_N4,CW_N5,CW_N6),CHOOSE(MIN(N_CW_A,2)+1,0,CW_A1,CW_A2)))*CW_PER_SWING*AM610,AM610))</f>
        <v>17.83789640919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2*ROUNDUP(G611*1000/V_ZENER,0)*PRICE_Z+(4+IF(CORE_MODE=1,1,0)+IF(OR(CORE_MODE=3,CORE_MODE=4),IF(A_FEED=2,0,1)+2*N_CW+2*N_CW_A,0))*ROUNDUP(G611*DIODE_SAFETY/V_STICK,0)*PRICE_STICK</f>
        <v>74.4</v>
      </c>
      <c r="AG611" s="24" t="n">
        <f aca="false">SUM(X611:AF611)</f>
        <v>1470.53905391</v>
      </c>
      <c r="AH611" s="20" t="n">
        <f aca="false">FIXED_BOM</f>
        <v>3754</v>
      </c>
      <c r="AI611" s="24" t="n">
        <f aca="false">(AG611+AH611)*(1+CONT)</f>
        <v>6008.2199119965</v>
      </c>
      <c r="AJ611" s="24" t="n">
        <f aca="false">IF(AR611&gt;0,AI611/AR611,1000000000000)</f>
        <v>3290.9905376511</v>
      </c>
      <c r="AK611" s="8" t="n">
        <f aca="false">IF(AND(AP611&gt;=V_NEED,AR611&gt;=P_MIN,AQ611&gt;=Z_MIN,F611&lt;=N_CAP,D611&lt;=R_MAX,OR(CORONA_REQ=0,O611&gt;=G611),OR(CORE_MODE&lt;&gt;3,E_CORE&lt;=E_NULL_MAX),N_CW_A_OK="yes"),1,0)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IF(CORE_MODE=1,G611,IF(OR(CORE_MODE=3,CORE_MODE=4),IF(A_FEED=2,0,G611)+(CHOOSE(N_CW+1,0,1,CW_N2,CW_N3,CW_N4,CW_N5,CW_N6)+IF(A_FEED=2,CHOOSE(MIN(N_CW_A,6)+1,0,1,CW_N2,CW_N3,CW_N4,CW_N5,CW_N6),CHOOSE(MIN(N_CW_A,2)+1,0,CW_A1,CW_A2)))*CW_PER_SWING*AM611,AM611))</f>
        <v>17.116938200934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2*ROUNDUP(G612*1000/V_ZENER,0)*PRICE_Z+(4+IF(CORE_MODE=1,1,0)+IF(OR(CORE_MODE=3,CORE_MODE=4),IF(A_FEED=2,0,1)+2*N_CW+2*N_CW_A,0))*ROUNDUP(G612*DIODE_SAFETY/V_STICK,0)*PRICE_STICK</f>
        <v>74.4</v>
      </c>
      <c r="AG612" s="24" t="n">
        <f aca="false">SUM(X612:AF612)</f>
        <v>2021.8985422</v>
      </c>
      <c r="AH612" s="20" t="n">
        <f aca="false">FIXED_BOM</f>
        <v>3754</v>
      </c>
      <c r="AI612" s="24" t="n">
        <f aca="false">(AG612+AH612)*(1+CONT)</f>
        <v>6642.28332353</v>
      </c>
      <c r="AJ612" s="24" t="n">
        <f aca="false">IF(AR612&gt;0,AI612/AR612,1000000000000)</f>
        <v>2227.08054785119</v>
      </c>
      <c r="AK612" s="8" t="n">
        <f aca="false">IF(AND(AP612&gt;=V_NEED,AR612&gt;=P_MIN,AQ612&gt;=Z_MIN,F612&lt;=N_CAP,D612&lt;=R_MAX,OR(CORONA_REQ=0,O612&gt;=G612),OR(CORE_MODE&lt;&gt;3,E_CORE&lt;=E_NULL_MAX),N_CW_A_OK="yes"),1,0)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IF(CORE_MODE=1,G612,IF(OR(CORE_MODE=3,CORE_MODE=4),IF(A_FEED=2,0,G612)+(CHOOSE(N_CW+1,0,1,CW_N2,CW_N3,CW_N4,CW_N5,CW_N6)+IF(A_FEED=2,CHOOSE(MIN(N_CW_A,6)+1,0,1,CW_N2,CW_N3,CW_N4,CW_N5,CW_N6),CHOOSE(MIN(N_CW_A,2)+1,0,CW_A1,CW_A2)))*CW_PER_SWING*AM612,AM612))</f>
        <v>17.25552621936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2*ROUNDUP(G613*1000/V_ZENER,0)*PRICE_Z+(4+IF(CORE_MODE=1,1,0)+IF(OR(CORE_MODE=3,CORE_MODE=4),IF(A_FEED=2,0,1)+2*N_CW+2*N_CW_A,0))*ROUNDUP(G613*DIODE_SAFETY/V_STICK,0)*PRICE_STICK</f>
        <v>74.4</v>
      </c>
      <c r="AG613" s="24" t="n">
        <f aca="false">SUM(X613:AF613)</f>
        <v>2573.25803199</v>
      </c>
      <c r="AH613" s="20" t="n">
        <f aca="false">FIXED_BOM</f>
        <v>3754</v>
      </c>
      <c r="AI613" s="24" t="n">
        <f aca="false">(AG613+AH613)*(1+CONT)</f>
        <v>7276.3467367885</v>
      </c>
      <c r="AJ613" s="24" t="n">
        <f aca="false">IF(AR613&gt;0,AI613/AR613,1000000000000)</f>
        <v>1757.34967220047</v>
      </c>
      <c r="AK613" s="8" t="n">
        <f aca="false">IF(AND(AP613&gt;=V_NEED,AR613&gt;=P_MIN,AQ613&gt;=Z_MIN,F613&lt;=N_CAP,D613&lt;=R_MAX,OR(CORONA_REQ=0,O613&gt;=G613),OR(CORE_MODE&lt;&gt;3,E_CORE&lt;=E_NULL_MAX),N_CW_A_OK="yes"),1,0)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IF(CORE_MODE=1,G613,IF(OR(CORE_MODE=3,CORE_MODE=4),IF(A_FEED=2,0,G613)+(CHOOSE(N_CW+1,0,1,CW_N2,CW_N3,CW_N4,CW_N5,CW_N6)+IF(A_FEED=2,CHOOSE(MIN(N_CW_A,6)+1,0,1,CW_N2,CW_N3,CW_N4,CW_N5,CW_N6),CHOOSE(MIN(N_CW_A,2)+1,0,CW_A1,CW_A2)))*CW_PER_SWING*AM613,AM613))</f>
        <v>17.390807752032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2*ROUNDUP(G614*1000/V_ZENER,0)*PRICE_Z+(4+IF(CORE_MODE=1,1,0)+IF(OR(CORE_MODE=3,CORE_MODE=4),IF(A_FEED=2,0,1)+2*N_CW+2*N_CW_A,0))*ROUNDUP(G614*DIODE_SAFETY/V_STICK,0)*PRICE_STICK</f>
        <v>74.4</v>
      </c>
      <c r="AG614" s="24" t="n">
        <f aca="false">SUM(X614:AF614)</f>
        <v>3124.61758725</v>
      </c>
      <c r="AH614" s="20" t="n">
        <f aca="false">FIXED_BOM</f>
        <v>3754</v>
      </c>
      <c r="AI614" s="24" t="n">
        <f aca="false">(AG614+AH614)*(1+CONT)</f>
        <v>7910.4102253375</v>
      </c>
      <c r="AJ614" s="24" t="n">
        <f aca="false">IF(AR614&gt;0,AI614/AR614,1000000000000)</f>
        <v>1493.62762477517</v>
      </c>
      <c r="AK614" s="8" t="n">
        <f aca="false">IF(AND(AP614&gt;=V_NEED,AR614&gt;=P_MIN,AQ614&gt;=Z_MIN,F614&lt;=N_CAP,D614&lt;=R_MAX,OR(CORONA_REQ=0,O614&gt;=G614),OR(CORE_MODE&lt;&gt;3,E_CORE&lt;=E_NULL_MAX),N_CW_A_OK="yes"),1,0)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IF(CORE_MODE=1,G614,IF(OR(CORE_MODE=3,CORE_MODE=4),IF(A_FEED=2,0,G614)+(CHOOSE(N_CW+1,0,1,CW_N2,CW_N3,CW_N4,CW_N5,CW_N6)+IF(A_FEED=2,CHOOSE(MIN(N_CW_A,6)+1,0,1,CW_N2,CW_N3,CW_N4,CW_N5,CW_N6),CHOOSE(MIN(N_CW_A,2)+1,0,CW_A1,CW_A2)))*CW_PER_SWING*AM614,AM614))</f>
        <v>17.52435327357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2*ROUNDUP(G615*1000/V_ZENER,0)*PRICE_Z+(4+IF(CORE_MODE=1,1,0)+IF(OR(CORE_MODE=3,CORE_MODE=4),IF(A_FEED=2,0,1)+2*N_CW+2*N_CW_A,0))*ROUNDUP(G615*DIODE_SAFETY/V_STICK,0)*PRICE_STICK</f>
        <v>74.4</v>
      </c>
      <c r="AG615" s="24" t="n">
        <f aca="false">SUM(X615:AF615)</f>
        <v>3675.97706507</v>
      </c>
      <c r="AH615" s="20" t="n">
        <f aca="false">FIXED_BOM</f>
        <v>3754</v>
      </c>
      <c r="AI615" s="24" t="n">
        <f aca="false">(AG615+AH615)*(1+CONT)</f>
        <v>8544.4736248305</v>
      </c>
      <c r="AJ615" s="24" t="n">
        <f aca="false">IF(AR615&gt;0,AI615/AR615,1000000000000)</f>
        <v>1323.39032829854</v>
      </c>
      <c r="AK615" s="8" t="n">
        <f aca="false">IF(AND(AP615&gt;=V_NEED,AR615&gt;=P_MIN,AQ615&gt;=Z_MIN,F615&lt;=N_CAP,D615&lt;=R_MAX,OR(CORONA_REQ=0,O615&gt;=G615),OR(CORE_MODE&lt;&gt;3,E_CORE&lt;=E_NULL_MAX),N_CW_A_OK="yes"),1,0)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IF(CORE_MODE=1,G615,IF(OR(CORE_MODE=3,CORE_MODE=4),IF(A_FEED=2,0,G615)+(CHOOSE(N_CW+1,0,1,CW_N2,CW_N3,CW_N4,CW_N5,CW_N6)+IF(A_FEED=2,CHOOSE(MIN(N_CW_A,6)+1,0,1,CW_N2,CW_N3,CW_N4,CW_N5,CW_N6),CHOOSE(MIN(N_CW_A,2)+1,0,CW_A1,CW_A2)))*CW_PER_SWING*AM615,AM615))</f>
        <v>17.63214301134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2*ROUNDUP(G616*1000/V_ZENER,0)*PRICE_Z+(4+IF(CORE_MODE=1,1,0)+IF(OR(CORE_MODE=3,CORE_MODE=4),IF(A_FEED=2,0,1)+2*N_CW+2*N_CW_A,0))*ROUNDUP(G616*DIODE_SAFETY/V_STICK,0)*PRICE_STICK</f>
        <v>74.4</v>
      </c>
      <c r="AG616" s="24" t="n">
        <f aca="false">SUM(X616:AF616)</f>
        <v>4778.69604862</v>
      </c>
      <c r="AH616" s="20" t="n">
        <f aca="false">FIXED_BOM</f>
        <v>3754</v>
      </c>
      <c r="AI616" s="24" t="n">
        <f aca="false">(AG616+AH616)*(1+CONT)</f>
        <v>9812.600455913</v>
      </c>
      <c r="AJ616" s="24" t="n">
        <f aca="false">IF(AR616&gt;0,AI616/AR616,1000000000000)</f>
        <v>1119.17548046074</v>
      </c>
      <c r="AK616" s="8" t="n">
        <f aca="false">IF(AND(AP616&gt;=V_NEED,AR616&gt;=P_MIN,AQ616&gt;=Z_MIN,F616&lt;=N_CAP,D616&lt;=R_MAX,OR(CORONA_REQ=0,O616&gt;=G616),OR(CORE_MODE&lt;&gt;3,E_CORE&lt;=E_NULL_MAX),N_CW_A_OK="yes"),1,0)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IF(CORE_MODE=1,G616,IF(OR(CORE_MODE=3,CORE_MODE=4),IF(A_FEED=2,0,G616)+(CHOOSE(N_CW+1,0,1,CW_N2,CW_N3,CW_N4,CW_N5,CW_N6)+IF(A_FEED=2,CHOOSE(MIN(N_CW_A,6)+1,0,1,CW_N2,CW_N3,CW_N4,CW_N5,CW_N6),CHOOSE(MIN(N_CW_A,2)+1,0,CW_A1,CW_A2)))*CW_PER_SWING*AM616,AM616))</f>
        <v>17.936131718934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2*ROUNDUP(G617*1000/V_ZENER,0)*PRICE_Z+(4+IF(CORE_MODE=1,1,0)+IF(OR(CORE_MODE=3,CORE_MODE=4),IF(A_FEED=2,0,1)+2*N_CW+2*N_CW_A,0))*ROUNDUP(G617*DIODE_SAFETY/V_STICK,0)*PRICE_STICK</f>
        <v>74.4</v>
      </c>
      <c r="AG617" s="24" t="n">
        <f aca="false">SUM(X617:AF617)</f>
        <v>1426.89267148</v>
      </c>
      <c r="AH617" s="20" t="n">
        <f aca="false">FIXED_BOM</f>
        <v>3754</v>
      </c>
      <c r="AI617" s="24" t="n">
        <f aca="false">(AG617+AH617)*(1+CONT)</f>
        <v>5958.026572202</v>
      </c>
      <c r="AJ617" s="24" t="n">
        <f aca="false">IF(AR617&gt;0,AI617/AR617,1000000000000)</f>
        <v>4608.95002754064</v>
      </c>
      <c r="AK617" s="8" t="n">
        <f aca="false">IF(AND(AP617&gt;=V_NEED,AR617&gt;=P_MIN,AQ617&gt;=Z_MIN,F617&lt;=N_CAP,D617&lt;=R_MAX,OR(CORONA_REQ=0,O617&gt;=G617),OR(CORE_MODE&lt;&gt;3,E_CORE&lt;=E_NULL_MAX),N_CW_A_OK="yes"),1,0)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IF(CORE_MODE=1,G617,IF(OR(CORE_MODE=3,CORE_MODE=4),IF(A_FEED=2,0,G617)+(CHOOSE(N_CW+1,0,1,CW_N2,CW_N3,CW_N4,CW_N5,CW_N6)+IF(A_FEED=2,CHOOSE(MIN(N_CW_A,6)+1,0,1,CW_N2,CW_N3,CW_N4,CW_N5,CW_N6),CHOOSE(MIN(N_CW_A,2)+1,0,CW_A1,CW_A2)))*CW_PER_SWING*AM617,AM617))</f>
        <v>17.10864439713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2*ROUNDUP(G618*1000/V_ZENER,0)*PRICE_Z+(4+IF(CORE_MODE=1,1,0)+IF(OR(CORE_MODE=3,CORE_MODE=4),IF(A_FEED=2,0,1)+2*N_CW+2*N_CW_A,0))*ROUNDUP(G618*DIODE_SAFETY/V_STICK,0)*PRICE_STICK</f>
        <v>74.4</v>
      </c>
      <c r="AG618" s="24" t="n">
        <f aca="false">SUM(X618:AF618)</f>
        <v>1906.79707098</v>
      </c>
      <c r="AH618" s="20" t="n">
        <f aca="false">FIXED_BOM</f>
        <v>3754</v>
      </c>
      <c r="AI618" s="24" t="n">
        <f aca="false">(AG618+AH618)*(1+CONT)</f>
        <v>6509.916631627</v>
      </c>
      <c r="AJ618" s="24" t="n">
        <f aca="false">IF(AR618&gt;0,AI618/AR618,1000000000000)</f>
        <v>3040.73972271789</v>
      </c>
      <c r="AK618" s="8" t="n">
        <f aca="false">IF(AND(AP618&gt;=V_NEED,AR618&gt;=P_MIN,AQ618&gt;=Z_MIN,F618&lt;=N_CAP,D618&lt;=R_MAX,OR(CORONA_REQ=0,O618&gt;=G618),OR(CORE_MODE&lt;&gt;3,E_CORE&lt;=E_NULL_MAX),N_CW_A_OK="yes"),1,0)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IF(CORE_MODE=1,G618,IF(OR(CORE_MODE=3,CORE_MODE=4),IF(A_FEED=2,0,G618)+(CHOOSE(N_CW+1,0,1,CW_N2,CW_N3,CW_N4,CW_N5,CW_N6)+IF(A_FEED=2,CHOOSE(MIN(N_CW_A,6)+1,0,1,CW_N2,CW_N3,CW_N4,CW_N5,CW_N6),CHOOSE(MIN(N_CW_A,2)+1,0,CW_A1,CW_A2)))*CW_PER_SWING*AM618,AM618))</f>
        <v>17.249036339106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2*ROUNDUP(G619*1000/V_ZENER,0)*PRICE_Z+(4+IF(CORE_MODE=1,1,0)+IF(OR(CORE_MODE=3,CORE_MODE=4),IF(A_FEED=2,0,1)+2*N_CW+2*N_CW_A,0))*ROUNDUP(G619*DIODE_SAFETY/V_STICK,0)*PRICE_STICK</f>
        <v>74.4</v>
      </c>
      <c r="AG619" s="24" t="n">
        <f aca="false">SUM(X619:AF619)</f>
        <v>2478.7753265</v>
      </c>
      <c r="AH619" s="20" t="n">
        <f aca="false">FIXED_BOM</f>
        <v>3754</v>
      </c>
      <c r="AI619" s="24" t="n">
        <f aca="false">(AG619+AH619)*(1+CONT)</f>
        <v>7167.691625475</v>
      </c>
      <c r="AJ619" s="24" t="n">
        <f aca="false">IF(AR619&gt;0,AI619/AR619,1000000000000)</f>
        <v>2392.8724937605</v>
      </c>
      <c r="AK619" s="8" t="n">
        <f aca="false">IF(AND(AP619&gt;=V_NEED,AR619&gt;=P_MIN,AQ619&gt;=Z_MIN,F619&lt;=N_CAP,D619&lt;=R_MAX,OR(CORONA_REQ=0,O619&gt;=G619),OR(CORE_MODE&lt;&gt;3,E_CORE&lt;=E_NULL_MAX),N_CW_A_OK="yes"),1,0)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IF(CORE_MODE=1,G619,IF(OR(CORE_MODE=3,CORE_MODE=4),IF(A_FEED=2,0,G619)+(CHOOSE(N_CW+1,0,1,CW_N2,CW_N3,CW_N4,CW_N5,CW_N6)+IF(A_FEED=2,CHOOSE(MIN(N_CW_A,6)+1,0,1,CW_N2,CW_N3,CW_N4,CW_N5,CW_N6),CHOOSE(MIN(N_CW_A,2)+1,0,CW_A1,CW_A2)))*CW_PER_SWING*AM619,AM619))</f>
        <v>17.341066151838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2*ROUNDUP(G620*1000/V_ZENER,0)*PRICE_Z+(4+IF(CORE_MODE=1,1,0)+IF(OR(CORE_MODE=3,CORE_MODE=4),IF(A_FEED=2,0,1)+2*N_CW+2*N_CW_A,0))*ROUNDUP(G620*DIODE_SAFETY/V_STICK,0)*PRICE_STICK</f>
        <v>74.4</v>
      </c>
      <c r="AG620" s="24" t="n">
        <f aca="false">SUM(X620:AF620)</f>
        <v>2958.67977403</v>
      </c>
      <c r="AH620" s="20" t="n">
        <f aca="false">FIXED_BOM</f>
        <v>3754</v>
      </c>
      <c r="AI620" s="24" t="n">
        <f aca="false">(AG620+AH620)*(1+CONT)</f>
        <v>7719.5817401345</v>
      </c>
      <c r="AJ620" s="24" t="n">
        <f aca="false">IF(AR620&gt;0,AI620/AR620,1000000000000)</f>
        <v>2007.21015956482</v>
      </c>
      <c r="AK620" s="8" t="n">
        <f aca="false">IF(AND(AP620&gt;=V_NEED,AR620&gt;=P_MIN,AQ620&gt;=Z_MIN,F620&lt;=N_CAP,D620&lt;=R_MAX,OR(CORONA_REQ=0,O620&gt;=G620),OR(CORE_MODE&lt;&gt;3,E_CORE&lt;=E_NULL_MAX),N_CW_A_OK="yes"),1,0)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IF(CORE_MODE=1,G620,IF(OR(CORE_MODE=3,CORE_MODE=4),IF(A_FEED=2,0,G620)+(CHOOSE(N_CW+1,0,1,CW_N2,CW_N3,CW_N4,CW_N5,CW_N6)+IF(A_FEED=2,CHOOSE(MIN(N_CW_A,6)+1,0,1,CW_N2,CW_N3,CW_N4,CW_N5,CW_N6),CHOOSE(MIN(N_CW_A,2)+1,0,CW_A1,CW_A2)))*CW_PER_SWING*AM620,AM620))</f>
        <v>17.42167818963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2*ROUNDUP(G621*1000/V_ZENER,0)*PRICE_Z+(4+IF(CORE_MODE=1,1,0)+IF(OR(CORE_MODE=3,CORE_MODE=4),IF(A_FEED=2,0,1)+2*N_CW+2*N_CW_A,0))*ROUNDUP(G621*DIODE_SAFETY/V_STICK,0)*PRICE_STICK</f>
        <v>74.4</v>
      </c>
      <c r="AG621" s="24" t="n">
        <f aca="false">SUM(X621:AF621)</f>
        <v>3438.58429353</v>
      </c>
      <c r="AH621" s="20" t="n">
        <f aca="false">FIXED_BOM</f>
        <v>3754</v>
      </c>
      <c r="AI621" s="24" t="n">
        <f aca="false">(AG621+AH621)*(1+CONT)</f>
        <v>8271.4719375595</v>
      </c>
      <c r="AJ621" s="24" t="n">
        <f aca="false">IF(AR621&gt;0,AI621/AR621,1000000000000)</f>
        <v>1760.29551050435</v>
      </c>
      <c r="AK621" s="8" t="n">
        <f aca="false">IF(AND(AP621&gt;=V_NEED,AR621&gt;=P_MIN,AQ621&gt;=Z_MIN,F621&lt;=N_CAP,D621&lt;=R_MAX,OR(CORONA_REQ=0,O621&gt;=G621),OR(CORE_MODE&lt;&gt;3,E_CORE&lt;=E_NULL_MAX),N_CW_A_OK="yes"),1,0)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IF(CORE_MODE=1,G621,IF(OR(CORE_MODE=3,CORE_MODE=4),IF(A_FEED=2,0,G621)+(CHOOSE(N_CW+1,0,1,CW_N2,CW_N3,CW_N4,CW_N5,CW_N6)+IF(A_FEED=2,CHOOSE(MIN(N_CW_A,6)+1,0,1,CW_N2,CW_N3,CW_N4,CW_N5,CW_N6),CHOOSE(MIN(N_CW_A,2)+1,0,CW_A1,CW_A2)))*CW_PER_SWING*AM621,AM621))</f>
        <v>17.531798172174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2*ROUNDUP(G622*1000/V_ZENER,0)*PRICE_Z+(4+IF(CORE_MODE=1,1,0)+IF(OR(CORE_MODE=3,CORE_MODE=4),IF(A_FEED=2,0,1)+2*N_CW+2*N_CW_A,0))*ROUNDUP(G622*DIODE_SAFETY/V_STICK,0)*PRICE_STICK</f>
        <v>74.4</v>
      </c>
      <c r="AG622" s="24" t="n">
        <f aca="false">SUM(X622:AF622)</f>
        <v>4490.46694855</v>
      </c>
      <c r="AH622" s="20" t="n">
        <f aca="false">FIXED_BOM</f>
        <v>3754</v>
      </c>
      <c r="AI622" s="24" t="n">
        <f aca="false">(AG622+AH622)*(1+CONT)</f>
        <v>9481.1369908325</v>
      </c>
      <c r="AJ622" s="24" t="n">
        <f aca="false">IF(AR622&gt;0,AI622/AR622,1000000000000)</f>
        <v>1480.53401374022</v>
      </c>
      <c r="AK622" s="8" t="n">
        <f aca="false">IF(AND(AP622&gt;=V_NEED,AR622&gt;=P_MIN,AQ622&gt;=Z_MIN,F622&lt;=N_CAP,D622&lt;=R_MAX,OR(CORONA_REQ=0,O622&gt;=G622),OR(CORE_MODE&lt;&gt;3,E_CORE&lt;=E_NULL_MAX),N_CW_A_OK="yes"),1,0)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IF(CORE_MODE=1,G622,IF(OR(CORE_MODE=3,CORE_MODE=4),IF(A_FEED=2,0,G622)+(CHOOSE(N_CW+1,0,1,CW_N2,CW_N3,CW_N4,CW_N5,CW_N6)+IF(A_FEED=2,CHOOSE(MIN(N_CW_A,6)+1,0,1,CW_N2,CW_N3,CW_N4,CW_N5,CW_N6),CHOOSE(MIN(N_CW_A,2)+1,0,CW_A1,CW_A2)))*CW_PER_SWING*AM622,AM622))</f>
        <v>17.703616584654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2*ROUNDUP(G623*1000/V_ZENER,0)*PRICE_Z+(4+IF(CORE_MODE=1,1,0)+IF(OR(CORE_MODE=3,CORE_MODE=4),IF(A_FEED=2,0,1)+2*N_CW+2*N_CW_A,0))*ROUNDUP(G623*DIODE_SAFETY/V_STICK,0)*PRICE_STICK</f>
        <v>74.4</v>
      </c>
      <c r="AG623" s="24" t="n">
        <f aca="false">SUM(X623:AF623)</f>
        <v>1439.0766472</v>
      </c>
      <c r="AH623" s="20" t="n">
        <f aca="false">FIXED_BOM</f>
        <v>3754</v>
      </c>
      <c r="AI623" s="24" t="n">
        <f aca="false">(AG623+AH623)*(1+CONT)</f>
        <v>5972.03814428</v>
      </c>
      <c r="AJ623" s="24" t="n">
        <f aca="false">IF(AR623&gt;0,AI623/AR623,1000000000000)</f>
        <v>3787.75643098203</v>
      </c>
      <c r="AK623" s="8" t="n">
        <f aca="false">IF(AND(AP623&gt;=V_NEED,AR623&gt;=P_MIN,AQ623&gt;=Z_MIN,F623&lt;=N_CAP,D623&lt;=R_MAX,OR(CORONA_REQ=0,O623&gt;=G623),OR(CORE_MODE&lt;&gt;3,E_CORE&lt;=E_NULL_MAX),N_CW_A_OK="yes"),1,0)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IF(CORE_MODE=1,G623,IF(OR(CORE_MODE=3,CORE_MODE=4),IF(A_FEED=2,0,G623)+(CHOOSE(N_CW+1,0,1,CW_N2,CW_N3,CW_N4,CW_N5,CW_N6)+IF(A_FEED=2,CHOOSE(MIN(N_CW_A,6)+1,0,1,CW_N2,CW_N3,CW_N4,CW_N5,CW_N6),CHOOSE(MIN(N_CW_A,2)+1,0,CW_A1,CW_A2)))*CW_PER_SWING*AM623,AM623))</f>
        <v>17.129001143826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2*ROUNDUP(G624*1000/V_ZENER,0)*PRICE_Z+(4+IF(CORE_MODE=1,1,0)+IF(OR(CORE_MODE=3,CORE_MODE=4),IF(A_FEED=2,0,1)+2*N_CW+2*N_CW_A,0))*ROUNDUP(G624*DIODE_SAFETY/V_STICK,0)*PRICE_STICK</f>
        <v>74.4</v>
      </c>
      <c r="AG624" s="24" t="n">
        <f aca="false">SUM(X624:AF624)</f>
        <v>2017.14678255</v>
      </c>
      <c r="AH624" s="20" t="n">
        <f aca="false">FIXED_BOM</f>
        <v>3754</v>
      </c>
      <c r="AI624" s="24" t="n">
        <f aca="false">(AG624+AH624)*(1+CONT)</f>
        <v>6636.8187999325</v>
      </c>
      <c r="AJ624" s="24" t="n">
        <f aca="false">IF(AR624&gt;0,AI624/AR624,1000000000000)</f>
        <v>2562.12712154608</v>
      </c>
      <c r="AK624" s="8" t="n">
        <f aca="false">IF(AND(AP624&gt;=V_NEED,AR624&gt;=P_MIN,AQ624&gt;=Z_MIN,F624&lt;=N_CAP,D624&lt;=R_MAX,OR(CORONA_REQ=0,O624&gt;=G624),OR(CORE_MODE&lt;&gt;3,E_CORE&lt;=E_NULL_MAX),N_CW_A_OK="yes"),1,0)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IF(CORE_MODE=1,G624,IF(OR(CORE_MODE=3,CORE_MODE=4),IF(A_FEED=2,0,G624)+(CHOOSE(N_CW+1,0,1,CW_N2,CW_N3,CW_N4,CW_N5,CW_N6)+IF(A_FEED=2,CHOOSE(MIN(N_CW_A,6)+1,0,1,CW_N2,CW_N3,CW_N4,CW_N5,CW_N6),CHOOSE(MIN(N_CW_A,2)+1,0,CW_A1,CW_A2)))*CW_PER_SWING*AM624,AM624))</f>
        <v>17.268064549164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2*ROUNDUP(G625*1000/V_ZENER,0)*PRICE_Z+(4+IF(CORE_MODE=1,1,0)+IF(OR(CORE_MODE=3,CORE_MODE=4),IF(A_FEED=2,0,1)+2*N_CW+2*N_CW_A,0))*ROUNDUP(G625*DIODE_SAFETY/V_STICK,0)*PRICE_STICK</f>
        <v>74.4</v>
      </c>
      <c r="AG625" s="24" t="n">
        <f aca="false">SUM(X625:AF625)</f>
        <v>2595.21702093</v>
      </c>
      <c r="AH625" s="20" t="n">
        <f aca="false">FIXED_BOM</f>
        <v>3754</v>
      </c>
      <c r="AI625" s="24" t="n">
        <f aca="false">(AG625+AH625)*(1+CONT)</f>
        <v>7301.5995740695</v>
      </c>
      <c r="AJ625" s="24" t="n">
        <f aca="false">IF(AR625&gt;0,AI625/AR625,1000000000000)</f>
        <v>2026.31511623769</v>
      </c>
      <c r="AK625" s="8" t="n">
        <f aca="false">IF(AND(AP625&gt;=V_NEED,AR625&gt;=P_MIN,AQ625&gt;=Z_MIN,F625&lt;=N_CAP,D625&lt;=R_MAX,OR(CORONA_REQ=0,O625&gt;=G625),OR(CORE_MODE&lt;&gt;3,E_CORE&lt;=E_NULL_MAX),N_CW_A_OK="yes"),1,0)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IF(CORE_MODE=1,G625,IF(OR(CORE_MODE=3,CORE_MODE=4),IF(A_FEED=2,0,G625)+(CHOOSE(N_CW+1,0,1,CW_N2,CW_N3,CW_N4,CW_N5,CW_N6)+IF(A_FEED=2,CHOOSE(MIN(N_CW_A,6)+1,0,1,CW_N2,CW_N3,CW_N4,CW_N5,CW_N6),CHOOSE(MIN(N_CW_A,2)+1,0,CW_A1,CW_A2)))*CW_PER_SWING*AM625,AM625))</f>
        <v>17.3615969241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2*ROUNDUP(G626*1000/V_ZENER,0)*PRICE_Z+(4+IF(CORE_MODE=1,1,0)+IF(OR(CORE_MODE=3,CORE_MODE=4),IF(A_FEED=2,0,1)+2*N_CW+2*N_CW_A,0))*ROUNDUP(G626*DIODE_SAFETY/V_STICK,0)*PRICE_STICK</f>
        <v>74.4</v>
      </c>
      <c r="AG626" s="24" t="n">
        <f aca="false">SUM(X626:AF626)</f>
        <v>3081.21346829</v>
      </c>
      <c r="AH626" s="20" t="n">
        <f aca="false">FIXED_BOM</f>
        <v>3754</v>
      </c>
      <c r="AI626" s="24" t="n">
        <f aca="false">(AG626+AH626)*(1+CONT)</f>
        <v>7860.4954885335</v>
      </c>
      <c r="AJ626" s="24" t="n">
        <f aca="false">IF(AR626&gt;0,AI626/AR626,1000000000000)</f>
        <v>1701.36654595521</v>
      </c>
      <c r="AK626" s="8" t="n">
        <f aca="false">IF(AND(AP626&gt;=V_NEED,AR626&gt;=P_MIN,AQ626&gt;=Z_MIN,F626&lt;=N_CAP,D626&lt;=R_MAX,OR(CORONA_REQ=0,O626&gt;=G626),OR(CORE_MODE&lt;&gt;3,E_CORE&lt;=E_NULL_MAX),N_CW_A_OK="yes"),1,0)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IF(CORE_MODE=1,G626,IF(OR(CORE_MODE=3,CORE_MODE=4),IF(A_FEED=2,0,G626)+(CHOOSE(N_CW+1,0,1,CW_N2,CW_N3,CW_N4,CW_N5,CW_N6)+IF(A_FEED=2,CHOOSE(MIN(N_CW_A,6)+1,0,1,CW_N2,CW_N3,CW_N4,CW_N5,CW_N6),CHOOSE(MIN(N_CW_A,2)+1,0,CW_A1,CW_A2)))*CW_PER_SWING*AM626,AM626))</f>
        <v>17.495673011388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2*ROUNDUP(G627*1000/V_ZENER,0)*PRICE_Z+(4+IF(CORE_MODE=1,1,0)+IF(OR(CORE_MODE=3,CORE_MODE=4),IF(A_FEED=2,0,1)+2*N_CW+2*N_CW_A,0))*ROUNDUP(G627*DIODE_SAFETY/V_STICK,0)*PRICE_STICK</f>
        <v>74.4</v>
      </c>
      <c r="AG627" s="24" t="n">
        <f aca="false">SUM(X627:AF627)</f>
        <v>3659.28372514</v>
      </c>
      <c r="AH627" s="20" t="n">
        <f aca="false">FIXED_BOM</f>
        <v>3754</v>
      </c>
      <c r="AI627" s="24" t="n">
        <f aca="false">(AG627+AH627)*(1+CONT)</f>
        <v>8525.276283911</v>
      </c>
      <c r="AJ627" s="24" t="n">
        <f aca="false">IF(AR627&gt;0,AI627/AR627,1000000000000)</f>
        <v>1514.35065574339</v>
      </c>
      <c r="AK627" s="8" t="n">
        <f aca="false">IF(AND(AP627&gt;=V_NEED,AR627&gt;=P_MIN,AQ627&gt;=Z_MIN,F627&lt;=N_CAP,D627&lt;=R_MAX,OR(CORONA_REQ=0,O627&gt;=G627),OR(CORE_MODE&lt;&gt;3,E_CORE&lt;=E_NULL_MAX),N_CW_A_OK="yes"),1,0)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IF(CORE_MODE=1,G627,IF(OR(CORE_MODE=3,CORE_MODE=4),IF(A_FEED=2,0,G627)+(CHOOSE(N_CW+1,0,1,CW_N2,CW_N3,CW_N4,CW_N5,CW_N6)+IF(A_FEED=2,CHOOSE(MIN(N_CW_A,6)+1,0,1,CW_N2,CW_N3,CW_N4,CW_N5,CW_N6),CHOOSE(MIN(N_CW_A,2)+1,0,CW_A1,CW_A2)))*CW_PER_SWING*AM627,AM627))</f>
        <v>17.605270917234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2*ROUNDUP(G628*1000/V_ZENER,0)*PRICE_Z+(4+IF(CORE_MODE=1,1,0)+IF(OR(CORE_MODE=3,CORE_MODE=4),IF(A_FEED=2,0,1)+2*N_CW+2*N_CW_A,0))*ROUNDUP(G628*DIODE_SAFETY/V_STICK,0)*PRICE_STICK</f>
        <v>74.4</v>
      </c>
      <c r="AG628" s="24" t="n">
        <f aca="false">SUM(X628:AF628)</f>
        <v>4723.35036785</v>
      </c>
      <c r="AH628" s="20" t="n">
        <f aca="false">FIXED_BOM</f>
        <v>3754</v>
      </c>
      <c r="AI628" s="24" t="n">
        <f aca="false">(AG628+AH628)*(1+CONT)</f>
        <v>9748.9529230275</v>
      </c>
      <c r="AJ628" s="24" t="n">
        <f aca="false">IF(AR628&gt;0,AI628/AR628,1000000000000)</f>
        <v>1271.4701564373</v>
      </c>
      <c r="AK628" s="8" t="n">
        <f aca="false">IF(AND(AP628&gt;=V_NEED,AR628&gt;=P_MIN,AQ628&gt;=Z_MIN,F628&lt;=N_CAP,D628&lt;=R_MAX,OR(CORONA_REQ=0,O628&gt;=G628),OR(CORE_MODE&lt;&gt;3,E_CORE&lt;=E_NULL_MAX),N_CW_A_OK="yes"),1,0)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IF(CORE_MODE=1,G628,IF(OR(CORE_MODE=3,CORE_MODE=4),IF(A_FEED=2,0,G628)+(CHOOSE(N_CW+1,0,1,CW_N2,CW_N3,CW_N4,CW_N5,CW_N6)+IF(A_FEED=2,CHOOSE(MIN(N_CW_A,6)+1,0,1,CW_N2,CW_N3,CW_N4,CW_N5,CW_N6),CHOOSE(MIN(N_CW_A,2)+1,0,CW_A1,CW_A2)))*CW_PER_SWING*AM628,AM628))</f>
        <v>17.795794955796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2*ROUNDUP(G629*1000/V_ZENER,0)*PRICE_Z+(4+IF(CORE_MODE=1,1,0)+IF(OR(CORE_MODE=3,CORE_MODE=4),IF(A_FEED=2,0,1)+2*N_CW+2*N_CW_A,0))*ROUNDUP(G629*DIODE_SAFETY/V_STICK,0)*PRICE_STICK</f>
        <v>74.4</v>
      </c>
      <c r="AG629" s="24" t="n">
        <f aca="false">SUM(X629:AF629)</f>
        <v>1543.33437788</v>
      </c>
      <c r="AH629" s="20" t="n">
        <f aca="false">FIXED_BOM</f>
        <v>3754</v>
      </c>
      <c r="AI629" s="24" t="n">
        <f aca="false">(AG629+AH629)*(1+CONT)</f>
        <v>6091.934534562</v>
      </c>
      <c r="AJ629" s="24" t="n">
        <f aca="false">IF(AR629&gt;0,AI629/AR629,1000000000000)</f>
        <v>3421.71618691466</v>
      </c>
      <c r="AK629" s="8" t="n">
        <f aca="false">IF(AND(AP629&gt;=V_NEED,AR629&gt;=P_MIN,AQ629&gt;=Z_MIN,F629&lt;=N_CAP,D629&lt;=R_MAX,OR(CORONA_REQ=0,O629&gt;=G629),OR(CORE_MODE&lt;&gt;3,E_CORE&lt;=E_NULL_MAX),N_CW_A_OK="yes"),1,0)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IF(CORE_MODE=1,G629,IF(OR(CORE_MODE=3,CORE_MODE=4),IF(A_FEED=2,0,G629)+(CHOOSE(N_CW+1,0,1,CW_N2,CW_N3,CW_N4,CW_N5,CW_N6)+IF(A_FEED=2,CHOOSE(MIN(N_CW_A,6)+1,0,1,CW_N2,CW_N3,CW_N4,CW_N5,CW_N6),CHOOSE(MIN(N_CW_A,2)+1,0,CW_A1,CW_A2)))*CW_PER_SWING*AM629,AM629))</f>
        <v>17.079115229748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2*ROUNDUP(G630*1000/V_ZENER,0)*PRICE_Z+(4+IF(CORE_MODE=1,1,0)+IF(OR(CORE_MODE=3,CORE_MODE=4),IF(A_FEED=2,0,1)+2*N_CW+2*N_CW_A,0))*ROUNDUP(G630*DIODE_SAFETY/V_STICK,0)*PRICE_STICK</f>
        <v>74.4</v>
      </c>
      <c r="AG630" s="24" t="n">
        <f aca="false">SUM(X630:AF630)</f>
        <v>2127.49656109</v>
      </c>
      <c r="AH630" s="20" t="n">
        <f aca="false">FIXED_BOM</f>
        <v>3754</v>
      </c>
      <c r="AI630" s="24" t="n">
        <f aca="false">(AG630+AH630)*(1+CONT)</f>
        <v>6763.7210452535</v>
      </c>
      <c r="AJ630" s="24" t="n">
        <f aca="false">IF(AR630&gt;0,AI630/AR630,1000000000000)</f>
        <v>2323.38778105031</v>
      </c>
      <c r="AK630" s="8" t="n">
        <f aca="false">IF(AND(AP630&gt;=V_NEED,AR630&gt;=P_MIN,AQ630&gt;=Z_MIN,F630&lt;=N_CAP,D630&lt;=R_MAX,OR(CORONA_REQ=0,O630&gt;=G630),OR(CORE_MODE&lt;&gt;3,E_CORE&lt;=E_NULL_MAX),N_CW_A_OK="yes"),1,0)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IF(CORE_MODE=1,G630,IF(OR(CORE_MODE=3,CORE_MODE=4),IF(A_FEED=2,0,G630)+(CHOOSE(N_CW+1,0,1,CW_N2,CW_N3,CW_N4,CW_N5,CW_N6)+IF(A_FEED=2,CHOOSE(MIN(N_CW_A,6)+1,0,1,CW_N2,CW_N3,CW_N4,CW_N5,CW_N6),CHOOSE(MIN(N_CW_A,2)+1,0,CW_A1,CW_A2)))*CW_PER_SWING*AM630,AM630))</f>
        <v>17.218437551172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2*ROUNDUP(G631*1000/V_ZENER,0)*PRICE_Z+(4+IF(CORE_MODE=1,1,0)+IF(OR(CORE_MODE=3,CORE_MODE=4),IF(A_FEED=2,0,1)+2*N_CW+2*N_CW_A,0))*ROUNDUP(G631*DIODE_SAFETY/V_STICK,0)*PRICE_STICK</f>
        <v>74.4</v>
      </c>
      <c r="AG631" s="24" t="n">
        <f aca="false">SUM(X631:AF631)</f>
        <v>2711.6587458</v>
      </c>
      <c r="AH631" s="20" t="n">
        <f aca="false">FIXED_BOM</f>
        <v>3754</v>
      </c>
      <c r="AI631" s="24" t="n">
        <f aca="false">(AG631+AH631)*(1+CONT)</f>
        <v>7435.50755767</v>
      </c>
      <c r="AJ631" s="24" t="n">
        <f aca="false">IF(AR631&gt;0,AI631/AR631,1000000000000)</f>
        <v>1843.24250647756</v>
      </c>
      <c r="AK631" s="8" t="n">
        <f aca="false">IF(AND(AP631&gt;=V_NEED,AR631&gt;=P_MIN,AQ631&gt;=Z_MIN,F631&lt;=N_CAP,D631&lt;=R_MAX,OR(CORONA_REQ=0,O631&gt;=G631),OR(CORE_MODE&lt;&gt;3,E_CORE&lt;=E_NULL_MAX),N_CW_A_OK="yes"),1,0)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IF(CORE_MODE=1,G631,IF(OR(CORE_MODE=3,CORE_MODE=4),IF(A_FEED=2,0,G631)+(CHOOSE(N_CW+1,0,1,CW_N2,CW_N3,CW_N4,CW_N5,CW_N6)+IF(A_FEED=2,CHOOSE(MIN(N_CW_A,6)+1,0,1,CW_N2,CW_N3,CW_N4,CW_N5,CW_N6),CHOOSE(MIN(N_CW_A,2)+1,0,CW_A1,CW_A2)))*CW_PER_SWING*AM631,AM631))</f>
        <v>17.35283197791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2*ROUNDUP(G632*1000/V_ZENER,0)*PRICE_Z+(4+IF(CORE_MODE=1,1,0)+IF(OR(CORE_MODE=3,CORE_MODE=4),IF(A_FEED=2,0,1)+2*N_CW+2*N_CW_A,0))*ROUNDUP(G632*DIODE_SAFETY/V_STICK,0)*PRICE_STICK</f>
        <v>74.4</v>
      </c>
      <c r="AG632" s="24" t="n">
        <f aca="false">SUM(X632:AF632)</f>
        <v>3295.82097204</v>
      </c>
      <c r="AH632" s="20" t="n">
        <f aca="false">FIXED_BOM</f>
        <v>3754</v>
      </c>
      <c r="AI632" s="24" t="n">
        <f aca="false">(AG632+AH632)*(1+CONT)</f>
        <v>8107.294117846</v>
      </c>
      <c r="AJ632" s="24" t="n">
        <f aca="false">IF(AR632&gt;0,AI632/AR632,1000000000000)</f>
        <v>1568.57009095635</v>
      </c>
      <c r="AK632" s="8" t="n">
        <f aca="false">IF(AND(AP632&gt;=V_NEED,AR632&gt;=P_MIN,AQ632&gt;=Z_MIN,F632&lt;=N_CAP,D632&lt;=R_MAX,OR(CORONA_REQ=0,O632&gt;=G632),OR(CORE_MODE&lt;&gt;3,E_CORE&lt;=E_NULL_MAX),N_CW_A_OK="yes"),1,0)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IF(CORE_MODE=1,G632,IF(OR(CORE_MODE=3,CORE_MODE=4),IF(A_FEED=2,0,G632)+(CHOOSE(N_CW+1,0,1,CW_N2,CW_N3,CW_N4,CW_N5,CW_N6)+IF(A_FEED=2,CHOOSE(MIN(N_CW_A,6)+1,0,1,CW_N2,CW_N3,CW_N4,CW_N5,CW_N6),CHOOSE(MIN(N_CW_A,2)+1,0,CW_A1,CW_A2)))*CW_PER_SWING*AM632,AM632))</f>
        <v>17.485150831434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2*ROUNDUP(G633*1000/V_ZENER,0)*PRICE_Z+(4+IF(CORE_MODE=1,1,0)+IF(OR(CORE_MODE=3,CORE_MODE=4),IF(A_FEED=2,0,1)+2*N_CW+2*N_CW_A,0))*ROUNDUP(G633*DIODE_SAFETY/V_STICK,0)*PRICE_STICK</f>
        <v>74.4</v>
      </c>
      <c r="AG633" s="24" t="n">
        <f aca="false">SUM(X633:AF633)</f>
        <v>3879.98321675</v>
      </c>
      <c r="AH633" s="20" t="n">
        <f aca="false">FIXED_BOM</f>
        <v>3754</v>
      </c>
      <c r="AI633" s="24" t="n">
        <f aca="false">(AG633+AH633)*(1+CONT)</f>
        <v>8779.0806992625</v>
      </c>
      <c r="AJ633" s="24" t="n">
        <f aca="false">IF(AR633&gt;0,AI633/AR633,1000000000000)</f>
        <v>1395.46250744497</v>
      </c>
      <c r="AK633" s="8" t="n">
        <f aca="false">IF(AND(AP633&gt;=V_NEED,AR633&gt;=P_MIN,AQ633&gt;=Z_MIN,F633&lt;=N_CAP,D633&lt;=R_MAX,OR(CORONA_REQ=0,O633&gt;=G633),OR(CORE_MODE&lt;&gt;3,E_CORE&lt;=E_NULL_MAX),N_CW_A_OK="yes"),1,0)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IF(CORE_MODE=1,G633,IF(OR(CORE_MODE=3,CORE_MODE=4),IF(A_FEED=2,0,G633)+(CHOOSE(N_CW+1,0,1,CW_N2,CW_N3,CW_N4,CW_N5,CW_N6)+IF(A_FEED=2,CHOOSE(MIN(N_CW_A,6)+1,0,1,CW_N2,CW_N3,CW_N4,CW_N5,CW_N6),CHOOSE(MIN(N_CW_A,2)+1,0,CW_A1,CW_A2)))*CW_PER_SWING*AM633,AM633))</f>
        <v>17.591964328224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2*ROUNDUP(G634*1000/V_ZENER,0)*PRICE_Z+(4+IF(CORE_MODE=1,1,0)+IF(OR(CORE_MODE=3,CORE_MODE=4),IF(A_FEED=2,0,1)+2*N_CW+2*N_CW_A,0))*ROUNDUP(G634*DIODE_SAFETY/V_STICK,0)*PRICE_STICK</f>
        <v>74.4</v>
      </c>
      <c r="AG634" s="24" t="n">
        <f aca="false">SUM(X634:AF634)</f>
        <v>5048.30757817</v>
      </c>
      <c r="AH634" s="20" t="n">
        <f aca="false">FIXED_BOM</f>
        <v>3754</v>
      </c>
      <c r="AI634" s="24" t="n">
        <f aca="false">(AG634+AH634)*(1+CONT)</f>
        <v>10122.6537148955</v>
      </c>
      <c r="AJ634" s="24" t="n">
        <f aca="false">IF(AR634&gt;0,AI634/AR634,1000000000000)</f>
        <v>1182.94796497423</v>
      </c>
      <c r="AK634" s="8" t="n">
        <f aca="false">IF(AND(AP634&gt;=V_NEED,AR634&gt;=P_MIN,AQ634&gt;=Z_MIN,F634&lt;=N_CAP,D634&lt;=R_MAX,OR(CORONA_REQ=0,O634&gt;=G634),OR(CORE_MODE&lt;&gt;3,E_CORE&lt;=E_NULL_MAX),N_CW_A_OK="yes"),1,0)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IF(CORE_MODE=1,G634,IF(OR(CORE_MODE=3,CORE_MODE=4),IF(A_FEED=2,0,G634)+(CHOOSE(N_CW+1,0,1,CW_N2,CW_N3,CW_N4,CW_N5,CW_N6)+IF(A_FEED=2,CHOOSE(MIN(N_CW_A,6)+1,0,1,CW_N2,CW_N3,CW_N4,CW_N5,CW_N6),CHOOSE(MIN(N_CW_A,2)+1,0,CW_A1,CW_A2)))*CW_PER_SWING*AM634,AM634))</f>
        <v>17.890362995076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2*ROUNDUP(G635*1000/V_ZENER,0)*PRICE_Z+(4+IF(CORE_MODE=1,1,0)+IF(OR(CORE_MODE=3,CORE_MODE=4),IF(A_FEED=2,0,1)+2*N_CW+2*N_CW_A,0))*ROUNDUP(G635*DIODE_SAFETY/V_STICK,0)*PRICE_STICK</f>
        <v>86.4</v>
      </c>
      <c r="AG635" s="24" t="n">
        <f aca="false">SUM(X635:AF635)</f>
        <v>1306.8541585</v>
      </c>
      <c r="AH635" s="20" t="n">
        <f aca="false">FIXED_BOM</f>
        <v>3754</v>
      </c>
      <c r="AI635" s="24" t="n">
        <f aca="false">(AG635+AH635)*(1+CONT)</f>
        <v>5819.982282275</v>
      </c>
      <c r="AJ635" s="24" t="n">
        <f aca="false">IF(AR635&gt;0,AI635/AR635,1000000000000)</f>
        <v>3830.64690231689</v>
      </c>
      <c r="AK635" s="8" t="n">
        <f aca="false">IF(AND(AP635&gt;=V_NEED,AR635&gt;=P_MIN,AQ635&gt;=Z_MIN,F635&lt;=N_CAP,D635&lt;=R_MAX,OR(CORONA_REQ=0,O635&gt;=G635),OR(CORE_MODE&lt;&gt;3,E_CORE&lt;=E_NULL_MAX),N_CW_A_OK="yes"),1,0)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IF(CORE_MODE=1,G635,IF(OR(CORE_MODE=3,CORE_MODE=4),IF(A_FEED=2,0,G635)+(CHOOSE(N_CW+1,0,1,CW_N2,CW_N3,CW_N4,CW_N5,CW_N6)+IF(A_FEED=2,CHOOSE(MIN(N_CW_A,6)+1,0,1,CW_N2,CW_N3,CW_N4,CW_N5,CW_N6),CHOOSE(MIN(N_CW_A,2)+1,0,CW_A1,CW_A2)))*CW_PER_SWING*AM635,AM635))</f>
        <v>21.68948541474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2*ROUNDUP(G636*1000/V_ZENER,0)*PRICE_Z+(4+IF(CORE_MODE=1,1,0)+IF(OR(CORE_MODE=3,CORE_MODE=4),IF(A_FEED=2,0,1)+2*N_CW+2*N_CW_A,0))*ROUNDUP(G636*DIODE_SAFETY/V_STICK,0)*PRICE_STICK</f>
        <v>86.4</v>
      </c>
      <c r="AG636" s="24" t="n">
        <f aca="false">SUM(X636:AF636)</f>
        <v>1737.73476282</v>
      </c>
      <c r="AH636" s="20" t="n">
        <f aca="false">FIXED_BOM</f>
        <v>3754</v>
      </c>
      <c r="AI636" s="24" t="n">
        <f aca="false">(AG636+AH636)*(1+CONT)</f>
        <v>6315.494977243</v>
      </c>
      <c r="AJ636" s="24" t="n">
        <f aca="false">IF(AR636&gt;0,AI636/AR636,1000000000000)</f>
        <v>2462.64404353684</v>
      </c>
      <c r="AK636" s="8" t="n">
        <f aca="false">IF(AND(AP636&gt;=V_NEED,AR636&gt;=P_MIN,AQ636&gt;=Z_MIN,F636&lt;=N_CAP,D636&lt;=R_MAX,OR(CORONA_REQ=0,O636&gt;=G636),OR(CORE_MODE&lt;&gt;3,E_CORE&lt;=E_NULL_MAX),N_CW_A_OK="yes"),1,0)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IF(CORE_MODE=1,G636,IF(OR(CORE_MODE=3,CORE_MODE=4),IF(A_FEED=2,0,G636)+(CHOOSE(N_CW+1,0,1,CW_N2,CW_N3,CW_N4,CW_N5,CW_N6)+IF(A_FEED=2,CHOOSE(MIN(N_CW_A,6)+1,0,1,CW_N2,CW_N3,CW_N4,CW_N5,CW_N6),CHOOSE(MIN(N_CW_A,2)+1,0,CW_A1,CW_A2)))*CW_PER_SWING*AM636,AM636))</f>
        <v>21.879529821864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2*ROUNDUP(G637*1000/V_ZENER,0)*PRICE_Z+(4+IF(CORE_MODE=1,1,0)+IF(OR(CORE_MODE=3,CORE_MODE=4),IF(A_FEED=2,0,1)+2*N_CW+2*N_CW_A,0))*ROUNDUP(G637*DIODE_SAFETY/V_STICK,0)*PRICE_STICK</f>
        <v>86.4</v>
      </c>
      <c r="AG637" s="24" t="n">
        <f aca="false">SUM(X637:AF637)</f>
        <v>2244.19307579</v>
      </c>
      <c r="AH637" s="20" t="n">
        <f aca="false">FIXED_BOM</f>
        <v>3754</v>
      </c>
      <c r="AI637" s="24" t="n">
        <f aca="false">(AG637+AH637)*(1+CONT)</f>
        <v>6897.9220371585</v>
      </c>
      <c r="AJ637" s="24" t="n">
        <f aca="false">IF(AR637&gt;0,AI637/AR637,1000000000000)</f>
        <v>1908.48625757012</v>
      </c>
      <c r="AK637" s="8" t="n">
        <f aca="false">IF(AND(AP637&gt;=V_NEED,AR637&gt;=P_MIN,AQ637&gt;=Z_MIN,F637&lt;=N_CAP,D637&lt;=R_MAX,OR(CORONA_REQ=0,O637&gt;=G637),OR(CORE_MODE&lt;&gt;3,E_CORE&lt;=E_NULL_MAX),N_CW_A_OK="yes"),1,0)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IF(CORE_MODE=1,G637,IF(OR(CORE_MODE=3,CORE_MODE=4),IF(A_FEED=2,0,G637)+(CHOOSE(N_CW+1,0,1,CW_N2,CW_N3,CW_N4,CW_N5,CW_N6)+IF(A_FEED=2,CHOOSE(MIN(N_CW_A,6)+1,0,1,CW_N2,CW_N3,CW_N4,CW_N5,CW_N6),CHOOSE(MIN(N_CW_A,2)+1,0,CW_A1,CW_A2)))*CW_PER_SWING*AM637,AM637))</f>
        <v>22.000193206992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2*ROUNDUP(G638*1000/V_ZENER,0)*PRICE_Z+(4+IF(CORE_MODE=1,1,0)+IF(OR(CORE_MODE=3,CORE_MODE=4),IF(A_FEED=2,0,1)+2*N_CW+2*N_CW_A,0))*ROUNDUP(G638*DIODE_SAFETY/V_STICK,0)*PRICE_STICK</f>
        <v>86.4</v>
      </c>
      <c r="AG638" s="24" t="n">
        <f aca="false">SUM(X638:AF638)</f>
        <v>2675.07368011</v>
      </c>
      <c r="AH638" s="20" t="n">
        <f aca="false">FIXED_BOM</f>
        <v>3754</v>
      </c>
      <c r="AI638" s="24" t="n">
        <f aca="false">(AG638+AH638)*(1+CONT)</f>
        <v>7393.4347321265</v>
      </c>
      <c r="AJ638" s="24" t="n">
        <f aca="false">IF(AR638&gt;0,AI638/AR638,1000000000000)</f>
        <v>1586.50350341229</v>
      </c>
      <c r="AK638" s="8" t="n">
        <f aca="false">IF(AND(AP638&gt;=V_NEED,AR638&gt;=P_MIN,AQ638&gt;=Z_MIN,F638&lt;=N_CAP,D638&lt;=R_MAX,OR(CORONA_REQ=0,O638&gt;=G638),OR(CORE_MODE&lt;&gt;3,E_CORE&lt;=E_NULL_MAX),N_CW_A_OK="yes"),1,0)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IF(CORE_MODE=1,G638,IF(OR(CORE_MODE=3,CORE_MODE=4),IF(A_FEED=2,0,G638)+(CHOOSE(N_CW+1,0,1,CW_N2,CW_N3,CW_N4,CW_N5,CW_N6)+IF(A_FEED=2,CHOOSE(MIN(N_CW_A,6)+1,0,1,CW_N2,CW_N3,CW_N4,CW_N5,CW_N6),CHOOSE(MIN(N_CW_A,2)+1,0,CW_A1,CW_A2)))*CW_PER_SWING*AM638,AM638))</f>
        <v>22.089604147182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2*ROUNDUP(G639*1000/V_ZENER,0)*PRICE_Z+(4+IF(CORE_MODE=1,1,0)+IF(OR(CORE_MODE=3,CORE_MODE=4),IF(A_FEED=2,0,1)+2*N_CW+2*N_CW_A,0))*ROUNDUP(G639*DIODE_SAFETY/V_STICK,0)*PRICE_STICK</f>
        <v>86.4</v>
      </c>
      <c r="AG639" s="24" t="n">
        <f aca="false">SUM(X639:AF639)</f>
        <v>3181.53198111</v>
      </c>
      <c r="AH639" s="20" t="n">
        <f aca="false">FIXED_BOM</f>
        <v>3754</v>
      </c>
      <c r="AI639" s="24" t="n">
        <f aca="false">(AG639+AH639)*(1+CONT)</f>
        <v>7975.8617782765</v>
      </c>
      <c r="AJ639" s="24" t="n">
        <f aca="false">IF(AR639&gt;0,AI639/AR639,1000000000000)</f>
        <v>1395.90447869371</v>
      </c>
      <c r="AK639" s="8" t="n">
        <f aca="false">IF(AND(AP639&gt;=V_NEED,AR639&gt;=P_MIN,AQ639&gt;=Z_MIN,F639&lt;=N_CAP,D639&lt;=R_MAX,OR(CORONA_REQ=0,O639&gt;=G639),OR(CORE_MODE&lt;&gt;3,E_CORE&lt;=E_NULL_MAX),N_CW_A_OK="yes"),1,0)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IF(CORE_MODE=1,G639,IF(OR(CORE_MODE=3,CORE_MODE=4),IF(A_FEED=2,0,G639)+(CHOOSE(N_CW+1,0,1,CW_N2,CW_N3,CW_N4,CW_N5,CW_N6)+IF(A_FEED=2,CHOOSE(MIN(N_CW_A,6)+1,0,1,CW_N2,CW_N3,CW_N4,CW_N5,CW_N6),CHOOSE(MIN(N_CW_A,2)+1,0,CW_A1,CW_A2)))*CW_PER_SWING*AM639,AM639))</f>
        <v>22.161489439518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2*ROUNDUP(G640*1000/V_ZENER,0)*PRICE_Z+(4+IF(CORE_MODE=1,1,0)+IF(OR(CORE_MODE=3,CORE_MODE=4),IF(A_FEED=2,0,1)+2*N_CW+2*N_CW_A,0))*ROUNDUP(G640*DIODE_SAFETY/V_STICK,0)*PRICE_STICK</f>
        <v>86.4</v>
      </c>
      <c r="AG640" s="24" t="n">
        <f aca="false">SUM(X640:AF640)</f>
        <v>4043.29318975</v>
      </c>
      <c r="AH640" s="20" t="n">
        <f aca="false">FIXED_BOM</f>
        <v>3754</v>
      </c>
      <c r="AI640" s="24" t="n">
        <f aca="false">(AG640+AH640)*(1+CONT)</f>
        <v>8966.8871682125</v>
      </c>
      <c r="AJ640" s="24" t="n">
        <f aca="false">IF(AR640&gt;0,AI640/AR640,1000000000000)</f>
        <v>1147.51053730614</v>
      </c>
      <c r="AK640" s="8" t="n">
        <f aca="false">IF(AND(AP640&gt;=V_NEED,AR640&gt;=P_MIN,AQ640&gt;=Z_MIN,F640&lt;=N_CAP,D640&lt;=R_MAX,OR(CORONA_REQ=0,O640&gt;=G640),OR(CORE_MODE&lt;&gt;3,E_CORE&lt;=E_NULL_MAX),N_CW_A_OK="yes"),1,0)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IF(CORE_MODE=1,G640,IF(OR(CORE_MODE=3,CORE_MODE=4),IF(A_FEED=2,0,G640)+(CHOOSE(N_CW+1,0,1,CW_N2,CW_N3,CW_N4,CW_N5,CW_N6)+IF(A_FEED=2,CHOOSE(MIN(N_CW_A,6)+1,0,1,CW_N2,CW_N3,CW_N4,CW_N5,CW_N6),CHOOSE(MIN(N_CW_A,2)+1,0,CW_A1,CW_A2)))*CW_PER_SWING*AM640,AM640))</f>
        <v>22.364161311492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2*ROUNDUP(G641*1000/V_ZENER,0)*PRICE_Z+(4+IF(CORE_MODE=1,1,0)+IF(OR(CORE_MODE=3,CORE_MODE=4),IF(A_FEED=2,0,1)+2*N_CW+2*N_CW_A,0))*ROUNDUP(G641*DIODE_SAFETY/V_STICK,0)*PRICE_STICK</f>
        <v>86.4</v>
      </c>
      <c r="AG641" s="24" t="n">
        <f aca="false">SUM(X641:AF641)</f>
        <v>1311.42314341</v>
      </c>
      <c r="AH641" s="20" t="n">
        <f aca="false">FIXED_BOM</f>
        <v>3754</v>
      </c>
      <c r="AI641" s="24" t="n">
        <f aca="false">(AG641+AH641)*(1+CONT)</f>
        <v>5825.2366149215</v>
      </c>
      <c r="AJ641" s="24" t="n">
        <f aca="false">IF(AR641&gt;0,AI641/AR641,1000000000000)</f>
        <v>3121.84096724451</v>
      </c>
      <c r="AK641" s="8" t="n">
        <f aca="false">IF(AND(AP641&gt;=V_NEED,AR641&gt;=P_MIN,AQ641&gt;=Z_MIN,F641&lt;=N_CAP,D641&lt;=R_MAX,OR(CORONA_REQ=0,O641&gt;=G641),OR(CORE_MODE&lt;&gt;3,E_CORE&lt;=E_NULL_MAX),N_CW_A_OK="yes"),1,0)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IF(CORE_MODE=1,G641,IF(OR(CORE_MODE=3,CORE_MODE=4),IF(A_FEED=2,0,G641)+(CHOOSE(N_CW+1,0,1,CW_N2,CW_N3,CW_N4,CW_N5,CW_N6)+IF(A_FEED=2,CHOOSE(MIN(N_CW_A,6)+1,0,1,CW_N2,CW_N3,CW_N4,CW_N5,CW_N6),CHOOSE(MIN(N_CW_A,2)+1,0,CW_A1,CW_A2)))*CW_PER_SWING*AM641,AM641))</f>
        <v>21.72342040011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2*ROUNDUP(G642*1000/V_ZENER,0)*PRICE_Z+(4+IF(CORE_MODE=1,1,0)+IF(OR(CORE_MODE=3,CORE_MODE=4),IF(A_FEED=2,0,1)+2*N_CW+2*N_CW_A,0))*ROUNDUP(G642*DIODE_SAFETY/V_STICK,0)*PRICE_STICK</f>
        <v>86.4</v>
      </c>
      <c r="AG642" s="24" t="n">
        <f aca="false">SUM(X642:AF642)</f>
        <v>1820.16594285</v>
      </c>
      <c r="AH642" s="20" t="n">
        <f aca="false">FIXED_BOM</f>
        <v>3754</v>
      </c>
      <c r="AI642" s="24" t="n">
        <f aca="false">(AG642+AH642)*(1+CONT)</f>
        <v>6410.2908342775</v>
      </c>
      <c r="AJ642" s="24" t="n">
        <f aca="false">IF(AR642&gt;0,AI642/AR642,1000000000000)</f>
        <v>2059.97065214153</v>
      </c>
      <c r="AK642" s="8" t="n">
        <f aca="false">IF(AND(AP642&gt;=V_NEED,AR642&gt;=P_MIN,AQ642&gt;=Z_MIN,F642&lt;=N_CAP,D642&lt;=R_MAX,OR(CORONA_REQ=0,O642&gt;=G642),OR(CORE_MODE&lt;&gt;3,E_CORE&lt;=E_NULL_MAX),N_CW_A_OK="yes"),1,0)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IF(CORE_MODE=1,G642,IF(OR(CORE_MODE=3,CORE_MODE=4),IF(A_FEED=2,0,G642)+(CHOOSE(N_CW+1,0,1,CW_N2,CW_N3,CW_N4,CW_N5,CW_N6)+IF(A_FEED=2,CHOOSE(MIN(N_CW_A,6)+1,0,1,CW_N2,CW_N3,CW_N4,CW_N5,CW_N6),CHOOSE(MIN(N_CW_A,2)+1,0,CW_A1,CW_A2)))*CW_PER_SWING*AM642,AM642))</f>
        <v>21.90459799242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2*ROUNDUP(G643*1000/V_ZENER,0)*PRICE_Z+(4+IF(CORE_MODE=1,1,0)+IF(OR(CORE_MODE=3,CORE_MODE=4),IF(A_FEED=2,0,1)+2*N_CW+2*N_CW_A,0))*ROUNDUP(G643*DIODE_SAFETY/V_STICK,0)*PRICE_STICK</f>
        <v>86.4</v>
      </c>
      <c r="AG643" s="24" t="n">
        <f aca="false">SUM(X643:AF643)</f>
        <v>2328.90874926</v>
      </c>
      <c r="AH643" s="20" t="n">
        <f aca="false">FIXED_BOM</f>
        <v>3754</v>
      </c>
      <c r="AI643" s="24" t="n">
        <f aca="false">(AG643+AH643)*(1+CONT)</f>
        <v>6995.345061649</v>
      </c>
      <c r="AJ643" s="24" t="n">
        <f aca="false">IF(AR643&gt;0,AI643/AR643,1000000000000)</f>
        <v>1604.75384282286</v>
      </c>
      <c r="AK643" s="8" t="n">
        <f aca="false">IF(AND(AP643&gt;=V_NEED,AR643&gt;=P_MIN,AQ643&gt;=Z_MIN,F643&lt;=N_CAP,D643&lt;=R_MAX,OR(CORONA_REQ=0,O643&gt;=G643),OR(CORE_MODE&lt;&gt;3,E_CORE&lt;=E_NULL_MAX),N_CW_A_OK="yes"),1,0)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IF(CORE_MODE=1,G643,IF(OR(CORE_MODE=3,CORE_MODE=4),IF(A_FEED=2,0,G643)+(CHOOSE(N_CW+1,0,1,CW_N2,CW_N3,CW_N4,CW_N5,CW_N6)+IF(A_FEED=2,CHOOSE(MIN(N_CW_A,6)+1,0,1,CW_N2,CW_N3,CW_N4,CW_N5,CW_N6),CHOOSE(MIN(N_CW_A,2)+1,0,CW_A1,CW_A2)))*CW_PER_SWING*AM643,AM643))</f>
        <v>22.02516375345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2*ROUNDUP(G644*1000/V_ZENER,0)*PRICE_Z+(4+IF(CORE_MODE=1,1,0)+IF(OR(CORE_MODE=3,CORE_MODE=4),IF(A_FEED=2,0,1)+2*N_CW+2*N_CW_A,0))*ROUNDUP(G644*DIODE_SAFETY/V_STICK,0)*PRICE_STICK</f>
        <v>86.4</v>
      </c>
      <c r="AG644" s="24" t="n">
        <f aca="false">SUM(X644:AF644)</f>
        <v>2837.65153823</v>
      </c>
      <c r="AH644" s="20" t="n">
        <f aca="false">FIXED_BOM</f>
        <v>3754</v>
      </c>
      <c r="AI644" s="24" t="n">
        <f aca="false">(AG644+AH644)*(1+CONT)</f>
        <v>7580.3992689645</v>
      </c>
      <c r="AJ644" s="24" t="n">
        <f aca="false">IF(AR644&gt;0,AI644/AR644,1000000000000)</f>
        <v>1351.96532390964</v>
      </c>
      <c r="AK644" s="8" t="n">
        <f aca="false">IF(AND(AP644&gt;=V_NEED,AR644&gt;=P_MIN,AQ644&gt;=Z_MIN,F644&lt;=N_CAP,D644&lt;=R_MAX,OR(CORONA_REQ=0,O644&gt;=G644),OR(CORE_MODE&lt;&gt;3,E_CORE&lt;=E_NULL_MAX),N_CW_A_OK="yes"),1,0)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IF(CORE_MODE=1,G644,IF(OR(CORE_MODE=3,CORE_MODE=4),IF(A_FEED=2,0,G644)+(CHOOSE(N_CW+1,0,1,CW_N2,CW_N3,CW_N4,CW_N5,CW_N6)+IF(A_FEED=2,CHOOSE(MIN(N_CW_A,6)+1,0,1,CW_N2,CW_N3,CW_N4,CW_N5,CW_N6),CHOOSE(MIN(N_CW_A,2)+1,0,CW_A1,CW_A2)))*CW_PER_SWING*AM644,AM644))</f>
        <v>22.116030566058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2*ROUNDUP(G645*1000/V_ZENER,0)*PRICE_Z+(4+IF(CORE_MODE=1,1,0)+IF(OR(CORE_MODE=3,CORE_MODE=4),IF(A_FEED=2,0,1)+2*N_CW+2*N_CW_A,0))*ROUNDUP(G645*DIODE_SAFETY/V_STICK,0)*PRICE_STICK</f>
        <v>86.4</v>
      </c>
      <c r="AG645" s="24" t="n">
        <f aca="false">SUM(X645:AF645)</f>
        <v>3270.81664099</v>
      </c>
      <c r="AH645" s="20" t="n">
        <f aca="false">FIXED_BOM</f>
        <v>3754</v>
      </c>
      <c r="AI645" s="24" t="n">
        <f aca="false">(AG645+AH645)*(1+CONT)</f>
        <v>8078.5391371385</v>
      </c>
      <c r="AJ645" s="24" t="n">
        <f aca="false">IF(AR645&gt;0,AI645/AR645,1000000000000)</f>
        <v>1177.89386527655</v>
      </c>
      <c r="AK645" s="8" t="n">
        <f aca="false">IF(AND(AP645&gt;=V_NEED,AR645&gt;=P_MIN,AQ645&gt;=Z_MIN,F645&lt;=N_CAP,D645&lt;=R_MAX,OR(CORONA_REQ=0,O645&gt;=G645),OR(CORE_MODE&lt;&gt;3,E_CORE&lt;=E_NULL_MAX),N_CW_A_OK="yes"),1,0)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IF(CORE_MODE=1,G645,IF(OR(CORE_MODE=3,CORE_MODE=4),IF(A_FEED=2,0,G645)+(CHOOSE(N_CW+1,0,1,CW_N2,CW_N3,CW_N4,CW_N5,CW_N6)+IF(A_FEED=2,CHOOSE(MIN(N_CW_A,6)+1,0,1,CW_N2,CW_N3,CW_N4,CW_N5,CW_N6),CHOOSE(MIN(N_CW_A,2)+1,0,CW_A1,CW_A2)))*CW_PER_SWING*AM645,AM645))</f>
        <v>22.239626918652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2*ROUNDUP(G646*1000/V_ZENER,0)*PRICE_Z+(4+IF(CORE_MODE=1,1,0)+IF(OR(CORE_MODE=3,CORE_MODE=4),IF(A_FEED=2,0,1)+2*N_CW+2*N_CW_A,0))*ROUNDUP(G646*DIODE_SAFETY/V_STICK,0)*PRICE_STICK</f>
        <v>86.4</v>
      </c>
      <c r="AG646" s="24" t="n">
        <f aca="false">SUM(X646:AF646)</f>
        <v>4288.30223487</v>
      </c>
      <c r="AH646" s="20" t="n">
        <f aca="false">FIXED_BOM</f>
        <v>3754</v>
      </c>
      <c r="AI646" s="24" t="n">
        <f aca="false">(AG646+AH646)*(1+CONT)</f>
        <v>9248.6475701005</v>
      </c>
      <c r="AJ646" s="24" t="n">
        <f aca="false">IF(AR646&gt;0,AI646/AR646,1000000000000)</f>
        <v>988.052492393073</v>
      </c>
      <c r="AK646" s="8" t="n">
        <f aca="false">IF(AND(AP646&gt;=V_NEED,AR646&gt;=P_MIN,AQ646&gt;=Z_MIN,F646&lt;=N_CAP,D646&lt;=R_MAX,OR(CORONA_REQ=0,O646&gt;=G646),OR(CORE_MODE&lt;&gt;3,E_CORE&lt;=E_NULL_MAX),N_CW_A_OK="yes"),1,0)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IF(CORE_MODE=1,G646,IF(OR(CORE_MODE=3,CORE_MODE=4),IF(A_FEED=2,0,G646)+(CHOOSE(N_CW+1,0,1,CW_N2,CW_N3,CW_N4,CW_N5,CW_N6)+IF(A_FEED=2,CHOOSE(MIN(N_CW_A,6)+1,0,1,CW_N2,CW_N3,CW_N4,CW_N5,CW_N6),CHOOSE(MIN(N_CW_A,2)+1,0,CW_A1,CW_A2)))*CW_PER_SWING*AM646,AM646))</f>
        <v>22.457982314196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2*ROUNDUP(G647*1000/V_ZENER,0)*PRICE_Z+(4+IF(CORE_MODE=1,1,0)+IF(OR(CORE_MODE=3,CORE_MODE=4),IF(A_FEED=2,0,1)+2*N_CW+2*N_CW_A,0))*ROUNDUP(G647*DIODE_SAFETY/V_STICK,0)*PRICE_STICK</f>
        <v>86.4</v>
      </c>
      <c r="AG647" s="24" t="n">
        <f aca="false">SUM(X647:AF647)</f>
        <v>1391.56983197</v>
      </c>
      <c r="AH647" s="20" t="n">
        <f aca="false">FIXED_BOM</f>
        <v>3754</v>
      </c>
      <c r="AI647" s="24" t="n">
        <f aca="false">(AG647+AH647)*(1+CONT)</f>
        <v>5917.4053067655</v>
      </c>
      <c r="AJ647" s="24" t="n">
        <f aca="false">IF(AR647&gt;0,AI647/AR647,1000000000000)</f>
        <v>2797.38580610225</v>
      </c>
      <c r="AK647" s="8" t="n">
        <f aca="false">IF(AND(AP647&gt;=V_NEED,AR647&gt;=P_MIN,AQ647&gt;=Z_MIN,F647&lt;=N_CAP,D647&lt;=R_MAX,OR(CORONA_REQ=0,O647&gt;=G647),OR(CORE_MODE&lt;&gt;3,E_CORE&lt;=E_NULL_MAX),N_CW_A_OK="yes"),1,0)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IF(CORE_MODE=1,G647,IF(OR(CORE_MODE=3,CORE_MODE=4),IF(A_FEED=2,0,G647)+(CHOOSE(N_CW+1,0,1,CW_N2,CW_N3,CW_N4,CW_N5,CW_N6)+IF(A_FEED=2,CHOOSE(MIN(N_CW_A,6)+1,0,1,CW_N2,CW_N3,CW_N4,CW_N5,CW_N6),CHOOSE(MIN(N_CW_A,2)+1,0,CW_A1,CW_A2)))*CW_PER_SWING*AM647,AM647))</f>
        <v>21.660121783872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2*ROUNDUP(G648*1000/V_ZENER,0)*PRICE_Z+(4+IF(CORE_MODE=1,1,0)+IF(OR(CORE_MODE=3,CORE_MODE=4),IF(A_FEED=2,0,1)+2*N_CW+2*N_CW_A,0))*ROUNDUP(G648*DIODE_SAFETY/V_STICK,0)*PRICE_STICK</f>
        <v>86.4</v>
      </c>
      <c r="AG648" s="24" t="n">
        <f aca="false">SUM(X648:AF648)</f>
        <v>1902.59718985</v>
      </c>
      <c r="AH648" s="20" t="n">
        <f aca="false">FIXED_BOM</f>
        <v>3754</v>
      </c>
      <c r="AI648" s="24" t="n">
        <f aca="false">(AG648+AH648)*(1+CONT)</f>
        <v>6505.0867683275</v>
      </c>
      <c r="AJ648" s="24" t="n">
        <f aca="false">IF(AR648&gt;0,AI648/AR648,1000000000000)</f>
        <v>1859.42871231992</v>
      </c>
      <c r="AK648" s="8" t="n">
        <f aca="false">IF(AND(AP648&gt;=V_NEED,AR648&gt;=P_MIN,AQ648&gt;=Z_MIN,F648&lt;=N_CAP,D648&lt;=R_MAX,OR(CORONA_REQ=0,O648&gt;=G648),OR(CORE_MODE&lt;&gt;3,E_CORE&lt;=E_NULL_MAX),N_CW_A_OK="yes"),1,0)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IF(CORE_MODE=1,G648,IF(OR(CORE_MODE=3,CORE_MODE=4),IF(A_FEED=2,0,G648)+(CHOOSE(N_CW+1,0,1,CW_N2,CW_N3,CW_N4,CW_N5,CW_N6)+IF(A_FEED=2,CHOOSE(MIN(N_CW_A,6)+1,0,1,CW_N2,CW_N3,CW_N4,CW_N5,CW_N6),CHOOSE(MIN(N_CW_A,2)+1,0,CW_A1,CW_A2)))*CW_PER_SWING*AM648,AM648))</f>
        <v>21.838357919664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2*ROUNDUP(G649*1000/V_ZENER,0)*PRICE_Z+(4+IF(CORE_MODE=1,1,0)+IF(OR(CORE_MODE=3,CORE_MODE=4),IF(A_FEED=2,0,1)+2*N_CW+2*N_CW_A,0))*ROUNDUP(G649*DIODE_SAFETY/V_STICK,0)*PRICE_STICK</f>
        <v>86.4</v>
      </c>
      <c r="AG649" s="24" t="n">
        <f aca="false">SUM(X649:AF649)</f>
        <v>2413.62442923</v>
      </c>
      <c r="AH649" s="20" t="n">
        <f aca="false">FIXED_BOM</f>
        <v>3754</v>
      </c>
      <c r="AI649" s="24" t="n">
        <f aca="false">(AG649+AH649)*(1+CONT)</f>
        <v>7092.7680936145</v>
      </c>
      <c r="AJ649" s="24" t="n">
        <f aca="false">IF(AR649&gt;0,AI649/AR649,1000000000000)</f>
        <v>1452.38191738998</v>
      </c>
      <c r="AK649" s="8" t="n">
        <f aca="false">IF(AND(AP649&gt;=V_NEED,AR649&gt;=P_MIN,AQ649&gt;=Z_MIN,F649&lt;=N_CAP,D649&lt;=R_MAX,OR(CORONA_REQ=0,O649&gt;=G649),OR(CORE_MODE&lt;&gt;3,E_CORE&lt;=E_NULL_MAX),N_CW_A_OK="yes"),1,0)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IF(CORE_MODE=1,G649,IF(OR(CORE_MODE=3,CORE_MODE=4),IF(A_FEED=2,0,G649)+(CHOOSE(N_CW+1,0,1,CW_N2,CW_N3,CW_N4,CW_N5,CW_N6)+IF(A_FEED=2,CHOOSE(MIN(N_CW_A,6)+1,0,1,CW_N2,CW_N3,CW_N4,CW_N5,CW_N6),CHOOSE(MIN(N_CW_A,2)+1,0,CW_A1,CW_A2)))*CW_PER_SWING*AM649,AM649))</f>
        <v>21.95984049831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2*ROUNDUP(G650*1000/V_ZENER,0)*PRICE_Z+(4+IF(CORE_MODE=1,1,0)+IF(OR(CORE_MODE=3,CORE_MODE=4),IF(A_FEED=2,0,1)+2*N_CW+2*N_CW_A,0))*ROUNDUP(G650*DIODE_SAFETY/V_STICK,0)*PRICE_STICK</f>
        <v>86.4</v>
      </c>
      <c r="AG650" s="24" t="n">
        <f aca="false">SUM(X650:AF650)</f>
        <v>2924.65171014</v>
      </c>
      <c r="AH650" s="20" t="n">
        <f aca="false">FIXED_BOM</f>
        <v>3754</v>
      </c>
      <c r="AI650" s="24" t="n">
        <f aca="false">(AG650+AH650)*(1+CONT)</f>
        <v>7680.449466661</v>
      </c>
      <c r="AJ650" s="24" t="n">
        <f aca="false">IF(AR650&gt;0,AI650/AR650,1000000000000)</f>
        <v>1223.87302975319</v>
      </c>
      <c r="AK650" s="8" t="n">
        <f aca="false">IF(AND(AP650&gt;=V_NEED,AR650&gt;=P_MIN,AQ650&gt;=Z_MIN,F650&lt;=N_CAP,D650&lt;=R_MAX,OR(CORONA_REQ=0,O650&gt;=G650),OR(CORE_MODE&lt;&gt;3,E_CORE&lt;=E_NULL_MAX),N_CW_A_OK="yes"),1,0)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IF(CORE_MODE=1,G650,IF(OR(CORE_MODE=3,CORE_MODE=4),IF(A_FEED=2,0,G650)+(CHOOSE(N_CW+1,0,1,CW_N2,CW_N3,CW_N4,CW_N5,CW_N6)+IF(A_FEED=2,CHOOSE(MIN(N_CW_A,6)+1,0,1,CW_N2,CW_N3,CW_N4,CW_N5,CW_N6),CHOOSE(MIN(N_CW_A,2)+1,0,CW_A1,CW_A2)))*CW_PER_SWING*AM650,AM650))</f>
        <v>22.088721285774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2*ROUNDUP(G651*1000/V_ZENER,0)*PRICE_Z+(4+IF(CORE_MODE=1,1,0)+IF(OR(CORE_MODE=3,CORE_MODE=4),IF(A_FEED=2,0,1)+2*N_CW+2*N_CW_A,0))*ROUNDUP(G651*DIODE_SAFETY/V_STICK,0)*PRICE_STICK</f>
        <v>86.4</v>
      </c>
      <c r="AG651" s="24" t="n">
        <f aca="false">SUM(X651:AF651)</f>
        <v>3435.67906952</v>
      </c>
      <c r="AH651" s="20" t="n">
        <f aca="false">FIXED_BOM</f>
        <v>3754</v>
      </c>
      <c r="AI651" s="24" t="n">
        <f aca="false">(AG651+AH651)*(1+CONT)</f>
        <v>8268.130929948</v>
      </c>
      <c r="AJ651" s="24" t="n">
        <f aca="false">IF(AR651&gt;0,AI651/AR651,1000000000000)</f>
        <v>1079.71775908415</v>
      </c>
      <c r="AK651" s="8" t="n">
        <f aca="false">IF(AND(AP651&gt;=V_NEED,AR651&gt;=P_MIN,AQ651&gt;=Z_MIN,F651&lt;=N_CAP,D651&lt;=R_MAX,OR(CORONA_REQ=0,O651&gt;=G651),OR(CORE_MODE&lt;&gt;3,E_CORE&lt;=E_NULL_MAX),N_CW_A_OK="yes"),1,0)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IF(CORE_MODE=1,G651,IF(OR(CORE_MODE=3,CORE_MODE=4),IF(A_FEED=2,0,G651)+(CHOOSE(N_CW+1,0,1,CW_N2,CW_N3,CW_N4,CW_N5,CW_N6)+IF(A_FEED=2,CHOOSE(MIN(N_CW_A,6)+1,0,1,CW_N2,CW_N3,CW_N4,CW_N5,CW_N6),CHOOSE(MIN(N_CW_A,2)+1,0,CW_A1,CW_A2)))*CW_PER_SWING*AM651,AM651))</f>
        <v>22.225072438998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2*ROUNDUP(G652*1000/V_ZENER,0)*PRICE_Z+(4+IF(CORE_MODE=1,1,0)+IF(OR(CORE_MODE=3,CORE_MODE=4),IF(A_FEED=2,0,1)+2*N_CW+2*N_CW_A,0))*ROUNDUP(G652*DIODE_SAFETY/V_STICK,0)*PRICE_STICK</f>
        <v>86.4</v>
      </c>
      <c r="AG652" s="24" t="n">
        <f aca="false">SUM(X652:AF652)</f>
        <v>4457.73358831</v>
      </c>
      <c r="AH652" s="20" t="n">
        <f aca="false">FIXED_BOM</f>
        <v>3754</v>
      </c>
      <c r="AI652" s="24" t="n">
        <f aca="false">(AG652+AH652)*(1+CONT)</f>
        <v>9443.4936265565</v>
      </c>
      <c r="AJ652" s="24" t="n">
        <f aca="false">IF(AR652&gt;0,AI652/AR652,1000000000000)</f>
        <v>903.86696885459</v>
      </c>
      <c r="AK652" s="8" t="n">
        <f aca="false">IF(AND(AP652&gt;=V_NEED,AR652&gt;=P_MIN,AQ652&gt;=Z_MIN,F652&lt;=N_CAP,D652&lt;=R_MAX,OR(CORONA_REQ=0,O652&gt;=G652),OR(CORE_MODE&lt;&gt;3,E_CORE&lt;=E_NULL_MAX),N_CW_A_OK="yes"),1,0)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IF(CORE_MODE=1,G652,IF(OR(CORE_MODE=3,CORE_MODE=4),IF(A_FEED=2,0,G652)+(CHOOSE(N_CW+1,0,1,CW_N2,CW_N3,CW_N4,CW_N5,CW_N6)+IF(A_FEED=2,CHOOSE(MIN(N_CW_A,6)+1,0,1,CW_N2,CW_N3,CW_N4,CW_N5,CW_N6),CHOOSE(MIN(N_CW_A,2)+1,0,CW_A1,CW_A2)))*CW_PER_SWING*AM652,AM652))</f>
        <v>22.437799593066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2*ROUNDUP(G653*1000/V_ZENER,0)*PRICE_Z+(4+IF(CORE_MODE=1,1,0)+IF(OR(CORE_MODE=3,CORE_MODE=4),IF(A_FEED=2,0,1)+2*N_CW+2*N_CW_A,0))*ROUNDUP(G653*DIODE_SAFETY/V_STICK,0)*PRICE_STICK</f>
        <v>86.4</v>
      </c>
      <c r="AG653" s="24" t="n">
        <f aca="false">SUM(X653:AF653)</f>
        <v>1336.61085949</v>
      </c>
      <c r="AH653" s="20" t="n">
        <f aca="false">FIXED_BOM</f>
        <v>3754</v>
      </c>
      <c r="AI653" s="24" t="n">
        <f aca="false">(AG653+AH653)*(1+CONT)</f>
        <v>5854.2024884135</v>
      </c>
      <c r="AJ653" s="24" t="n">
        <f aca="false">IF(AR653&gt;0,AI653/AR653,1000000000000)</f>
        <v>3883.92062613846</v>
      </c>
      <c r="AK653" s="8" t="n">
        <f aca="false">IF(AND(AP653&gt;=V_NEED,AR653&gt;=P_MIN,AQ653&gt;=Z_MIN,F653&lt;=N_CAP,D653&lt;=R_MAX,OR(CORONA_REQ=0,O653&gt;=G653),OR(CORE_MODE&lt;&gt;3,E_CORE&lt;=E_NULL_MAX),N_CW_A_OK="yes"),1,0)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IF(CORE_MODE=1,G653,IF(OR(CORE_MODE=3,CORE_MODE=4),IF(A_FEED=2,0,G653)+(CHOOSE(N_CW+1,0,1,CW_N2,CW_N3,CW_N4,CW_N5,CW_N6)+IF(A_FEED=2,CHOOSE(MIN(N_CW_A,6)+1,0,1,CW_N2,CW_N3,CW_N4,CW_N5,CW_N6),CHOOSE(MIN(N_CW_A,2)+1,0,CW_A1,CW_A2)))*CW_PER_SWING*AM653,AM653))</f>
        <v>21.660508035738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2*ROUNDUP(G654*1000/V_ZENER,0)*PRICE_Z+(4+IF(CORE_MODE=1,1,0)+IF(OR(CORE_MODE=3,CORE_MODE=4),IF(A_FEED=2,0,1)+2*N_CW+2*N_CW_A,0))*ROUNDUP(G654*DIODE_SAFETY/V_STICK,0)*PRICE_STICK</f>
        <v>86.4</v>
      </c>
      <c r="AG654" s="24" t="n">
        <f aca="false">SUM(X654:AF654)</f>
        <v>1778.77487724</v>
      </c>
      <c r="AH654" s="20" t="n">
        <f aca="false">FIXED_BOM</f>
        <v>3754</v>
      </c>
      <c r="AI654" s="24" t="n">
        <f aca="false">(AG654+AH654)*(1+CONT)</f>
        <v>6362.691108826</v>
      </c>
      <c r="AJ654" s="24" t="n">
        <f aca="false">IF(AR654&gt;0,AI654/AR654,1000000000000)</f>
        <v>2499.69792723848</v>
      </c>
      <c r="AK654" s="8" t="n">
        <f aca="false">IF(AND(AP654&gt;=V_NEED,AR654&gt;=P_MIN,AQ654&gt;=Z_MIN,F654&lt;=N_CAP,D654&lt;=R_MAX,OR(CORONA_REQ=0,O654&gt;=G654),OR(CORE_MODE&lt;&gt;3,E_CORE&lt;=E_NULL_MAX),N_CW_A_OK="yes"),1,0)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IF(CORE_MODE=1,G654,IF(OR(CORE_MODE=3,CORE_MODE=4),IF(A_FEED=2,0,G654)+(CHOOSE(N_CW+1,0,1,CW_N2,CW_N3,CW_N4,CW_N5,CW_N6)+IF(A_FEED=2,CHOOSE(MIN(N_CW_A,6)+1,0,1,CW_N2,CW_N3,CW_N4,CW_N5,CW_N6),CHOOSE(MIN(N_CW_A,2)+1,0,CW_A1,CW_A2)))*CW_PER_SWING*AM654,AM654))</f>
        <v>21.848871610566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2*ROUNDUP(G655*1000/V_ZENER,0)*PRICE_Z+(4+IF(CORE_MODE=1,1,0)+IF(OR(CORE_MODE=3,CORE_MODE=4),IF(A_FEED=2,0,1)+2*N_CW+2*N_CW_A,0))*ROUNDUP(G655*DIODE_SAFETY/V_STICK,0)*PRICE_STICK</f>
        <v>86.4</v>
      </c>
      <c r="AG655" s="24" t="n">
        <f aca="false">SUM(X655:AF655)</f>
        <v>2300.11152275</v>
      </c>
      <c r="AH655" s="20" t="n">
        <f aca="false">FIXED_BOM</f>
        <v>3754</v>
      </c>
      <c r="AI655" s="24" t="n">
        <f aca="false">(AG655+AH655)*(1+CONT)</f>
        <v>6962.2282511625</v>
      </c>
      <c r="AJ655" s="24" t="n">
        <f aca="false">IF(AR655&gt;0,AI655/AR655,1000000000000)</f>
        <v>1941.71321182429</v>
      </c>
      <c r="AK655" s="8" t="n">
        <f aca="false">IF(AND(AP655&gt;=V_NEED,AR655&gt;=P_MIN,AQ655&gt;=Z_MIN,F655&lt;=N_CAP,D655&lt;=R_MAX,OR(CORONA_REQ=0,O655&gt;=G655),OR(CORE_MODE&lt;&gt;3,E_CORE&lt;=E_NULL_MAX),N_CW_A_OK="yes"),1,0)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IF(CORE_MODE=1,G655,IF(OR(CORE_MODE=3,CORE_MODE=4),IF(A_FEED=2,0,G655)+(CHOOSE(N_CW+1,0,1,CW_N2,CW_N3,CW_N4,CW_N5,CW_N6)+IF(A_FEED=2,CHOOSE(MIN(N_CW_A,6)+1,0,1,CW_N2,CW_N3,CW_N4,CW_N5,CW_N6),CHOOSE(MIN(N_CW_A,2)+1,0,CW_A1,CW_A2)))*CW_PER_SWING*AM655,AM655))</f>
        <v>21.971334674718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2*ROUNDUP(G656*1000/V_ZENER,0)*PRICE_Z+(4+IF(CORE_MODE=1,1,0)+IF(OR(CORE_MODE=3,CORE_MODE=4),IF(A_FEED=2,0,1)+2*N_CW+2*N_CW_A,0))*ROUNDUP(G656*DIODE_SAFETY/V_STICK,0)*PRICE_STICK</f>
        <v>86.4</v>
      </c>
      <c r="AG656" s="24" t="n">
        <f aca="false">SUM(X656:AF656)</f>
        <v>2742.2755405</v>
      </c>
      <c r="AH656" s="20" t="n">
        <f aca="false">FIXED_BOM</f>
        <v>3754</v>
      </c>
      <c r="AI656" s="24" t="n">
        <f aca="false">(AG656+AH656)*(1+CONT)</f>
        <v>7470.716871575</v>
      </c>
      <c r="AJ656" s="24" t="n">
        <f aca="false">IF(AR656&gt;0,AI656/AR656,1000000000000)</f>
        <v>1612.76828785238</v>
      </c>
      <c r="AK656" s="8" t="n">
        <f aca="false">IF(AND(AP656&gt;=V_NEED,AR656&gt;=P_MIN,AQ656&gt;=Z_MIN,F656&lt;=N_CAP,D656&lt;=R_MAX,OR(CORONA_REQ=0,O656&gt;=G656),OR(CORE_MODE&lt;&gt;3,E_CORE&lt;=E_NULL_MAX),N_CW_A_OK="yes"),1,0)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IF(CORE_MODE=1,G656,IF(OR(CORE_MODE=3,CORE_MODE=4),IF(A_FEED=2,0,G656)+(CHOOSE(N_CW+1,0,1,CW_N2,CW_N3,CW_N4,CW_N5,CW_N6)+IF(A_FEED=2,CHOOSE(MIN(N_CW_A,6)+1,0,1,CW_N2,CW_N3,CW_N4,CW_N5,CW_N6),CHOOSE(MIN(N_CW_A,2)+1,0,CW_A1,CW_A2)))*CW_PER_SWING*AM656,AM656))</f>
        <v>22.062715074972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2*ROUNDUP(G657*1000/V_ZENER,0)*PRICE_Z+(4+IF(CORE_MODE=1,1,0)+IF(OR(CORE_MODE=3,CORE_MODE=4),IF(A_FEED=2,0,1)+2*N_CW+2*N_CW_A,0))*ROUNDUP(G657*DIODE_SAFETY/V_STICK,0)*PRICE_STICK</f>
        <v>86.4</v>
      </c>
      <c r="AG657" s="24" t="n">
        <f aca="false">SUM(X657:AF657)</f>
        <v>3263.61219798</v>
      </c>
      <c r="AH657" s="20" t="n">
        <f aca="false">FIXED_BOM</f>
        <v>3754</v>
      </c>
      <c r="AI657" s="24" t="n">
        <f aca="false">(AG657+AH657)*(1+CONT)</f>
        <v>8070.254027677</v>
      </c>
      <c r="AJ657" s="24" t="n">
        <f aca="false">IF(AR657&gt;0,AI657/AR657,1000000000000)</f>
        <v>1423.87569015694</v>
      </c>
      <c r="AK657" s="8" t="n">
        <f aca="false">IF(AND(AP657&gt;=V_NEED,AR657&gt;=P_MIN,AQ657&gt;=Z_MIN,F657&lt;=N_CAP,D657&lt;=R_MAX,OR(CORONA_REQ=0,O657&gt;=G657),OR(CORE_MODE&lt;&gt;3,E_CORE&lt;=E_NULL_MAX),N_CW_A_OK="yes"),1,0)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IF(CORE_MODE=1,G657,IF(OR(CORE_MODE=3,CORE_MODE=4),IF(A_FEED=2,0,G657)+(CHOOSE(N_CW+1,0,1,CW_N2,CW_N3,CW_N4,CW_N5,CW_N6)+IF(A_FEED=2,CHOOSE(MIN(N_CW_A,6)+1,0,1,CW_N2,CW_N3,CW_N4,CW_N5,CW_N6),CHOOSE(MIN(N_CW_A,2)+1,0,CW_A1,CW_A2)))*CW_PER_SWING*AM657,AM657))</f>
        <v>22.135928903946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2*ROUNDUP(G658*1000/V_ZENER,0)*PRICE_Z+(4+IF(CORE_MODE=1,1,0)+IF(OR(CORE_MODE=3,CORE_MODE=4),IF(A_FEED=2,0,1)+2*N_CW+2*N_CW_A,0))*ROUNDUP(G658*DIODE_SAFETY/V_STICK,0)*PRICE_STICK</f>
        <v>86.4</v>
      </c>
      <c r="AG658" s="24" t="n">
        <f aca="false">SUM(X658:AF658)</f>
        <v>4147.94020954</v>
      </c>
      <c r="AH658" s="20" t="n">
        <f aca="false">FIXED_BOM</f>
        <v>3754</v>
      </c>
      <c r="AI658" s="24" t="n">
        <f aca="false">(AG658+AH658)*(1+CONT)</f>
        <v>9087.231240971</v>
      </c>
      <c r="AJ658" s="24" t="n">
        <f aca="false">IF(AR658&gt;0,AI658/AR658,1000000000000)</f>
        <v>1171.78891533831</v>
      </c>
      <c r="AK658" s="8" t="n">
        <f aca="false">IF(AND(AP658&gt;=V_NEED,AR658&gt;=P_MIN,AQ658&gt;=Z_MIN,F658&lt;=N_CAP,D658&lt;=R_MAX,OR(CORONA_REQ=0,O658&gt;=G658),OR(CORE_MODE&lt;&gt;3,E_CORE&lt;=E_NULL_MAX),N_CW_A_OK="yes"),1,0)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IF(CORE_MODE=1,G658,IF(OR(CORE_MODE=3,CORE_MODE=4),IF(A_FEED=2,0,G658)+(CHOOSE(N_CW+1,0,1,CW_N2,CW_N3,CW_N4,CW_N5,CW_N6)+IF(A_FEED=2,CHOOSE(MIN(N_CW_A,6)+1,0,1,CW_N2,CW_N3,CW_N4,CW_N5,CW_N6),CHOOSE(MIN(N_CW_A,2)+1,0,CW_A1,CW_A2)))*CW_PER_SWING*AM658,AM658))</f>
        <v>22.340251896534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2*ROUNDUP(G659*1000/V_ZENER,0)*PRICE_Z+(4+IF(CORE_MODE=1,1,0)+IF(OR(CORE_MODE=3,CORE_MODE=4),IF(A_FEED=2,0,1)+2*N_CW+2*N_CW_A,0))*ROUNDUP(G659*DIODE_SAFETY/V_STICK,0)*PRICE_STICK</f>
        <v>86.4</v>
      </c>
      <c r="AG659" s="24" t="n">
        <f aca="false">SUM(X659:AF659)</f>
        <v>1342.70284735</v>
      </c>
      <c r="AH659" s="20" t="n">
        <f aca="false">FIXED_BOM</f>
        <v>3754</v>
      </c>
      <c r="AI659" s="24" t="n">
        <f aca="false">(AG659+AH659)*(1+CONT)</f>
        <v>5861.2082744525</v>
      </c>
      <c r="AJ659" s="24" t="n">
        <f aca="false">IF(AR659&gt;0,AI659/AR659,1000000000000)</f>
        <v>3164.42167238818</v>
      </c>
      <c r="AK659" s="8" t="n">
        <f aca="false">IF(AND(AP659&gt;=V_NEED,AR659&gt;=P_MIN,AQ659&gt;=Z_MIN,F659&lt;=N_CAP,D659&lt;=R_MAX,OR(CORONA_REQ=0,O659&gt;=G659),OR(CORE_MODE&lt;&gt;3,E_CORE&lt;=E_NULL_MAX),N_CW_A_OK="yes"),1,0)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IF(CORE_MODE=1,G659,IF(OR(CORE_MODE=3,CORE_MODE=4),IF(A_FEED=2,0,G659)+(CHOOSE(N_CW+1,0,1,CW_N2,CW_N3,CW_N4,CW_N5,CW_N6)+IF(A_FEED=2,CHOOSE(MIN(N_CW_A,6)+1,0,1,CW_N2,CW_N3,CW_N4,CW_N5,CW_N6),CHOOSE(MIN(N_CW_A,2)+1,0,CW_A1,CW_A2)))*CW_PER_SWING*AM659,AM659))</f>
        <v>21.692401404102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2*ROUNDUP(G660*1000/V_ZENER,0)*PRICE_Z+(4+IF(CORE_MODE=1,1,0)+IF(OR(CORE_MODE=3,CORE_MODE=4),IF(A_FEED=2,0,1)+2*N_CW+2*N_CW_A,0))*ROUNDUP(G660*DIODE_SAFETY/V_STICK,0)*PRICE_STICK</f>
        <v>86.4</v>
      </c>
      <c r="AG660" s="24" t="n">
        <f aca="false">SUM(X660:AF660)</f>
        <v>1867.08549876</v>
      </c>
      <c r="AH660" s="20" t="n">
        <f aca="false">FIXED_BOM</f>
        <v>3754</v>
      </c>
      <c r="AI660" s="24" t="n">
        <f aca="false">(AG660+AH660)*(1+CONT)</f>
        <v>6464.248323574</v>
      </c>
      <c r="AJ660" s="24" t="n">
        <f aca="false">IF(AR660&gt;0,AI660/AR660,1000000000000)</f>
        <v>2096.08559495026</v>
      </c>
      <c r="AK660" s="8" t="n">
        <f aca="false">IF(AND(AP660&gt;=V_NEED,AR660&gt;=P_MIN,AQ660&gt;=Z_MIN,F660&lt;=N_CAP,D660&lt;=R_MAX,OR(CORONA_REQ=0,O660&gt;=G660),OR(CORE_MODE&lt;&gt;3,E_CORE&lt;=E_NULL_MAX),N_CW_A_OK="yes"),1,0)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IF(CORE_MODE=1,G660,IF(OR(CORE_MODE=3,CORE_MODE=4),IF(A_FEED=2,0,G660)+(CHOOSE(N_CW+1,0,1,CW_N2,CW_N3,CW_N4,CW_N5,CW_N6)+IF(A_FEED=2,CHOOSE(MIN(N_CW_A,6)+1,0,1,CW_N2,CW_N3,CW_N4,CW_N5,CW_N6),CHOOSE(MIN(N_CW_A,2)+1,0,CW_A1,CW_A2)))*CW_PER_SWING*AM660,AM660))</f>
        <v>21.872793759102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2*ROUNDUP(G661*1000/V_ZENER,0)*PRICE_Z+(4+IF(CORE_MODE=1,1,0)+IF(OR(CORE_MODE=3,CORE_MODE=4),IF(A_FEED=2,0,1)+2*N_CW+2*N_CW_A,0))*ROUNDUP(G661*DIODE_SAFETY/V_STICK,0)*PRICE_STICK</f>
        <v>86.4</v>
      </c>
      <c r="AG661" s="24" t="n">
        <f aca="false">SUM(X661:AF661)</f>
        <v>2391.4681332</v>
      </c>
      <c r="AH661" s="20" t="n">
        <f aca="false">FIXED_BOM</f>
        <v>3754</v>
      </c>
      <c r="AI661" s="24" t="n">
        <f aca="false">(AG661+AH661)*(1+CONT)</f>
        <v>7067.28835318</v>
      </c>
      <c r="AJ661" s="24" t="n">
        <f aca="false">IF(AR661&gt;0,AI661/AR661,1000000000000)</f>
        <v>1633.4700827796</v>
      </c>
      <c r="AK661" s="8" t="n">
        <f aca="false">IF(AND(AP661&gt;=V_NEED,AR661&gt;=P_MIN,AQ661&gt;=Z_MIN,F661&lt;=N_CAP,D661&lt;=R_MAX,OR(CORONA_REQ=0,O661&gt;=G661),OR(CORE_MODE&lt;&gt;3,E_CORE&lt;=E_NULL_MAX),N_CW_A_OK="yes"),1,0)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IF(CORE_MODE=1,G661,IF(OR(CORE_MODE=3,CORE_MODE=4),IF(A_FEED=2,0,G661)+(CHOOSE(N_CW+1,0,1,CW_N2,CW_N3,CW_N4,CW_N5,CW_N6)+IF(A_FEED=2,CHOOSE(MIN(N_CW_A,6)+1,0,1,CW_N2,CW_N3,CW_N4,CW_N5,CW_N6),CHOOSE(MIN(N_CW_A,2)+1,0,CW_A1,CW_A2)))*CW_PER_SWING*AM661,AM661))</f>
        <v>21.993686348634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2*ROUNDUP(G662*1000/V_ZENER,0)*PRICE_Z+(4+IF(CORE_MODE=1,1,0)+IF(OR(CORE_MODE=3,CORE_MODE=4),IF(A_FEED=2,0,1)+2*N_CW+2*N_CW_A,0))*ROUNDUP(G662*DIODE_SAFETY/V_STICK,0)*PRICE_STICK</f>
        <v>86.4</v>
      </c>
      <c r="AG662" s="24" t="n">
        <f aca="false">SUM(X662:AF662)</f>
        <v>2915.85084611</v>
      </c>
      <c r="AH662" s="20" t="n">
        <f aca="false">FIXED_BOM</f>
        <v>3754</v>
      </c>
      <c r="AI662" s="24" t="n">
        <f aca="false">(AG662+AH662)*(1+CONT)</f>
        <v>7670.3284730265</v>
      </c>
      <c r="AJ662" s="24" t="n">
        <f aca="false">IF(AR662&gt;0,AI662/AR662,1000000000000)</f>
        <v>1378.39301945293</v>
      </c>
      <c r="AK662" s="8" t="n">
        <f aca="false">IF(AND(AP662&gt;=V_NEED,AR662&gt;=P_MIN,AQ662&gt;=Z_MIN,F662&lt;=N_CAP,D662&lt;=R_MAX,OR(CORONA_REQ=0,O662&gt;=G662),OR(CORE_MODE&lt;&gt;3,E_CORE&lt;=E_NULL_MAX),N_CW_A_OK="yes"),1,0)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IF(CORE_MODE=1,G662,IF(OR(CORE_MODE=3,CORE_MODE=4),IF(A_FEED=2,0,G662)+(CHOOSE(N_CW+1,0,1,CW_N2,CW_N3,CW_N4,CW_N5,CW_N6)+IF(A_FEED=2,CHOOSE(MIN(N_CW_A,6)+1,0,1,CW_N2,CW_N3,CW_N4,CW_N5,CW_N6),CHOOSE(MIN(N_CW_A,2)+1,0,CW_A1,CW_A2)))*CW_PER_SWING*AM662,AM662))</f>
        <v>22.084888478796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2*ROUNDUP(G663*1000/V_ZENER,0)*PRICE_Z+(4+IF(CORE_MODE=1,1,0)+IF(OR(CORE_MODE=3,CORE_MODE=4),IF(A_FEED=2,0,1)+2*N_CW+2*N_CW_A,0))*ROUNDUP(G663*DIODE_SAFETY/V_STICK,0)*PRICE_STICK</f>
        <v>86.4</v>
      </c>
      <c r="AG663" s="24" t="n">
        <f aca="false">SUM(X663:AF663)</f>
        <v>3361.06078582</v>
      </c>
      <c r="AH663" s="20" t="n">
        <f aca="false">FIXED_BOM</f>
        <v>3754</v>
      </c>
      <c r="AI663" s="24" t="n">
        <f aca="false">(AG663+AH663)*(1+CONT)</f>
        <v>8182.319903693</v>
      </c>
      <c r="AJ663" s="24" t="n">
        <f aca="false">IF(AR663&gt;0,AI663/AR663,1000000000000)</f>
        <v>1202.72890660944</v>
      </c>
      <c r="AK663" s="8" t="n">
        <f aca="false">IF(AND(AP663&gt;=V_NEED,AR663&gt;=P_MIN,AQ663&gt;=Z_MIN,F663&lt;=N_CAP,D663&lt;=R_MAX,OR(CORONA_REQ=0,O663&gt;=G663),OR(CORE_MODE&lt;&gt;3,E_CORE&lt;=E_NULL_MAX),N_CW_A_OK="yes"),1,0)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IF(CORE_MODE=1,G663,IF(OR(CORE_MODE=3,CORE_MODE=4),IF(A_FEED=2,0,G663)+(CHOOSE(N_CW+1,0,1,CW_N2,CW_N3,CW_N4,CW_N5,CW_N6)+IF(A_FEED=2,CHOOSE(MIN(N_CW_A,6)+1,0,1,CW_N2,CW_N3,CW_N4,CW_N5,CW_N6),CHOOSE(MIN(N_CW_A,2)+1,0,CW_A1,CW_A2)))*CW_PER_SWING*AM663,AM663))</f>
        <v>22.209350714694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2*ROUNDUP(G664*1000/V_ZENER,0)*PRICE_Z+(4+IF(CORE_MODE=1,1,0)+IF(OR(CORE_MODE=3,CORE_MODE=4),IF(A_FEED=2,0,1)+2*N_CW+2*N_CW_A,0))*ROUNDUP(G664*DIODE_SAFETY/V_STICK,0)*PRICE_STICK</f>
        <v>86.4</v>
      </c>
      <c r="AG664" s="24" t="n">
        <f aca="false">SUM(X664:AF664)</f>
        <v>4409.82613167</v>
      </c>
      <c r="AH664" s="20" t="n">
        <f aca="false">FIXED_BOM</f>
        <v>3754</v>
      </c>
      <c r="AI664" s="24" t="n">
        <f aca="false">(AG664+AH664)*(1+CONT)</f>
        <v>9388.4000514205</v>
      </c>
      <c r="AJ664" s="24" t="n">
        <f aca="false">IF(AR664&gt;0,AI664/AR664,1000000000000)</f>
        <v>1010.66471210422</v>
      </c>
      <c r="AK664" s="8" t="n">
        <f aca="false">IF(AND(AP664&gt;=V_NEED,AR664&gt;=P_MIN,AQ664&gt;=Z_MIN,F664&lt;=N_CAP,D664&lt;=R_MAX,OR(CORONA_REQ=0,O664&gt;=G664),OR(CORE_MODE&lt;&gt;3,E_CORE&lt;=E_NULL_MAX),N_CW_A_OK="yes"),1,0)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IF(CORE_MODE=1,G664,IF(OR(CORE_MODE=3,CORE_MODE=4),IF(A_FEED=2,0,G664)+(CHOOSE(N_CW+1,0,1,CW_N2,CW_N3,CW_N4,CW_N5,CW_N6)+IF(A_FEED=2,CHOOSE(MIN(N_CW_A,6)+1,0,1,CW_N2,CW_N3,CW_N4,CW_N5,CW_N6),CHOOSE(MIN(N_CW_A,2)+1,0,CW_A1,CW_A2)))*CW_PER_SWING*AM664,AM664))</f>
        <v>22.426267215924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2*ROUNDUP(G665*1000/V_ZENER,0)*PRICE_Z+(4+IF(CORE_MODE=1,1,0)+IF(OR(CORE_MODE=3,CORE_MODE=4),IF(A_FEED=2,0,1)+2*N_CW+2*N_CW_A,0))*ROUNDUP(G665*DIODE_SAFETY/V_STICK,0)*PRICE_STICK</f>
        <v>86.4</v>
      </c>
      <c r="AG665" s="24" t="n">
        <f aca="false">SUM(X665:AF665)</f>
        <v>1427.96746994</v>
      </c>
      <c r="AH665" s="20" t="n">
        <f aca="false">FIXED_BOM</f>
        <v>3754</v>
      </c>
      <c r="AI665" s="24" t="n">
        <f aca="false">(AG665+AH665)*(1+CONT)</f>
        <v>5959.262590431</v>
      </c>
      <c r="AJ665" s="24" t="n">
        <f aca="false">IF(AR665&gt;0,AI665/AR665,1000000000000)</f>
        <v>2858.75183272074</v>
      </c>
      <c r="AK665" s="8" t="n">
        <f aca="false">IF(AND(AP665&gt;=V_NEED,AR665&gt;=P_MIN,AQ665&gt;=Z_MIN,F665&lt;=N_CAP,D665&lt;=R_MAX,OR(CORONA_REQ=0,O665&gt;=G665),OR(CORE_MODE&lt;&gt;3,E_CORE&lt;=E_NULL_MAX),N_CW_A_OK="yes"),1,0)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IF(CORE_MODE=1,G665,IF(OR(CORE_MODE=3,CORE_MODE=4),IF(A_FEED=2,0,G665)+(CHOOSE(N_CW+1,0,1,CW_N2,CW_N3,CW_N4,CW_N5,CW_N6)+IF(A_FEED=2,CHOOSE(MIN(N_CW_A,6)+1,0,1,CW_N2,CW_N3,CW_N4,CW_N5,CW_N6),CHOOSE(MIN(N_CW_A,2)+1,0,CW_A1,CW_A2)))*CW_PER_SWING*AM665,AM665))</f>
        <v>21.627612959238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2*ROUNDUP(G666*1000/V_ZENER,0)*PRICE_Z+(4+IF(CORE_MODE=1,1,0)+IF(OR(CORE_MODE=3,CORE_MODE=4),IF(A_FEED=2,0,1)+2*N_CW+2*N_CW_A,0))*ROUNDUP(G666*DIODE_SAFETY/V_STICK,0)*PRICE_STICK</f>
        <v>86.4</v>
      </c>
      <c r="AG666" s="24" t="n">
        <f aca="false">SUM(X666:AF666)</f>
        <v>1955.39610331</v>
      </c>
      <c r="AH666" s="20" t="n">
        <f aca="false">FIXED_BOM</f>
        <v>3754</v>
      </c>
      <c r="AI666" s="24" t="n">
        <f aca="false">(AG666+AH666)*(1+CONT)</f>
        <v>6565.8055188065</v>
      </c>
      <c r="AJ666" s="24" t="n">
        <f aca="false">IF(AR666&gt;0,AI666/AR666,1000000000000)</f>
        <v>1902.10269364564</v>
      </c>
      <c r="AK666" s="8" t="n">
        <f aca="false">IF(AND(AP666&gt;=V_NEED,AR666&gt;=P_MIN,AQ666&gt;=Z_MIN,F666&lt;=N_CAP,D666&lt;=R_MAX,OR(CORONA_REQ=0,O666&gt;=G666),OR(CORE_MODE&lt;&gt;3,E_CORE&lt;=E_NULL_MAX),N_CW_A_OK="yes"),1,0)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IF(CORE_MODE=1,G666,IF(OR(CORE_MODE=3,CORE_MODE=4),IF(A_FEED=2,0,G666)+(CHOOSE(N_CW+1,0,1,CW_N2,CW_N3,CW_N4,CW_N5,CW_N6)+IF(A_FEED=2,CHOOSE(MIN(N_CW_A,6)+1,0,1,CW_N2,CW_N3,CW_N4,CW_N5,CW_N6),CHOOSE(MIN(N_CW_A,2)+1,0,CW_A1,CW_A2)))*CW_PER_SWING*AM666,AM666))</f>
        <v>21.807283744818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2*ROUNDUP(G667*1000/V_ZENER,0)*PRICE_Z+(4+IF(CORE_MODE=1,1,0)+IF(OR(CORE_MODE=3,CORE_MODE=4),IF(A_FEED=2,0,1)+2*N_CW+2*N_CW_A,0))*ROUNDUP(G667*DIODE_SAFETY/V_STICK,0)*PRICE_STICK</f>
        <v>86.4</v>
      </c>
      <c r="AG667" s="24" t="n">
        <f aca="false">SUM(X667:AF667)</f>
        <v>2482.82481015</v>
      </c>
      <c r="AH667" s="20" t="n">
        <f aca="false">FIXED_BOM</f>
        <v>3754</v>
      </c>
      <c r="AI667" s="24" t="n">
        <f aca="false">(AG667+AH667)*(1+CONT)</f>
        <v>7172.3485316725</v>
      </c>
      <c r="AJ667" s="24" t="n">
        <f aca="false">IF(AR667&gt;0,AI667/AR667,1000000000000)</f>
        <v>1489.34491769599</v>
      </c>
      <c r="AK667" s="8" t="n">
        <f aca="false">IF(AND(AP667&gt;=V_NEED,AR667&gt;=P_MIN,AQ667&gt;=Z_MIN,F667&lt;=N_CAP,D667&lt;=R_MAX,OR(CORONA_REQ=0,O667&gt;=G667),OR(CORE_MODE&lt;&gt;3,E_CORE&lt;=E_NULL_MAX),N_CW_A_OK="yes"),1,0)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IF(CORE_MODE=1,G667,IF(OR(CORE_MODE=3,CORE_MODE=4),IF(A_FEED=2,0,G667)+(CHOOSE(N_CW+1,0,1,CW_N2,CW_N3,CW_N4,CW_N5,CW_N6)+IF(A_FEED=2,CHOOSE(MIN(N_CW_A,6)+1,0,1,CW_N2,CW_N3,CW_N4,CW_N5,CW_N6),CHOOSE(MIN(N_CW_A,2)+1,0,CW_A1,CW_A2)))*CW_PER_SWING*AM667,AM667))</f>
        <v>21.929254443954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2*ROUNDUP(G668*1000/V_ZENER,0)*PRICE_Z+(4+IF(CORE_MODE=1,1,0)+IF(OR(CORE_MODE=3,CORE_MODE=4),IF(A_FEED=2,0,1)+2*N_CW+2*N_CW_A,0))*ROUNDUP(G668*DIODE_SAFETY/V_STICK,0)*PRICE_STICK</f>
        <v>86.4</v>
      </c>
      <c r="AG668" s="24" t="n">
        <f aca="false">SUM(X668:AF668)</f>
        <v>3010.25343852</v>
      </c>
      <c r="AH668" s="20" t="n">
        <f aca="false">FIXED_BOM</f>
        <v>3754</v>
      </c>
      <c r="AI668" s="24" t="n">
        <f aca="false">(AG668+AH668)*(1+CONT)</f>
        <v>7778.891454298</v>
      </c>
      <c r="AJ668" s="24" t="n">
        <f aca="false">IF(AR668&gt;0,AI668/AR668,1000000000000)</f>
        <v>1257.55472182062</v>
      </c>
      <c r="AK668" s="8" t="n">
        <f aca="false">IF(AND(AP668&gt;=V_NEED,AR668&gt;=P_MIN,AQ668&gt;=Z_MIN,F668&lt;=N_CAP,D668&lt;=R_MAX,OR(CORONA_REQ=0,O668&gt;=G668),OR(CORE_MODE&lt;&gt;3,E_CORE&lt;=E_NULL_MAX),N_CW_A_OK="yes"),1,0)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IF(CORE_MODE=1,G668,IF(OR(CORE_MODE=3,CORE_MODE=4),IF(A_FEED=2,0,G668)+(CHOOSE(N_CW+1,0,1,CW_N2,CW_N3,CW_N4,CW_N5,CW_N6)+IF(A_FEED=2,CHOOSE(MIN(N_CW_A,6)+1,0,1,CW_N2,CW_N3,CW_N4,CW_N5,CW_N6),CHOOSE(MIN(N_CW_A,2)+1,0,CW_A1,CW_A2)))*CW_PER_SWING*AM668,AM668))</f>
        <v>22.058958669462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2*ROUNDUP(G669*1000/V_ZENER,0)*PRICE_Z+(4+IF(CORE_MODE=1,1,0)+IF(OR(CORE_MODE=3,CORE_MODE=4),IF(A_FEED=2,0,1)+2*N_CW+2*N_CW_A,0))*ROUNDUP(G669*DIODE_SAFETY/V_STICK,0)*PRICE_STICK</f>
        <v>86.4</v>
      </c>
      <c r="AG669" s="24" t="n">
        <f aca="false">SUM(X669:AF669)</f>
        <v>3537.68208536</v>
      </c>
      <c r="AH669" s="20" t="n">
        <f aca="false">FIXED_BOM</f>
        <v>3754</v>
      </c>
      <c r="AI669" s="24" t="n">
        <f aca="false">(AG669+AH669)*(1+CONT)</f>
        <v>8385.434398164</v>
      </c>
      <c r="AJ669" s="24" t="n">
        <f aca="false">IF(AR669&gt;0,AI669/AR669,1000000000000)</f>
        <v>1109.23066214584</v>
      </c>
      <c r="AK669" s="8" t="n">
        <f aca="false">IF(AND(AP669&gt;=V_NEED,AR669&gt;=P_MIN,AQ669&gt;=Z_MIN,F669&lt;=N_CAP,D669&lt;=R_MAX,OR(CORONA_REQ=0,O669&gt;=G669),OR(CORE_MODE&lt;&gt;3,E_CORE&lt;=E_NULL_MAX),N_CW_A_OK="yes"),1,0)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IF(CORE_MODE=1,G669,IF(OR(CORE_MODE=3,CORE_MODE=4),IF(A_FEED=2,0,G669)+(CHOOSE(N_CW+1,0,1,CW_N2,CW_N3,CW_N4,CW_N5,CW_N6)+IF(A_FEED=2,CHOOSE(MIN(N_CW_A,6)+1,0,1,CW_N2,CW_N3,CW_N4,CW_N5,CW_N6),CHOOSE(MIN(N_CW_A,2)+1,0,CW_A1,CW_A2)))*CW_PER_SWING*AM669,AM669))</f>
        <v>22.194448183908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2*ROUNDUP(G670*1000/V_ZENER,0)*PRICE_Z+(4+IF(CORE_MODE=1,1,0)+IF(OR(CORE_MODE=3,CORE_MODE=4),IF(A_FEED=2,0,1)+2*N_CW+2*N_CW_A,0))*ROUNDUP(G670*DIODE_SAFETY/V_STICK,0)*PRICE_STICK</f>
        <v>86.4</v>
      </c>
      <c r="AG670" s="24" t="n">
        <f aca="false">SUM(X670:AF670)</f>
        <v>4592.53941907</v>
      </c>
      <c r="AH670" s="20" t="n">
        <f aca="false">FIXED_BOM</f>
        <v>3754</v>
      </c>
      <c r="AI670" s="24" t="n">
        <f aca="false">(AG670+AH670)*(1+CONT)</f>
        <v>9598.5203319305</v>
      </c>
      <c r="AJ670" s="24" t="n">
        <f aca="false">IF(AR670&gt;0,AI670/AR670,1000000000000)</f>
        <v>931.999598006466</v>
      </c>
      <c r="AK670" s="8" t="n">
        <f aca="false">IF(AND(AP670&gt;=V_NEED,AR670&gt;=P_MIN,AQ670&gt;=Z_MIN,F670&lt;=N_CAP,D670&lt;=R_MAX,OR(CORONA_REQ=0,O670&gt;=G670),OR(CORE_MODE&lt;&gt;3,E_CORE&lt;=E_NULL_MAX),N_CW_A_OK="yes"),1,0)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IF(CORE_MODE=1,G670,IF(OR(CORE_MODE=3,CORE_MODE=4),IF(A_FEED=2,0,G670)+(CHOOSE(N_CW+1,0,1,CW_N2,CW_N3,CW_N4,CW_N5,CW_N6)+IF(A_FEED=2,CHOOSE(MIN(N_CW_A,6)+1,0,1,CW_N2,CW_N3,CW_N4,CW_N5,CW_N6),CHOOSE(MIN(N_CW_A,2)+1,0,CW_A1,CW_A2)))*CW_PER_SWING*AM670,AM670))</f>
        <v>22.405851045864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2*ROUNDUP(G671*1000/V_ZENER,0)*PRICE_Z+(4+IF(CORE_MODE=1,1,0)+IF(OR(CORE_MODE=3,CORE_MODE=4),IF(A_FEED=2,0,1)+2*N_CW+2*N_CW_A,0))*ROUNDUP(G671*DIODE_SAFETY/V_STICK,0)*PRICE_STICK</f>
        <v>86.4</v>
      </c>
      <c r="AG671" s="24" t="n">
        <f aca="false">SUM(X671:AF671)</f>
        <v>1366.36756048</v>
      </c>
      <c r="AH671" s="20" t="n">
        <f aca="false">FIXED_BOM</f>
        <v>3754</v>
      </c>
      <c r="AI671" s="24" t="n">
        <f aca="false">(AG671+AH671)*(1+CONT)</f>
        <v>5888.422694552</v>
      </c>
      <c r="AJ671" s="24" t="n">
        <f aca="false">IF(AR671&gt;0,AI671/AR671,1000000000000)</f>
        <v>3951.14744448761</v>
      </c>
      <c r="AK671" s="8" t="n">
        <f aca="false">IF(AND(AP671&gt;=V_NEED,AR671&gt;=P_MIN,AQ671&gt;=Z_MIN,F671&lt;=N_CAP,D671&lt;=R_MAX,OR(CORONA_REQ=0,O671&gt;=G671),OR(CORE_MODE&lt;&gt;3,E_CORE&lt;=E_NULL_MAX),N_CW_A_OK="yes"),1,0)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IF(CORE_MODE=1,G671,IF(OR(CORE_MODE=3,CORE_MODE=4),IF(A_FEED=2,0,G671)+(CHOOSE(N_CW+1,0,1,CW_N2,CW_N3,CW_N4,CW_N5,CW_N6)+IF(A_FEED=2,CHOOSE(MIN(N_CW_A,6)+1,0,1,CW_N2,CW_N3,CW_N4,CW_N5,CW_N6),CHOOSE(MIN(N_CW_A,2)+1,0,CW_A1,CW_A2)))*CW_PER_SWING*AM671,AM671))</f>
        <v>21.621632422104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2*ROUNDUP(G672*1000/V_ZENER,0)*PRICE_Z+(4+IF(CORE_MODE=1,1,0)+IF(OR(CORE_MODE=3,CORE_MODE=4),IF(A_FEED=2,0,1)+2*N_CW+2*N_CW_A,0))*ROUNDUP(G672*DIODE_SAFETY/V_STICK,0)*PRICE_STICK</f>
        <v>86.4</v>
      </c>
      <c r="AG672" s="24" t="n">
        <f aca="false">SUM(X672:AF672)</f>
        <v>1819.81503969</v>
      </c>
      <c r="AH672" s="20" t="n">
        <f aca="false">FIXED_BOM</f>
        <v>3754</v>
      </c>
      <c r="AI672" s="24" t="n">
        <f aca="false">(AG672+AH672)*(1+CONT)</f>
        <v>6409.8872956435</v>
      </c>
      <c r="AJ672" s="24" t="n">
        <f aca="false">IF(AR672&gt;0,AI672/AR672,1000000000000)</f>
        <v>2546.8482479456</v>
      </c>
      <c r="AK672" s="8" t="n">
        <f aca="false">IF(AND(AP672&gt;=V_NEED,AR672&gt;=P_MIN,AQ672&gt;=Z_MIN,F672&lt;=N_CAP,D672&lt;=R_MAX,OR(CORONA_REQ=0,O672&gt;=G672),OR(CORE_MODE&lt;&gt;3,E_CORE&lt;=E_NULL_MAX),N_CW_A_OK="yes"),1,0)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IF(CORE_MODE=1,G672,IF(OR(CORE_MODE=3,CORE_MODE=4),IF(A_FEED=2,0,G672)+(CHOOSE(N_CW+1,0,1,CW_N2,CW_N3,CW_N4,CW_N5,CW_N6)+IF(A_FEED=2,CHOOSE(MIN(N_CW_A,6)+1,0,1,CW_N2,CW_N3,CW_N4,CW_N5,CW_N6),CHOOSE(MIN(N_CW_A,2)+1,0,CW_A1,CW_A2)))*CW_PER_SWING*AM672,AM672))</f>
        <v>21.807924668244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2*ROUNDUP(G673*1000/V_ZENER,0)*PRICE_Z+(4+IF(CORE_MODE=1,1,0)+IF(OR(CORE_MODE=3,CORE_MODE=4),IF(A_FEED=2,0,1)+2*N_CW+2*N_CW_A,0))*ROUNDUP(G673*DIODE_SAFETY/V_STICK,0)*PRICE_STICK</f>
        <v>86.4</v>
      </c>
      <c r="AG673" s="24" t="n">
        <f aca="false">SUM(X673:AF673)</f>
        <v>2356.02998168</v>
      </c>
      <c r="AH673" s="20" t="n">
        <f aca="false">FIXED_BOM</f>
        <v>3754</v>
      </c>
      <c r="AI673" s="24" t="n">
        <f aca="false">(AG673+AH673)*(1+CONT)</f>
        <v>7026.534478932</v>
      </c>
      <c r="AJ673" s="24" t="n">
        <f aca="false">IF(AR673&gt;0,AI673/AR673,1000000000000)</f>
        <v>1981.95292949963</v>
      </c>
      <c r="AK673" s="8" t="n">
        <f aca="false">IF(AND(AP673&gt;=V_NEED,AR673&gt;=P_MIN,AQ673&gt;=Z_MIN,F673&lt;=N_CAP,D673&lt;=R_MAX,OR(CORONA_REQ=0,O673&gt;=G673),OR(CORE_MODE&lt;&gt;3,E_CORE&lt;=E_NULL_MAX),N_CW_A_OK="yes"),1,0)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IF(CORE_MODE=1,G673,IF(OR(CORE_MODE=3,CORE_MODE=4),IF(A_FEED=2,0,G673)+(CHOOSE(N_CW+1,0,1,CW_N2,CW_N3,CW_N4,CW_N5,CW_N6)+IF(A_FEED=2,CHOOSE(MIN(N_CW_A,6)+1,0,1,CW_N2,CW_N3,CW_N4,CW_N5,CW_N6),CHOOSE(MIN(N_CW_A,2)+1,0,CW_A1,CW_A2)))*CW_PER_SWING*AM673,AM673))</f>
        <v>21.930209462304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2*ROUNDUP(G674*1000/V_ZENER,0)*PRICE_Z+(4+IF(CORE_MODE=1,1,0)+IF(OR(CORE_MODE=3,CORE_MODE=4),IF(A_FEED=2,0,1)+2*N_CW+2*N_CW_A,0))*ROUNDUP(G674*DIODE_SAFETY/V_STICK,0)*PRICE_STICK</f>
        <v>86.4</v>
      </c>
      <c r="AG674" s="24" t="n">
        <f aca="false">SUM(X674:AF674)</f>
        <v>2809.47741286</v>
      </c>
      <c r="AH674" s="20" t="n">
        <f aca="false">FIXED_BOM</f>
        <v>3754</v>
      </c>
      <c r="AI674" s="24" t="n">
        <f aca="false">(AG674+AH674)*(1+CONT)</f>
        <v>7547.999024789</v>
      </c>
      <c r="AJ674" s="24" t="n">
        <f aca="false">IF(AR674&gt;0,AI674/AR674,1000000000000)</f>
        <v>1648.89120894653</v>
      </c>
      <c r="AK674" s="8" t="n">
        <f aca="false">IF(AND(AP674&gt;=V_NEED,AR674&gt;=P_MIN,AQ674&gt;=Z_MIN,F674&lt;=N_CAP,D674&lt;=R_MAX,OR(CORONA_REQ=0,O674&gt;=G674),OR(CORE_MODE&lt;&gt;3,E_CORE&lt;=E_NULL_MAX),N_CW_A_OK="yes"),1,0)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IF(CORE_MODE=1,G674,IF(OR(CORE_MODE=3,CORE_MODE=4),IF(A_FEED=2,0,G674)+(CHOOSE(N_CW+1,0,1,CW_N2,CW_N3,CW_N4,CW_N5,CW_N6)+IF(A_FEED=2,CHOOSE(MIN(N_CW_A,6)+1,0,1,CW_N2,CW_N3,CW_N4,CW_N5,CW_N6),CHOOSE(MIN(N_CW_A,2)+1,0,CW_A1,CW_A2)))*CW_PER_SWING*AM674,AM674))</f>
        <v>22.02193791369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2*ROUNDUP(G675*1000/V_ZENER,0)*PRICE_Z+(4+IF(CORE_MODE=1,1,0)+IF(OR(CORE_MODE=3,CORE_MODE=4),IF(A_FEED=2,0,1)+2*N_CW+2*N_CW_A,0))*ROUNDUP(G675*DIODE_SAFETY/V_STICK,0)*PRICE_STICK</f>
        <v>86.4</v>
      </c>
      <c r="AG675" s="24" t="n">
        <f aca="false">SUM(X675:AF675)</f>
        <v>3345.69246288</v>
      </c>
      <c r="AH675" s="20" t="n">
        <f aca="false">FIXED_BOM</f>
        <v>3754</v>
      </c>
      <c r="AI675" s="24" t="n">
        <f aca="false">(AG675+AH675)*(1+CONT)</f>
        <v>8164.646332312</v>
      </c>
      <c r="AJ675" s="24" t="n">
        <f aca="false">IF(AR675&gt;0,AI675/AR675,1000000000000)</f>
        <v>1456.9812917126</v>
      </c>
      <c r="AK675" s="8" t="n">
        <f aca="false">IF(AND(AP675&gt;=V_NEED,AR675&gt;=P_MIN,AQ675&gt;=Z_MIN,F675&lt;=N_CAP,D675&lt;=R_MAX,OR(CORONA_REQ=0,O675&gt;=G675),OR(CORE_MODE&lt;&gt;3,E_CORE&lt;=E_NULL_MAX),N_CW_A_OK="yes"),1,0)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IF(CORE_MODE=1,G675,IF(OR(CORE_MODE=3,CORE_MODE=4),IF(A_FEED=2,0,G675)+(CHOOSE(N_CW+1,0,1,CW_N2,CW_N3,CW_N4,CW_N5,CW_N6)+IF(A_FEED=2,CHOOSE(MIN(N_CW_A,6)+1,0,1,CW_N2,CW_N3,CW_N4,CW_N5,CW_N6),CHOOSE(MIN(N_CW_A,2)+1,0,CW_A1,CW_A2)))*CW_PER_SWING*AM675,AM675))</f>
        <v>22.095499793796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2*ROUNDUP(G676*1000/V_ZENER,0)*PRICE_Z+(4+IF(CORE_MODE=1,1,0)+IF(OR(CORE_MODE=3,CORE_MODE=4),IF(A_FEED=2,0,1)+2*N_CW+2*N_CW_A,0))*ROUNDUP(G676*DIODE_SAFETY/V_STICK,0)*PRICE_STICK</f>
        <v>86.4</v>
      </c>
      <c r="AG676" s="24" t="n">
        <f aca="false">SUM(X676:AF676)</f>
        <v>4252.58731327</v>
      </c>
      <c r="AH676" s="20" t="n">
        <f aca="false">FIXED_BOM</f>
        <v>3754</v>
      </c>
      <c r="AI676" s="24" t="n">
        <f aca="false">(AG676+AH676)*(1+CONT)</f>
        <v>9207.5754102605</v>
      </c>
      <c r="AJ676" s="24" t="n">
        <f aca="false">IF(AR676&gt;0,AI676/AR676,1000000000000)</f>
        <v>1199.72801743758</v>
      </c>
      <c r="AK676" s="8" t="n">
        <f aca="false">IF(AND(AP676&gt;=V_NEED,AR676&gt;=P_MIN,AQ676&gt;=Z_MIN,F676&lt;=N_CAP,D676&lt;=R_MAX,OR(CORONA_REQ=0,O676&gt;=G676),OR(CORE_MODE&lt;&gt;3,E_CORE&lt;=E_NULL_MAX),N_CW_A_OK="yes"),1,0)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IF(CORE_MODE=1,G676,IF(OR(CORE_MODE=3,CORE_MODE=4),IF(A_FEED=2,0,G676)+(CHOOSE(N_CW+1,0,1,CW_N2,CW_N3,CW_N4,CW_N5,CW_N6)+IF(A_FEED=2,CHOOSE(MIN(N_CW_A,6)+1,0,1,CW_N2,CW_N3,CW_N4,CW_N5,CW_N6),CHOOSE(MIN(N_CW_A,2)+1,0,CW_A1,CW_A2)))*CW_PER_SWING*AM676,AM676))</f>
        <v>22.299822786384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2*ROUNDUP(G677*1000/V_ZENER,0)*PRICE_Z+(4+IF(CORE_MODE=1,1,0)+IF(OR(CORE_MODE=3,CORE_MODE=4),IF(A_FEED=2,0,1)+2*N_CW+2*N_CW_A,0))*ROUNDUP(G677*DIODE_SAFETY/V_STICK,0)*PRICE_STICK</f>
        <v>86.4</v>
      </c>
      <c r="AG677" s="24" t="n">
        <f aca="false">SUM(X677:AF677)</f>
        <v>1373.98253932</v>
      </c>
      <c r="AH677" s="20" t="n">
        <f aca="false">FIXED_BOM</f>
        <v>3754</v>
      </c>
      <c r="AI677" s="24" t="n">
        <f aca="false">(AG677+AH677)*(1+CONT)</f>
        <v>5897.179920218</v>
      </c>
      <c r="AJ677" s="24" t="n">
        <f aca="false">IF(AR677&gt;0,AI677/AR677,1000000000000)</f>
        <v>3237.55110926415</v>
      </c>
      <c r="AK677" s="8" t="n">
        <f aca="false">IF(AND(AP677&gt;=V_NEED,AR677&gt;=P_MIN,AQ677&gt;=Z_MIN,F677&lt;=N_CAP,D677&lt;=R_MAX,OR(CORONA_REQ=0,O677&gt;=G677),OR(CORE_MODE&lt;&gt;3,E_CORE&lt;=E_NULL_MAX),N_CW_A_OK="yes"),1,0)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IF(CORE_MODE=1,G677,IF(OR(CORE_MODE=3,CORE_MODE=4),IF(A_FEED=2,0,G677)+(CHOOSE(N_CW+1,0,1,CW_N2,CW_N3,CW_N4,CW_N5,CW_N6)+IF(A_FEED=2,CHOOSE(MIN(N_CW_A,6)+1,0,1,CW_N2,CW_N3,CW_N4,CW_N5,CW_N6),CHOOSE(MIN(N_CW_A,2)+1,0,CW_A1,CW_A2)))*CW_PER_SWING*AM677,AM677))</f>
        <v>21.65143323915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2*ROUNDUP(G678*1000/V_ZENER,0)*PRICE_Z+(4+IF(CORE_MODE=1,1,0)+IF(OR(CORE_MODE=3,CORE_MODE=4),IF(A_FEED=2,0,1)+2*N_CW+2*N_CW_A,0))*ROUNDUP(G678*DIODE_SAFETY/V_STICK,0)*PRICE_STICK</f>
        <v>86.4</v>
      </c>
      <c r="AG678" s="24" t="n">
        <f aca="false">SUM(X678:AF678)</f>
        <v>1914.00503073</v>
      </c>
      <c r="AH678" s="20" t="n">
        <f aca="false">FIXED_BOM</f>
        <v>3754</v>
      </c>
      <c r="AI678" s="24" t="n">
        <f aca="false">(AG678+AH678)*(1+CONT)</f>
        <v>6518.2057853395</v>
      </c>
      <c r="AJ678" s="24" t="n">
        <f aca="false">IF(AR678&gt;0,AI678/AR678,1000000000000)</f>
        <v>2145.38164579593</v>
      </c>
      <c r="AK678" s="8" t="n">
        <f aca="false">IF(AND(AP678&gt;=V_NEED,AR678&gt;=P_MIN,AQ678&gt;=Z_MIN,F678&lt;=N_CAP,D678&lt;=R_MAX,OR(CORONA_REQ=0,O678&gt;=G678),OR(CORE_MODE&lt;&gt;3,E_CORE&lt;=E_NULL_MAX),N_CW_A_OK="yes"),1,0)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IF(CORE_MODE=1,G678,IF(OR(CORE_MODE=3,CORE_MODE=4),IF(A_FEED=2,0,G678)+(CHOOSE(N_CW+1,0,1,CW_N2,CW_N3,CW_N4,CW_N5,CW_N6)+IF(A_FEED=2,CHOOSE(MIN(N_CW_A,6)+1,0,1,CW_N2,CW_N3,CW_N4,CW_N5,CW_N6),CHOOSE(MIN(N_CW_A,2)+1,0,CW_A1,CW_A2)))*CW_PER_SWING*AM678,AM678))</f>
        <v>21.830980933476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2*ROUNDUP(G679*1000/V_ZENER,0)*PRICE_Z+(4+IF(CORE_MODE=1,1,0)+IF(OR(CORE_MODE=3,CORE_MODE=4),IF(A_FEED=2,0,1)+2*N_CW+2*N_CW_A,0))*ROUNDUP(G679*DIODE_SAFETY/V_STICK,0)*PRICE_STICK</f>
        <v>86.4</v>
      </c>
      <c r="AG679" s="24" t="n">
        <f aca="false">SUM(X679:AF679)</f>
        <v>2454.02758911</v>
      </c>
      <c r="AH679" s="20" t="n">
        <f aca="false">FIXED_BOM</f>
        <v>3754</v>
      </c>
      <c r="AI679" s="24" t="n">
        <f aca="false">(AG679+AH679)*(1+CONT)</f>
        <v>7139.2317274765</v>
      </c>
      <c r="AJ679" s="24" t="n">
        <f aca="false">IF(AR679&gt;0,AI679/AR679,1000000000000)</f>
        <v>1677.38169837819</v>
      </c>
      <c r="AK679" s="8" t="n">
        <f aca="false">IF(AND(AP679&gt;=V_NEED,AR679&gt;=P_MIN,AQ679&gt;=Z_MIN,F679&lt;=N_CAP,D679&lt;=R_MAX,OR(CORONA_REQ=0,O679&gt;=G679),OR(CORE_MODE&lt;&gt;3,E_CORE&lt;=E_NULL_MAX),N_CW_A_OK="yes"),1,0)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IF(CORE_MODE=1,G679,IF(OR(CORE_MODE=3,CORE_MODE=4),IF(A_FEED=2,0,G679)+(CHOOSE(N_CW+1,0,1,CW_N2,CW_N3,CW_N4,CW_N5,CW_N6)+IF(A_FEED=2,CHOOSE(MIN(N_CW_A,6)+1,0,1,CW_N2,CW_N3,CW_N4,CW_N5,CW_N6),CHOOSE(MIN(N_CW_A,2)+1,0,CW_A1,CW_A2)))*CW_PER_SWING*AM679,AM679))</f>
        <v>21.952361643498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2*ROUNDUP(G680*1000/V_ZENER,0)*PRICE_Z+(4+IF(CORE_MODE=1,1,0)+IF(OR(CORE_MODE=3,CORE_MODE=4),IF(A_FEED=2,0,1)+2*N_CW+2*N_CW_A,0))*ROUNDUP(G680*DIODE_SAFETY/V_STICK,0)*PRICE_STICK</f>
        <v>86.4</v>
      </c>
      <c r="AG680" s="24" t="n">
        <f aca="false">SUM(X680:AF680)</f>
        <v>2994.05014202</v>
      </c>
      <c r="AH680" s="20" t="n">
        <f aca="false">FIXED_BOM</f>
        <v>3754</v>
      </c>
      <c r="AI680" s="24" t="n">
        <f aca="false">(AG680+AH680)*(1+CONT)</f>
        <v>7760.257663323</v>
      </c>
      <c r="AJ680" s="24" t="n">
        <f aca="false">IF(AR680&gt;0,AI680/AR680,1000000000000)</f>
        <v>1417.52733779176</v>
      </c>
      <c r="AK680" s="8" t="n">
        <f aca="false">IF(AND(AP680&gt;=V_NEED,AR680&gt;=P_MIN,AQ680&gt;=Z_MIN,F680&lt;=N_CAP,D680&lt;=R_MAX,OR(CORONA_REQ=0,O680&gt;=G680),OR(CORE_MODE&lt;&gt;3,E_CORE&lt;=E_NULL_MAX),N_CW_A_OK="yes"),1,0)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IF(CORE_MODE=1,G680,IF(OR(CORE_MODE=3,CORE_MODE=4),IF(A_FEED=2,0,G680)+(CHOOSE(N_CW+1,0,1,CW_N2,CW_N3,CW_N4,CW_N5,CW_N6)+IF(A_FEED=2,CHOOSE(MIN(N_CW_A,6)+1,0,1,CW_N2,CW_N3,CW_N4,CW_N5,CW_N6),CHOOSE(MIN(N_CW_A,2)+1,0,CW_A1,CW_A2)))*CW_PER_SWING*AM680,AM680))</f>
        <v>22.044026426994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2*ROUNDUP(G681*1000/V_ZENER,0)*PRICE_Z+(4+IF(CORE_MODE=1,1,0)+IF(OR(CORE_MODE=3,CORE_MODE=4),IF(A_FEED=2,0,1)+2*N_CW+2*N_CW_A,0))*ROUNDUP(G681*DIODE_SAFETY/V_STICK,0)*PRICE_STICK</f>
        <v>86.4</v>
      </c>
      <c r="AG681" s="24" t="n">
        <f aca="false">SUM(X681:AF681)</f>
        <v>3451.30505065</v>
      </c>
      <c r="AH681" s="20" t="n">
        <f aca="false">FIXED_BOM</f>
        <v>3754</v>
      </c>
      <c r="AI681" s="24" t="n">
        <f aca="false">(AG681+AH681)*(1+CONT)</f>
        <v>8286.1008082475</v>
      </c>
      <c r="AJ681" s="24" t="n">
        <f aca="false">IF(AR681&gt;0,AI681/AR681,1000000000000)</f>
        <v>1238.02270311894</v>
      </c>
      <c r="AK681" s="8" t="n">
        <f aca="false">IF(AND(AP681&gt;=V_NEED,AR681&gt;=P_MIN,AQ681&gt;=Z_MIN,F681&lt;=N_CAP,D681&lt;=R_MAX,OR(CORONA_REQ=0,O681&gt;=G681),OR(CORE_MODE&lt;&gt;3,E_CORE&lt;=E_NULL_MAX),N_CW_A_OK="yes"),1,0)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IF(CORE_MODE=1,G681,IF(OR(CORE_MODE=3,CORE_MODE=4),IF(A_FEED=2,0,G681)+(CHOOSE(N_CW+1,0,1,CW_N2,CW_N3,CW_N4,CW_N5,CW_N6)+IF(A_FEED=2,CHOOSE(MIN(N_CW_A,6)+1,0,1,CW_N2,CW_N3,CW_N4,CW_N5,CW_N6),CHOOSE(MIN(N_CW_A,2)+1,0,CW_A1,CW_A2)))*CW_PER_SWING*AM681,AM681))</f>
        <v>22.168463195736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2*ROUNDUP(G682*1000/V_ZENER,0)*PRICE_Z+(4+IF(CORE_MODE=1,1,0)+IF(OR(CORE_MODE=3,CORE_MODE=4),IF(A_FEED=2,0,1)+2*N_CW+2*N_CW_A,0))*ROUNDUP(G682*DIODE_SAFETY/V_STICK,0)*PRICE_STICK</f>
        <v>86.4</v>
      </c>
      <c r="AG682" s="24" t="n">
        <f aca="false">SUM(X682:AF682)</f>
        <v>4531.35002847</v>
      </c>
      <c r="AH682" s="20" t="n">
        <f aca="false">FIXED_BOM</f>
        <v>3754</v>
      </c>
      <c r="AI682" s="24" t="n">
        <f aca="false">(AG682+AH682)*(1+CONT)</f>
        <v>9528.1525327405</v>
      </c>
      <c r="AJ682" s="24" t="n">
        <f aca="false">IF(AR682&gt;0,AI682/AR682,1000000000000)</f>
        <v>1042.5556267221</v>
      </c>
      <c r="AK682" s="8" t="n">
        <f aca="false">IF(AND(AP682&gt;=V_NEED,AR682&gt;=P_MIN,AQ682&gt;=Z_MIN,F682&lt;=N_CAP,D682&lt;=R_MAX,OR(CORONA_REQ=0,O682&gt;=G682),OR(CORE_MODE&lt;&gt;3,E_CORE&lt;=E_NULL_MAX),N_CW_A_OK="yes"),1,0)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IF(CORE_MODE=1,G682,IF(OR(CORE_MODE=3,CORE_MODE=4),IF(A_FEED=2,0,G682)+(CHOOSE(N_CW+1,0,1,CW_N2,CW_N3,CW_N4,CW_N5,CW_N6)+IF(A_FEED=2,CHOOSE(MIN(N_CW_A,6)+1,0,1,CW_N2,CW_N3,CW_N4,CW_N5,CW_N6),CHOOSE(MIN(N_CW_A,2)+1,0,CW_A1,CW_A2)))*CW_PER_SWING*AM682,AM682))</f>
        <v>22.383575773416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2*ROUNDUP(G683*1000/V_ZENER,0)*PRICE_Z+(4+IF(CORE_MODE=1,1,0)+IF(OR(CORE_MODE=3,CORE_MODE=4),IF(A_FEED=2,0,1)+2*N_CW+2*N_CW_A,0))*ROUNDUP(G683*DIODE_SAFETY/V_STICK,0)*PRICE_STICK</f>
        <v>86.4</v>
      </c>
      <c r="AG683" s="24" t="n">
        <f aca="false">SUM(X683:AF683)</f>
        <v>1464.36509594</v>
      </c>
      <c r="AH683" s="20" t="n">
        <f aca="false">FIXED_BOM</f>
        <v>3754</v>
      </c>
      <c r="AI683" s="24" t="n">
        <f aca="false">(AG683+AH683)*(1+CONT)</f>
        <v>6001.119860331</v>
      </c>
      <c r="AJ683" s="24" t="n">
        <f aca="false">IF(AR683&gt;0,AI683/AR683,1000000000000)</f>
        <v>2944.82181525722</v>
      </c>
      <c r="AK683" s="8" t="n">
        <f aca="false">IF(AND(AP683&gt;=V_NEED,AR683&gt;=P_MIN,AQ683&gt;=Z_MIN,F683&lt;=N_CAP,D683&lt;=R_MAX,OR(CORONA_REQ=0,O683&gt;=G683),OR(CORE_MODE&lt;&gt;3,E_CORE&lt;=E_NULL_MAX),N_CW_A_OK="yes"),1,0)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IF(CORE_MODE=1,G683,IF(OR(CORE_MODE=3,CORE_MODE=4),IF(A_FEED=2,0,G683)+(CHOOSE(N_CW+1,0,1,CW_N2,CW_N3,CW_N4,CW_N5,CW_N6)+IF(A_FEED=2,CHOOSE(MIN(N_CW_A,6)+1,0,1,CW_N2,CW_N3,CW_N4,CW_N5,CW_N6),CHOOSE(MIN(N_CW_A,2)+1,0,CW_A1,CW_A2)))*CW_PER_SWING*AM683,AM683))</f>
        <v>21.562947605628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2*ROUNDUP(G684*1000/V_ZENER,0)*PRICE_Z+(4+IF(CORE_MODE=1,1,0)+IF(OR(CORE_MODE=3,CORE_MODE=4),IF(A_FEED=2,0,1)+2*N_CW+2*N_CW_A,0))*ROUNDUP(G684*DIODE_SAFETY/V_STICK,0)*PRICE_STICK</f>
        <v>86.4</v>
      </c>
      <c r="AG684" s="24" t="n">
        <f aca="false">SUM(X684:AF684)</f>
        <v>2008.19513677</v>
      </c>
      <c r="AH684" s="20" t="n">
        <f aca="false">FIXED_BOM</f>
        <v>3754</v>
      </c>
      <c r="AI684" s="24" t="n">
        <f aca="false">(AG684+AH684)*(1+CONT)</f>
        <v>6626.5244072855</v>
      </c>
      <c r="AJ684" s="24" t="n">
        <f aca="false">IF(AR684&gt;0,AI684/AR684,1000000000000)</f>
        <v>1965.04140235961</v>
      </c>
      <c r="AK684" s="8" t="n">
        <f aca="false">IF(AND(AP684&gt;=V_NEED,AR684&gt;=P_MIN,AQ684&gt;=Z_MIN,F684&lt;=N_CAP,D684&lt;=R_MAX,OR(CORONA_REQ=0,O684&gt;=G684),OR(CORE_MODE&lt;&gt;3,E_CORE&lt;=E_NULL_MAX),N_CW_A_OK="yes"),1,0)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IF(CORE_MODE=1,G684,IF(OR(CORE_MODE=3,CORE_MODE=4),IF(A_FEED=2,0,G684)+(CHOOSE(N_CW+1,0,1,CW_N2,CW_N3,CW_N4,CW_N5,CW_N6)+IF(A_FEED=2,CHOOSE(MIN(N_CW_A,6)+1,0,1,CW_N2,CW_N3,CW_N4,CW_N5,CW_N6),CHOOSE(MIN(N_CW_A,2)+1,0,CW_A1,CW_A2)))*CW_PER_SWING*AM684,AM684))</f>
        <v>21.744256778244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2*ROUNDUP(G685*1000/V_ZENER,0)*PRICE_Z+(4+IF(CORE_MODE=1,1,0)+IF(OR(CORE_MODE=3,CORE_MODE=4),IF(A_FEED=2,0,1)+2*N_CW+2*N_CW_A,0))*ROUNDUP(G685*DIODE_SAFETY/V_STICK,0)*PRICE_STICK</f>
        <v>86.4</v>
      </c>
      <c r="AG685" s="24" t="n">
        <f aca="false">SUM(X685:AF685)</f>
        <v>2552.02513107</v>
      </c>
      <c r="AH685" s="20" t="n">
        <f aca="false">FIXED_BOM</f>
        <v>3754</v>
      </c>
      <c r="AI685" s="24" t="n">
        <f aca="false">(AG685+AH685)*(1+CONT)</f>
        <v>7251.9289007305</v>
      </c>
      <c r="AJ685" s="24" t="n">
        <f aca="false">IF(AR685&gt;0,AI685/AR685,1000000000000)</f>
        <v>1539.47161570966</v>
      </c>
      <c r="AK685" s="8" t="n">
        <f aca="false">IF(AND(AP685&gt;=V_NEED,AR685&gt;=P_MIN,AQ685&gt;=Z_MIN,F685&lt;=N_CAP,D685&lt;=R_MAX,OR(CORONA_REQ=0,O685&gt;=G685),OR(CORE_MODE&lt;&gt;3,E_CORE&lt;=E_NULL_MAX),N_CW_A_OK="yes"),1,0)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IF(CORE_MODE=1,G685,IF(OR(CORE_MODE=3,CORE_MODE=4),IF(A_FEED=2,0,G685)+(CHOOSE(N_CW+1,0,1,CW_N2,CW_N3,CW_N4,CW_N5,CW_N6)+IF(A_FEED=2,CHOOSE(MIN(N_CW_A,6)+1,0,1,CW_N2,CW_N3,CW_N4,CW_N5,CW_N6),CHOOSE(MIN(N_CW_A,2)+1,0,CW_A1,CW_A2)))*CW_PER_SWING*AM685,AM685))</f>
        <v>21.868129025028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2*ROUNDUP(G686*1000/V_ZENER,0)*PRICE_Z+(4+IF(CORE_MODE=1,1,0)+IF(OR(CORE_MODE=3,CORE_MODE=4),IF(A_FEED=2,0,1)+2*N_CW+2*N_CW_A,0))*ROUNDUP(G686*DIODE_SAFETY/V_STICK,0)*PRICE_STICK</f>
        <v>86.4</v>
      </c>
      <c r="AG686" s="24" t="n">
        <f aca="false">SUM(X686:AF686)</f>
        <v>3095.8551069</v>
      </c>
      <c r="AH686" s="20" t="n">
        <f aca="false">FIXED_BOM</f>
        <v>3754</v>
      </c>
      <c r="AI686" s="24" t="n">
        <f aca="false">(AG686+AH686)*(1+CONT)</f>
        <v>7877.333372935</v>
      </c>
      <c r="AJ686" s="24" t="n">
        <f aca="false">IF(AR686&gt;0,AI686/AR686,1000000000000)</f>
        <v>1301.7257295412</v>
      </c>
      <c r="AK686" s="8" t="n">
        <f aca="false">IF(AND(AP686&gt;=V_NEED,AR686&gt;=P_MIN,AQ686&gt;=Z_MIN,F686&lt;=N_CAP,D686&lt;=R_MAX,OR(CORONA_REQ=0,O686&gt;=G686),OR(CORE_MODE&lt;&gt;3,E_CORE&lt;=E_NULL_MAX),N_CW_A_OK="yes"),1,0)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IF(CORE_MODE=1,G686,IF(OR(CORE_MODE=3,CORE_MODE=4),IF(A_FEED=2,0,G686)+(CHOOSE(N_CW+1,0,1,CW_N2,CW_N3,CW_N4,CW_N5,CW_N6)+IF(A_FEED=2,CHOOSE(MIN(N_CW_A,6)+1,0,1,CW_N2,CW_N3,CW_N4,CW_N5,CW_N6),CHOOSE(MIN(N_CW_A,2)+1,0,CW_A1,CW_A2)))*CW_PER_SWING*AM686,AM686))</f>
        <v>21.998686400262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2*ROUNDUP(G687*1000/V_ZENER,0)*PRICE_Z+(4+IF(CORE_MODE=1,1,0)+IF(OR(CORE_MODE=3,CORE_MODE=4),IF(A_FEED=2,0,1)+2*N_CW+2*N_CW_A,0))*ROUNDUP(G687*DIODE_SAFETY/V_STICK,0)*PRICE_STICK</f>
        <v>86.4</v>
      </c>
      <c r="AG687" s="24" t="n">
        <f aca="false">SUM(X687:AF687)</f>
        <v>3639.6851612</v>
      </c>
      <c r="AH687" s="20" t="n">
        <f aca="false">FIXED_BOM</f>
        <v>3754</v>
      </c>
      <c r="AI687" s="24" t="n">
        <f aca="false">(AG687+AH687)*(1+CONT)</f>
        <v>8502.73793538</v>
      </c>
      <c r="AJ687" s="24" t="n">
        <f aca="false">IF(AR687&gt;0,AI687/AR687,1000000000000)</f>
        <v>1150.87154310061</v>
      </c>
      <c r="AK687" s="8" t="n">
        <f aca="false">IF(AND(AP687&gt;=V_NEED,AR687&gt;=P_MIN,AQ687&gt;=Z_MIN,F687&lt;=N_CAP,D687&lt;=R_MAX,OR(CORONA_REQ=0,O687&gt;=G687),OR(CORE_MODE&lt;&gt;3,E_CORE&lt;=E_NULL_MAX),N_CW_A_OK="yes"),1,0)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IF(CORE_MODE=1,G687,IF(OR(CORE_MODE=3,CORE_MODE=4),IF(A_FEED=2,0,G687)+(CHOOSE(N_CW+1,0,1,CW_N2,CW_N3,CW_N4,CW_N5,CW_N6)+IF(A_FEED=2,CHOOSE(MIN(N_CW_A,6)+1,0,1,CW_N2,CW_N3,CW_N4,CW_N5,CW_N6),CHOOSE(MIN(N_CW_A,2)+1,0,CW_A1,CW_A2)))*CW_PER_SWING*AM687,AM687))</f>
        <v>22.13373872853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2*ROUNDUP(G688*1000/V_ZENER,0)*PRICE_Z+(4+IF(CORE_MODE=1,1,0)+IF(OR(CORE_MODE=3,CORE_MODE=4),IF(A_FEED=2,0,1)+2*N_CW+2*N_CW_A,0))*ROUNDUP(G688*DIODE_SAFETY/V_STICK,0)*PRICE_STICK</f>
        <v>86.4</v>
      </c>
      <c r="AG688" s="24" t="n">
        <f aca="false">SUM(X688:AF688)</f>
        <v>4727.34511786</v>
      </c>
      <c r="AH688" s="20" t="n">
        <f aca="false">FIXED_BOM</f>
        <v>3754</v>
      </c>
      <c r="AI688" s="24" t="n">
        <f aca="false">(AG688+AH688)*(1+CONT)</f>
        <v>9753.546885539</v>
      </c>
      <c r="AJ688" s="24" t="n">
        <f aca="false">IF(AR688&gt;0,AI688/AR688,1000000000000)</f>
        <v>969.453913419092</v>
      </c>
      <c r="AK688" s="8" t="n">
        <f aca="false">IF(AND(AP688&gt;=V_NEED,AR688&gt;=P_MIN,AQ688&gt;=Z_MIN,F688&lt;=N_CAP,D688&lt;=R_MAX,OR(CORONA_REQ=0,O688&gt;=G688),OR(CORE_MODE&lt;&gt;3,E_CORE&lt;=E_NULL_MAX),N_CW_A_OK="yes"),1,0)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IF(CORE_MODE=1,G688,IF(OR(CORE_MODE=3,CORE_MODE=4),IF(A_FEED=2,0,G688)+(CHOOSE(N_CW+1,0,1,CW_N2,CW_N3,CW_N4,CW_N5,CW_N6)+IF(A_FEED=2,CHOOSE(MIN(N_CW_A,6)+1,0,1,CW_N2,CW_N3,CW_N4,CW_N5,CW_N6),CHOOSE(MIN(N_CW_A,2)+1,0,CW_A1,CW_A2)))*CW_PER_SWING*AM688,AM688))</f>
        <v>22.344254484552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2*ROUNDUP(G689*1000/V_ZENER,0)*PRICE_Z+(4+IF(CORE_MODE=1,1,0)+IF(OR(CORE_MODE=3,CORE_MODE=4),IF(A_FEED=2,0,1)+2*N_CW+2*N_CW_A,0))*ROUNDUP(G689*DIODE_SAFETY/V_STICK,0)*PRICE_STICK</f>
        <v>86.4</v>
      </c>
      <c r="AG689" s="24" t="n">
        <f aca="false">SUM(X689:AF689)</f>
        <v>1396.12426147</v>
      </c>
      <c r="AH689" s="20" t="n">
        <f aca="false">FIXED_BOM</f>
        <v>3754</v>
      </c>
      <c r="AI689" s="24" t="n">
        <f aca="false">(AG689+AH689)*(1+CONT)</f>
        <v>5922.6429006905</v>
      </c>
      <c r="AJ689" s="24" t="n">
        <f aca="false">IF(AR689&gt;0,AI689/AR689,1000000000000)</f>
        <v>4016.90886275254</v>
      </c>
      <c r="AK689" s="8" t="n">
        <f aca="false">IF(AND(AP689&gt;=V_NEED,AR689&gt;=P_MIN,AQ689&gt;=Z_MIN,F689&lt;=N_CAP,D689&lt;=R_MAX,OR(CORONA_REQ=0,O689&gt;=G689),OR(CORE_MODE&lt;&gt;3,E_CORE&lt;=E_NULL_MAX),N_CW_A_OK="yes"),1,0)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IF(CORE_MODE=1,G689,IF(OR(CORE_MODE=3,CORE_MODE=4),IF(A_FEED=2,0,G689)+(CHOOSE(N_CW+1,0,1,CW_N2,CW_N3,CW_N4,CW_N5,CW_N6)+IF(A_FEED=2,CHOOSE(MIN(N_CW_A,6)+1,0,1,CW_N2,CW_N3,CW_N4,CW_N5,CW_N6),CHOOSE(MIN(N_CW_A,2)+1,0,CW_A1,CW_A2)))*CW_PER_SWING*AM689,AM689))</f>
        <v>21.596942014362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2*ROUNDUP(G690*1000/V_ZENER,0)*PRICE_Z+(4+IF(CORE_MODE=1,1,0)+IF(OR(CORE_MODE=3,CORE_MODE=4),IF(A_FEED=2,0,1)+2*N_CW+2*N_CW_A,0))*ROUNDUP(G690*DIODE_SAFETY/V_STICK,0)*PRICE_STICK</f>
        <v>86.4</v>
      </c>
      <c r="AG690" s="24" t="n">
        <f aca="false">SUM(X690:AF690)</f>
        <v>1860.85515411</v>
      </c>
      <c r="AH690" s="20" t="n">
        <f aca="false">FIXED_BOM</f>
        <v>3754</v>
      </c>
      <c r="AI690" s="24" t="n">
        <f aca="false">(AG690+AH690)*(1+CONT)</f>
        <v>6457.0834272265</v>
      </c>
      <c r="AJ690" s="24" t="n">
        <f aca="false">IF(AR690&gt;0,AI690/AR690,1000000000000)</f>
        <v>2592.63768957751</v>
      </c>
      <c r="AK690" s="8" t="n">
        <f aca="false">IF(AND(AP690&gt;=V_NEED,AR690&gt;=P_MIN,AQ690&gt;=Z_MIN,F690&lt;=N_CAP,D690&lt;=R_MAX,OR(CORONA_REQ=0,O690&gt;=G690),OR(CORE_MODE&lt;&gt;3,E_CORE&lt;=E_NULL_MAX),N_CW_A_OK="yes"),1,0)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IF(CORE_MODE=1,G690,IF(OR(CORE_MODE=3,CORE_MODE=4),IF(A_FEED=2,0,G690)+(CHOOSE(N_CW+1,0,1,CW_N2,CW_N3,CW_N4,CW_N5,CW_N6)+IF(A_FEED=2,CHOOSE(MIN(N_CW_A,6)+1,0,1,CW_N2,CW_N3,CW_N4,CW_N5,CW_N6),CHOOSE(MIN(N_CW_A,2)+1,0,CW_A1,CW_A2)))*CW_PER_SWING*AM690,AM690))</f>
        <v>21.782325931938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2*ROUNDUP(G691*1000/V_ZENER,0)*PRICE_Z+(4+IF(CORE_MODE=1,1,0)+IF(OR(CORE_MODE=3,CORE_MODE=4),IF(A_FEED=2,0,1)+2*N_CW+2*N_CW_A,0))*ROUNDUP(G691*DIODE_SAFETY/V_STICK,0)*PRICE_STICK</f>
        <v>86.4</v>
      </c>
      <c r="AG691" s="24" t="n">
        <f aca="false">SUM(X691:AF691)</f>
        <v>2411.94844061</v>
      </c>
      <c r="AH691" s="20" t="n">
        <f aca="false">FIXED_BOM</f>
        <v>3754</v>
      </c>
      <c r="AI691" s="24" t="n">
        <f aca="false">(AG691+AH691)*(1+CONT)</f>
        <v>7090.8407067015</v>
      </c>
      <c r="AJ691" s="24" t="n">
        <f aca="false">IF(AR691&gt;0,AI691/AR691,1000000000000)</f>
        <v>2020.98690182432</v>
      </c>
      <c r="AK691" s="8" t="n">
        <f aca="false">IF(AND(AP691&gt;=V_NEED,AR691&gt;=P_MIN,AQ691&gt;=Z_MIN,F691&lt;=N_CAP,D691&lt;=R_MAX,OR(CORONA_REQ=0,O691&gt;=G691),OR(CORE_MODE&lt;&gt;3,E_CORE&lt;=E_NULL_MAX),N_CW_A_OK="yes"),1,0)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IF(CORE_MODE=1,G691,IF(OR(CORE_MODE=3,CORE_MODE=4),IF(A_FEED=2,0,G691)+(CHOOSE(N_CW+1,0,1,CW_N2,CW_N3,CW_N4,CW_N5,CW_N6)+IF(A_FEED=2,CHOOSE(MIN(N_CW_A,6)+1,0,1,CW_N2,CW_N3,CW_N4,CW_N5,CW_N6),CHOOSE(MIN(N_CW_A,2)+1,0,CW_A1,CW_A2)))*CW_PER_SWING*AM691,AM691))</f>
        <v>21.904564036212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2*ROUNDUP(G692*1000/V_ZENER,0)*PRICE_Z+(4+IF(CORE_MODE=1,1,0)+IF(OR(CORE_MODE=3,CORE_MODE=4),IF(A_FEED=2,0,1)+2*N_CW+2*N_CW_A,0))*ROUNDUP(G692*DIODE_SAFETY/V_STICK,0)*PRICE_STICK</f>
        <v>86.4</v>
      </c>
      <c r="AG692" s="24" t="n">
        <f aca="false">SUM(X692:AF692)</f>
        <v>2876.67932128</v>
      </c>
      <c r="AH692" s="20" t="n">
        <f aca="false">FIXED_BOM</f>
        <v>3754</v>
      </c>
      <c r="AI692" s="24" t="n">
        <f aca="false">(AG692+AH692)*(1+CONT)</f>
        <v>7625.281219472</v>
      </c>
      <c r="AJ692" s="24" t="n">
        <f aca="false">IF(AR692&gt;0,AI692/AR692,1000000000000)</f>
        <v>1682.27307402765</v>
      </c>
      <c r="AK692" s="8" t="n">
        <f aca="false">IF(AND(AP692&gt;=V_NEED,AR692&gt;=P_MIN,AQ692&gt;=Z_MIN,F692&lt;=N_CAP,D692&lt;=R_MAX,OR(CORONA_REQ=0,O692&gt;=G692),OR(CORE_MODE&lt;&gt;3,E_CORE&lt;=E_NULL_MAX),N_CW_A_OK="yes"),1,0)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IF(CORE_MODE=1,G692,IF(OR(CORE_MODE=3,CORE_MODE=4),IF(A_FEED=2,0,G692)+(CHOOSE(N_CW+1,0,1,CW_N2,CW_N3,CW_N4,CW_N5,CW_N6)+IF(A_FEED=2,CHOOSE(MIN(N_CW_A,6)+1,0,1,CW_N2,CW_N3,CW_N4,CW_N5,CW_N6),CHOOSE(MIN(N_CW_A,2)+1,0,CW_A1,CW_A2)))*CW_PER_SWING*AM692,AM692))</f>
        <v>21.996530181054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2*ROUNDUP(G693*1000/V_ZENER,0)*PRICE_Z+(4+IF(CORE_MODE=1,1,0)+IF(OR(CORE_MODE=3,CORE_MODE=4),IF(A_FEED=2,0,1)+2*N_CW+2*N_CW_A,0))*ROUNDUP(G693*DIODE_SAFETY/V_STICK,0)*PRICE_STICK</f>
        <v>86.4</v>
      </c>
      <c r="AG693" s="24" t="n">
        <f aca="false">SUM(X693:AF693)</f>
        <v>3427.77273975</v>
      </c>
      <c r="AH693" s="20" t="n">
        <f aca="false">FIXED_BOM</f>
        <v>3754</v>
      </c>
      <c r="AI693" s="24" t="n">
        <f aca="false">(AG693+AH693)*(1+CONT)</f>
        <v>8259.0386507125</v>
      </c>
      <c r="AJ693" s="24" t="n">
        <f aca="false">IF(AR693&gt;0,AI693/AR693,1000000000000)</f>
        <v>1486.84817039904</v>
      </c>
      <c r="AK693" s="8" t="n">
        <f aca="false">IF(AND(AP693&gt;=V_NEED,AR693&gt;=P_MIN,AQ693&gt;=Z_MIN,F693&lt;=N_CAP,D693&lt;=R_MAX,OR(CORONA_REQ=0,O693&gt;=G693),OR(CORE_MODE&lt;&gt;3,E_CORE&lt;=E_NULL_MAX),N_CW_A_OK="yes"),1,0)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IF(CORE_MODE=1,G693,IF(OR(CORE_MODE=3,CORE_MODE=4),IF(A_FEED=2,0,G693)+(CHOOSE(N_CW+1,0,1,CW_N2,CW_N3,CW_N4,CW_N5,CW_N6)+IF(A_FEED=2,CHOOSE(MIN(N_CW_A,6)+1,0,1,CW_N2,CW_N3,CW_N4,CW_N5,CW_N6),CHOOSE(MIN(N_CW_A,2)+1,0,CW_A1,CW_A2)))*CW_PER_SWING*AM693,AM693))</f>
        <v>22.07032551009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2*ROUNDUP(G694*1000/V_ZENER,0)*PRICE_Z+(4+IF(CORE_MODE=1,1,0)+IF(OR(CORE_MODE=3,CORE_MODE=4),IF(A_FEED=2,0,1)+2*N_CW+2*N_CW_A,0))*ROUNDUP(G694*DIODE_SAFETY/V_STICK,0)*PRICE_STICK</f>
        <v>86.4</v>
      </c>
      <c r="AG694" s="24" t="n">
        <f aca="false">SUM(X694:AF694)</f>
        <v>4357.23440503</v>
      </c>
      <c r="AH694" s="20" t="n">
        <f aca="false">FIXED_BOM</f>
        <v>3754</v>
      </c>
      <c r="AI694" s="24" t="n">
        <f aca="false">(AG694+AH694)*(1+CONT)</f>
        <v>9327.9195657845</v>
      </c>
      <c r="AJ694" s="24" t="n">
        <f aca="false">IF(AR694&gt;0,AI694/AR694,1000000000000)</f>
        <v>1227.36106750077</v>
      </c>
      <c r="AK694" s="8" t="n">
        <f aca="false">IF(AND(AP694&gt;=V_NEED,AR694&gt;=P_MIN,AQ694&gt;=Z_MIN,F694&lt;=N_CAP,D694&lt;=R_MAX,OR(CORONA_REQ=0,O694&gt;=G694),OR(CORE_MODE&lt;&gt;3,E_CORE&lt;=E_NULL_MAX),N_CW_A_OK="yes"),1,0)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IF(CORE_MODE=1,G694,IF(OR(CORE_MODE=3,CORE_MODE=4),IF(A_FEED=2,0,G694)+(CHOOSE(N_CW+1,0,1,CW_N2,CW_N3,CW_N4,CW_N5,CW_N6)+IF(A_FEED=2,CHOOSE(MIN(N_CW_A,6)+1,0,1,CW_N2,CW_N3,CW_N4,CW_N5,CW_N6),CHOOSE(MIN(N_CW_A,2)+1,0,CW_A1,CW_A2)))*CW_PER_SWING*AM694,AM694))</f>
        <v>22.274037290934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2*ROUNDUP(G695*1000/V_ZENER,0)*PRICE_Z+(4+IF(CORE_MODE=1,1,0)+IF(OR(CORE_MODE=3,CORE_MODE=4),IF(A_FEED=2,0,1)+2*N_CW+2*N_CW_A,0))*ROUNDUP(G695*DIODE_SAFETY/V_STICK,0)*PRICE_STICK</f>
        <v>86.4</v>
      </c>
      <c r="AG695" s="24" t="n">
        <f aca="false">SUM(X695:AF695)</f>
        <v>1405.26224326</v>
      </c>
      <c r="AH695" s="20" t="n">
        <f aca="false">FIXED_BOM</f>
        <v>3754</v>
      </c>
      <c r="AI695" s="24" t="n">
        <f aca="false">(AG695+AH695)*(1+CONT)</f>
        <v>5933.151579749</v>
      </c>
      <c r="AJ695" s="24" t="n">
        <f aca="false">IF(AR695&gt;0,AI695/AR695,1000000000000)</f>
        <v>3294.87920089087</v>
      </c>
      <c r="AK695" s="8" t="n">
        <f aca="false">IF(AND(AP695&gt;=V_NEED,AR695&gt;=P_MIN,AQ695&gt;=Z_MIN,F695&lt;=N_CAP,D695&lt;=R_MAX,OR(CORONA_REQ=0,O695&gt;=G695),OR(CORE_MODE&lt;&gt;3,E_CORE&lt;=E_NULL_MAX),N_CW_A_OK="yes"),1,0)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IF(CORE_MODE=1,G695,IF(OR(CORE_MODE=3,CORE_MODE=4),IF(A_FEED=2,0,G695)+(CHOOSE(N_CW+1,0,1,CW_N2,CW_N3,CW_N4,CW_N5,CW_N6)+IF(A_FEED=2,CHOOSE(MIN(N_CW_A,6)+1,0,1,CW_N2,CW_N3,CW_N4,CW_N5,CW_N6),CHOOSE(MIN(N_CW_A,2)+1,0,CW_A1,CW_A2)))*CW_PER_SWING*AM695,AM695))</f>
        <v>21.627362532204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2*ROUNDUP(G696*1000/V_ZENER,0)*PRICE_Z+(4+IF(CORE_MODE=1,1,0)+IF(OR(CORE_MODE=3,CORE_MODE=4),IF(A_FEED=2,0,1)+2*N_CW+2*N_CW_A,0))*ROUNDUP(G696*DIODE_SAFETY/V_STICK,0)*PRICE_STICK</f>
        <v>86.4</v>
      </c>
      <c r="AG696" s="24" t="n">
        <f aca="false">SUM(X696:AF696)</f>
        <v>1960.92463467</v>
      </c>
      <c r="AH696" s="20" t="n">
        <f aca="false">FIXED_BOM</f>
        <v>3754</v>
      </c>
      <c r="AI696" s="24" t="n">
        <f aca="false">(AG696+AH696)*(1+CONT)</f>
        <v>6572.1633298705</v>
      </c>
      <c r="AJ696" s="24" t="n">
        <f aca="false">IF(AR696&gt;0,AI696/AR696,1000000000000)</f>
        <v>2189.06471765381</v>
      </c>
      <c r="AK696" s="8" t="n">
        <f aca="false">IF(AND(AP696&gt;=V_NEED,AR696&gt;=P_MIN,AQ696&gt;=Z_MIN,F696&lt;=N_CAP,D696&lt;=R_MAX,OR(CORONA_REQ=0,O696&gt;=G696),OR(CORE_MODE&lt;&gt;3,E_CORE&lt;=E_NULL_MAX),N_CW_A_OK="yes"),1,0)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IF(CORE_MODE=1,G696,IF(OR(CORE_MODE=3,CORE_MODE=4),IF(A_FEED=2,0,G696)+(CHOOSE(N_CW+1,0,1,CW_N2,CW_N3,CW_N4,CW_N5,CW_N6)+IF(A_FEED=2,CHOOSE(MIN(N_CW_A,6)+1,0,1,CW_N2,CW_N3,CW_N4,CW_N5,CW_N6),CHOOSE(MIN(N_CW_A,2)+1,0,CW_A1,CW_A2)))*CW_PER_SWING*AM696,AM696))</f>
        <v>21.806481529404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2*ROUNDUP(G697*1000/V_ZENER,0)*PRICE_Z+(4+IF(CORE_MODE=1,1,0)+IF(OR(CORE_MODE=3,CORE_MODE=4),IF(A_FEED=2,0,1)+2*N_CW+2*N_CW_A,0))*ROUNDUP(G697*DIODE_SAFETY/V_STICK,0)*PRICE_STICK</f>
        <v>86.4</v>
      </c>
      <c r="AG697" s="24" t="n">
        <f aca="false">SUM(X697:AF697)</f>
        <v>2516.58697305</v>
      </c>
      <c r="AH697" s="20" t="n">
        <f aca="false">FIXED_BOM</f>
        <v>3754</v>
      </c>
      <c r="AI697" s="24" t="n">
        <f aca="false">(AG697+AH697)*(1+CONT)</f>
        <v>7211.1750190075</v>
      </c>
      <c r="AJ697" s="24" t="n">
        <f aca="false">IF(AR697&gt;0,AI697/AR697,1000000000000)</f>
        <v>1714.43193292873</v>
      </c>
      <c r="AK697" s="8" t="n">
        <f aca="false">IF(AND(AP697&gt;=V_NEED,AR697&gt;=P_MIN,AQ697&gt;=Z_MIN,F697&lt;=N_CAP,D697&lt;=R_MAX,OR(CORONA_REQ=0,O697&gt;=G697),OR(CORE_MODE&lt;&gt;3,E_CORE&lt;=E_NULL_MAX),N_CW_A_OK="yes"),1,0)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IF(CORE_MODE=1,G697,IF(OR(CORE_MODE=3,CORE_MODE=4),IF(A_FEED=2,0,G697)+(CHOOSE(N_CW+1,0,1,CW_N2,CW_N3,CW_N4,CW_N5,CW_N6)+IF(A_FEED=2,CHOOSE(MIN(N_CW_A,6)+1,0,1,CW_N2,CW_N3,CW_N4,CW_N5,CW_N6),CHOOSE(MIN(N_CW_A,2)+1,0,CW_A1,CW_A2)))*CW_PER_SWING*AM697,AM697))</f>
        <v>21.928167845298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2*ROUNDUP(G698*1000/V_ZENER,0)*PRICE_Z+(4+IF(CORE_MODE=1,1,0)+IF(OR(CORE_MODE=3,CORE_MODE=4),IF(A_FEED=2,0,1)+2*N_CW+2*N_CW_A,0))*ROUNDUP(G698*DIODE_SAFETY/V_STICK,0)*PRICE_STICK</f>
        <v>86.4</v>
      </c>
      <c r="AG698" s="24" t="n">
        <f aca="false">SUM(X698:AF698)</f>
        <v>3072.24931793</v>
      </c>
      <c r="AH698" s="20" t="n">
        <f aca="false">FIXED_BOM</f>
        <v>3754</v>
      </c>
      <c r="AI698" s="24" t="n">
        <f aca="false">(AG698+AH698)*(1+CONT)</f>
        <v>7850.1867156195</v>
      </c>
      <c r="AJ698" s="24" t="n">
        <f aca="false">IF(AR698&gt;0,AI698/AR698,1000000000000)</f>
        <v>1448.02768851203</v>
      </c>
      <c r="AK698" s="8" t="n">
        <f aca="false">IF(AND(AP698&gt;=V_NEED,AR698&gt;=P_MIN,AQ698&gt;=Z_MIN,F698&lt;=N_CAP,D698&lt;=R_MAX,OR(CORONA_REQ=0,O698&gt;=G698),OR(CORE_MODE&lt;&gt;3,E_CORE&lt;=E_NULL_MAX),N_CW_A_OK="yes"),1,0)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IF(CORE_MODE=1,G698,IF(OR(CORE_MODE=3,CORE_MODE=4),IF(A_FEED=2,0,G698)+(CHOOSE(N_CW+1,0,1,CW_N2,CW_N3,CW_N4,CW_N5,CW_N6)+IF(A_FEED=2,CHOOSE(MIN(N_CW_A,6)+1,0,1,CW_N2,CW_N3,CW_N4,CW_N5,CW_N6),CHOOSE(MIN(N_CW_A,2)+1,0,CW_A1,CW_A2)))*CW_PER_SWING*AM698,AM698))</f>
        <v>22.020117012036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2*ROUNDUP(G699*1000/V_ZENER,0)*PRICE_Z+(4+IF(CORE_MODE=1,1,0)+IF(OR(CORE_MODE=3,CORE_MODE=4),IF(A_FEED=2,0,1)+2*N_CW+2*N_CW_A,0))*ROUNDUP(G699*DIODE_SAFETY/V_STICK,0)*PRICE_STICK</f>
        <v>86.4</v>
      </c>
      <c r="AG699" s="24" t="n">
        <f aca="false">SUM(X699:AF699)</f>
        <v>3541.54919548</v>
      </c>
      <c r="AH699" s="20" t="n">
        <f aca="false">FIXED_BOM</f>
        <v>3754</v>
      </c>
      <c r="AI699" s="24" t="n">
        <f aca="false">(AG699+AH699)*(1+CONT)</f>
        <v>8389.881574802</v>
      </c>
      <c r="AJ699" s="24" t="n">
        <f aca="false">IF(AR699&gt;0,AI699/AR699,1000000000000)</f>
        <v>1265.82592532608</v>
      </c>
      <c r="AK699" s="8" t="n">
        <f aca="false">IF(AND(AP699&gt;=V_NEED,AR699&gt;=P_MIN,AQ699&gt;=Z_MIN,F699&lt;=N_CAP,D699&lt;=R_MAX,OR(CORONA_REQ=0,O699&gt;=G699),OR(CORE_MODE&lt;&gt;3,E_CORE&lt;=E_NULL_MAX),N_CW_A_OK="yes"),1,0)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IF(CORE_MODE=1,G699,IF(OR(CORE_MODE=3,CORE_MODE=4),IF(A_FEED=2,0,G699)+(CHOOSE(N_CW+1,0,1,CW_N2,CW_N3,CW_N4,CW_N5,CW_N6)+IF(A_FEED=2,CHOOSE(MIN(N_CW_A,6)+1,0,1,CW_N2,CW_N3,CW_N4,CW_N5,CW_N6),CHOOSE(MIN(N_CW_A,2)+1,0,CW_A1,CW_A2)))*CW_PER_SWING*AM699,AM699))</f>
        <v>22.144294864692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2*ROUNDUP(G700*1000/V_ZENER,0)*PRICE_Z+(4+IF(CORE_MODE=1,1,0)+IF(OR(CORE_MODE=3,CORE_MODE=4),IF(A_FEED=2,0,1)+2*N_CW+2*N_CW_A,0))*ROUNDUP(G700*DIODE_SAFETY/V_STICK,0)*PRICE_STICK</f>
        <v>86.4</v>
      </c>
      <c r="AG700" s="24" t="n">
        <f aca="false">SUM(X700:AF700)</f>
        <v>4652.87386527</v>
      </c>
      <c r="AH700" s="20" t="n">
        <f aca="false">FIXED_BOM</f>
        <v>3754</v>
      </c>
      <c r="AI700" s="24" t="n">
        <f aca="false">(AG700+AH700)*(1+CONT)</f>
        <v>9667.9049450605</v>
      </c>
      <c r="AJ700" s="24" t="n">
        <f aca="false">IF(AR700&gt;0,AI700/AR700,1000000000000)</f>
        <v>1068.66292517412</v>
      </c>
      <c r="AK700" s="8" t="n">
        <f aca="false">IF(AND(AP700&gt;=V_NEED,AR700&gt;=P_MIN,AQ700&gt;=Z_MIN,F700&lt;=N_CAP,D700&lt;=R_MAX,OR(CORONA_REQ=0,O700&gt;=G700),OR(CORE_MODE&lt;&gt;3,E_CORE&lt;=E_NULL_MAX),N_CW_A_OK="yes"),1,0)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IF(CORE_MODE=1,G700,IF(OR(CORE_MODE=3,CORE_MODE=4),IF(A_FEED=2,0,G700)+(CHOOSE(N_CW+1,0,1,CW_N2,CW_N3,CW_N4,CW_N5,CW_N6)+IF(A_FEED=2,CHOOSE(MIN(N_CW_A,6)+1,0,1,CW_N2,CW_N3,CW_N4,CW_N5,CW_N6),CHOOSE(MIN(N_CW_A,2)+1,0,CW_A1,CW_A2)))*CW_PER_SWING*AM700,AM700))</f>
        <v>22.358376022554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2*ROUNDUP(G701*1000/V_ZENER,0)*PRICE_Z+(4+IF(CORE_MODE=1,1,0)+IF(OR(CORE_MODE=3,CORE_MODE=4),IF(A_FEED=2,0,1)+2*N_CW+2*N_CW_A,0))*ROUNDUP(G701*DIODE_SAFETY/V_STICK,0)*PRICE_STICK</f>
        <v>86.4</v>
      </c>
      <c r="AG701" s="24" t="n">
        <f aca="false">SUM(X701:AF701)</f>
        <v>1500.76279391</v>
      </c>
      <c r="AH701" s="20" t="n">
        <f aca="false">FIXED_BOM</f>
        <v>3754</v>
      </c>
      <c r="AI701" s="24" t="n">
        <f aca="false">(AG701+AH701)*(1+CONT)</f>
        <v>6042.9772129965</v>
      </c>
      <c r="AJ701" s="24" t="n">
        <f aca="false">IF(AR701&gt;0,AI701/AR701,1000000000000)</f>
        <v>3012.20499071686</v>
      </c>
      <c r="AK701" s="8" t="n">
        <f aca="false">IF(AND(AP701&gt;=V_NEED,AR701&gt;=P_MIN,AQ701&gt;=Z_MIN,F701&lt;=N_CAP,D701&lt;=R_MAX,OR(CORONA_REQ=0,O701&gt;=G701),OR(CORE_MODE&lt;&gt;3,E_CORE&lt;=E_NULL_MAX),N_CW_A_OK="yes"),1,0)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IF(CORE_MODE=1,G701,IF(OR(CORE_MODE=3,CORE_MODE=4),IF(A_FEED=2,0,G701)+(CHOOSE(N_CW+1,0,1,CW_N2,CW_N3,CW_N4,CW_N5,CW_N6)+IF(A_FEED=2,CHOOSE(MIN(N_CW_A,6)+1,0,1,CW_N2,CW_N3,CW_N4,CW_N5,CW_N6),CHOOSE(MIN(N_CW_A,2)+1,0,CW_A1,CW_A2)))*CW_PER_SWING*AM701,AM701))</f>
        <v>21.525069455604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2*ROUNDUP(G702*1000/V_ZENER,0)*PRICE_Z+(4+IF(CORE_MODE=1,1,0)+IF(OR(CORE_MODE=3,CORE_MODE=4),IF(A_FEED=2,0,1)+2*N_CW+2*N_CW_A,0))*ROUNDUP(G702*DIODE_SAFETY/V_STICK,0)*PRICE_STICK</f>
        <v>86.4</v>
      </c>
      <c r="AG702" s="24" t="n">
        <f aca="false">SUM(X702:AF702)</f>
        <v>2060.9941222</v>
      </c>
      <c r="AH702" s="20" t="n">
        <f aca="false">FIXED_BOM</f>
        <v>3754</v>
      </c>
      <c r="AI702" s="24" t="n">
        <f aca="false">(AG702+AH702)*(1+CONT)</f>
        <v>6687.24324053</v>
      </c>
      <c r="AJ702" s="24" t="n">
        <f aca="false">IF(AR702&gt;0,AI702/AR702,1000000000000)</f>
        <v>2014.57394697528</v>
      </c>
      <c r="AK702" s="8" t="n">
        <f aca="false">IF(AND(AP702&gt;=V_NEED,AR702&gt;=P_MIN,AQ702&gt;=Z_MIN,F702&lt;=N_CAP,D702&lt;=R_MAX,OR(CORONA_REQ=0,O702&gt;=G702),OR(CORE_MODE&lt;&gt;3,E_CORE&lt;=E_NULL_MAX),N_CW_A_OK="yes"),1,0)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IF(CORE_MODE=1,G702,IF(OR(CORE_MODE=3,CORE_MODE=4),IF(A_FEED=2,0,G702)+(CHOOSE(N_CW+1,0,1,CW_N2,CW_N3,CW_N4,CW_N5,CW_N6)+IF(A_FEED=2,CHOOSE(MIN(N_CW_A,6)+1,0,1,CW_N2,CW_N3,CW_N4,CW_N5,CW_N6),CHOOSE(MIN(N_CW_A,2)+1,0,CW_A1,CW_A2)))*CW_PER_SWING*AM702,AM702))</f>
        <v>21.705775905528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2*ROUNDUP(G703*1000/V_ZENER,0)*PRICE_Z+(4+IF(CORE_MODE=1,1,0)+IF(OR(CORE_MODE=3,CORE_MODE=4),IF(A_FEED=2,0,1)+2*N_CW+2*N_CW_A,0))*ROUNDUP(G703*DIODE_SAFETY/V_STICK,0)*PRICE_STICK</f>
        <v>86.4</v>
      </c>
      <c r="AG703" s="24" t="n">
        <f aca="false">SUM(X703:AF703)</f>
        <v>2621.22545199</v>
      </c>
      <c r="AH703" s="20" t="n">
        <f aca="false">FIXED_BOM</f>
        <v>3754</v>
      </c>
      <c r="AI703" s="24" t="n">
        <f aca="false">(AG703+AH703)*(1+CONT)</f>
        <v>7331.5092697885</v>
      </c>
      <c r="AJ703" s="24" t="n">
        <f aca="false">IF(AR703&gt;0,AI703/AR703,1000000000000)</f>
        <v>1580.83969721152</v>
      </c>
      <c r="AK703" s="8" t="n">
        <f aca="false">IF(AND(AP703&gt;=V_NEED,AR703&gt;=P_MIN,AQ703&gt;=Z_MIN,F703&lt;=N_CAP,D703&lt;=R_MAX,OR(CORONA_REQ=0,O703&gt;=G703),OR(CORE_MODE&lt;&gt;3,E_CORE&lt;=E_NULL_MAX),N_CW_A_OK="yes"),1,0)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IF(CORE_MODE=1,G703,IF(OR(CORE_MODE=3,CORE_MODE=4),IF(A_FEED=2,0,G703)+(CHOOSE(N_CW+1,0,1,CW_N2,CW_N3,CW_N4,CW_N5,CW_N6)+IF(A_FEED=2,CHOOSE(MIN(N_CW_A,6)+1,0,1,CW_N2,CW_N3,CW_N4,CW_N5,CW_N6),CHOOSE(MIN(N_CW_A,2)+1,0,CW_A1,CW_A2)))*CW_PER_SWING*AM703,AM703))</f>
        <v>21.829542039162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2*ROUNDUP(G704*1000/V_ZENER,0)*PRICE_Z+(4+IF(CORE_MODE=1,1,0)+IF(OR(CORE_MODE=3,CORE_MODE=4),IF(A_FEED=2,0,1)+2*N_CW+2*N_CW_A,0))*ROUNDUP(G704*DIODE_SAFETY/V_STICK,0)*PRICE_STICK</f>
        <v>86.4</v>
      </c>
      <c r="AG704" s="24" t="n">
        <f aca="false">SUM(X704:AF704)</f>
        <v>3181.45684725</v>
      </c>
      <c r="AH704" s="20" t="n">
        <f aca="false">FIXED_BOM</f>
        <v>3754</v>
      </c>
      <c r="AI704" s="24" t="n">
        <f aca="false">(AG704+AH704)*(1+CONT)</f>
        <v>7975.7753743375</v>
      </c>
      <c r="AJ704" s="24" t="n">
        <f aca="false">IF(AR704&gt;0,AI704/AR704,1000000000000)</f>
        <v>1337.98701336607</v>
      </c>
      <c r="AK704" s="8" t="n">
        <f aca="false">IF(AND(AP704&gt;=V_NEED,AR704&gt;=P_MIN,AQ704&gt;=Z_MIN,F704&lt;=N_CAP,D704&lt;=R_MAX,OR(CORONA_REQ=0,O704&gt;=G704),OR(CORE_MODE&lt;&gt;3,E_CORE&lt;=E_NULL_MAX),N_CW_A_OK="yes"),1,0)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IF(CORE_MODE=1,G704,IF(OR(CORE_MODE=3,CORE_MODE=4),IF(A_FEED=2,0,G704)+(CHOOSE(N_CW+1,0,1,CW_N2,CW_N3,CW_N4,CW_N5,CW_N6)+IF(A_FEED=2,CHOOSE(MIN(N_CW_A,6)+1,0,1,CW_N2,CW_N3,CW_N4,CW_N5,CW_N6),CHOOSE(MIN(N_CW_A,2)+1,0,CW_A1,CW_A2)))*CW_PER_SWING*AM704,AM704))</f>
        <v>21.959445757392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2*ROUNDUP(G705*1000/V_ZENER,0)*PRICE_Z+(4+IF(CORE_MODE=1,1,0)+IF(OR(CORE_MODE=3,CORE_MODE=4),IF(A_FEED=2,0,1)+2*N_CW+2*N_CW_A,0))*ROUNDUP(G705*DIODE_SAFETY/V_STICK,0)*PRICE_STICK</f>
        <v>86.4</v>
      </c>
      <c r="AG705" s="24" t="n">
        <f aca="false">SUM(X705:AF705)</f>
        <v>3741.68816507</v>
      </c>
      <c r="AH705" s="20" t="n">
        <f aca="false">FIXED_BOM</f>
        <v>3754</v>
      </c>
      <c r="AI705" s="24" t="n">
        <f aca="false">(AG705+AH705)*(1+CONT)</f>
        <v>8620.0413898305</v>
      </c>
      <c r="AJ705" s="24" t="n">
        <f aca="false">IF(AR705&gt;0,AI705/AR705,1000000000000)</f>
        <v>1184.92873963921</v>
      </c>
      <c r="AK705" s="8" t="n">
        <f aca="false">IF(AND(AP705&gt;=V_NEED,AR705&gt;=P_MIN,AQ705&gt;=Z_MIN,F705&lt;=N_CAP,D705&lt;=R_MAX,OR(CORONA_REQ=0,O705&gt;=G705),OR(CORE_MODE&lt;&gt;3,E_CORE&lt;=E_NULL_MAX),N_CW_A_OK="yes"),1,0)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IF(CORE_MODE=1,G705,IF(OR(CORE_MODE=3,CORE_MODE=4),IF(A_FEED=2,0,G705)+(CHOOSE(N_CW+1,0,1,CW_N2,CW_N3,CW_N4,CW_N5,CW_N6)+IF(A_FEED=2,CHOOSE(MIN(N_CW_A,6)+1,0,1,CW_N2,CW_N3,CW_N4,CW_N5,CW_N6),CHOOSE(MIN(N_CW_A,2)+1,0,CW_A1,CW_A2)))*CW_PER_SWING*AM705,AM705))</f>
        <v>22.093768027188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2*ROUNDUP(G706*1000/V_ZENER,0)*PRICE_Z+(4+IF(CORE_MODE=1,1,0)+IF(OR(CORE_MODE=3,CORE_MODE=4),IF(A_FEED=2,0,1)+2*N_CW+2*N_CW_A,0))*ROUNDUP(G706*DIODE_SAFETY/V_STICK,0)*PRICE_STICK</f>
        <v>86.4</v>
      </c>
      <c r="AG706" s="24" t="n">
        <f aca="false">SUM(X706:AF706)</f>
        <v>4862.15088862</v>
      </c>
      <c r="AH706" s="20" t="n">
        <f aca="false">FIXED_BOM</f>
        <v>3754</v>
      </c>
      <c r="AI706" s="24" t="n">
        <f aca="false">(AG706+AH706)*(1+CONT)</f>
        <v>9908.573521913</v>
      </c>
      <c r="AJ706" s="24" t="n">
        <f aca="false">IF(AR706&gt;0,AI706/AR706,1000000000000)</f>
        <v>999.665908342661</v>
      </c>
      <c r="AK706" s="8" t="n">
        <f aca="false">IF(AND(AP706&gt;=V_NEED,AR706&gt;=P_MIN,AQ706&gt;=Z_MIN,F706&lt;=N_CAP,D706&lt;=R_MAX,OR(CORONA_REQ=0,O706&gt;=G706),OR(CORE_MODE&lt;&gt;3,E_CORE&lt;=E_NULL_MAX),N_CW_A_OK="yes"),1,0)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IF(CORE_MODE=1,G706,IF(OR(CORE_MODE=3,CORE_MODE=4),IF(A_FEED=2,0,G706)+(CHOOSE(N_CW+1,0,1,CW_N2,CW_N3,CW_N4,CW_N5,CW_N6)+IF(A_FEED=2,CHOOSE(MIN(N_CW_A,6)+1,0,1,CW_N2,CW_N3,CW_N4,CW_N5,CW_N6),CHOOSE(MIN(N_CW_A,2)+1,0,CW_A1,CW_A2)))*CW_PER_SWING*AM706,AM706))</f>
        <v>22.303171717398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2*ROUNDUP(G707*1000/V_ZENER,0)*PRICE_Z+(4+IF(CORE_MODE=1,1,0)+IF(OR(CORE_MODE=3,CORE_MODE=4),IF(A_FEED=2,0,1)+2*N_CW+2*N_CW_A,0))*ROUNDUP(G707*DIODE_SAFETY/V_STICK,0)*PRICE_STICK</f>
        <v>86.4</v>
      </c>
      <c r="AG707" s="24" t="n">
        <f aca="false">SUM(X707:AF707)</f>
        <v>1455.63765148</v>
      </c>
      <c r="AH707" s="20" t="n">
        <f aca="false">FIXED_BOM</f>
        <v>3754</v>
      </c>
      <c r="AI707" s="24" t="n">
        <f aca="false">(AG707+AH707)*(1+CONT)</f>
        <v>5991.083299202</v>
      </c>
      <c r="AJ707" s="24" t="n">
        <f aca="false">IF(AR707&gt;0,AI707/AR707,1000000000000)</f>
        <v>4154.03287762934</v>
      </c>
      <c r="AK707" s="8" t="n">
        <f aca="false">IF(AND(AP707&gt;=V_NEED,AR707&gt;=P_MIN,AQ707&gt;=Z_MIN,F707&lt;=N_CAP,D707&lt;=R_MAX,OR(CORONA_REQ=0,O707&gt;=G707),OR(CORE_MODE&lt;&gt;3,E_CORE&lt;=E_NULL_MAX),N_CW_A_OK="yes"),1,0)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IF(CORE_MODE=1,G707,IF(OR(CORE_MODE=3,CORE_MODE=4),IF(A_FEED=2,0,G707)+(CHOOSE(N_CW+1,0,1,CW_N2,CW_N3,CW_N4,CW_N5,CW_N6)+IF(A_FEED=2,CHOOSE(MIN(N_CW_A,6)+1,0,1,CW_N2,CW_N3,CW_N4,CW_N5,CW_N6),CHOOSE(MIN(N_CW_A,2)+1,0,CW_A1,CW_A2)))*CW_PER_SWING*AM707,AM707))</f>
        <v>21.550863440106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2*ROUNDUP(G708*1000/V_ZENER,0)*PRICE_Z+(4+IF(CORE_MODE=1,1,0)+IF(OR(CORE_MODE=3,CORE_MODE=4),IF(A_FEED=2,0,1)+2*N_CW+2*N_CW_A,0))*ROUNDUP(G708*DIODE_SAFETY/V_STICK,0)*PRICE_STICK</f>
        <v>86.4</v>
      </c>
      <c r="AG708" s="24" t="n">
        <f aca="false">SUM(X708:AF708)</f>
        <v>1942.93537098</v>
      </c>
      <c r="AH708" s="20" t="n">
        <f aca="false">FIXED_BOM</f>
        <v>3754</v>
      </c>
      <c r="AI708" s="24" t="n">
        <f aca="false">(AG708+AH708)*(1+CONT)</f>
        <v>6551.475676627</v>
      </c>
      <c r="AJ708" s="24" t="n">
        <f aca="false">IF(AR708&gt;0,AI708/AR708,1000000000000)</f>
        <v>2687.60737306254</v>
      </c>
      <c r="AK708" s="8" t="n">
        <f aca="false">IF(AND(AP708&gt;=V_NEED,AR708&gt;=P_MIN,AQ708&gt;=Z_MIN,F708&lt;=N_CAP,D708&lt;=R_MAX,OR(CORONA_REQ=0,O708&gt;=G708),OR(CORE_MODE&lt;&gt;3,E_CORE&lt;=E_NULL_MAX),N_CW_A_OK="yes"),1,0)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IF(CORE_MODE=1,G708,IF(OR(CORE_MODE=3,CORE_MODE=4),IF(A_FEED=2,0,G708)+(CHOOSE(N_CW+1,0,1,CW_N2,CW_N3,CW_N4,CW_N5,CW_N6)+IF(A_FEED=2,CHOOSE(MIN(N_CW_A,6)+1,0,1,CW_N2,CW_N3,CW_N4,CW_N5,CW_N6),CHOOSE(MIN(N_CW_A,2)+1,0,CW_A1,CW_A2)))*CW_PER_SWING*AM708,AM708))</f>
        <v>21.735033423246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2*ROUNDUP(G709*1000/V_ZENER,0)*PRICE_Z+(4+IF(CORE_MODE=1,1,0)+IF(OR(CORE_MODE=3,CORE_MODE=4),IF(A_FEED=2,0,1)+2*N_CW+2*N_CW_A,0))*ROUNDUP(G709*DIODE_SAFETY/V_STICK,0)*PRICE_STICK</f>
        <v>86.4</v>
      </c>
      <c r="AG709" s="24" t="n">
        <f aca="false">SUM(X709:AF709)</f>
        <v>2523.7854665</v>
      </c>
      <c r="AH709" s="20" t="n">
        <f aca="false">FIXED_BOM</f>
        <v>3754</v>
      </c>
      <c r="AI709" s="24" t="n">
        <f aca="false">(AG709+AH709)*(1+CONT)</f>
        <v>7219.453286475</v>
      </c>
      <c r="AJ709" s="24" t="n">
        <f aca="false">IF(AR709&gt;0,AI709/AR709,1000000000000)</f>
        <v>2101.71538187159</v>
      </c>
      <c r="AK709" s="8" t="n">
        <f aca="false">IF(AND(AP709&gt;=V_NEED,AR709&gt;=P_MIN,AQ709&gt;=Z_MIN,F709&lt;=N_CAP,D709&lt;=R_MAX,OR(CORONA_REQ=0,O709&gt;=G709),OR(CORE_MODE&lt;&gt;3,E_CORE&lt;=E_NULL_MAX),N_CW_A_OK="yes"),1,0)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IF(CORE_MODE=1,G709,IF(OR(CORE_MODE=3,CORE_MODE=4),IF(A_FEED=2,0,G709)+(CHOOSE(N_CW+1,0,1,CW_N2,CW_N3,CW_N4,CW_N5,CW_N6)+IF(A_FEED=2,CHOOSE(MIN(N_CW_A,6)+1,0,1,CW_N2,CW_N3,CW_N4,CW_N5,CW_N6),CHOOSE(MIN(N_CW_A,2)+1,0,CW_A1,CW_A2)))*CW_PER_SWING*AM709,AM709))</f>
        <v>21.85725030489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2*ROUNDUP(G710*1000/V_ZENER,0)*PRICE_Z+(4+IF(CORE_MODE=1,1,0)+IF(OR(CORE_MODE=3,CORE_MODE=4),IF(A_FEED=2,0,1)+2*N_CW+2*N_CW_A,0))*ROUNDUP(G710*DIODE_SAFETY/V_STICK,0)*PRICE_STICK</f>
        <v>86.4</v>
      </c>
      <c r="AG710" s="24" t="n">
        <f aca="false">SUM(X710:AF710)</f>
        <v>3011.08311403</v>
      </c>
      <c r="AH710" s="20" t="n">
        <f aca="false">FIXED_BOM</f>
        <v>3754</v>
      </c>
      <c r="AI710" s="24" t="n">
        <f aca="false">(AG710+AH710)*(1+CONT)</f>
        <v>7779.8455811345</v>
      </c>
      <c r="AJ710" s="24" t="n">
        <f aca="false">IF(AR710&gt;0,AI710/AR710,1000000000000)</f>
        <v>1752.86532277684</v>
      </c>
      <c r="AK710" s="8" t="n">
        <f aca="false">IF(AND(AP710&gt;=V_NEED,AR710&gt;=P_MIN,AQ710&gt;=Z_MIN,F710&lt;=N_CAP,D710&lt;=R_MAX,OR(CORONA_REQ=0,O710&gt;=G710),OR(CORE_MODE&lt;&gt;3,E_CORE&lt;=E_NULL_MAX),N_CW_A_OK="yes"),1,0)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IF(CORE_MODE=1,G710,IF(OR(CORE_MODE=3,CORE_MODE=4),IF(A_FEED=2,0,G710)+(CHOOSE(N_CW+1,0,1,CW_N2,CW_N3,CW_N4,CW_N5,CW_N6)+IF(A_FEED=2,CHOOSE(MIN(N_CW_A,6)+1,0,1,CW_N2,CW_N3,CW_N4,CW_N5,CW_N6),CHOOSE(MIN(N_CW_A,2)+1,0,CW_A1,CW_A2)))*CW_PER_SWING*AM710,AM710))</f>
        <v>21.949691836644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2*ROUNDUP(G711*1000/V_ZENER,0)*PRICE_Z+(4+IF(CORE_MODE=1,1,0)+IF(OR(CORE_MODE=3,CORE_MODE=4),IF(A_FEED=2,0,1)+2*N_CW+2*N_CW_A,0))*ROUNDUP(G711*DIODE_SAFETY/V_STICK,0)*PRICE_STICK</f>
        <v>86.4</v>
      </c>
      <c r="AG711" s="24" t="n">
        <f aca="false">SUM(X711:AF711)</f>
        <v>3591.93322152</v>
      </c>
      <c r="AH711" s="20" t="n">
        <f aca="false">FIXED_BOM</f>
        <v>3754</v>
      </c>
      <c r="AI711" s="24" t="n">
        <f aca="false">(AG711+AH711)*(1+CONT)</f>
        <v>8447.823204748</v>
      </c>
      <c r="AJ711" s="24" t="n">
        <f aca="false">IF(AR711&gt;0,AI711/AR711,1000000000000)</f>
        <v>1555.41650052833</v>
      </c>
      <c r="AK711" s="8" t="n">
        <f aca="false">IF(AND(AP711&gt;=V_NEED,AR711&gt;=P_MIN,AQ711&gt;=Z_MIN,F711&lt;=N_CAP,D711&lt;=R_MAX,OR(CORONA_REQ=0,O711&gt;=G711),OR(CORE_MODE&lt;&gt;3,E_CORE&lt;=E_NULL_MAX),N_CW_A_OK="yes"),1,0)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IF(CORE_MODE=1,G711,IF(OR(CORE_MODE=3,CORE_MODE=4),IF(A_FEED=2,0,G711)+(CHOOSE(N_CW+1,0,1,CW_N2,CW_N3,CW_N4,CW_N5,CW_N6)+IF(A_FEED=2,CHOOSE(MIN(N_CW_A,6)+1,0,1,CW_N2,CW_N3,CW_N4,CW_N5,CW_N6),CHOOSE(MIN(N_CW_A,2)+1,0,CW_A1,CW_A2)))*CW_PER_SWING*AM711,AM711))</f>
        <v>22.023924351858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2*ROUNDUP(G712*1000/V_ZENER,0)*PRICE_Z+(4+IF(CORE_MODE=1,1,0)+IF(OR(CORE_MODE=3,CORE_MODE=4),IF(A_FEED=2,0,1)+2*N_CW+2*N_CW_A,0))*ROUNDUP(G712*DIODE_SAFETY/V_STICK,0)*PRICE_STICK</f>
        <v>86.4</v>
      </c>
      <c r="AG712" s="24" t="n">
        <f aca="false">SUM(X712:AF712)</f>
        <v>4566.52858855</v>
      </c>
      <c r="AH712" s="20" t="n">
        <f aca="false">FIXED_BOM</f>
        <v>3754</v>
      </c>
      <c r="AI712" s="24" t="n">
        <f aca="false">(AG712+AH712)*(1+CONT)</f>
        <v>9568.6078768325</v>
      </c>
      <c r="AJ712" s="24" t="n">
        <f aca="false">IF(AR712&gt;0,AI712/AR712,1000000000000)</f>
        <v>1287.52086663602</v>
      </c>
      <c r="AK712" s="8" t="n">
        <f aca="false">IF(AND(AP712&gt;=V_NEED,AR712&gt;=P_MIN,AQ712&gt;=Z_MIN,F712&lt;=N_CAP,D712&lt;=R_MAX,OR(CORONA_REQ=0,O712&gt;=G712),OR(CORE_MODE&lt;&gt;3,E_CORE&lt;=E_NULL_MAX),N_CW_A_OK="yes"),1,0)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IF(CORE_MODE=1,G712,IF(OR(CORE_MODE=3,CORE_MODE=4),IF(A_FEED=2,0,G712)+(CHOOSE(N_CW+1,0,1,CW_N2,CW_N3,CW_N4,CW_N5,CW_N6)+IF(A_FEED=2,CHOOSE(MIN(N_CW_A,6)+1,0,1,CW_N2,CW_N3,CW_N4,CW_N5,CW_N6),CHOOSE(MIN(N_CW_A,2)+1,0,CW_A1,CW_A2)))*CW_PER_SWING*AM712,AM712))</f>
        <v>22.225904366094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2*ROUNDUP(G713*1000/V_ZENER,0)*PRICE_Z+(4+IF(CORE_MODE=1,1,0)+IF(OR(CORE_MODE=3,CORE_MODE=4),IF(A_FEED=2,0,1)+2*N_CW+2*N_CW_A,0))*ROUNDUP(G713*DIODE_SAFETY/V_STICK,0)*PRICE_STICK</f>
        <v>86.4</v>
      </c>
      <c r="AG713" s="24" t="n">
        <f aca="false">SUM(X713:AF713)</f>
        <v>1467.8216272</v>
      </c>
      <c r="AH713" s="20" t="n">
        <f aca="false">FIXED_BOM</f>
        <v>3754</v>
      </c>
      <c r="AI713" s="24" t="n">
        <f aca="false">(AG713+AH713)*(1+CONT)</f>
        <v>6005.09487128</v>
      </c>
      <c r="AJ713" s="24" t="n">
        <f aca="false">IF(AR713&gt;0,AI713/AR713,1000000000000)</f>
        <v>3422.97619873811</v>
      </c>
      <c r="AK713" s="8" t="n">
        <f aca="false">IF(AND(AP713&gt;=V_NEED,AR713&gt;=P_MIN,AQ713&gt;=Z_MIN,F713&lt;=N_CAP,D713&lt;=R_MAX,OR(CORONA_REQ=0,O713&gt;=G713),OR(CORE_MODE&lt;&gt;3,E_CORE&lt;=E_NULL_MAX),N_CW_A_OK="yes"),1,0)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IF(CORE_MODE=1,G713,IF(OR(CORE_MODE=3,CORE_MODE=4),IF(A_FEED=2,0,G713)+(CHOOSE(N_CW+1,0,1,CW_N2,CW_N3,CW_N4,CW_N5,CW_N6)+IF(A_FEED=2,CHOOSE(MIN(N_CW_A,6)+1,0,1,CW_N2,CW_N3,CW_N4,CW_N5,CW_N6),CHOOSE(MIN(N_CW_A,2)+1,0,CW_A1,CW_A2)))*CW_PER_SWING*AM713,AM713))</f>
        <v>21.581657476236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2*ROUNDUP(G714*1000/V_ZENER,0)*PRICE_Z+(4+IF(CORE_MODE=1,1,0)+IF(OR(CORE_MODE=3,CORE_MODE=4),IF(A_FEED=2,0,1)+2*N_CW+2*N_CW_A,0))*ROUNDUP(G714*DIODE_SAFETY/V_STICK,0)*PRICE_STICK</f>
        <v>86.4</v>
      </c>
      <c r="AG714" s="24" t="n">
        <f aca="false">SUM(X714:AF714)</f>
        <v>2054.76372255</v>
      </c>
      <c r="AH714" s="20" t="n">
        <f aca="false">FIXED_BOM</f>
        <v>3754</v>
      </c>
      <c r="AI714" s="24" t="n">
        <f aca="false">(AG714+AH714)*(1+CONT)</f>
        <v>6680.0782809325</v>
      </c>
      <c r="AJ714" s="24" t="n">
        <f aca="false">IF(AR714&gt;0,AI714/AR714,1000000000000)</f>
        <v>2280.72542638738</v>
      </c>
      <c r="AK714" s="8" t="n">
        <f aca="false">IF(AND(AP714&gt;=V_NEED,AR714&gt;=P_MIN,AQ714&gt;=Z_MIN,F714&lt;=N_CAP,D714&lt;=R_MAX,OR(CORONA_REQ=0,O714&gt;=G714),OR(CORE_MODE&lt;&gt;3,E_CORE&lt;=E_NULL_MAX),N_CW_A_OK="yes"),1,0)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IF(CORE_MODE=1,G714,IF(OR(CORE_MODE=3,CORE_MODE=4),IF(A_FEED=2,0,G714)+(CHOOSE(N_CW+1,0,1,CW_N2,CW_N3,CW_N4,CW_N5,CW_N6)+IF(A_FEED=2,CHOOSE(MIN(N_CW_A,6)+1,0,1,CW_N2,CW_N3,CW_N4,CW_N5,CW_N6),CHOOSE(MIN(N_CW_A,2)+1,0,CW_A1,CW_A2)))*CW_PER_SWING*AM714,AM714))</f>
        <v>21.760063393068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2*ROUNDUP(G715*1000/V_ZENER,0)*PRICE_Z+(4+IF(CORE_MODE=1,1,0)+IF(OR(CORE_MODE=3,CORE_MODE=4),IF(A_FEED=2,0,1)+2*N_CW+2*N_CW_A,0))*ROUNDUP(G715*DIODE_SAFETY/V_STICK,0)*PRICE_STICK</f>
        <v>86.4</v>
      </c>
      <c r="AG715" s="24" t="n">
        <f aca="false">SUM(X715:AF715)</f>
        <v>2641.70580093</v>
      </c>
      <c r="AH715" s="20" t="n">
        <f aca="false">FIXED_BOM</f>
        <v>3754</v>
      </c>
      <c r="AI715" s="24" t="n">
        <f aca="false">(AG715+AH715)*(1+CONT)</f>
        <v>7355.0616710695</v>
      </c>
      <c r="AJ715" s="24" t="n">
        <f aca="false">IF(AR715&gt;0,AI715/AR715,1000000000000)</f>
        <v>1791.11591334566</v>
      </c>
      <c r="AK715" s="8" t="n">
        <f aca="false">IF(AND(AP715&gt;=V_NEED,AR715&gt;=P_MIN,AQ715&gt;=Z_MIN,F715&lt;=N_CAP,D715&lt;=R_MAX,OR(CORONA_REQ=0,O715&gt;=G715),OR(CORE_MODE&lt;&gt;3,E_CORE&lt;=E_NULL_MAX),N_CW_A_OK="yes"),1,0)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IF(CORE_MODE=1,G715,IF(OR(CORE_MODE=3,CORE_MODE=4),IF(A_FEED=2,0,G715)+(CHOOSE(N_CW+1,0,1,CW_N2,CW_N3,CW_N4,CW_N5,CW_N6)+IF(A_FEED=2,CHOOSE(MIN(N_CW_A,6)+1,0,1,CW_N2,CW_N3,CW_N4,CW_N5,CW_N6),CHOOSE(MIN(N_CW_A,2)+1,0,CW_A1,CW_A2)))*CW_PER_SWING*AM715,AM715))</f>
        <v>21.882369409758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2*ROUNDUP(G716*1000/V_ZENER,0)*PRICE_Z+(4+IF(CORE_MODE=1,1,0)+IF(OR(CORE_MODE=3,CORE_MODE=4),IF(A_FEED=2,0,1)+2*N_CW+2*N_CW_A,0))*ROUNDUP(G716*DIODE_SAFETY/V_STICK,0)*PRICE_STICK</f>
        <v>86.4</v>
      </c>
      <c r="AG716" s="24" t="n">
        <f aca="false">SUM(X716:AF716)</f>
        <v>3228.64783778</v>
      </c>
      <c r="AH716" s="20" t="n">
        <f aca="false">FIXED_BOM</f>
        <v>3754</v>
      </c>
      <c r="AI716" s="24" t="n">
        <f aca="false">(AG716+AH716)*(1+CONT)</f>
        <v>8030.045013447</v>
      </c>
      <c r="AJ716" s="24" t="n">
        <f aca="false">IF(AR716&gt;0,AI716/AR716,1000000000000)</f>
        <v>1518.35555139198</v>
      </c>
      <c r="AK716" s="8" t="n">
        <f aca="false">IF(AND(AP716&gt;=V_NEED,AR716&gt;=P_MIN,AQ716&gt;=Z_MIN,F716&lt;=N_CAP,D716&lt;=R_MAX,OR(CORONA_REQ=0,O716&gt;=G716),OR(CORE_MODE&lt;&gt;3,E_CORE&lt;=E_NULL_MAX),N_CW_A_OK="yes"),1,0)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IF(CORE_MODE=1,G716,IF(OR(CORE_MODE=3,CORE_MODE=4),IF(A_FEED=2,0,G716)+(CHOOSE(N_CW+1,0,1,CW_N2,CW_N3,CW_N4,CW_N5,CW_N6)+IF(A_FEED=2,CHOOSE(MIN(N_CW_A,6)+1,0,1,CW_N2,CW_N3,CW_N4,CW_N5,CW_N6),CHOOSE(MIN(N_CW_A,2)+1,0,CW_A1,CW_A2)))*CW_PER_SWING*AM716,AM716))</f>
        <v>21.974874609402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2*ROUNDUP(G717*1000/V_ZENER,0)*PRICE_Z+(4+IF(CORE_MODE=1,1,0)+IF(OR(CORE_MODE=3,CORE_MODE=4),IF(A_FEED=2,0,1)+2*N_CW+2*N_CW_A,0))*ROUNDUP(G717*DIODE_SAFETY/V_STICK,0)*PRICE_STICK</f>
        <v>86.4</v>
      </c>
      <c r="AG717" s="24" t="n">
        <f aca="false">SUM(X717:AF717)</f>
        <v>3722.03754514</v>
      </c>
      <c r="AH717" s="20" t="n">
        <f aca="false">FIXED_BOM</f>
        <v>3754</v>
      </c>
      <c r="AI717" s="24" t="n">
        <f aca="false">(AG717+AH717)*(1+CONT)</f>
        <v>8597.443176911</v>
      </c>
      <c r="AJ717" s="24" t="n">
        <f aca="false">IF(AR717&gt;0,AI717/AR717,1000000000000)</f>
        <v>1329.5510034308</v>
      </c>
      <c r="AK717" s="8" t="n">
        <f aca="false">IF(AND(AP717&gt;=V_NEED,AR717&gt;=P_MIN,AQ717&gt;=Z_MIN,F717&lt;=N_CAP,D717&lt;=R_MAX,OR(CORONA_REQ=0,O717&gt;=G717),OR(CORE_MODE&lt;&gt;3,E_CORE&lt;=E_NULL_MAX),N_CW_A_OK="yes"),1,0)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IF(CORE_MODE=1,G717,IF(OR(CORE_MODE=3,CORE_MODE=4),IF(A_FEED=2,0,G717)+(CHOOSE(N_CW+1,0,1,CW_N2,CW_N3,CW_N4,CW_N5,CW_N6)+IF(A_FEED=2,CHOOSE(MIN(N_CW_A,6)+1,0,1,CW_N2,CW_N3,CW_N4,CW_N5,CW_N6),CHOOSE(MIN(N_CW_A,2)+1,0,CW_A1,CW_A2)))*CW_PER_SWING*AM717,AM717))</f>
        <v>22.097987086032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2*ROUNDUP(G718*1000/V_ZENER,0)*PRICE_Z+(4+IF(CORE_MODE=1,1,0)+IF(OR(CORE_MODE=3,CORE_MODE=4),IF(A_FEED=2,0,1)+2*N_CW+2*N_CW_A,0))*ROUNDUP(G718*DIODE_SAFETY/V_STICK,0)*PRICE_STICK</f>
        <v>86.4</v>
      </c>
      <c r="AG718" s="24" t="n">
        <f aca="false">SUM(X718:AF718)</f>
        <v>4895.92173084</v>
      </c>
      <c r="AH718" s="20" t="n">
        <f aca="false">FIXED_BOM</f>
        <v>3754</v>
      </c>
      <c r="AI718" s="24" t="n">
        <f aca="false">(AG718+AH718)*(1+CONT)</f>
        <v>9947.409990466</v>
      </c>
      <c r="AJ718" s="24" t="n">
        <f aca="false">IF(AR718&gt;0,AI718/AR718,1000000000000)</f>
        <v>1128.15465010513</v>
      </c>
      <c r="AK718" s="8" t="n">
        <f aca="false">IF(AND(AP718&gt;=V_NEED,AR718&gt;=P_MIN,AQ718&gt;=Z_MIN,F718&lt;=N_CAP,D718&lt;=R_MAX,OR(CORONA_REQ=0,O718&gt;=G718),OR(CORE_MODE&lt;&gt;3,E_CORE&lt;=E_NULL_MAX),N_CW_A_OK="yes"),1,0)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IF(CORE_MODE=1,G718,IF(OR(CORE_MODE=3,CORE_MODE=4),IF(A_FEED=2,0,G718)+(CHOOSE(N_CW+1,0,1,CW_N2,CW_N3,CW_N4,CW_N5,CW_N6)+IF(A_FEED=2,CHOOSE(MIN(N_CW_A,6)+1,0,1,CW_N2,CW_N3,CW_N4,CW_N5,CW_N6),CHOOSE(MIN(N_CW_A,2)+1,0,CW_A1,CW_A2)))*CW_PER_SWING*AM718,AM718))</f>
        <v>22.310170940772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2*ROUNDUP(G719*1000/V_ZENER,0)*PRICE_Z+(4+IF(CORE_MODE=1,1,0)+IF(OR(CORE_MODE=3,CORE_MODE=4),IF(A_FEED=2,0,1)+2*N_CW+2*N_CW_A,0))*ROUNDUP(G719*DIODE_SAFETY/V_STICK,0)*PRICE_STICK</f>
        <v>86.4</v>
      </c>
      <c r="AG719" s="24" t="n">
        <f aca="false">SUM(X719:AF719)</f>
        <v>1573.55805788</v>
      </c>
      <c r="AH719" s="20" t="n">
        <f aca="false">FIXED_BOM</f>
        <v>3754</v>
      </c>
      <c r="AI719" s="24" t="n">
        <f aca="false">(AG719+AH719)*(1+CONT)</f>
        <v>6126.691766562</v>
      </c>
      <c r="AJ719" s="24" t="n">
        <f aca="false">IF(AR719&gt;0,AI719/AR719,1000000000000)</f>
        <v>3149.24306243032</v>
      </c>
      <c r="AK719" s="8" t="n">
        <f aca="false">IF(AND(AP719&gt;=V_NEED,AR719&gt;=P_MIN,AQ719&gt;=Z_MIN,F719&lt;=N_CAP,D719&lt;=R_MAX,OR(CORONA_REQ=0,O719&gt;=G719),OR(CORE_MODE&lt;&gt;3,E_CORE&lt;=E_NULL_MAX),N_CW_A_OK="yes"),1,0)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IF(CORE_MODE=1,G719,IF(OR(CORE_MODE=3,CORE_MODE=4),IF(A_FEED=2,0,G719)+(CHOOSE(N_CW+1,0,1,CW_N2,CW_N3,CW_N4,CW_N5,CW_N6)+IF(A_FEED=2,CHOOSE(MIN(N_CW_A,6)+1,0,1,CW_N2,CW_N3,CW_N4,CW_N5,CW_N6),CHOOSE(MIN(N_CW_A,2)+1,0,CW_A1,CW_A2)))*CW_PER_SWING*AM719,AM719))</f>
        <v>21.454920174402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2*ROUNDUP(G720*1000/V_ZENER,0)*PRICE_Z+(4+IF(CORE_MODE=1,1,0)+IF(OR(CORE_MODE=3,CORE_MODE=4),IF(A_FEED=2,0,1)+2*N_CW+2*N_CW_A,0))*ROUNDUP(G720*DIODE_SAFETY/V_STICK,0)*PRICE_STICK</f>
        <v>86.4</v>
      </c>
      <c r="AG720" s="24" t="n">
        <f aca="false">SUM(X720:AF720)</f>
        <v>2166.59214109</v>
      </c>
      <c r="AH720" s="20" t="n">
        <f aca="false">FIXED_BOM</f>
        <v>3754</v>
      </c>
      <c r="AI720" s="24" t="n">
        <f aca="false">(AG720+AH720)*(1+CONT)</f>
        <v>6808.6809622535</v>
      </c>
      <c r="AJ720" s="24" t="n">
        <f aca="false">IF(AR720&gt;0,AI720/AR720,1000000000000)</f>
        <v>2112.1620079209</v>
      </c>
      <c r="AK720" s="8" t="n">
        <f aca="false">IF(AND(AP720&gt;=V_NEED,AR720&gt;=P_MIN,AQ720&gt;=Z_MIN,F720&lt;=N_CAP,D720&lt;=R_MAX,OR(CORONA_REQ=0,O720&gt;=G720),OR(CORE_MODE&lt;&gt;3,E_CORE&lt;=E_NULL_MAX),N_CW_A_OK="yes"),1,0)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IF(CORE_MODE=1,G720,IF(OR(CORE_MODE=3,CORE_MODE=4),IF(A_FEED=2,0,G720)+(CHOOSE(N_CW+1,0,1,CW_N2,CW_N3,CW_N4,CW_N5,CW_N6)+IF(A_FEED=2,CHOOSE(MIN(N_CW_A,6)+1,0,1,CW_N2,CW_N3,CW_N4,CW_N5,CW_N6),CHOOSE(MIN(N_CW_A,2)+1,0,CW_A1,CW_A2)))*CW_PER_SWING*AM720,AM720))</f>
        <v>21.63458247093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2*ROUNDUP(G721*1000/V_ZENER,0)*PRICE_Z+(4+IF(CORE_MODE=1,1,0)+IF(OR(CORE_MODE=3,CORE_MODE=4),IF(A_FEED=2,0,1)+2*N_CW+2*N_CW_A,0))*ROUNDUP(G721*DIODE_SAFETY/V_STICK,0)*PRICE_STICK</f>
        <v>86.4</v>
      </c>
      <c r="AG721" s="24" t="n">
        <f aca="false">SUM(X721:AF721)</f>
        <v>2759.6261658</v>
      </c>
      <c r="AH721" s="20" t="n">
        <f aca="false">FIXED_BOM</f>
        <v>3754</v>
      </c>
      <c r="AI721" s="24" t="n">
        <f aca="false">(AG721+AH721)*(1+CONT)</f>
        <v>7490.67009067</v>
      </c>
      <c r="AJ721" s="24" t="n">
        <f aca="false">IF(AR721&gt;0,AI721/AR721,1000000000000)</f>
        <v>1662.67684130981</v>
      </c>
      <c r="AK721" s="8" t="n">
        <f aca="false">IF(AND(AP721&gt;=V_NEED,AR721&gt;=P_MIN,AQ721&gt;=Z_MIN,F721&lt;=N_CAP,D721&lt;=R_MAX,OR(CORONA_REQ=0,O721&gt;=G721),OR(CORE_MODE&lt;&gt;3,E_CORE&lt;=E_NULL_MAX),N_CW_A_OK="yes"),1,0)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IF(CORE_MODE=1,G721,IF(OR(CORE_MODE=3,CORE_MODE=4),IF(A_FEED=2,0,G721)+(CHOOSE(N_CW+1,0,1,CW_N2,CW_N3,CW_N4,CW_N5,CW_N6)+IF(A_FEED=2,CHOOSE(MIN(N_CW_A,6)+1,0,1,CW_N2,CW_N3,CW_N4,CW_N5,CW_N6),CHOOSE(MIN(N_CW_A,2)+1,0,CW_A1,CW_A2)))*CW_PER_SWING*AM721,AM721))</f>
        <v>21.758178823524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2*ROUNDUP(G722*1000/V_ZENER,0)*PRICE_Z+(4+IF(CORE_MODE=1,1,0)+IF(OR(CORE_MODE=3,CORE_MODE=4),IF(A_FEED=2,0,1)+2*N_CW+2*N_CW_A,0))*ROUNDUP(G722*DIODE_SAFETY/V_STICK,0)*PRICE_STICK</f>
        <v>86.4</v>
      </c>
      <c r="AG722" s="24" t="n">
        <f aca="false">SUM(X722:AF722)</f>
        <v>3352.66023204</v>
      </c>
      <c r="AH722" s="20" t="n">
        <f aca="false">FIXED_BOM</f>
        <v>3754</v>
      </c>
      <c r="AI722" s="24" t="n">
        <f aca="false">(AG722+AH722)*(1+CONT)</f>
        <v>8172.659266846</v>
      </c>
      <c r="AJ722" s="24" t="n">
        <f aca="false">IF(AR722&gt;0,AI722/AR722,1000000000000)</f>
        <v>1413.95953842167</v>
      </c>
      <c r="AK722" s="8" t="n">
        <f aca="false">IF(AND(AP722&gt;=V_NEED,AR722&gt;=P_MIN,AQ722&gt;=Z_MIN,F722&lt;=N_CAP,D722&lt;=R_MAX,OR(CORONA_REQ=0,O722&gt;=G722),OR(CORE_MODE&lt;&gt;3,E_CORE&lt;=E_NULL_MAX),N_CW_A_OK="yes"),1,0)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IF(CORE_MODE=1,G722,IF(OR(CORE_MODE=3,CORE_MODE=4),IF(A_FEED=2,0,G722)+(CHOOSE(N_CW+1,0,1,CW_N2,CW_N3,CW_N4,CW_N5,CW_N6)+IF(A_FEED=2,CHOOSE(MIN(N_CW_A,6)+1,0,1,CW_N2,CW_N3,CW_N4,CW_N5,CW_N6),CHOOSE(MIN(N_CW_A,2)+1,0,CW_A1,CW_A2)))*CW_PER_SWING*AM722,AM722))</f>
        <v>21.887462840958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2*ROUNDUP(G723*1000/V_ZENER,0)*PRICE_Z+(4+IF(CORE_MODE=1,1,0)+IF(OR(CORE_MODE=3,CORE_MODE=4),IF(A_FEED=2,0,1)+2*N_CW+2*N_CW_A,0))*ROUNDUP(G723*DIODE_SAFETY/V_STICK,0)*PRICE_STICK</f>
        <v>86.4</v>
      </c>
      <c r="AG723" s="24" t="n">
        <f aca="false">SUM(X723:AF723)</f>
        <v>3945.69425675</v>
      </c>
      <c r="AH723" s="20" t="n">
        <f aca="false">FIXED_BOM</f>
        <v>3754</v>
      </c>
      <c r="AI723" s="24" t="n">
        <f aca="false">(AG723+AH723)*(1+CONT)</f>
        <v>8854.6483952625</v>
      </c>
      <c r="AJ723" s="24" t="n">
        <f aca="false">IF(AR723&gt;0,AI723/AR723,1000000000000)</f>
        <v>1252.65106365863</v>
      </c>
      <c r="AK723" s="8" t="n">
        <f aca="false">IF(AND(AP723&gt;=V_NEED,AR723&gt;=P_MIN,AQ723&gt;=Z_MIN,F723&lt;=N_CAP,D723&lt;=R_MAX,OR(CORONA_REQ=0,O723&gt;=G723),OR(CORE_MODE&lt;&gt;3,E_CORE&lt;=E_NULL_MAX),N_CW_A_OK="yes"),1,0)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IF(CORE_MODE=1,G723,IF(OR(CORE_MODE=3,CORE_MODE=4),IF(A_FEED=2,0,G723)+(CHOOSE(N_CW+1,0,1,CW_N2,CW_N3,CW_N4,CW_N5,CW_N6)+IF(A_FEED=2,CHOOSE(MIN(N_CW_A,6)+1,0,1,CW_N2,CW_N3,CW_N4,CW_N5,CW_N6),CHOOSE(MIN(N_CW_A,2)+1,0,CW_A1,CW_A2)))*CW_PER_SWING*AM723,AM723))</f>
        <v>22.020435351486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2*ROUNDUP(G724*1000/V_ZENER,0)*PRICE_Z+(4+IF(CORE_MODE=1,1,0)+IF(OR(CORE_MODE=3,CORE_MODE=4),IF(A_FEED=2,0,1)+2*N_CW+2*N_CW_A,0))*ROUNDUP(G724*DIODE_SAFETY/V_STICK,0)*PRICE_STICK</f>
        <v>86.4</v>
      </c>
      <c r="AG724" s="24" t="n">
        <f aca="false">SUM(X724:AF724)</f>
        <v>5131.76241817</v>
      </c>
      <c r="AH724" s="20" t="n">
        <f aca="false">FIXED_BOM</f>
        <v>3754</v>
      </c>
      <c r="AI724" s="24" t="n">
        <f aca="false">(AG724+AH724)*(1+CONT)</f>
        <v>10218.6267808955</v>
      </c>
      <c r="AJ724" s="24" t="n">
        <f aca="false">IF(AR724&gt;0,AI724/AR724,1000000000000)</f>
        <v>1060.86473349775</v>
      </c>
      <c r="AK724" s="8" t="n">
        <f aca="false">IF(AND(AP724&gt;=V_NEED,AR724&gt;=P_MIN,AQ724&gt;=Z_MIN,F724&lt;=N_CAP,D724&lt;=R_MAX,OR(CORONA_REQ=0,O724&gt;=G724),OR(CORE_MODE&lt;&gt;3,E_CORE&lt;=E_NULL_MAX),N_CW_A_OK="yes"),1,0)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IF(CORE_MODE=1,G724,IF(OR(CORE_MODE=3,CORE_MODE=4),IF(A_FEED=2,0,G724)+(CHOOSE(N_CW+1,0,1,CW_N2,CW_N3,CW_N4,CW_N5,CW_N6)+IF(A_FEED=2,CHOOSE(MIN(N_CW_A,6)+1,0,1,CW_N2,CW_N3,CW_N4,CW_N5,CW_N6),CHOOSE(MIN(N_CW_A,2)+1,0,CW_A1,CW_A2)))*CW_PER_SWING*AM724,AM724))</f>
        <v>22.22777620206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2*ROUNDUP(G725*1000/V_ZENER,0)*PRICE_Z+(4+IF(CORE_MODE=1,1,0)+IF(OR(CORE_MODE=3,CORE_MODE=4),IF(A_FEED=2,0,1)+2*N_CW+2*N_CW_A,0))*ROUNDUP(G725*DIODE_SAFETY/V_STICK,0)*PRICE_STICK</f>
        <v>98.4</v>
      </c>
      <c r="AG725" s="24" t="n">
        <f aca="false">SUM(X725:AF725)</f>
        <v>1335.5991985</v>
      </c>
      <c r="AH725" s="20" t="n">
        <f aca="false">FIXED_BOM</f>
        <v>3754</v>
      </c>
      <c r="AI725" s="24" t="n">
        <f aca="false">(AG725+AH725)*(1+CONT)</f>
        <v>5853.039078275</v>
      </c>
      <c r="AJ725" s="24" t="n">
        <f aca="false">IF(AR725&gt;0,AI725/AR725,1000000000000)</f>
        <v>3600.122204219</v>
      </c>
      <c r="AK725" s="8" t="n">
        <f aca="false">IF(AND(AP725&gt;=V_NEED,AR725&gt;=P_MIN,AQ725&gt;=Z_MIN,F725&lt;=N_CAP,D725&lt;=R_MAX,OR(CORONA_REQ=0,O725&gt;=G725),OR(CORE_MODE&lt;&gt;3,E_CORE&lt;=E_NULL_MAX),N_CW_A_OK="yes"),1,0)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IF(CORE_MODE=1,G725,IF(OR(CORE_MODE=3,CORE_MODE=4),IF(A_FEED=2,0,G725)+(CHOOSE(N_CW+1,0,1,CW_N2,CW_N3,CW_N4,CW_N5,CW_N6)+IF(A_FEED=2,CHOOSE(MIN(N_CW_A,6)+1,0,1,CW_N2,CW_N3,CW_N4,CW_N5,CW_N6),CHOOSE(MIN(N_CW_A,2)+1,0,CW_A1,CW_A2)))*CW_PER_SWING*AM725,AM725))</f>
        <v>25.958515063338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2*ROUNDUP(G726*1000/V_ZENER,0)*PRICE_Z+(4+IF(CORE_MODE=1,1,0)+IF(OR(CORE_MODE=3,CORE_MODE=4),IF(A_FEED=2,0,1)+2*N_CW+2*N_CW_A,0))*ROUNDUP(G726*DIODE_SAFETY/V_STICK,0)*PRICE_STICK</f>
        <v>98.4</v>
      </c>
      <c r="AG726" s="24" t="n">
        <f aca="false">SUM(X726:AF726)</f>
        <v>1773.87300282</v>
      </c>
      <c r="AH726" s="20" t="n">
        <f aca="false">FIXED_BOM</f>
        <v>3754</v>
      </c>
      <c r="AI726" s="24" t="n">
        <f aca="false">(AG726+AH726)*(1+CONT)</f>
        <v>6357.053953243</v>
      </c>
      <c r="AJ726" s="24" t="n">
        <f aca="false">IF(AR726&gt;0,AI726/AR726,1000000000000)</f>
        <v>2271.53814137909</v>
      </c>
      <c r="AK726" s="8" t="n">
        <f aca="false">IF(AND(AP726&gt;=V_NEED,AR726&gt;=P_MIN,AQ726&gt;=Z_MIN,F726&lt;=N_CAP,D726&lt;=R_MAX,OR(CORONA_REQ=0,O726&gt;=G726),OR(CORE_MODE&lt;&gt;3,E_CORE&lt;=E_NULL_MAX),N_CW_A_OK="yes"),1,0)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IF(CORE_MODE=1,G726,IF(OR(CORE_MODE=3,CORE_MODE=4),IF(A_FEED=2,0,G726)+(CHOOSE(N_CW+1,0,1,CW_N2,CW_N3,CW_N4,CW_N5,CW_N6)+IF(A_FEED=2,CHOOSE(MIN(N_CW_A,6)+1,0,1,CW_N2,CW_N3,CW_N4,CW_N5,CW_N6),CHOOSE(MIN(N_CW_A,2)+1,0,CW_A1,CW_A2)))*CW_PER_SWING*AM726,AM726))</f>
        <v>26.22342442005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2*ROUNDUP(G727*1000/V_ZENER,0)*PRICE_Z+(4+IF(CORE_MODE=1,1,0)+IF(OR(CORE_MODE=3,CORE_MODE=4),IF(A_FEED=2,0,1)+2*N_CW+2*N_CW_A,0))*ROUNDUP(G727*DIODE_SAFETY/V_STICK,0)*PRICE_STICK</f>
        <v>98.4</v>
      </c>
      <c r="AG727" s="24" t="n">
        <f aca="false">SUM(X727:AF727)</f>
        <v>2289.20321579</v>
      </c>
      <c r="AH727" s="20" t="n">
        <f aca="false">FIXED_BOM</f>
        <v>3754</v>
      </c>
      <c r="AI727" s="24" t="n">
        <f aca="false">(AG727+AH727)*(1+CONT)</f>
        <v>6949.6836981585</v>
      </c>
      <c r="AJ727" s="24" t="n">
        <f aca="false">IF(AR727&gt;0,AI727/AR727,1000000000000)</f>
        <v>1747.06603937651</v>
      </c>
      <c r="AK727" s="8" t="n">
        <f aca="false">IF(AND(AP727&gt;=V_NEED,AR727&gt;=P_MIN,AQ727&gt;=Z_MIN,F727&lt;=N_CAP,D727&lt;=R_MAX,OR(CORONA_REQ=0,O727&gt;=G727),OR(CORE_MODE&lt;&gt;3,E_CORE&lt;=E_NULL_MAX),N_CW_A_OK="yes"),1,0)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IF(CORE_MODE=1,G727,IF(OR(CORE_MODE=3,CORE_MODE=4),IF(A_FEED=2,0,G727)+(CHOOSE(N_CW+1,0,1,CW_N2,CW_N3,CW_N4,CW_N5,CW_N6)+IF(A_FEED=2,CHOOSE(MIN(N_CW_A,6)+1,0,1,CW_N2,CW_N3,CW_N4,CW_N5,CW_N6),CHOOSE(MIN(N_CW_A,2)+1,0,CW_A1,CW_A2)))*CW_PER_SWING*AM727,AM727))</f>
        <v>26.372538862956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2*ROUNDUP(G728*1000/V_ZENER,0)*PRICE_Z+(4+IF(CORE_MODE=1,1,0)+IF(OR(CORE_MODE=3,CORE_MODE=4),IF(A_FEED=2,0,1)+2*N_CW+2*N_CW_A,0))*ROUNDUP(G728*DIODE_SAFETY/V_STICK,0)*PRICE_STICK</f>
        <v>98.4</v>
      </c>
      <c r="AG728" s="24" t="n">
        <f aca="false">SUM(X728:AF728)</f>
        <v>2727.47702011</v>
      </c>
      <c r="AH728" s="20" t="n">
        <f aca="false">FIXED_BOM</f>
        <v>3754</v>
      </c>
      <c r="AI728" s="24" t="n">
        <f aca="false">(AG728+AH728)*(1+CONT)</f>
        <v>7453.6985731265</v>
      </c>
      <c r="AJ728" s="24" t="n">
        <f aca="false">IF(AR728&gt;0,AI728/AR728,1000000000000)</f>
        <v>1443.90828218264</v>
      </c>
      <c r="AK728" s="8" t="n">
        <f aca="false">IF(AND(AP728&gt;=V_NEED,AR728&gt;=P_MIN,AQ728&gt;=Z_MIN,F728&lt;=N_CAP,D728&lt;=R_MAX,OR(CORONA_REQ=0,O728&gt;=G728),OR(CORE_MODE&lt;&gt;3,E_CORE&lt;=E_NULL_MAX),N_CW_A_OK="yes"),1,0)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IF(CORE_MODE=1,G728,IF(OR(CORE_MODE=3,CORE_MODE=4),IF(A_FEED=2,0,G728)+(CHOOSE(N_CW+1,0,1,CW_N2,CW_N3,CW_N4,CW_N5,CW_N6)+IF(A_FEED=2,CHOOSE(MIN(N_CW_A,6)+1,0,1,CW_N2,CW_N3,CW_N4,CW_N5,CW_N6),CHOOSE(MIN(N_CW_A,2)+1,0,CW_A1,CW_A2)))*CW_PER_SWING*AM728,AM728))</f>
        <v>26.48516311584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2*ROUNDUP(G729*1000/V_ZENER,0)*PRICE_Z+(4+IF(CORE_MODE=1,1,0)+IF(OR(CORE_MODE=3,CORE_MODE=4),IF(A_FEED=2,0,1)+2*N_CW+2*N_CW_A,0))*ROUNDUP(G729*DIODE_SAFETY/V_STICK,0)*PRICE_STICK</f>
        <v>98.4</v>
      </c>
      <c r="AG729" s="24" t="n">
        <f aca="false">SUM(X729:AF729)</f>
        <v>3242.80716111</v>
      </c>
      <c r="AH729" s="20" t="n">
        <f aca="false">FIXED_BOM</f>
        <v>3754</v>
      </c>
      <c r="AI729" s="24" t="n">
        <f aca="false">(AG729+AH729)*(1+CONT)</f>
        <v>8046.3282352765</v>
      </c>
      <c r="AJ729" s="24" t="n">
        <f aca="false">IF(AR729&gt;0,AI729/AR729,1000000000000)</f>
        <v>1267.92861365817</v>
      </c>
      <c r="AK729" s="8" t="n">
        <f aca="false">IF(AND(AP729&gt;=V_NEED,AR729&gt;=P_MIN,AQ729&gt;=Z_MIN,F729&lt;=N_CAP,D729&lt;=R_MAX,OR(CORONA_REQ=0,O729&gt;=G729),OR(CORE_MODE&lt;&gt;3,E_CORE&lt;=E_NULL_MAX),N_CW_A_OK="yes"),1,0)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IF(CORE_MODE=1,G729,IF(OR(CORE_MODE=3,CORE_MODE=4),IF(A_FEED=2,0,G729)+(CHOOSE(N_CW+1,0,1,CW_N2,CW_N3,CW_N4,CW_N5,CW_N6)+IF(A_FEED=2,CHOOSE(MIN(N_CW_A,6)+1,0,1,CW_N2,CW_N3,CW_N4,CW_N5,CW_N6),CHOOSE(MIN(N_CW_A,2)+1,0,CW_A1,CW_A2)))*CW_PER_SWING*AM729,AM729))</f>
        <v>26.575524829854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2*ROUNDUP(G730*1000/V_ZENER,0)*PRICE_Z+(4+IF(CORE_MODE=1,1,0)+IF(OR(CORE_MODE=3,CORE_MODE=4),IF(A_FEED=2,0,1)+2*N_CW+2*N_CW_A,0))*ROUNDUP(G730*DIODE_SAFETY/V_STICK,0)*PRICE_STICK</f>
        <v>98.4</v>
      </c>
      <c r="AG730" s="24" t="n">
        <f aca="false">SUM(X730:AF730)</f>
        <v>4119.35476975</v>
      </c>
      <c r="AH730" s="20" t="n">
        <f aca="false">FIXED_BOM</f>
        <v>3754</v>
      </c>
      <c r="AI730" s="24" t="n">
        <f aca="false">(AG730+AH730)*(1+CONT)</f>
        <v>9054.3579852125</v>
      </c>
      <c r="AJ730" s="24" t="n">
        <f aca="false">IF(AR730&gt;0,AI730/AR730,1000000000000)</f>
        <v>1038.47242378787</v>
      </c>
      <c r="AK730" s="8" t="n">
        <f aca="false">IF(AND(AP730&gt;=V_NEED,AR730&gt;=P_MIN,AQ730&gt;=Z_MIN,F730&lt;=N_CAP,D730&lt;=R_MAX,OR(CORONA_REQ=0,O730&gt;=G730),OR(CORE_MODE&lt;&gt;3,E_CORE&lt;=E_NULL_MAX),N_CW_A_OK="yes"),1,0)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IF(CORE_MODE=1,G730,IF(OR(CORE_MODE=3,CORE_MODE=4),IF(A_FEED=2,0,G730)+(CHOOSE(N_CW+1,0,1,CW_N2,CW_N3,CW_N4,CW_N5,CW_N6)+IF(A_FEED=2,CHOOSE(MIN(N_CW_A,6)+1,0,1,CW_N2,CW_N3,CW_N4,CW_N5,CW_N6),CHOOSE(MIN(N_CW_A,2)+1,0,CW_A1,CW_A2)))*CW_PER_SWING*AM730,AM730))</f>
        <v>26.73297976635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2*ROUNDUP(G731*1000/V_ZENER,0)*PRICE_Z+(4+IF(CORE_MODE=1,1,0)+IF(OR(CORE_MODE=3,CORE_MODE=4),IF(A_FEED=2,0,1)+2*N_CW+2*N_CW_A,0))*ROUNDUP(G731*DIODE_SAFETY/V_STICK,0)*PRICE_STICK</f>
        <v>98.4</v>
      </c>
      <c r="AG731" s="24" t="n">
        <f aca="false">SUM(X731:AF731)</f>
        <v>1340.16818341</v>
      </c>
      <c r="AH731" s="20" t="n">
        <f aca="false">FIXED_BOM</f>
        <v>3754</v>
      </c>
      <c r="AI731" s="24" t="n">
        <f aca="false">(AG731+AH731)*(1+CONT)</f>
        <v>5858.2934109215</v>
      </c>
      <c r="AJ731" s="24" t="n">
        <f aca="false">IF(AR731&gt;0,AI731/AR731,1000000000000)</f>
        <v>2932.13895326255</v>
      </c>
      <c r="AK731" s="8" t="n">
        <f aca="false">IF(AND(AP731&gt;=V_NEED,AR731&gt;=P_MIN,AQ731&gt;=Z_MIN,F731&lt;=N_CAP,D731&lt;=R_MAX,OR(CORONA_REQ=0,O731&gt;=G731),OR(CORE_MODE&lt;&gt;3,E_CORE&lt;=E_NULL_MAX),N_CW_A_OK="yes"),1,0)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IF(CORE_MODE=1,G731,IF(OR(CORE_MODE=3,CORE_MODE=4),IF(A_FEED=2,0,G731)+(CHOOSE(N_CW+1,0,1,CW_N2,CW_N3,CW_N4,CW_N5,CW_N6)+IF(A_FEED=2,CHOOSE(MIN(N_CW_A,6)+1,0,1,CW_N2,CW_N3,CW_N4,CW_N5,CW_N6),CHOOSE(MIN(N_CW_A,2)+1,0,CW_A1,CW_A2)))*CW_PER_SWING*AM731,AM731))</f>
        <v>26.029228866498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2*ROUNDUP(G732*1000/V_ZENER,0)*PRICE_Z+(4+IF(CORE_MODE=1,1,0)+IF(OR(CORE_MODE=3,CORE_MODE=4),IF(A_FEED=2,0,1)+2*N_CW+2*N_CW_A,0))*ROUNDUP(G732*DIODE_SAFETY/V_STICK,0)*PRICE_STICK</f>
        <v>98.4</v>
      </c>
      <c r="AG732" s="24" t="n">
        <f aca="false">SUM(X732:AF732)</f>
        <v>1857.78288285</v>
      </c>
      <c r="AH732" s="20" t="n">
        <f aca="false">FIXED_BOM</f>
        <v>3754</v>
      </c>
      <c r="AI732" s="24" t="n">
        <f aca="false">(AG732+AH732)*(1+CONT)</f>
        <v>6453.5503152775</v>
      </c>
      <c r="AJ732" s="24" t="n">
        <f aca="false">IF(AR732&gt;0,AI732/AR732,1000000000000)</f>
        <v>1904.30434499567</v>
      </c>
      <c r="AK732" s="8" t="n">
        <f aca="false">IF(AND(AP732&gt;=V_NEED,AR732&gt;=P_MIN,AQ732&gt;=Z_MIN,F732&lt;=N_CAP,D732&lt;=R_MAX,OR(CORONA_REQ=0,O732&gt;=G732),OR(CORE_MODE&lt;&gt;3,E_CORE&lt;=E_NULL_MAX),N_CW_A_OK="yes"),1,0)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IF(CORE_MODE=1,G732,IF(OR(CORE_MODE=3,CORE_MODE=4),IF(A_FEED=2,0,G732)+(CHOOSE(N_CW+1,0,1,CW_N2,CW_N3,CW_N4,CW_N5,CW_N6)+IF(A_FEED=2,CHOOSE(MIN(N_CW_A,6)+1,0,1,CW_N2,CW_N3,CW_N4,CW_N5,CW_N6),CHOOSE(MIN(N_CW_A,2)+1,0,CW_A1,CW_A2)))*CW_PER_SWING*AM732,AM732))</f>
        <v>26.256688770312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2*ROUNDUP(G733*1000/V_ZENER,0)*PRICE_Z+(4+IF(CORE_MODE=1,1,0)+IF(OR(CORE_MODE=3,CORE_MODE=4),IF(A_FEED=2,0,1)+2*N_CW+2*N_CW_A,0))*ROUNDUP(G733*DIODE_SAFETY/V_STICK,0)*PRICE_STICK</f>
        <v>98.4</v>
      </c>
      <c r="AG733" s="24" t="n">
        <f aca="false">SUM(X733:AF733)</f>
        <v>2375.39752926</v>
      </c>
      <c r="AH733" s="20" t="n">
        <f aca="false">FIXED_BOM</f>
        <v>3754</v>
      </c>
      <c r="AI733" s="24" t="n">
        <f aca="false">(AG733+AH733)*(1+CONT)</f>
        <v>7048.807158649</v>
      </c>
      <c r="AJ733" s="24" t="n">
        <f aca="false">IF(AR733&gt;0,AI733/AR733,1000000000000)</f>
        <v>1473.59552692234</v>
      </c>
      <c r="AK733" s="8" t="n">
        <f aca="false">IF(AND(AP733&gt;=V_NEED,AR733&gt;=P_MIN,AQ733&gt;=Z_MIN,F733&lt;=N_CAP,D733&lt;=R_MAX,OR(CORONA_REQ=0,O733&gt;=G733),OR(CORE_MODE&lt;&gt;3,E_CORE&lt;=E_NULL_MAX),N_CW_A_OK="yes"),1,0)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IF(CORE_MODE=1,G733,IF(OR(CORE_MODE=3,CORE_MODE=4),IF(A_FEED=2,0,G733)+(CHOOSE(N_CW+1,0,1,CW_N2,CW_N3,CW_N4,CW_N5,CW_N6)+IF(A_FEED=2,CHOOSE(MIN(N_CW_A,6)+1,0,1,CW_N2,CW_N3,CW_N4,CW_N5,CW_N6),CHOOSE(MIN(N_CW_A,2)+1,0,CW_A1,CW_A2)))*CW_PER_SWING*AM733,AM733))</f>
        <v>26.404699636458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2*ROUNDUP(G734*1000/V_ZENER,0)*PRICE_Z+(4+IF(CORE_MODE=1,1,0)+IF(OR(CORE_MODE=3,CORE_MODE=4),IF(A_FEED=2,0,1)+2*N_CW+2*N_CW_A,0))*ROUNDUP(G734*DIODE_SAFETY/V_STICK,0)*PRICE_STICK</f>
        <v>98.4</v>
      </c>
      <c r="AG734" s="24" t="n">
        <f aca="false">SUM(X734:AF734)</f>
        <v>2893.01215823</v>
      </c>
      <c r="AH734" s="20" t="n">
        <f aca="false">FIXED_BOM</f>
        <v>3754</v>
      </c>
      <c r="AI734" s="24" t="n">
        <f aca="false">(AG734+AH734)*(1+CONT)</f>
        <v>7644.0639819645</v>
      </c>
      <c r="AJ734" s="24" t="n">
        <f aca="false">IF(AR734&gt;0,AI734/AR734,1000000000000)</f>
        <v>1238.11723238808</v>
      </c>
      <c r="AK734" s="8" t="n">
        <f aca="false">IF(AND(AP734&gt;=V_NEED,AR734&gt;=P_MIN,AQ734&gt;=Z_MIN,F734&lt;=N_CAP,D734&lt;=R_MAX,OR(CORONA_REQ=0,O734&gt;=G734),OR(CORE_MODE&lt;&gt;3,E_CORE&lt;=E_NULL_MAX),N_CW_A_OK="yes"),1,0)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IF(CORE_MODE=1,G734,IF(OR(CORE_MODE=3,CORE_MODE=4),IF(A_FEED=2,0,G734)+(CHOOSE(N_CW+1,0,1,CW_N2,CW_N3,CW_N4,CW_N5,CW_N6)+IF(A_FEED=2,CHOOSE(MIN(N_CW_A,6)+1,0,1,CW_N2,CW_N3,CW_N4,CW_N5,CW_N6),CHOOSE(MIN(N_CW_A,2)+1,0,CW_A1,CW_A2)))*CW_PER_SWING*AM734,AM734))</f>
        <v>26.517205042614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2*ROUNDUP(G735*1000/V_ZENER,0)*PRICE_Z+(4+IF(CORE_MODE=1,1,0)+IF(OR(CORE_MODE=3,CORE_MODE=4),IF(A_FEED=2,0,1)+2*N_CW+2*N_CW_A,0))*ROUNDUP(G735*DIODE_SAFETY/V_STICK,0)*PRICE_STICK</f>
        <v>98.4</v>
      </c>
      <c r="AG735" s="24" t="n">
        <f aca="false">SUM(X735:AF735)</f>
        <v>3333.57046099</v>
      </c>
      <c r="AH735" s="20" t="n">
        <f aca="false">FIXED_BOM</f>
        <v>3754</v>
      </c>
      <c r="AI735" s="24" t="n">
        <f aca="false">(AG735+AH735)*(1+CONT)</f>
        <v>8150.7060301385</v>
      </c>
      <c r="AJ735" s="24" t="n">
        <f aca="false">IF(AR735&gt;0,AI735/AR735,1000000000000)</f>
        <v>1076.01983060011</v>
      </c>
      <c r="AK735" s="8" t="n">
        <f aca="false">IF(AND(AP735&gt;=V_NEED,AR735&gt;=P_MIN,AQ735&gt;=Z_MIN,F735&lt;=N_CAP,D735&lt;=R_MAX,OR(CORONA_REQ=0,O735&gt;=G735),OR(CORE_MODE&lt;&gt;3,E_CORE&lt;=E_NULL_MAX),N_CW_A_OK="yes"),1,0)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IF(CORE_MODE=1,G735,IF(OR(CORE_MODE=3,CORE_MODE=4),IF(A_FEED=2,0,G735)+(CHOOSE(N_CW+1,0,1,CW_N2,CW_N3,CW_N4,CW_N5,CW_N6)+IF(A_FEED=2,CHOOSE(MIN(N_CW_A,6)+1,0,1,CW_N2,CW_N3,CW_N4,CW_N5,CW_N6),CHOOSE(MIN(N_CW_A,2)+1,0,CW_A1,CW_A2)))*CW_PER_SWING*AM735,AM735))</f>
        <v>26.607592223784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2*ROUNDUP(G736*1000/V_ZENER,0)*PRICE_Z+(4+IF(CORE_MODE=1,1,0)+IF(OR(CORE_MODE=3,CORE_MODE=4),IF(A_FEED=2,0,1)+2*N_CW+2*N_CW_A,0))*ROUNDUP(G736*DIODE_SAFETY/V_STICK,0)*PRICE_STICK</f>
        <v>98.4</v>
      </c>
      <c r="AG736" s="24" t="n">
        <f aca="false">SUM(X736:AF736)</f>
        <v>4368.79979487</v>
      </c>
      <c r="AH736" s="20" t="n">
        <f aca="false">FIXED_BOM</f>
        <v>3754</v>
      </c>
      <c r="AI736" s="24" t="n">
        <f aca="false">(AG736+AH736)*(1+CONT)</f>
        <v>9341.2197641005</v>
      </c>
      <c r="AJ736" s="24" t="n">
        <f aca="false">IF(AR736&gt;0,AI736/AR736,1000000000000)</f>
        <v>901.008386492204</v>
      </c>
      <c r="AK736" s="8" t="n">
        <f aca="false">IF(AND(AP736&gt;=V_NEED,AR736&gt;=P_MIN,AQ736&gt;=Z_MIN,F736&lt;=N_CAP,D736&lt;=R_MAX,OR(CORONA_REQ=0,O736&gt;=G736),OR(CORE_MODE&lt;&gt;3,E_CORE&lt;=E_NULL_MAX),N_CW_A_OK="yes"),1,0)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IF(CORE_MODE=1,G736,IF(OR(CORE_MODE=3,CORE_MODE=4),IF(A_FEED=2,0,G736)+(CHOOSE(N_CW+1,0,1,CW_N2,CW_N3,CW_N4,CW_N5,CW_N6)+IF(A_FEED=2,CHOOSE(MIN(N_CW_A,6)+1,0,1,CW_N2,CW_N3,CW_N4,CW_N5,CW_N6),CHOOSE(MIN(N_CW_A,2)+1,0,CW_A1,CW_A2)))*CW_PER_SWING*AM736,AM736))</f>
        <v>26.838889179102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2*ROUNDUP(G737*1000/V_ZENER,0)*PRICE_Z+(4+IF(CORE_MODE=1,1,0)+IF(OR(CORE_MODE=3,CORE_MODE=4),IF(A_FEED=2,0,1)+2*N_CW+2*N_CW_A,0))*ROUNDUP(G737*DIODE_SAFETY/V_STICK,0)*PRICE_STICK</f>
        <v>98.4</v>
      </c>
      <c r="AG737" s="24" t="n">
        <f aca="false">SUM(X737:AF737)</f>
        <v>1421.79357197</v>
      </c>
      <c r="AH737" s="20" t="n">
        <f aca="false">FIXED_BOM</f>
        <v>3754</v>
      </c>
      <c r="AI737" s="24" t="n">
        <f aca="false">(AG737+AH737)*(1+CONT)</f>
        <v>5952.1626077655</v>
      </c>
      <c r="AJ737" s="24" t="n">
        <f aca="false">IF(AR737&gt;0,AI737/AR737,1000000000000)</f>
        <v>2667.2653246005</v>
      </c>
      <c r="AK737" s="8" t="n">
        <f aca="false">IF(AND(AP737&gt;=V_NEED,AR737&gt;=P_MIN,AQ737&gt;=Z_MIN,F737&lt;=N_CAP,D737&lt;=R_MAX,OR(CORONA_REQ=0,O737&gt;=G737),OR(CORE_MODE&lt;&gt;3,E_CORE&lt;=E_NULL_MAX),N_CW_A_OK="yes"),1,0)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IF(CORE_MODE=1,G737,IF(OR(CORE_MODE=3,CORE_MODE=4),IF(A_FEED=2,0,G737)+(CHOOSE(N_CW+1,0,1,CW_N2,CW_N3,CW_N4,CW_N5,CW_N6)+IF(A_FEED=2,CHOOSE(MIN(N_CW_A,6)+1,0,1,CW_N2,CW_N3,CW_N4,CW_N5,CW_N6),CHOOSE(MIN(N_CW_A,2)+1,0,CW_A1,CW_A2)))*CW_PER_SWING*AM737,AM737))</f>
        <v>25.894138337496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2*ROUNDUP(G738*1000/V_ZENER,0)*PRICE_Z+(4+IF(CORE_MODE=1,1,0)+IF(OR(CORE_MODE=3,CORE_MODE=4),IF(A_FEED=2,0,1)+2*N_CW+2*N_CW_A,0))*ROUNDUP(G738*DIODE_SAFETY/V_STICK,0)*PRICE_STICK</f>
        <v>98.4</v>
      </c>
      <c r="AG738" s="24" t="n">
        <f aca="false">SUM(X738:AF738)</f>
        <v>1941.69264985</v>
      </c>
      <c r="AH738" s="20" t="n">
        <f aca="false">FIXED_BOM</f>
        <v>3754</v>
      </c>
      <c r="AI738" s="24" t="n">
        <f aca="false">(AG738+AH738)*(1+CONT)</f>
        <v>6550.0465473275</v>
      </c>
      <c r="AJ738" s="24" t="n">
        <f aca="false">IF(AR738&gt;0,AI738/AR738,1000000000000)</f>
        <v>1748.26557201842</v>
      </c>
      <c r="AK738" s="8" t="n">
        <f aca="false">IF(AND(AP738&gt;=V_NEED,AR738&gt;=P_MIN,AQ738&gt;=Z_MIN,F738&lt;=N_CAP,D738&lt;=R_MAX,OR(CORONA_REQ=0,O738&gt;=G738),OR(CORE_MODE&lt;&gt;3,E_CORE&lt;=E_NULL_MAX),N_CW_A_OK="yes"),1,0)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IF(CORE_MODE=1,G738,IF(OR(CORE_MODE=3,CORE_MODE=4),IF(A_FEED=2,0,G738)+(CHOOSE(N_CW+1,0,1,CW_N2,CW_N3,CW_N4,CW_N5,CW_N6)+IF(A_FEED=2,CHOOSE(MIN(N_CW_A,6)+1,0,1,CW_N2,CW_N3,CW_N4,CW_N5,CW_N6),CHOOSE(MIN(N_CW_A,2)+1,0,CW_A1,CW_A2)))*CW_PER_SWING*AM738,AM738))</f>
        <v>26.111542959216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2*ROUNDUP(G739*1000/V_ZENER,0)*PRICE_Z+(4+IF(CORE_MODE=1,1,0)+IF(OR(CORE_MODE=3,CORE_MODE=4),IF(A_FEED=2,0,1)+2*N_CW+2*N_CW_A,0))*ROUNDUP(G739*DIODE_SAFETY/V_STICK,0)*PRICE_STICK</f>
        <v>98.4</v>
      </c>
      <c r="AG739" s="24" t="n">
        <f aca="false">SUM(X739:AF739)</f>
        <v>2461.59184923</v>
      </c>
      <c r="AH739" s="20" t="n">
        <f aca="false">FIXED_BOM</f>
        <v>3754</v>
      </c>
      <c r="AI739" s="24" t="n">
        <f aca="false">(AG739+AH739)*(1+CONT)</f>
        <v>7147.9306266145</v>
      </c>
      <c r="AJ739" s="24" t="n">
        <f aca="false">IF(AR739&gt;0,AI739/AR739,1000000000000)</f>
        <v>1358.51926550576</v>
      </c>
      <c r="AK739" s="8" t="n">
        <f aca="false">IF(AND(AP739&gt;=V_NEED,AR739&gt;=P_MIN,AQ739&gt;=Z_MIN,F739&lt;=N_CAP,D739&lt;=R_MAX,OR(CORONA_REQ=0,O739&gt;=G739),OR(CORE_MODE&lt;&gt;3,E_CORE&lt;=E_NULL_MAX),N_CW_A_OK="yes"),1,0)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IF(CORE_MODE=1,G739,IF(OR(CORE_MODE=3,CORE_MODE=4),IF(A_FEED=2,0,G739)+(CHOOSE(N_CW+1,0,1,CW_N2,CW_N3,CW_N4,CW_N5,CW_N6)+IF(A_FEED=2,CHOOSE(MIN(N_CW_A,6)+1,0,1,CW_N2,CW_N3,CW_N4,CW_N5,CW_N6),CHOOSE(MIN(N_CW_A,2)+1,0,CW_A1,CW_A2)))*CW_PER_SWING*AM739,AM739))</f>
        <v>26.262138741696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2*ROUNDUP(G740*1000/V_ZENER,0)*PRICE_Z+(4+IF(CORE_MODE=1,1,0)+IF(OR(CORE_MODE=3,CORE_MODE=4),IF(A_FEED=2,0,1)+2*N_CW+2*N_CW_A,0))*ROUNDUP(G740*DIODE_SAFETY/V_STICK,0)*PRICE_STICK</f>
        <v>98.4</v>
      </c>
      <c r="AG740" s="24" t="n">
        <f aca="false">SUM(X740:AF740)</f>
        <v>2981.49097014</v>
      </c>
      <c r="AH740" s="20" t="n">
        <f aca="false">FIXED_BOM</f>
        <v>3754</v>
      </c>
      <c r="AI740" s="24" t="n">
        <f aca="false">(AG740+AH740)*(1+CONT)</f>
        <v>7745.814615661</v>
      </c>
      <c r="AJ740" s="24" t="n">
        <f aca="false">IF(AR740&gt;0,AI740/AR740,1000000000000)</f>
        <v>1142.20474025737</v>
      </c>
      <c r="AK740" s="8" t="n">
        <f aca="false">IF(AND(AP740&gt;=V_NEED,AR740&gt;=P_MIN,AQ740&gt;=Z_MIN,F740&lt;=N_CAP,D740&lt;=R_MAX,OR(CORONA_REQ=0,O740&gt;=G740),OR(CORE_MODE&lt;&gt;3,E_CORE&lt;=E_NULL_MAX),N_CW_A_OK="yes"),1,0)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IF(CORE_MODE=1,G740,IF(OR(CORE_MODE=3,CORE_MODE=4),IF(A_FEED=2,0,G740)+(CHOOSE(N_CW+1,0,1,CW_N2,CW_N3,CW_N4,CW_N5,CW_N6)+IF(A_FEED=2,CHOOSE(MIN(N_CW_A,6)+1,0,1,CW_N2,CW_N3,CW_N4,CW_N5,CW_N6),CHOOSE(MIN(N_CW_A,2)+1,0,CW_A1,CW_A2)))*CW_PER_SWING*AM740,AM740))</f>
        <v>26.376032107854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2*ROUNDUP(G741*1000/V_ZENER,0)*PRICE_Z+(4+IF(CORE_MODE=1,1,0)+IF(OR(CORE_MODE=3,CORE_MODE=4),IF(A_FEED=2,0,1)+2*N_CW+2*N_CW_A,0))*ROUNDUP(G741*DIODE_SAFETY/V_STICK,0)*PRICE_STICK</f>
        <v>98.4</v>
      </c>
      <c r="AG741" s="24" t="n">
        <f aca="false">SUM(X741:AF741)</f>
        <v>3501.39016952</v>
      </c>
      <c r="AH741" s="20" t="n">
        <f aca="false">FIXED_BOM</f>
        <v>3754</v>
      </c>
      <c r="AI741" s="24" t="n">
        <f aca="false">(AG741+AH741)*(1+CONT)</f>
        <v>8343.698694948</v>
      </c>
      <c r="AJ741" s="24" t="n">
        <f aca="false">IF(AR741&gt;0,AI741/AR741,1000000000000)</f>
        <v>1003.94719207681</v>
      </c>
      <c r="AK741" s="8" t="n">
        <f aca="false">IF(AND(AP741&gt;=V_NEED,AR741&gt;=P_MIN,AQ741&gt;=Z_MIN,F741&lt;=N_CAP,D741&lt;=R_MAX,OR(CORONA_REQ=0,O741&gt;=G741),OR(CORE_MODE&lt;&gt;3,E_CORE&lt;=E_NULL_MAX),N_CW_A_OK="yes"),1,0)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IF(CORE_MODE=1,G741,IF(OR(CORE_MODE=3,CORE_MODE=4),IF(A_FEED=2,0,G741)+(CHOOSE(N_CW+1,0,1,CW_N2,CW_N3,CW_N4,CW_N5,CW_N6)+IF(A_FEED=2,CHOOSE(MIN(N_CW_A,6)+1,0,1,CW_N2,CW_N3,CW_N4,CW_N5,CW_N6),CHOOSE(MIN(N_CW_A,2)+1,0,CW_A1,CW_A2)))*CW_PER_SWING*AM741,AM741))</f>
        <v>26.500982464242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2*ROUNDUP(G742*1000/V_ZENER,0)*PRICE_Z+(4+IF(CORE_MODE=1,1,0)+IF(OR(CORE_MODE=3,CORE_MODE=4),IF(A_FEED=2,0,1)+2*N_CW+2*N_CW_A,0))*ROUNDUP(G742*DIODE_SAFETY/V_STICK,0)*PRICE_STICK</f>
        <v>98.4</v>
      </c>
      <c r="AG742" s="24" t="n">
        <f aca="false">SUM(X742:AF742)</f>
        <v>4541.18842831</v>
      </c>
      <c r="AH742" s="20" t="n">
        <f aca="false">FIXED_BOM</f>
        <v>3754</v>
      </c>
      <c r="AI742" s="24" t="n">
        <f aca="false">(AG742+AH742)*(1+CONT)</f>
        <v>9539.4666925565</v>
      </c>
      <c r="AJ742" s="24" t="n">
        <f aca="false">IF(AR742&gt;0,AI742/AR742,1000000000000)</f>
        <v>840.594293962786</v>
      </c>
      <c r="AK742" s="8" t="n">
        <f aca="false">IF(AND(AP742&gt;=V_NEED,AR742&gt;=P_MIN,AQ742&gt;=Z_MIN,F742&lt;=N_CAP,D742&lt;=R_MAX,OR(CORONA_REQ=0,O742&gt;=G742),OR(CORE_MODE&lt;&gt;3,E_CORE&lt;=E_NULL_MAX),N_CW_A_OK="yes"),1,0)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IF(CORE_MODE=1,G742,IF(OR(CORE_MODE=3,CORE_MODE=4),IF(A_FEED=2,0,G742)+(CHOOSE(N_CW+1,0,1,CW_N2,CW_N3,CW_N4,CW_N5,CW_N6)+IF(A_FEED=2,CHOOSE(MIN(N_CW_A,6)+1,0,1,CW_N2,CW_N3,CW_N4,CW_N5,CW_N6),CHOOSE(MIN(N_CW_A,2)+1,0,CW_A1,CW_A2)))*CW_PER_SWING*AM742,AM742))</f>
        <v>26.753149753902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2*ROUNDUP(G743*1000/V_ZENER,0)*PRICE_Z+(4+IF(CORE_MODE=1,1,0)+IF(OR(CORE_MODE=3,CORE_MODE=4),IF(A_FEED=2,0,1)+2*N_CW+2*N_CW_A,0))*ROUNDUP(G743*DIODE_SAFETY/V_STICK,0)*PRICE_STICK</f>
        <v>98.4</v>
      </c>
      <c r="AG743" s="24" t="n">
        <f aca="false">SUM(X743:AF743)</f>
        <v>1365.35589949</v>
      </c>
      <c r="AH743" s="20" t="n">
        <f aca="false">FIXED_BOM</f>
        <v>3754</v>
      </c>
      <c r="AI743" s="24" t="n">
        <f aca="false">(AG743+AH743)*(1+CONT)</f>
        <v>5887.2592844135</v>
      </c>
      <c r="AJ743" s="24" t="n">
        <f aca="false">IF(AR743&gt;0,AI743/AR743,1000000000000)</f>
        <v>3651.10181543213</v>
      </c>
      <c r="AK743" s="8" t="n">
        <f aca="false">IF(AND(AP743&gt;=V_NEED,AR743&gt;=P_MIN,AQ743&gt;=Z_MIN,F743&lt;=N_CAP,D743&lt;=R_MAX,OR(CORONA_REQ=0,O743&gt;=G743),OR(CORE_MODE&lt;&gt;3,E_CORE&lt;=E_NULL_MAX),N_CW_A_OK="yes"),1,0)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IF(CORE_MODE=1,G743,IF(OR(CORE_MODE=3,CORE_MODE=4),IF(A_FEED=2,0,G743)+(CHOOSE(N_CW+1,0,1,CW_N2,CW_N3,CW_N4,CW_N5,CW_N6)+IF(A_FEED=2,CHOOSE(MIN(N_CW_A,6)+1,0,1,CW_N2,CW_N3,CW_N4,CW_N5,CW_N6),CHOOSE(MIN(N_CW_A,2)+1,0,CW_A1,CW_A2)))*CW_PER_SWING*AM743,AM743))</f>
        <v>25.930475724582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2*ROUNDUP(G744*1000/V_ZENER,0)*PRICE_Z+(4+IF(CORE_MODE=1,1,0)+IF(OR(CORE_MODE=3,CORE_MODE=4),IF(A_FEED=2,0,1)+2*N_CW+2*N_CW_A,0))*ROUNDUP(G744*DIODE_SAFETY/V_STICK,0)*PRICE_STICK</f>
        <v>98.4</v>
      </c>
      <c r="AG744" s="24" t="n">
        <f aca="false">SUM(X744:AF744)</f>
        <v>1814.91311724</v>
      </c>
      <c r="AH744" s="20" t="n">
        <f aca="false">FIXED_BOM</f>
        <v>3754</v>
      </c>
      <c r="AI744" s="24" t="n">
        <f aca="false">(AG744+AH744)*(1+CONT)</f>
        <v>6404.250084826</v>
      </c>
      <c r="AJ744" s="24" t="n">
        <f aca="false">IF(AR744&gt;0,AI744/AR744,1000000000000)</f>
        <v>2306.84613239281</v>
      </c>
      <c r="AK744" s="8" t="n">
        <f aca="false">IF(AND(AP744&gt;=V_NEED,AR744&gt;=P_MIN,AQ744&gt;=Z_MIN,F744&lt;=N_CAP,D744&lt;=R_MAX,OR(CORONA_REQ=0,O744&gt;=G744),OR(CORE_MODE&lt;&gt;3,E_CORE&lt;=E_NULL_MAX),N_CW_A_OK="yes"),1,0)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IF(CORE_MODE=1,G744,IF(OR(CORE_MODE=3,CORE_MODE=4),IF(A_FEED=2,0,G744)+(CHOOSE(N_CW+1,0,1,CW_N2,CW_N3,CW_N4,CW_N5,CW_N6)+IF(A_FEED=2,CHOOSE(MIN(N_CW_A,6)+1,0,1,CW_N2,CW_N3,CW_N4,CW_N5,CW_N6),CHOOSE(MIN(N_CW_A,2)+1,0,CW_A1,CW_A2)))*CW_PER_SWING*AM744,AM744))</f>
        <v>26.193165194196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2*ROUNDUP(G745*1000/V_ZENER,0)*PRICE_Z+(4+IF(CORE_MODE=1,1,0)+IF(OR(CORE_MODE=3,CORE_MODE=4),IF(A_FEED=2,0,1)+2*N_CW+2*N_CW_A,0))*ROUNDUP(G745*DIODE_SAFETY/V_STICK,0)*PRICE_STICK</f>
        <v>98.4</v>
      </c>
      <c r="AG745" s="24" t="n">
        <f aca="false">SUM(X745:AF745)</f>
        <v>2345.12166275</v>
      </c>
      <c r="AH745" s="20" t="n">
        <f aca="false">FIXED_BOM</f>
        <v>3754</v>
      </c>
      <c r="AI745" s="24" t="n">
        <f aca="false">(AG745+AH745)*(1+CONT)</f>
        <v>7013.9899121625</v>
      </c>
      <c r="AJ745" s="24" t="n">
        <f aca="false">IF(AR745&gt;0,AI745/AR745,1000000000000)</f>
        <v>1776.71919795794</v>
      </c>
      <c r="AK745" s="8" t="n">
        <f aca="false">IF(AND(AP745&gt;=V_NEED,AR745&gt;=P_MIN,AQ745&gt;=Z_MIN,F745&lt;=N_CAP,D745&lt;=R_MAX,OR(CORONA_REQ=0,O745&gt;=G745),OR(CORE_MODE&lt;&gt;3,E_CORE&lt;=E_NULL_MAX),N_CW_A_OK="yes"),1,0)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IF(CORE_MODE=1,G745,IF(OR(CORE_MODE=3,CORE_MODE=4),IF(A_FEED=2,0,G745)+(CHOOSE(N_CW+1,0,1,CW_N2,CW_N3,CW_N4,CW_N5,CW_N6)+IF(A_FEED=2,CHOOSE(MIN(N_CW_A,6)+1,0,1,CW_N2,CW_N3,CW_N4,CW_N5,CW_N6),CHOOSE(MIN(N_CW_A,2)+1,0,CW_A1,CW_A2)))*CW_PER_SWING*AM745,AM745))</f>
        <v>26.341800005664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2*ROUNDUP(G746*1000/V_ZENER,0)*PRICE_Z+(4+IF(CORE_MODE=1,1,0)+IF(OR(CORE_MODE=3,CORE_MODE=4),IF(A_FEED=2,0,1)+2*N_CW+2*N_CW_A,0))*ROUNDUP(G746*DIODE_SAFETY/V_STICK,0)*PRICE_STICK</f>
        <v>98.4</v>
      </c>
      <c r="AG746" s="24" t="n">
        <f aca="false">SUM(X746:AF746)</f>
        <v>2794.6789405</v>
      </c>
      <c r="AH746" s="20" t="n">
        <f aca="false">FIXED_BOM</f>
        <v>3754</v>
      </c>
      <c r="AI746" s="24" t="n">
        <f aca="false">(AG746+AH746)*(1+CONT)</f>
        <v>7530.980781575</v>
      </c>
      <c r="AJ746" s="24" t="n">
        <f aca="false">IF(AR746&gt;0,AI746/AR746,1000000000000)</f>
        <v>1470.75967275953</v>
      </c>
      <c r="AK746" s="8" t="n">
        <f aca="false">IF(AND(AP746&gt;=V_NEED,AR746&gt;=P_MIN,AQ746&gt;=Z_MIN,F746&lt;=N_CAP,D746&lt;=R_MAX,OR(CORONA_REQ=0,O746&gt;=G746),OR(CORE_MODE&lt;&gt;3,E_CORE&lt;=E_NULL_MAX),N_CW_A_OK="yes"),1,0)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IF(CORE_MODE=1,G746,IF(OR(CORE_MODE=3,CORE_MODE=4),IF(A_FEED=2,0,G746)+(CHOOSE(N_CW+1,0,1,CW_N2,CW_N3,CW_N4,CW_N5,CW_N6)+IF(A_FEED=2,CHOOSE(MIN(N_CW_A,6)+1,0,1,CW_N2,CW_N3,CW_N4,CW_N5,CW_N6),CHOOSE(MIN(N_CW_A,2)+1,0,CW_A1,CW_A2)))*CW_PER_SWING*AM746,AM746))</f>
        <v>26.45458130601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2*ROUNDUP(G747*1000/V_ZENER,0)*PRICE_Z+(4+IF(CORE_MODE=1,1,0)+IF(OR(CORE_MODE=3,CORE_MODE=4),IF(A_FEED=2,0,1)+2*N_CW+2*N_CW_A,0))*ROUNDUP(G747*DIODE_SAFETY/V_STICK,0)*PRICE_STICK</f>
        <v>98.4</v>
      </c>
      <c r="AG747" s="24" t="n">
        <f aca="false">SUM(X747:AF747)</f>
        <v>3324.88737798</v>
      </c>
      <c r="AH747" s="20" t="n">
        <f aca="false">FIXED_BOM</f>
        <v>3754</v>
      </c>
      <c r="AI747" s="24" t="n">
        <f aca="false">(AG747+AH747)*(1+CONT)</f>
        <v>8140.720484677</v>
      </c>
      <c r="AJ747" s="24" t="n">
        <f aca="false">IF(AR747&gt;0,AI747/AR747,1000000000000)</f>
        <v>1293.28104396941</v>
      </c>
      <c r="AK747" s="8" t="n">
        <f aca="false">IF(AND(AP747&gt;=V_NEED,AR747&gt;=P_MIN,AQ747&gt;=Z_MIN,F747&lt;=N_CAP,D747&lt;=R_MAX,OR(CORONA_REQ=0,O747&gt;=G747),OR(CORE_MODE&lt;&gt;3,E_CORE&lt;=E_NULL_MAX),N_CW_A_OK="yes"),1,0)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IF(CORE_MODE=1,G747,IF(OR(CORE_MODE=3,CORE_MODE=4),IF(A_FEED=2,0,G747)+(CHOOSE(N_CW+1,0,1,CW_N2,CW_N3,CW_N4,CW_N5,CW_N6)+IF(A_FEED=2,CHOOSE(MIN(N_CW_A,6)+1,0,1,CW_N2,CW_N3,CW_N4,CW_N5,CW_N6),CHOOSE(MIN(N_CW_A,2)+1,0,CW_A1,CW_A2)))*CW_PER_SWING*AM747,AM747))</f>
        <v>26.545210425162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2*ROUNDUP(G748*1000/V_ZENER,0)*PRICE_Z+(4+IF(CORE_MODE=1,1,0)+IF(OR(CORE_MODE=3,CORE_MODE=4),IF(A_FEED=2,0,1)+2*N_CW+2*N_CW_A,0))*ROUNDUP(G748*DIODE_SAFETY/V_STICK,0)*PRICE_STICK</f>
        <v>98.4</v>
      </c>
      <c r="AG748" s="24" t="n">
        <f aca="false">SUM(X748:AF748)</f>
        <v>4304.65312577</v>
      </c>
      <c r="AH748" s="20" t="n">
        <f aca="false">FIXED_BOM</f>
        <v>3754</v>
      </c>
      <c r="AI748" s="24" t="n">
        <f aca="false">(AG748+AH748)*(1+CONT)</f>
        <v>9267.4510946355</v>
      </c>
      <c r="AJ748" s="24" t="n">
        <f aca="false">IF(AR748&gt;0,AI748/AR748,1000000000000)</f>
        <v>1071.61292438906</v>
      </c>
      <c r="AK748" s="8" t="n">
        <f aca="false">IF(AND(AP748&gt;=V_NEED,AR748&gt;=P_MIN,AQ748&gt;=Z_MIN,F748&lt;=N_CAP,D748&lt;=R_MAX,OR(CORONA_REQ=0,O748&gt;=G748),OR(CORE_MODE&lt;&gt;3,E_CORE&lt;=E_NULL_MAX),N_CW_A_OK="yes"),1,0)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IF(CORE_MODE=1,G748,IF(OR(CORE_MODE=3,CORE_MODE=4),IF(A_FEED=2,0,G748)+(CHOOSE(N_CW+1,0,1,CW_N2,CW_N3,CW_N4,CW_N5,CW_N6)+IF(A_FEED=2,CHOOSE(MIN(N_CW_A,6)+1,0,1,CW_N2,CW_N3,CW_N4,CW_N5,CW_N6),CHOOSE(MIN(N_CW_A,2)+1,0,CW_A1,CW_A2)))*CW_PER_SWING*AM748,AM748))</f>
        <v>26.70460511004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2*ROUNDUP(G749*1000/V_ZENER,0)*PRICE_Z+(4+IF(CORE_MODE=1,1,0)+IF(OR(CORE_MODE=3,CORE_MODE=4),IF(A_FEED=2,0,1)+2*N_CW+2*N_CW_A,0))*ROUNDUP(G749*DIODE_SAFETY/V_STICK,0)*PRICE_STICK</f>
        <v>98.4</v>
      </c>
      <c r="AG749" s="24" t="n">
        <f aca="false">SUM(X749:AF749)</f>
        <v>1452.09916208</v>
      </c>
      <c r="AH749" s="20" t="n">
        <f aca="false">FIXED_BOM</f>
        <v>3754</v>
      </c>
      <c r="AI749" s="24" t="n">
        <f aca="false">(AG749+AH749)*(1+CONT)</f>
        <v>5987.014036392</v>
      </c>
      <c r="AJ749" s="24" t="n">
        <f aca="false">IF(AR749&gt;0,AI749/AR749,1000000000000)</f>
        <v>3027.95454305507</v>
      </c>
      <c r="AK749" s="8" t="n">
        <f aca="false">IF(AND(AP749&gt;=V_NEED,AR749&gt;=P_MIN,AQ749&gt;=Z_MIN,F749&lt;=N_CAP,D749&lt;=R_MAX,OR(CORONA_REQ=0,O749&gt;=G749),OR(CORE_MODE&lt;&gt;3,E_CORE&lt;=E_NULL_MAX),N_CW_A_OK="yes"),1,0)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IF(CORE_MODE=1,G749,IF(OR(CORE_MODE=3,CORE_MODE=4),IF(A_FEED=2,0,G749)+(CHOOSE(N_CW+1,0,1,CW_N2,CW_N3,CW_N4,CW_N5,CW_N6)+IF(A_FEED=2,CHOOSE(MIN(N_CW_A,6)+1,0,1,CW_N2,CW_N3,CW_N4,CW_N5,CW_N6),CHOOSE(MIN(N_CW_A,2)+1,0,CW_A1,CW_A2)))*CW_PER_SWING*AM749,AM749))</f>
        <v>25.990136782038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2*ROUNDUP(G750*1000/V_ZENER,0)*PRICE_Z+(4+IF(CORE_MODE=1,1,0)+IF(OR(CORE_MODE=3,CORE_MODE=4),IF(A_FEED=2,0,1)+2*N_CW+2*N_CW_A,0))*ROUNDUP(G750*DIODE_SAFETY/V_STICK,0)*PRICE_STICK</f>
        <v>98.4</v>
      </c>
      <c r="AG750" s="24" t="n">
        <f aca="false">SUM(X750:AF750)</f>
        <v>1904.70243876</v>
      </c>
      <c r="AH750" s="20" t="n">
        <f aca="false">FIXED_BOM</f>
        <v>3754</v>
      </c>
      <c r="AI750" s="24" t="n">
        <f aca="false">(AG750+AH750)*(1+CONT)</f>
        <v>6507.507804574</v>
      </c>
      <c r="AJ750" s="24" t="n">
        <f aca="false">IF(AR750&gt;0,AI750/AR750,1000000000000)</f>
        <v>1943.46612536603</v>
      </c>
      <c r="AK750" s="8" t="n">
        <f aca="false">IF(AND(AP750&gt;=V_NEED,AR750&gt;=P_MIN,AQ750&gt;=Z_MIN,F750&lt;=N_CAP,D750&lt;=R_MAX,OR(CORONA_REQ=0,O750&gt;=G750),OR(CORE_MODE&lt;&gt;3,E_CORE&lt;=E_NULL_MAX),N_CW_A_OK="yes"),1,0)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IF(CORE_MODE=1,G750,IF(OR(CORE_MODE=3,CORE_MODE=4),IF(A_FEED=2,0,G750)+(CHOOSE(N_CW+1,0,1,CW_N2,CW_N3,CW_N4,CW_N5,CW_N6)+IF(A_FEED=2,CHOOSE(MIN(N_CW_A,6)+1,0,1,CW_N2,CW_N3,CW_N4,CW_N5,CW_N6),CHOOSE(MIN(N_CW_A,2)+1,0,CW_A1,CW_A2)))*CW_PER_SWING*AM750,AM750))</f>
        <v>26.222876876196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2*ROUNDUP(G751*1000/V_ZENER,0)*PRICE_Z+(4+IF(CORE_MODE=1,1,0)+IF(OR(CORE_MODE=3,CORE_MODE=4),IF(A_FEED=2,0,1)+2*N_CW+2*N_CW_A,0))*ROUNDUP(G751*DIODE_SAFETY/V_STICK,0)*PRICE_STICK</f>
        <v>98.4</v>
      </c>
      <c r="AG751" s="24" t="n">
        <f aca="false">SUM(X751:AF751)</f>
        <v>2437.9569132</v>
      </c>
      <c r="AH751" s="20" t="n">
        <f aca="false">FIXED_BOM</f>
        <v>3754</v>
      </c>
      <c r="AI751" s="24" t="n">
        <f aca="false">(AG751+AH751)*(1+CONT)</f>
        <v>7120.75045018</v>
      </c>
      <c r="AJ751" s="24" t="n">
        <f aca="false">IF(AR751&gt;0,AI751/AR751,1000000000000)</f>
        <v>1504.95535702994</v>
      </c>
      <c r="AK751" s="8" t="n">
        <f aca="false">IF(AND(AP751&gt;=V_NEED,AR751&gt;=P_MIN,AQ751&gt;=Z_MIN,F751&lt;=N_CAP,D751&lt;=R_MAX,OR(CORONA_REQ=0,O751&gt;=G751),OR(CORE_MODE&lt;&gt;3,E_CORE&lt;=E_NULL_MAX),N_CW_A_OK="yes"),1,0)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IF(CORE_MODE=1,G751,IF(OR(CORE_MODE=3,CORE_MODE=4),IF(A_FEED=2,0,G751)+(CHOOSE(N_CW+1,0,1,CW_N2,CW_N3,CW_N4,CW_N5,CW_N6)+IF(A_FEED=2,CHOOSE(MIN(N_CW_A,6)+1,0,1,CW_N2,CW_N3,CW_N4,CW_N5,CW_N6),CHOOSE(MIN(N_CW_A,2)+1,0,CW_A1,CW_A2)))*CW_PER_SWING*AM751,AM751))</f>
        <v>26.372721377574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2*ROUNDUP(G752*1000/V_ZENER,0)*PRICE_Z+(4+IF(CORE_MODE=1,1,0)+IF(OR(CORE_MODE=3,CORE_MODE=4),IF(A_FEED=2,0,1)+2*N_CW+2*N_CW_A,0))*ROUNDUP(G752*DIODE_SAFETY/V_STICK,0)*PRICE_STICK</f>
        <v>98.4</v>
      </c>
      <c r="AG752" s="24" t="n">
        <f aca="false">SUM(X752:AF752)</f>
        <v>2971.21140611</v>
      </c>
      <c r="AH752" s="20" t="n">
        <f aca="false">FIXED_BOM</f>
        <v>3754</v>
      </c>
      <c r="AI752" s="24" t="n">
        <f aca="false">(AG752+AH752)*(1+CONT)</f>
        <v>7733.9931170265</v>
      </c>
      <c r="AJ752" s="24" t="n">
        <f aca="false">IF(AR752&gt;0,AI752/AR752,1000000000000)</f>
        <v>1265.85605056923</v>
      </c>
      <c r="AK752" s="8" t="n">
        <f aca="false">IF(AND(AP752&gt;=V_NEED,AR752&gt;=P_MIN,AQ752&gt;=Z_MIN,F752&lt;=N_CAP,D752&lt;=R_MAX,OR(CORONA_REQ=0,O752&gt;=G752),OR(CORE_MODE&lt;&gt;3,E_CORE&lt;=E_NULL_MAX),N_CW_A_OK="yes"),1,0)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IF(CORE_MODE=1,G752,IF(OR(CORE_MODE=3,CORE_MODE=4),IF(A_FEED=2,0,G752)+(CHOOSE(N_CW+1,0,1,CW_N2,CW_N3,CW_N4,CW_N5,CW_N6)+IF(A_FEED=2,CHOOSE(MIN(N_CW_A,6)+1,0,1,CW_N2,CW_N3,CW_N4,CW_N5,CW_N6),CHOOSE(MIN(N_CW_A,2)+1,0,CW_A1,CW_A2)))*CW_PER_SWING*AM752,AM752))</f>
        <v>26.485591812966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2*ROUNDUP(G753*1000/V_ZENER,0)*PRICE_Z+(4+IF(CORE_MODE=1,1,0)+IF(OR(CORE_MODE=3,CORE_MODE=4),IF(A_FEED=2,0,1)+2*N_CW+2*N_CW_A,0))*ROUNDUP(G753*DIODE_SAFETY/V_STICK,0)*PRICE_STICK</f>
        <v>98.4</v>
      </c>
      <c r="AG753" s="24" t="n">
        <f aca="false">SUM(X753:AF753)</f>
        <v>3423.81466582</v>
      </c>
      <c r="AH753" s="20" t="n">
        <f aca="false">FIXED_BOM</f>
        <v>3754</v>
      </c>
      <c r="AI753" s="24" t="n">
        <f aca="false">(AG753+AH753)*(1+CONT)</f>
        <v>8254.486865693</v>
      </c>
      <c r="AJ753" s="24" t="n">
        <f aca="false">IF(AR753&gt;0,AI753/AR753,1000000000000)</f>
        <v>1101.18496010581</v>
      </c>
      <c r="AK753" s="8" t="n">
        <f aca="false">IF(AND(AP753&gt;=V_NEED,AR753&gt;=P_MIN,AQ753&gt;=Z_MIN,F753&lt;=N_CAP,D753&lt;=R_MAX,OR(CORONA_REQ=0,O753&gt;=G753),OR(CORE_MODE&lt;&gt;3,E_CORE&lt;=E_NULL_MAX),N_CW_A_OK="yes"),1,0)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IF(CORE_MODE=1,G753,IF(OR(CORE_MODE=3,CORE_MODE=4),IF(A_FEED=2,0,G753)+(CHOOSE(N_CW+1,0,1,CW_N2,CW_N3,CW_N4,CW_N5,CW_N6)+IF(A_FEED=2,CHOOSE(MIN(N_CW_A,6)+1,0,1,CW_N2,CW_N3,CW_N4,CW_N5,CW_N6),CHOOSE(MIN(N_CW_A,2)+1,0,CW_A1,CW_A2)))*CW_PER_SWING*AM753,AM753))</f>
        <v>26.576310067164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2*ROUNDUP(G754*1000/V_ZENER,0)*PRICE_Z+(4+IF(CORE_MODE=1,1,0)+IF(OR(CORE_MODE=3,CORE_MODE=4),IF(A_FEED=2,0,1)+2*N_CW+2*N_CW_A,0))*ROUNDUP(G754*DIODE_SAFETY/V_STICK,0)*PRICE_STICK</f>
        <v>98.4</v>
      </c>
      <c r="AG754" s="24" t="n">
        <f aca="false">SUM(X754:AF754)</f>
        <v>4490.32369167</v>
      </c>
      <c r="AH754" s="20" t="n">
        <f aca="false">FIXED_BOM</f>
        <v>3754</v>
      </c>
      <c r="AI754" s="24" t="n">
        <f aca="false">(AG754+AH754)*(1+CONT)</f>
        <v>9480.9722454205</v>
      </c>
      <c r="AJ754" s="24" t="n">
        <f aca="false">IF(AR754&gt;0,AI754/AR754,1000000000000)</f>
        <v>924.124150309219</v>
      </c>
      <c r="AK754" s="8" t="n">
        <f aca="false">IF(AND(AP754&gt;=V_NEED,AR754&gt;=P_MIN,AQ754&gt;=Z_MIN,F754&lt;=N_CAP,D754&lt;=R_MAX,OR(CORONA_REQ=0,O754&gt;=G754),OR(CORE_MODE&lt;&gt;3,E_CORE&lt;=E_NULL_MAX),N_CW_A_OK="yes"),1,0)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IF(CORE_MODE=1,G754,IF(OR(CORE_MODE=3,CORE_MODE=4),IF(A_FEED=2,0,G754)+(CHOOSE(N_CW+1,0,1,CW_N2,CW_N3,CW_N4,CW_N5,CW_N6)+IF(A_FEED=2,CHOOSE(MIN(N_CW_A,6)+1,0,1,CW_N2,CW_N3,CW_N4,CW_N5,CW_N6),CHOOSE(MIN(N_CW_A,2)+1,0,CW_A1,CW_A2)))*CW_PER_SWING*AM754,AM754))</f>
        <v>26.808417726948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2*ROUNDUP(G755*1000/V_ZENER,0)*PRICE_Z+(4+IF(CORE_MODE=1,1,0)+IF(OR(CORE_MODE=3,CORE_MODE=4),IF(A_FEED=2,0,1)+2*N_CW+2*N_CW_A,0))*ROUNDUP(G755*DIODE_SAFETY/V_STICK,0)*PRICE_STICK</f>
        <v>98.4</v>
      </c>
      <c r="AG755" s="24" t="n">
        <f aca="false">SUM(X755:AF755)</f>
        <v>1458.19114994</v>
      </c>
      <c r="AH755" s="20" t="n">
        <f aca="false">FIXED_BOM</f>
        <v>3754</v>
      </c>
      <c r="AI755" s="24" t="n">
        <f aca="false">(AG755+AH755)*(1+CONT)</f>
        <v>5994.019822431</v>
      </c>
      <c r="AJ755" s="24" t="n">
        <f aca="false">IF(AR755&gt;0,AI755/AR755,1000000000000)</f>
        <v>2731.86842156091</v>
      </c>
      <c r="AK755" s="8" t="n">
        <f aca="false">IF(AND(AP755&gt;=V_NEED,AR755&gt;=P_MIN,AQ755&gt;=Z_MIN,F755&lt;=N_CAP,D755&lt;=R_MAX,OR(CORONA_REQ=0,O755&gt;=G755),OR(CORE_MODE&lt;&gt;3,E_CORE&lt;=E_NULL_MAX),N_CW_A_OK="yes"),1,0)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IF(CORE_MODE=1,G755,IF(OR(CORE_MODE=3,CORE_MODE=4),IF(A_FEED=2,0,G755)+(CHOOSE(N_CW+1,0,1,CW_N2,CW_N3,CW_N4,CW_N5,CW_N6)+IF(A_FEED=2,CHOOSE(MIN(N_CW_A,6)+1,0,1,CW_N2,CW_N3,CW_N4,CW_N5,CW_N6),CHOOSE(MIN(N_CW_A,2)+1,0,CW_A1,CW_A2)))*CW_PER_SWING*AM755,AM755))</f>
        <v>25.841052050814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2*ROUNDUP(G756*1000/V_ZENER,0)*PRICE_Z+(4+IF(CORE_MODE=1,1,0)+IF(OR(CORE_MODE=3,CORE_MODE=4),IF(A_FEED=2,0,1)+2*N_CW+2*N_CW_A,0))*ROUNDUP(G756*DIODE_SAFETY/V_STICK,0)*PRICE_STICK</f>
        <v>98.4</v>
      </c>
      <c r="AG756" s="24" t="n">
        <f aca="false">SUM(X756:AF756)</f>
        <v>1994.49168331</v>
      </c>
      <c r="AH756" s="20" t="n">
        <f aca="false">FIXED_BOM</f>
        <v>3754</v>
      </c>
      <c r="AI756" s="24" t="n">
        <f aca="false">(AG756+AH756)*(1+CONT)</f>
        <v>6610.7654358065</v>
      </c>
      <c r="AJ756" s="24" t="n">
        <f aca="false">IF(AR756&gt;0,AI756/AR756,1000000000000)</f>
        <v>1795.85464655683</v>
      </c>
      <c r="AK756" s="8" t="n">
        <f aca="false">IF(AND(AP756&gt;=V_NEED,AR756&gt;=P_MIN,AQ756&gt;=Z_MIN,F756&lt;=N_CAP,D756&lt;=R_MAX,OR(CORONA_REQ=0,O756&gt;=G756),OR(CORE_MODE&lt;&gt;3,E_CORE&lt;=E_NULL_MAX),N_CW_A_OK="yes"),1,0)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IF(CORE_MODE=1,G756,IF(OR(CORE_MODE=3,CORE_MODE=4),IF(A_FEED=2,0,G756)+(CHOOSE(N_CW+1,0,1,CW_N2,CW_N3,CW_N4,CW_N5,CW_N6)+IF(A_FEED=2,CHOOSE(MIN(N_CW_A,6)+1,0,1,CW_N2,CW_N3,CW_N4,CW_N5,CW_N6),CHOOSE(MIN(N_CW_A,2)+1,0,CW_A1,CW_A2)))*CW_PER_SWING*AM756,AM756))</f>
        <v>26.057140869474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2*ROUNDUP(G757*1000/V_ZENER,0)*PRICE_Z+(4+IF(CORE_MODE=1,1,0)+IF(OR(CORE_MODE=3,CORE_MODE=4),IF(A_FEED=2,0,1)+2*N_CW+2*N_CW_A,0))*ROUNDUP(G757*DIODE_SAFETY/V_STICK,0)*PRICE_STICK</f>
        <v>98.4</v>
      </c>
      <c r="AG757" s="24" t="n">
        <f aca="false">SUM(X757:AF757)</f>
        <v>2530.79223015</v>
      </c>
      <c r="AH757" s="20" t="n">
        <f aca="false">FIXED_BOM</f>
        <v>3754</v>
      </c>
      <c r="AI757" s="24" t="n">
        <f aca="false">(AG757+AH757)*(1+CONT)</f>
        <v>7227.5110646725</v>
      </c>
      <c r="AJ757" s="24" t="n">
        <f aca="false">IF(AR757&gt;0,AI757/AR757,1000000000000)</f>
        <v>1396.36388842794</v>
      </c>
      <c r="AK757" s="8" t="n">
        <f aca="false">IF(AND(AP757&gt;=V_NEED,AR757&gt;=P_MIN,AQ757&gt;=Z_MIN,F757&lt;=N_CAP,D757&lt;=R_MAX,OR(CORONA_REQ=0,O757&gt;=G757),OR(CORE_MODE&lt;&gt;3,E_CORE&lt;=E_NULL_MAX),N_CW_A_OK="yes"),1,0)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IF(CORE_MODE=1,G757,IF(OR(CORE_MODE=3,CORE_MODE=4),IF(A_FEED=2,0,G757)+(CHOOSE(N_CW+1,0,1,CW_N2,CW_N3,CW_N4,CW_N5,CW_N6)+IF(A_FEED=2,CHOOSE(MIN(N_CW_A,6)+1,0,1,CW_N2,CW_N3,CW_N4,CW_N5,CW_N6),CHOOSE(MIN(N_CW_A,2)+1,0,CW_A1,CW_A2)))*CW_PER_SWING*AM757,AM757))</f>
        <v>26.207558381862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2*ROUNDUP(G758*1000/V_ZENER,0)*PRICE_Z+(4+IF(CORE_MODE=1,1,0)+IF(OR(CORE_MODE=3,CORE_MODE=4),IF(A_FEED=2,0,1)+2*N_CW+2*N_CW_A,0))*ROUNDUP(G758*DIODE_SAFETY/V_STICK,0)*PRICE_STICK</f>
        <v>98.4</v>
      </c>
      <c r="AG758" s="24" t="n">
        <f aca="false">SUM(X758:AF758)</f>
        <v>3067.09263852</v>
      </c>
      <c r="AH758" s="20" t="n">
        <f aca="false">FIXED_BOM</f>
        <v>3754</v>
      </c>
      <c r="AI758" s="24" t="n">
        <f aca="false">(AG758+AH758)*(1+CONT)</f>
        <v>7844.256534298</v>
      </c>
      <c r="AJ758" s="24" t="n">
        <f aca="false">IF(AR758&gt;0,AI758/AR758,1000000000000)</f>
        <v>1175.75977607605</v>
      </c>
      <c r="AK758" s="8" t="n">
        <f aca="false">IF(AND(AP758&gt;=V_NEED,AR758&gt;=P_MIN,AQ758&gt;=Z_MIN,F758&lt;=N_CAP,D758&lt;=R_MAX,OR(CORONA_REQ=0,O758&gt;=G758),OR(CORE_MODE&lt;&gt;3,E_CORE&lt;=E_NULL_MAX),N_CW_A_OK="yes"),1,0)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IF(CORE_MODE=1,G758,IF(OR(CORE_MODE=3,CORE_MODE=4),IF(A_FEED=2,0,G758)+(CHOOSE(N_CW+1,0,1,CW_N2,CW_N3,CW_N4,CW_N5,CW_N6)+IF(A_FEED=2,CHOOSE(MIN(N_CW_A,6)+1,0,1,CW_N2,CW_N3,CW_N4,CW_N5,CW_N6),CHOOSE(MIN(N_CW_A,2)+1,0,CW_A1,CW_A2)))*CW_PER_SWING*AM758,AM758))</f>
        <v>26.3213668575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2*ROUNDUP(G759*1000/V_ZENER,0)*PRICE_Z+(4+IF(CORE_MODE=1,1,0)+IF(OR(CORE_MODE=3,CORE_MODE=4),IF(A_FEED=2,0,1)+2*N_CW+2*N_CW_A,0))*ROUNDUP(G759*DIODE_SAFETY/V_STICK,0)*PRICE_STICK</f>
        <v>98.4</v>
      </c>
      <c r="AG759" s="24" t="n">
        <f aca="false">SUM(X759:AF759)</f>
        <v>3603.39318536</v>
      </c>
      <c r="AH759" s="20" t="n">
        <f aca="false">FIXED_BOM</f>
        <v>3754</v>
      </c>
      <c r="AI759" s="24" t="n">
        <f aca="false">(AG759+AH759)*(1+CONT)</f>
        <v>8461.002163164</v>
      </c>
      <c r="AJ759" s="24" t="n">
        <f aca="false">IF(AR759&gt;0,AI759/AR759,1000000000000)</f>
        <v>1035.92928540659</v>
      </c>
      <c r="AK759" s="8" t="n">
        <f aca="false">IF(AND(AP759&gt;=V_NEED,AR759&gt;=P_MIN,AQ759&gt;=Z_MIN,F759&lt;=N_CAP,D759&lt;=R_MAX,OR(CORONA_REQ=0,O759&gt;=G759),OR(CORE_MODE&lt;&gt;3,E_CORE&lt;=E_NULL_MAX),N_CW_A_OK="yes"),1,0)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IF(CORE_MODE=1,G759,IF(OR(CORE_MODE=3,CORE_MODE=4),IF(A_FEED=2,0,G759)+(CHOOSE(N_CW+1,0,1,CW_N2,CW_N3,CW_N4,CW_N5,CW_N6)+IF(A_FEED=2,CHOOSE(MIN(N_CW_A,6)+1,0,1,CW_N2,CW_N3,CW_N4,CW_N5,CW_N6),CHOOSE(MIN(N_CW_A,2)+1,0,CW_A1,CW_A2)))*CW_PER_SWING*AM759,AM759))</f>
        <v>26.447310432972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2*ROUNDUP(G760*1000/V_ZENER,0)*PRICE_Z+(4+IF(CORE_MODE=1,1,0)+IF(OR(CORE_MODE=3,CORE_MODE=4),IF(A_FEED=2,0,1)+2*N_CW+2*N_CW_A,0))*ROUNDUP(G760*DIODE_SAFETY/V_STICK,0)*PRICE_STICK</f>
        <v>98.4</v>
      </c>
      <c r="AG760" s="24" t="n">
        <f aca="false">SUM(X760:AF760)</f>
        <v>4675.99419907</v>
      </c>
      <c r="AH760" s="20" t="n">
        <f aca="false">FIXED_BOM</f>
        <v>3754</v>
      </c>
      <c r="AI760" s="24" t="n">
        <f aca="false">(AG760+AH760)*(1+CONT)</f>
        <v>9694.4933289305</v>
      </c>
      <c r="AJ760" s="24" t="n">
        <f aca="false">IF(AR760&gt;0,AI760/AR760,1000000000000)</f>
        <v>867.822229649892</v>
      </c>
      <c r="AK760" s="8" t="n">
        <f aca="false">IF(AND(AP760&gt;=V_NEED,AR760&gt;=P_MIN,AQ760&gt;=Z_MIN,F760&lt;=N_CAP,D760&lt;=R_MAX,OR(CORONA_REQ=0,O760&gt;=G760),OR(CORE_MODE&lt;&gt;3,E_CORE&lt;=E_NULL_MAX),N_CW_A_OK="yes"),1,0)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IF(CORE_MODE=1,G760,IF(OR(CORE_MODE=3,CORE_MODE=4),IF(A_FEED=2,0,G760)+(CHOOSE(N_CW+1,0,1,CW_N2,CW_N3,CW_N4,CW_N5,CW_N6)+IF(A_FEED=2,CHOOSE(MIN(N_CW_A,6)+1,0,1,CW_N2,CW_N3,CW_N4,CW_N5,CW_N6),CHOOSE(MIN(N_CW_A,2)+1,0,CW_A1,CW_A2)))*CW_PER_SWING*AM760,AM760))</f>
        <v>26.697818112966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2*ROUNDUP(G761*1000/V_ZENER,0)*PRICE_Z+(4+IF(CORE_MODE=1,1,0)+IF(OR(CORE_MODE=3,CORE_MODE=4),IF(A_FEED=2,0,1)+2*N_CW+2*N_CW_A,0))*ROUNDUP(G761*DIODE_SAFETY/V_STICK,0)*PRICE_STICK</f>
        <v>98.4</v>
      </c>
      <c r="AG761" s="24" t="n">
        <f aca="false">SUM(X761:AF761)</f>
        <v>1395.11266048</v>
      </c>
      <c r="AH761" s="20" t="n">
        <f aca="false">FIXED_BOM</f>
        <v>3754</v>
      </c>
      <c r="AI761" s="24" t="n">
        <f aca="false">(AG761+AH761)*(1+CONT)</f>
        <v>5921.479559552</v>
      </c>
      <c r="AJ761" s="24" t="n">
        <f aca="false">IF(AR761&gt;0,AI761/AR761,1000000000000)</f>
        <v>3706.6723835848</v>
      </c>
      <c r="AK761" s="8" t="n">
        <f aca="false">IF(AND(AP761&gt;=V_NEED,AR761&gt;=P_MIN,AQ761&gt;=Z_MIN,F761&lt;=N_CAP,D761&lt;=R_MAX,OR(CORONA_REQ=0,O761&gt;=G761),OR(CORE_MODE&lt;&gt;3,E_CORE&lt;=E_NULL_MAX),N_CW_A_OK="yes"),1,0)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IF(CORE_MODE=1,G761,IF(OR(CORE_MODE=3,CORE_MODE=4),IF(A_FEED=2,0,G761)+(CHOOSE(N_CW+1,0,1,CW_N2,CW_N3,CW_N4,CW_N5,CW_N6)+IF(A_FEED=2,CHOOSE(MIN(N_CW_A,6)+1,0,1,CW_N2,CW_N3,CW_N4,CW_N5,CW_N6),CHOOSE(MIN(N_CW_A,2)+1,0,CW_A1,CW_A2)))*CW_PER_SWING*AM761,AM761))</f>
        <v>25.90425728748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2*ROUNDUP(G762*1000/V_ZENER,0)*PRICE_Z+(4+IF(CORE_MODE=1,1,0)+IF(OR(CORE_MODE=3,CORE_MODE=4),IF(A_FEED=2,0,1)+2*N_CW+2*N_CW_A,0))*ROUNDUP(G762*DIODE_SAFETY/V_STICK,0)*PRICE_STICK</f>
        <v>98.4</v>
      </c>
      <c r="AG762" s="24" t="n">
        <f aca="false">SUM(X762:AF762)</f>
        <v>1855.95327969</v>
      </c>
      <c r="AH762" s="20" t="n">
        <f aca="false">FIXED_BOM</f>
        <v>3754</v>
      </c>
      <c r="AI762" s="24" t="n">
        <f aca="false">(AG762+AH762)*(1+CONT)</f>
        <v>6451.4462716435</v>
      </c>
      <c r="AJ762" s="24" t="n">
        <f aca="false">IF(AR762&gt;0,AI762/AR762,1000000000000)</f>
        <v>2345.71091890659</v>
      </c>
      <c r="AK762" s="8" t="n">
        <f aca="false">IF(AND(AP762&gt;=V_NEED,AR762&gt;=P_MIN,AQ762&gt;=Z_MIN,F762&lt;=N_CAP,D762&lt;=R_MAX,OR(CORONA_REQ=0,O762&gt;=G762),OR(CORE_MODE&lt;&gt;3,E_CORE&lt;=E_NULL_MAX),N_CW_A_OK="yes"),1,0)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IF(CORE_MODE=1,G762,IF(OR(CORE_MODE=3,CORE_MODE=4),IF(A_FEED=2,0,G762)+(CHOOSE(N_CW+1,0,1,CW_N2,CW_N3,CW_N4,CW_N5,CW_N6)+IF(A_FEED=2,CHOOSE(MIN(N_CW_A,6)+1,0,1,CW_N2,CW_N3,CW_N4,CW_N5,CW_N6),CHOOSE(MIN(N_CW_A,2)+1,0,CW_A1,CW_A2)))*CW_PER_SWING*AM762,AM762))</f>
        <v>26.164985786082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2*ROUNDUP(G763*1000/V_ZENER,0)*PRICE_Z+(4+IF(CORE_MODE=1,1,0)+IF(OR(CORE_MODE=3,CORE_MODE=4),IF(A_FEED=2,0,1)+2*N_CW+2*N_CW_A,0))*ROUNDUP(G763*DIODE_SAFETY/V_STICK,0)*PRICE_STICK</f>
        <v>98.4</v>
      </c>
      <c r="AG763" s="24" t="n">
        <f aca="false">SUM(X763:AF763)</f>
        <v>2401.04012168</v>
      </c>
      <c r="AH763" s="20" t="n">
        <f aca="false">FIXED_BOM</f>
        <v>3754</v>
      </c>
      <c r="AI763" s="24" t="n">
        <f aca="false">(AG763+AH763)*(1+CONT)</f>
        <v>7078.296139932</v>
      </c>
      <c r="AJ763" s="24" t="n">
        <f aca="false">IF(AR763&gt;0,AI763/AR763,1000000000000)</f>
        <v>1811.14478852788</v>
      </c>
      <c r="AK763" s="8" t="n">
        <f aca="false">IF(AND(AP763&gt;=V_NEED,AR763&gt;=P_MIN,AQ763&gt;=Z_MIN,F763&lt;=N_CAP,D763&lt;=R_MAX,OR(CORONA_REQ=0,O763&gt;=G763),OR(CORE_MODE&lt;&gt;3,E_CORE&lt;=E_NULL_MAX),N_CW_A_OK="yes"),1,0)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IF(CORE_MODE=1,G763,IF(OR(CORE_MODE=3,CORE_MODE=4),IF(A_FEED=2,0,G763)+(CHOOSE(N_CW+1,0,1,CW_N2,CW_N3,CW_N4,CW_N5,CW_N6)+IF(A_FEED=2,CHOOSE(MIN(N_CW_A,6)+1,0,1,CW_N2,CW_N3,CW_N4,CW_N5,CW_N6),CHOOSE(MIN(N_CW_A,2)+1,0,CW_A1,CW_A2)))*CW_PER_SWING*AM763,AM763))</f>
        <v>26.313204634002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2*ROUNDUP(G764*1000/V_ZENER,0)*PRICE_Z+(4+IF(CORE_MODE=1,1,0)+IF(OR(CORE_MODE=3,CORE_MODE=4),IF(A_FEED=2,0,1)+2*N_CW+2*N_CW_A,0))*ROUNDUP(G764*DIODE_SAFETY/V_STICK,0)*PRICE_STICK</f>
        <v>98.4</v>
      </c>
      <c r="AG764" s="24" t="n">
        <f aca="false">SUM(X764:AF764)</f>
        <v>2861.88075286</v>
      </c>
      <c r="AH764" s="20" t="n">
        <f aca="false">FIXED_BOM</f>
        <v>3754</v>
      </c>
      <c r="AI764" s="24" t="n">
        <f aca="false">(AG764+AH764)*(1+CONT)</f>
        <v>7608.262865789</v>
      </c>
      <c r="AJ764" s="24" t="n">
        <f aca="false">IF(AR764&gt;0,AI764/AR764,1000000000000)</f>
        <v>1500.16865780931</v>
      </c>
      <c r="AK764" s="8" t="n">
        <f aca="false">IF(AND(AP764&gt;=V_NEED,AR764&gt;=P_MIN,AQ764&gt;=Z_MIN,F764&lt;=N_CAP,D764&lt;=R_MAX,OR(CORONA_REQ=0,O764&gt;=G764),OR(CORE_MODE&lt;&gt;3,E_CORE&lt;=E_NULL_MAX),N_CW_A_OK="yes"),1,0)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IF(CORE_MODE=1,G764,IF(OR(CORE_MODE=3,CORE_MODE=4),IF(A_FEED=2,0,G764)+(CHOOSE(N_CW+1,0,1,CW_N2,CW_N3,CW_N4,CW_N5,CW_N6)+IF(A_FEED=2,CHOOSE(MIN(N_CW_A,6)+1,0,1,CW_N2,CW_N3,CW_N4,CW_N5,CW_N6),CHOOSE(MIN(N_CW_A,2)+1,0,CW_A1,CW_A2)))*CW_PER_SWING*AM764,AM764))</f>
        <v>26.426168448966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2*ROUNDUP(G765*1000/V_ZENER,0)*PRICE_Z+(4+IF(CORE_MODE=1,1,0)+IF(OR(CORE_MODE=3,CORE_MODE=4),IF(A_FEED=2,0,1)+2*N_CW+2*N_CW_A,0))*ROUNDUP(G765*DIODE_SAFETY/V_STICK,0)*PRICE_STICK</f>
        <v>98.4</v>
      </c>
      <c r="AG765" s="24" t="n">
        <f aca="false">SUM(X765:AF765)</f>
        <v>3406.96764288</v>
      </c>
      <c r="AH765" s="20" t="n">
        <f aca="false">FIXED_BOM</f>
        <v>3754</v>
      </c>
      <c r="AI765" s="24" t="n">
        <f aca="false">(AG765+AH765)*(1+CONT)</f>
        <v>8235.112789312</v>
      </c>
      <c r="AJ765" s="24" t="n">
        <f aca="false">IF(AR765&gt;0,AI765/AR765,1000000000000)</f>
        <v>1319.45832119966</v>
      </c>
      <c r="AK765" s="8" t="n">
        <f aca="false">IF(AND(AP765&gt;=V_NEED,AR765&gt;=P_MIN,AQ765&gt;=Z_MIN,F765&lt;=N_CAP,D765&lt;=R_MAX,OR(CORONA_REQ=0,O765&gt;=G765),OR(CORE_MODE&lt;&gt;3,E_CORE&lt;=E_NULL_MAX),N_CW_A_OK="yes"),1,0)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IF(CORE_MODE=1,G765,IF(OR(CORE_MODE=3,CORE_MODE=4),IF(A_FEED=2,0,G765)+(CHOOSE(N_CW+1,0,1,CW_N2,CW_N3,CW_N4,CW_N5,CW_N6)+IF(A_FEED=2,CHOOSE(MIN(N_CW_A,6)+1,0,1,CW_N2,CW_N3,CW_N4,CW_N5,CW_N6),CHOOSE(MIN(N_CW_A,2)+1,0,CW_A1,CW_A2)))*CW_PER_SWING*AM765,AM765))</f>
        <v>26.517052239678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2*ROUNDUP(G766*1000/V_ZENER,0)*PRICE_Z+(4+IF(CORE_MODE=1,1,0)+IF(OR(CORE_MODE=3,CORE_MODE=4),IF(A_FEED=2,0,1)+2*N_CW+2*N_CW_A,0))*ROUNDUP(G766*DIODE_SAFETY/V_STICK,0)*PRICE_STICK</f>
        <v>98.4</v>
      </c>
      <c r="AG766" s="24" t="n">
        <f aca="false">SUM(X766:AF766)</f>
        <v>4412.89516058</v>
      </c>
      <c r="AH766" s="20" t="n">
        <f aca="false">FIXED_BOM</f>
        <v>3754</v>
      </c>
      <c r="AI766" s="24" t="n">
        <f aca="false">(AG766+AH766)*(1+CONT)</f>
        <v>9391.929434667</v>
      </c>
      <c r="AJ766" s="24" t="n">
        <f aca="false">IF(AR766&gt;0,AI766/AR766,1000000000000)</f>
        <v>1096.49335878298</v>
      </c>
      <c r="AK766" s="8" t="n">
        <f aca="false">IF(AND(AP766&gt;=V_NEED,AR766&gt;=P_MIN,AQ766&gt;=Z_MIN,F766&lt;=N_CAP,D766&lt;=R_MAX,OR(CORONA_REQ=0,O766&gt;=G766),OR(CORE_MODE&lt;&gt;3,E_CORE&lt;=E_NULL_MAX),N_CW_A_OK="yes"),1,0)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IF(CORE_MODE=1,G766,IF(OR(CORE_MODE=3,CORE_MODE=4),IF(A_FEED=2,0,G766)+(CHOOSE(N_CW+1,0,1,CW_N2,CW_N3,CW_N4,CW_N5,CW_N6)+IF(A_FEED=2,CHOOSE(MIN(N_CW_A,6)+1,0,1,CW_N2,CW_N3,CW_N4,CW_N5,CW_N6),CHOOSE(MIN(N_CW_A,2)+1,0,CW_A1,CW_A2)))*CW_PER_SWING*AM766,AM766))</f>
        <v>26.678170202112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2*ROUNDUP(G767*1000/V_ZENER,0)*PRICE_Z+(4+IF(CORE_MODE=1,1,0)+IF(OR(CORE_MODE=3,CORE_MODE=4),IF(A_FEED=2,0,1)+2*N_CW+2*N_CW_A,0))*ROUNDUP(G767*DIODE_SAFETY/V_STICK,0)*PRICE_STICK</f>
        <v>98.4</v>
      </c>
      <c r="AG767" s="24" t="n">
        <f aca="false">SUM(X767:AF767)</f>
        <v>1486.97384513</v>
      </c>
      <c r="AH767" s="20" t="n">
        <f aca="false">FIXED_BOM</f>
        <v>3754</v>
      </c>
      <c r="AI767" s="24" t="n">
        <f aca="false">(AG767+AH767)*(1+CONT)</f>
        <v>6027.1199218995</v>
      </c>
      <c r="AJ767" s="24" t="n">
        <f aca="false">IF(AR767&gt;0,AI767/AR767,1000000000000)</f>
        <v>3085.28670629776</v>
      </c>
      <c r="AK767" s="8" t="n">
        <f aca="false">IF(AND(AP767&gt;=V_NEED,AR767&gt;=P_MIN,AQ767&gt;=Z_MIN,F767&lt;=N_CAP,D767&lt;=R_MAX,OR(CORONA_REQ=0,O767&gt;=G767),OR(CORE_MODE&lt;&gt;3,E_CORE&lt;=E_NULL_MAX),N_CW_A_OK="yes"),1,0)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IF(CORE_MODE=1,G767,IF(OR(CORE_MODE=3,CORE_MODE=4),IF(A_FEED=2,0,G767)+(CHOOSE(N_CW+1,0,1,CW_N2,CW_N3,CW_N4,CW_N5,CW_N6)+IF(A_FEED=2,CHOOSE(MIN(N_CW_A,6)+1,0,1,CW_N2,CW_N3,CW_N4,CW_N5,CW_N6),CHOOSE(MIN(N_CW_A,2)+1,0,CW_A1,CW_A2)))*CW_PER_SWING*AM767,AM767))</f>
        <v>25.943884182216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2*ROUNDUP(G768*1000/V_ZENER,0)*PRICE_Z+(4+IF(CORE_MODE=1,1,0)+IF(OR(CORE_MODE=3,CORE_MODE=4),IF(A_FEED=2,0,1)+2*N_CW+2*N_CW_A,0))*ROUNDUP(G768*DIODE_SAFETY/V_STICK,0)*PRICE_STICK</f>
        <v>98.4</v>
      </c>
      <c r="AG768" s="24" t="n">
        <f aca="false">SUM(X768:AF768)</f>
        <v>1951.62197073</v>
      </c>
      <c r="AH768" s="20" t="n">
        <f aca="false">FIXED_BOM</f>
        <v>3754</v>
      </c>
      <c r="AI768" s="24" t="n">
        <f aca="false">(AG768+AH768)*(1+CONT)</f>
        <v>6561.4652663395</v>
      </c>
      <c r="AJ768" s="24" t="n">
        <f aca="false">IF(AR768&gt;0,AI768/AR768,1000000000000)</f>
        <v>1982.69735485031</v>
      </c>
      <c r="AK768" s="8" t="n">
        <f aca="false">IF(AND(AP768&gt;=V_NEED,AR768&gt;=P_MIN,AQ768&gt;=Z_MIN,F768&lt;=N_CAP,D768&lt;=R_MAX,OR(CORONA_REQ=0,O768&gt;=G768),OR(CORE_MODE&lt;&gt;3,E_CORE&lt;=E_NULL_MAX),N_CW_A_OK="yes"),1,0)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IF(CORE_MODE=1,G768,IF(OR(CORE_MODE=3,CORE_MODE=4),IF(A_FEED=2,0,G768)+(CHOOSE(N_CW+1,0,1,CW_N2,CW_N3,CW_N4,CW_N5,CW_N6)+IF(A_FEED=2,CHOOSE(MIN(N_CW_A,6)+1,0,1,CW_N2,CW_N3,CW_N4,CW_N5,CW_N6),CHOOSE(MIN(N_CW_A,2)+1,0,CW_A1,CW_A2)))*CW_PER_SWING*AM768,AM768))</f>
        <v>26.174535969582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2*ROUNDUP(G769*1000/V_ZENER,0)*PRICE_Z+(4+IF(CORE_MODE=1,1,0)+IF(OR(CORE_MODE=3,CORE_MODE=4),IF(A_FEED=2,0,1)+2*N_CW+2*N_CW_A,0))*ROUNDUP(G769*DIODE_SAFETY/V_STICK,0)*PRICE_STICK</f>
        <v>98.4</v>
      </c>
      <c r="AG769" s="24" t="n">
        <f aca="false">SUM(X769:AF769)</f>
        <v>2500.51630911</v>
      </c>
      <c r="AH769" s="20" t="n">
        <f aca="false">FIXED_BOM</f>
        <v>3754</v>
      </c>
      <c r="AI769" s="24" t="n">
        <f aca="false">(AG769+AH769)*(1+CONT)</f>
        <v>7192.6937554765</v>
      </c>
      <c r="AJ769" s="24" t="n">
        <f aca="false">IF(AR769&gt;0,AI769/AR769,1000000000000)</f>
        <v>1539.57785890387</v>
      </c>
      <c r="AK769" s="8" t="n">
        <f aca="false">IF(AND(AP769&gt;=V_NEED,AR769&gt;=P_MIN,AQ769&gt;=Z_MIN,F769&lt;=N_CAP,D769&lt;=R_MAX,OR(CORONA_REQ=0,O769&gt;=G769),OR(CORE_MODE&lt;&gt;3,E_CORE&lt;=E_NULL_MAX),N_CW_A_OK="yes"),1,0)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IF(CORE_MODE=1,G769,IF(OR(CORE_MODE=3,CORE_MODE=4),IF(A_FEED=2,0,G769)+(CHOOSE(N_CW+1,0,1,CW_N2,CW_N3,CW_N4,CW_N5,CW_N6)+IF(A_FEED=2,CHOOSE(MIN(N_CW_A,6)+1,0,1,CW_N2,CW_N3,CW_N4,CW_N5,CW_N6),CHOOSE(MIN(N_CW_A,2)+1,0,CW_A1,CW_A2)))*CW_PER_SWING*AM769,AM769))</f>
        <v>26.325394912674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2*ROUNDUP(G770*1000/V_ZENER,0)*PRICE_Z+(4+IF(CORE_MODE=1,1,0)+IF(OR(CORE_MODE=3,CORE_MODE=4),IF(A_FEED=2,0,1)+2*N_CW+2*N_CW_A,0))*ROUNDUP(G770*DIODE_SAFETY/V_STICK,0)*PRICE_STICK</f>
        <v>98.4</v>
      </c>
      <c r="AG770" s="24" t="n">
        <f aca="false">SUM(X770:AF770)</f>
        <v>3049.41070202</v>
      </c>
      <c r="AH770" s="20" t="n">
        <f aca="false">FIXED_BOM</f>
        <v>3754</v>
      </c>
      <c r="AI770" s="24" t="n">
        <f aca="false">(AG770+AH770)*(1+CONT)</f>
        <v>7823.922307323</v>
      </c>
      <c r="AJ770" s="24" t="n">
        <f aca="false">IF(AR770&gt;0,AI770/AR770,1000000000000)</f>
        <v>1294.87565864842</v>
      </c>
      <c r="AK770" s="8" t="n">
        <f aca="false">IF(AND(AP770&gt;=V_NEED,AR770&gt;=P_MIN,AQ770&gt;=Z_MIN,F770&lt;=N_CAP,D770&lt;=R_MAX,OR(CORONA_REQ=0,O770&gt;=G770),OR(CORE_MODE&lt;&gt;3,E_CORE&lt;=E_NULL_MAX),N_CW_A_OK="yes"),1,0)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IF(CORE_MODE=1,G770,IF(OR(CORE_MODE=3,CORE_MODE=4),IF(A_FEED=2,0,G770)+(CHOOSE(N_CW+1,0,1,CW_N2,CW_N3,CW_N4,CW_N5,CW_N6)+IF(A_FEED=2,CHOOSE(MIN(N_CW_A,6)+1,0,1,CW_N2,CW_N3,CW_N4,CW_N5,CW_N6),CHOOSE(MIN(N_CW_A,2)+1,0,CW_A1,CW_A2)))*CW_PER_SWING*AM770,AM770))</f>
        <v>26.440188118344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2*ROUNDUP(G771*1000/V_ZENER,0)*PRICE_Z+(4+IF(CORE_MODE=1,1,0)+IF(OR(CORE_MODE=3,CORE_MODE=4),IF(A_FEED=2,0,1)+2*N_CW+2*N_CW_A,0))*ROUNDUP(G771*DIODE_SAFETY/V_STICK,0)*PRICE_STICK</f>
        <v>98.4</v>
      </c>
      <c r="AG771" s="24" t="n">
        <f aca="false">SUM(X771:AF771)</f>
        <v>3514.05887065</v>
      </c>
      <c r="AH771" s="20" t="n">
        <f aca="false">FIXED_BOM</f>
        <v>3754</v>
      </c>
      <c r="AI771" s="24" t="n">
        <f aca="false">(AG771+AH771)*(1+CONT)</f>
        <v>8358.2677012475</v>
      </c>
      <c r="AJ771" s="24" t="n">
        <f aca="false">IF(AR771&gt;0,AI771/AR771,1000000000000)</f>
        <v>1127.46391485715</v>
      </c>
      <c r="AK771" s="8" t="n">
        <f aca="false">IF(AND(AP771&gt;=V_NEED,AR771&gt;=P_MIN,AQ771&gt;=Z_MIN,F771&lt;=N_CAP,D771&lt;=R_MAX,OR(CORONA_REQ=0,O771&gt;=G771),OR(CORE_MODE&lt;&gt;3,E_CORE&lt;=E_NULL_MAX),N_CW_A_OK="yes"),1,0)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IF(CORE_MODE=1,G771,IF(OR(CORE_MODE=3,CORE_MODE=4),IF(A_FEED=2,0,G771)+(CHOOSE(N_CW+1,0,1,CW_N2,CW_N3,CW_N4,CW_N5,CW_N6)+IF(A_FEED=2,CHOOSE(MIN(N_CW_A,6)+1,0,1,CW_N2,CW_N3,CW_N4,CW_N5,CW_N6),CHOOSE(MIN(N_CW_A,2)+1,0,CW_A1,CW_A2)))*CW_PER_SWING*AM771,AM771))</f>
        <v>26.532239153706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2*ROUNDUP(G772*1000/V_ZENER,0)*PRICE_Z+(4+IF(CORE_MODE=1,1,0)+IF(OR(CORE_MODE=3,CORE_MODE=4),IF(A_FEED=2,0,1)+2*N_CW+2*N_CW_A,0))*ROUNDUP(G772*DIODE_SAFETY/V_STICK,0)*PRICE_STICK</f>
        <v>98.4</v>
      </c>
      <c r="AG772" s="24" t="n">
        <f aca="false">SUM(X772:AF772)</f>
        <v>4611.84752847</v>
      </c>
      <c r="AH772" s="20" t="n">
        <f aca="false">FIXED_BOM</f>
        <v>3754</v>
      </c>
      <c r="AI772" s="24" t="n">
        <f aca="false">(AG772+AH772)*(1+CONT)</f>
        <v>9620.7246577405</v>
      </c>
      <c r="AJ772" s="24" t="n">
        <f aca="false">IF(AR772&gt;0,AI772/AR772,1000000000000)</f>
        <v>948.177213168233</v>
      </c>
      <c r="AK772" s="8" t="n">
        <f aca="false">IF(AND(AP772&gt;=V_NEED,AR772&gt;=P_MIN,AQ772&gt;=Z_MIN,F772&lt;=N_CAP,D772&lt;=R_MAX,OR(CORONA_REQ=0,O772&gt;=G772),OR(CORE_MODE&lt;&gt;3,E_CORE&lt;=E_NULL_MAX),N_CW_A_OK="yes"),1,0)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IF(CORE_MODE=1,G772,IF(OR(CORE_MODE=3,CORE_MODE=4),IF(A_FEED=2,0,G772)+(CHOOSE(N_CW+1,0,1,CW_N2,CW_N3,CW_N4,CW_N5,CW_N6)+IF(A_FEED=2,CHOOSE(MIN(N_CW_A,6)+1,0,1,CW_N2,CW_N3,CW_N4,CW_N5,CW_N6),CHOOSE(MIN(N_CW_A,2)+1,0,CW_A1,CW_A2)))*CW_PER_SWING*AM772,AM772))</f>
        <v>26.765976711474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2*ROUNDUP(G773*1000/V_ZENER,0)*PRICE_Z+(4+IF(CORE_MODE=1,1,0)+IF(OR(CORE_MODE=3,CORE_MODE=4),IF(A_FEED=2,0,1)+2*N_CW+2*N_CW_A,0))*ROUNDUP(G773*DIODE_SAFETY/V_STICK,0)*PRICE_STICK</f>
        <v>98.4</v>
      </c>
      <c r="AG773" s="24" t="n">
        <f aca="false">SUM(X773:AF773)</f>
        <v>1494.58883594</v>
      </c>
      <c r="AH773" s="20" t="n">
        <f aca="false">FIXED_BOM</f>
        <v>3754</v>
      </c>
      <c r="AI773" s="24" t="n">
        <f aca="false">(AG773+AH773)*(1+CONT)</f>
        <v>6035.877161331</v>
      </c>
      <c r="AJ773" s="24" t="n">
        <f aca="false">IF(AR773&gt;0,AI773/AR773,1000000000000)</f>
        <v>2802.70486087463</v>
      </c>
      <c r="AK773" s="8" t="n">
        <f aca="false">IF(AND(AP773&gt;=V_NEED,AR773&gt;=P_MIN,AQ773&gt;=Z_MIN,F773&lt;=N_CAP,D773&lt;=R_MAX,OR(CORONA_REQ=0,O773&gt;=G773),OR(CORE_MODE&lt;&gt;3,E_CORE&lt;=E_NULL_MAX),N_CW_A_OK="yes"),1,0)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IF(CORE_MODE=1,G773,IF(OR(CORE_MODE=3,CORE_MODE=4),IF(A_FEED=2,0,G773)+(CHOOSE(N_CW+1,0,1,CW_N2,CW_N3,CW_N4,CW_N5,CW_N6)+IF(A_FEED=2,CHOOSE(MIN(N_CW_A,6)+1,0,1,CW_N2,CW_N3,CW_N4,CW_N5,CW_N6),CHOOSE(MIN(N_CW_A,2)+1,0,CW_A1,CW_A2)))*CW_PER_SWING*AM773,AM773))</f>
        <v>25.796688265062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2*ROUNDUP(G774*1000/V_ZENER,0)*PRICE_Z+(4+IF(CORE_MODE=1,1,0)+IF(OR(CORE_MODE=3,CORE_MODE=4),IF(A_FEED=2,0,1)+2*N_CW+2*N_CW_A,0))*ROUNDUP(G774*DIODE_SAFETY/V_STICK,0)*PRICE_STICK</f>
        <v>98.4</v>
      </c>
      <c r="AG774" s="24" t="n">
        <f aca="false">SUM(X774:AF774)</f>
        <v>2047.29071677</v>
      </c>
      <c r="AH774" s="20" t="n">
        <f aca="false">FIXED_BOM</f>
        <v>3754</v>
      </c>
      <c r="AI774" s="24" t="n">
        <f aca="false">(AG774+AH774)*(1+CONT)</f>
        <v>6671.4843242855</v>
      </c>
      <c r="AJ774" s="24" t="n">
        <f aca="false">IF(AR774&gt;0,AI774/AR774,1000000000000)</f>
        <v>1845.62660969795</v>
      </c>
      <c r="AK774" s="8" t="n">
        <f aca="false">IF(AND(AP774&gt;=V_NEED,AR774&gt;=P_MIN,AQ774&gt;=Z_MIN,F774&lt;=N_CAP,D774&lt;=R_MAX,OR(CORONA_REQ=0,O774&gt;=G774),OR(CORE_MODE&lt;&gt;3,E_CORE&lt;=E_NULL_MAX),N_CW_A_OK="yes"),1,0)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IF(CORE_MODE=1,G774,IF(OR(CORE_MODE=3,CORE_MODE=4),IF(A_FEED=2,0,G774)+(CHOOSE(N_CW+1,0,1,CW_N2,CW_N3,CW_N4,CW_N5,CW_N6)+IF(A_FEED=2,CHOOSE(MIN(N_CW_A,6)+1,0,1,CW_N2,CW_N3,CW_N4,CW_N5,CW_N6),CHOOSE(MIN(N_CW_A,2)+1,0,CW_A1,CW_A2)))*CW_PER_SWING*AM774,AM774))</f>
        <v>26.011775375586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2*ROUNDUP(G775*1000/V_ZENER,0)*PRICE_Z+(4+IF(CORE_MODE=1,1,0)+IF(OR(CORE_MODE=3,CORE_MODE=4),IF(A_FEED=2,0,1)+2*N_CW+2*N_CW_A,0))*ROUNDUP(G775*DIODE_SAFETY/V_STICK,0)*PRICE_STICK</f>
        <v>98.4</v>
      </c>
      <c r="AG775" s="24" t="n">
        <f aca="false">SUM(X775:AF775)</f>
        <v>2599.99255107</v>
      </c>
      <c r="AH775" s="20" t="n">
        <f aca="false">FIXED_BOM</f>
        <v>3754</v>
      </c>
      <c r="AI775" s="24" t="n">
        <f aca="false">(AG775+AH775)*(1+CONT)</f>
        <v>7307.0914337305</v>
      </c>
      <c r="AJ775" s="24" t="n">
        <f aca="false">IF(AR775&gt;0,AI775/AR775,1000000000000)</f>
        <v>1437.44684812798</v>
      </c>
      <c r="AK775" s="8" t="n">
        <f aca="false">IF(AND(AP775&gt;=V_NEED,AR775&gt;=P_MIN,AQ775&gt;=Z_MIN,F775&lt;=N_CAP,D775&lt;=R_MAX,OR(CORONA_REQ=0,O775&gt;=G775),OR(CORE_MODE&lt;&gt;3,E_CORE&lt;=E_NULL_MAX),N_CW_A_OK="yes"),1,0)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IF(CORE_MODE=1,G775,IF(OR(CORE_MODE=3,CORE_MODE=4),IF(A_FEED=2,0,G775)+(CHOOSE(N_CW+1,0,1,CW_N2,CW_N3,CW_N4,CW_N5,CW_N6)+IF(A_FEED=2,CHOOSE(MIN(N_CW_A,6)+1,0,1,CW_N2,CW_N3,CW_N4,CW_N5,CW_N6),CHOOSE(MIN(N_CW_A,2)+1,0,CW_A1,CW_A2)))*CW_PER_SWING*AM775,AM775))</f>
        <v>26.162052818616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2*ROUNDUP(G776*1000/V_ZENER,0)*PRICE_Z+(4+IF(CORE_MODE=1,1,0)+IF(OR(CORE_MODE=3,CORE_MODE=4),IF(A_FEED=2,0,1)+2*N_CW+2*N_CW_A,0))*ROUNDUP(G776*DIODE_SAFETY/V_STICK,0)*PRICE_STICK</f>
        <v>98.4</v>
      </c>
      <c r="AG776" s="24" t="n">
        <f aca="false">SUM(X776:AF776)</f>
        <v>3152.6943669</v>
      </c>
      <c r="AH776" s="20" t="n">
        <f aca="false">FIXED_BOM</f>
        <v>3754</v>
      </c>
      <c r="AI776" s="24" t="n">
        <f aca="false">(AG776+AH776)*(1+CONT)</f>
        <v>7942.698521935</v>
      </c>
      <c r="AJ776" s="24" t="n">
        <f aca="false">IF(AR776&gt;0,AI776/AR776,1000000000000)</f>
        <v>1212.04598196542</v>
      </c>
      <c r="AK776" s="8" t="n">
        <f aca="false">IF(AND(AP776&gt;=V_NEED,AR776&gt;=P_MIN,AQ776&gt;=Z_MIN,F776&lt;=N_CAP,D776&lt;=R_MAX,OR(CORONA_REQ=0,O776&gt;=G776),OR(CORE_MODE&lt;&gt;3,E_CORE&lt;=E_NULL_MAX),N_CW_A_OK="yes"),1,0)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IF(CORE_MODE=1,G776,IF(OR(CORE_MODE=3,CORE_MODE=4),IF(A_FEED=2,0,G776)+(CHOOSE(N_CW+1,0,1,CW_N2,CW_N3,CW_N4,CW_N5,CW_N6)+IF(A_FEED=2,CHOOSE(MIN(N_CW_A,6)+1,0,1,CW_N2,CW_N3,CW_N4,CW_N5,CW_N6),CHOOSE(MIN(N_CW_A,2)+1,0,CW_A1,CW_A2)))*CW_PER_SWING*AM776,AM776))</f>
        <v>26.275810359942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2*ROUNDUP(G777*1000/V_ZENER,0)*PRICE_Z+(4+IF(CORE_MODE=1,1,0)+IF(OR(CORE_MODE=3,CORE_MODE=4),IF(A_FEED=2,0,1)+2*N_CW+2*N_CW_A,0))*ROUNDUP(G777*DIODE_SAFETY/V_STICK,0)*PRICE_STICK</f>
        <v>98.4</v>
      </c>
      <c r="AG777" s="24" t="n">
        <f aca="false">SUM(X777:AF777)</f>
        <v>3705.3962612</v>
      </c>
      <c r="AH777" s="20" t="n">
        <f aca="false">FIXED_BOM</f>
        <v>3754</v>
      </c>
      <c r="AI777" s="24" t="n">
        <f aca="false">(AG777+AH777)*(1+CONT)</f>
        <v>8578.30570038</v>
      </c>
      <c r="AJ777" s="24" t="n">
        <f aca="false">IF(AR777&gt;0,AI777/AR777,1000000000000)</f>
        <v>1068.72601514826</v>
      </c>
      <c r="AK777" s="8" t="n">
        <f aca="false">IF(AND(AP777&gt;=V_NEED,AR777&gt;=P_MIN,AQ777&gt;=Z_MIN,F777&lt;=N_CAP,D777&lt;=R_MAX,OR(CORONA_REQ=0,O777&gt;=G777),OR(CORE_MODE&lt;&gt;3,E_CORE&lt;=E_NULL_MAX),N_CW_A_OK="yes"),1,0)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IF(CORE_MODE=1,G777,IF(OR(CORE_MODE=3,CORE_MODE=4),IF(A_FEED=2,0,G777)+(CHOOSE(N_CW+1,0,1,CW_N2,CW_N3,CW_N4,CW_N5,CW_N6)+IF(A_FEED=2,CHOOSE(MIN(N_CW_A,6)+1,0,1,CW_N2,CW_N3,CW_N4,CW_N5,CW_N6),CHOOSE(MIN(N_CW_A,2)+1,0,CW_A1,CW_A2)))*CW_PER_SWING*AM777,AM777))</f>
        <v>26.401711490154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2*ROUNDUP(G778*1000/V_ZENER,0)*PRICE_Z+(4+IF(CORE_MODE=1,1,0)+IF(OR(CORE_MODE=3,CORE_MODE=4),IF(A_FEED=2,0,1)+2*N_CW+2*N_CW_A,0))*ROUNDUP(G778*DIODE_SAFETY/V_STICK,0)*PRICE_STICK</f>
        <v>98.4</v>
      </c>
      <c r="AG778" s="24" t="n">
        <f aca="false">SUM(X778:AF778)</f>
        <v>4810.79995786</v>
      </c>
      <c r="AH778" s="20" t="n">
        <f aca="false">FIXED_BOM</f>
        <v>3754</v>
      </c>
      <c r="AI778" s="24" t="n">
        <f aca="false">(AG778+AH778)*(1+CONT)</f>
        <v>9849.519951539</v>
      </c>
      <c r="AJ778" s="24" t="n">
        <f aca="false">IF(AR778&gt;0,AI778/AR778,1000000000000)</f>
        <v>897.469945504882</v>
      </c>
      <c r="AK778" s="8" t="n">
        <f aca="false">IF(AND(AP778&gt;=V_NEED,AR778&gt;=P_MIN,AQ778&gt;=Z_MIN,F778&lt;=N_CAP,D778&lt;=R_MAX,OR(CORONA_REQ=0,O778&gt;=G778),OR(CORE_MODE&lt;&gt;3,E_CORE&lt;=E_NULL_MAX),N_CW_A_OK="yes"),1,0)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IF(CORE_MODE=1,G778,IF(OR(CORE_MODE=3,CORE_MODE=4),IF(A_FEED=2,0,G778)+(CHOOSE(N_CW+1,0,1,CW_N2,CW_N3,CW_N4,CW_N5,CW_N6)+IF(A_FEED=2,CHOOSE(MIN(N_CW_A,6)+1,0,1,CW_N2,CW_N3,CW_N4,CW_N5,CW_N6),CHOOSE(MIN(N_CW_A,2)+1,0,CW_A1,CW_A2)))*CW_PER_SWING*AM778,AM778))</f>
        <v>26.650882144458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2*ROUNDUP(G779*1000/V_ZENER,0)*PRICE_Z+(4+IF(CORE_MODE=1,1,0)+IF(OR(CORE_MODE=3,CORE_MODE=4),IF(A_FEED=2,0,1)+2*N_CW+2*N_CW_A,0))*ROUNDUP(G779*DIODE_SAFETY/V_STICK,0)*PRICE_STICK</f>
        <v>98.4</v>
      </c>
      <c r="AG779" s="24" t="n">
        <f aca="false">SUM(X779:AF779)</f>
        <v>1424.86936147</v>
      </c>
      <c r="AH779" s="20" t="n">
        <f aca="false">FIXED_BOM</f>
        <v>3754</v>
      </c>
      <c r="AI779" s="24" t="n">
        <f aca="false">(AG779+AH779)*(1+CONT)</f>
        <v>5955.6997656905</v>
      </c>
      <c r="AJ779" s="24" t="n">
        <f aca="false">IF(AR779&gt;0,AI779/AR779,1000000000000)</f>
        <v>3787.06886421663</v>
      </c>
      <c r="AK779" s="8" t="n">
        <f aca="false">IF(AND(AP779&gt;=V_NEED,AR779&gt;=P_MIN,AQ779&gt;=Z_MIN,F779&lt;=N_CAP,D779&lt;=R_MAX,OR(CORONA_REQ=0,O779&gt;=G779),OR(CORE_MODE&lt;&gt;3,E_CORE&lt;=E_NULL_MAX),N_CW_A_OK="yes"),1,0)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IF(CORE_MODE=1,G779,IF(OR(CORE_MODE=3,CORE_MODE=4),IF(A_FEED=2,0,G779)+(CHOOSE(N_CW+1,0,1,CW_N2,CW_N3,CW_N4,CW_N5,CW_N6)+IF(A_FEED=2,CHOOSE(MIN(N_CW_A,6)+1,0,1,CW_N2,CW_N3,CW_N4,CW_N5,CW_N6),CHOOSE(MIN(N_CW_A,2)+1,0,CW_A1,CW_A2)))*CW_PER_SWING*AM779,AM779))</f>
        <v>25.847100500364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2*ROUNDUP(G780*1000/V_ZENER,0)*PRICE_Z+(4+IF(CORE_MODE=1,1,0)+IF(OR(CORE_MODE=3,CORE_MODE=4),IF(A_FEED=2,0,1)+2*N_CW+2*N_CW_A,0))*ROUNDUP(G780*DIODE_SAFETY/V_STICK,0)*PRICE_STICK</f>
        <v>98.4</v>
      </c>
      <c r="AG780" s="24" t="n">
        <f aca="false">SUM(X780:AF780)</f>
        <v>1896.99339411</v>
      </c>
      <c r="AH780" s="20" t="n">
        <f aca="false">FIXED_BOM</f>
        <v>3754</v>
      </c>
      <c r="AI780" s="24" t="n">
        <f aca="false">(AG780+AH780)*(1+CONT)</f>
        <v>6498.6424032265</v>
      </c>
      <c r="AJ780" s="24" t="n">
        <f aca="false">IF(AR780&gt;0,AI780/AR780,1000000000000)</f>
        <v>2400.44295696861</v>
      </c>
      <c r="AK780" s="8" t="n">
        <f aca="false">IF(AND(AP780&gt;=V_NEED,AR780&gt;=P_MIN,AQ780&gt;=Z_MIN,F780&lt;=N_CAP,D780&lt;=R_MAX,OR(CORONA_REQ=0,O780&gt;=G780),OR(CORE_MODE&lt;&gt;3,E_CORE&lt;=E_NULL_MAX),N_CW_A_OK="yes"),1,0)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IF(CORE_MODE=1,G780,IF(OR(CORE_MODE=3,CORE_MODE=4),IF(A_FEED=2,0,G780)+(CHOOSE(N_CW+1,0,1,CW_N2,CW_N3,CW_N4,CW_N5,CW_N6)+IF(A_FEED=2,CHOOSE(MIN(N_CW_A,6)+1,0,1,CW_N2,CW_N3,CW_N4,CW_N5,CW_N6),CHOOSE(MIN(N_CW_A,2)+1,0,CW_A1,CW_A2)))*CW_PER_SWING*AM780,AM780))</f>
        <v>26.113189835304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2*ROUNDUP(G781*1000/V_ZENER,0)*PRICE_Z+(4+IF(CORE_MODE=1,1,0)+IF(OR(CORE_MODE=3,CORE_MODE=4),IF(A_FEED=2,0,1)+2*N_CW+2*N_CW_A,0))*ROUNDUP(G781*DIODE_SAFETY/V_STICK,0)*PRICE_STICK</f>
        <v>98.4</v>
      </c>
      <c r="AG781" s="24" t="n">
        <f aca="false">SUM(X781:AF781)</f>
        <v>2456.95864061</v>
      </c>
      <c r="AH781" s="20" t="n">
        <f aca="false">FIXED_BOM</f>
        <v>3754</v>
      </c>
      <c r="AI781" s="24" t="n">
        <f aca="false">(AG781+AH781)*(1+CONT)</f>
        <v>7142.6024367015</v>
      </c>
      <c r="AJ781" s="24" t="n">
        <f aca="false">IF(AR781&gt;0,AI781/AR781,1000000000000)</f>
        <v>1853.52916407527</v>
      </c>
      <c r="AK781" s="8" t="n">
        <f aca="false">IF(AND(AP781&gt;=V_NEED,AR781&gt;=P_MIN,AQ781&gt;=Z_MIN,F781&lt;=N_CAP,D781&lt;=R_MAX,OR(CORONA_REQ=0,O781&gt;=G781),OR(CORE_MODE&lt;&gt;3,E_CORE&lt;=E_NULL_MAX),N_CW_A_OK="yes"),1,0)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IF(CORE_MODE=1,G781,IF(OR(CORE_MODE=3,CORE_MODE=4),IF(A_FEED=2,0,G781)+(CHOOSE(N_CW+1,0,1,CW_N2,CW_N3,CW_N4,CW_N5,CW_N6)+IF(A_FEED=2,CHOOSE(MIN(N_CW_A,6)+1,0,1,CW_N2,CW_N3,CW_N4,CW_N5,CW_N6),CHOOSE(MIN(N_CW_A,2)+1,0,CW_A1,CW_A2)))*CW_PER_SWING*AM781,AM781))</f>
        <v>26.26468121277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2*ROUNDUP(G782*1000/V_ZENER,0)*PRICE_Z+(4+IF(CORE_MODE=1,1,0)+IF(OR(CORE_MODE=3,CORE_MODE=4),IF(A_FEED=2,0,1)+2*N_CW+2*N_CW_A,0))*ROUNDUP(G782*DIODE_SAFETY/V_STICK,0)*PRICE_STICK</f>
        <v>98.4</v>
      </c>
      <c r="AG782" s="24" t="n">
        <f aca="false">SUM(X782:AF782)</f>
        <v>2929.08266128</v>
      </c>
      <c r="AH782" s="20" t="n">
        <f aca="false">FIXED_BOM</f>
        <v>3754</v>
      </c>
      <c r="AI782" s="24" t="n">
        <f aca="false">(AG782+AH782)*(1+CONT)</f>
        <v>7685.545060472</v>
      </c>
      <c r="AJ782" s="24" t="n">
        <f aca="false">IF(AR782&gt;0,AI782/AR782,1000000000000)</f>
        <v>1537.46293606228</v>
      </c>
      <c r="AK782" s="8" t="n">
        <f aca="false">IF(AND(AP782&gt;=V_NEED,AR782&gt;=P_MIN,AQ782&gt;=Z_MIN,F782&lt;=N_CAP,D782&lt;=R_MAX,OR(CORONA_REQ=0,O782&gt;=G782),OR(CORE_MODE&lt;&gt;3,E_CORE&lt;=E_NULL_MAX),N_CW_A_OK="yes"),1,0)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IF(CORE_MODE=1,G782,IF(OR(CORE_MODE=3,CORE_MODE=4),IF(A_FEED=2,0,G782)+(CHOOSE(N_CW+1,0,1,CW_N2,CW_N3,CW_N4,CW_N5,CW_N6)+IF(A_FEED=2,CHOOSE(MIN(N_CW_A,6)+1,0,1,CW_N2,CW_N3,CW_N4,CW_N5,CW_N6),CHOOSE(MIN(N_CW_A,2)+1,0,CW_A1,CW_A2)))*CW_PER_SWING*AM782,AM782))</f>
        <v>26.380145053548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2*ROUNDUP(G783*1000/V_ZENER,0)*PRICE_Z+(4+IF(CORE_MODE=1,1,0)+IF(OR(CORE_MODE=3,CORE_MODE=4),IF(A_FEED=2,0,1)+2*N_CW+2*N_CW_A,0))*ROUNDUP(G783*DIODE_SAFETY/V_STICK,0)*PRICE_STICK</f>
        <v>98.4</v>
      </c>
      <c r="AG783" s="24" t="n">
        <f aca="false">SUM(X783:AF783)</f>
        <v>3489.04785975</v>
      </c>
      <c r="AH783" s="20" t="n">
        <f aca="false">FIXED_BOM</f>
        <v>3754</v>
      </c>
      <c r="AI783" s="24" t="n">
        <f aca="false">(AG783+AH783)*(1+CONT)</f>
        <v>8329.5050387125</v>
      </c>
      <c r="AJ783" s="24" t="n">
        <f aca="false">IF(AR783&gt;0,AI783/AR783,1000000000000)</f>
        <v>1355.4211833046</v>
      </c>
      <c r="AK783" s="8" t="n">
        <f aca="false">IF(AND(AP783&gt;=V_NEED,AR783&gt;=P_MIN,AQ783&gt;=Z_MIN,F783&lt;=N_CAP,D783&lt;=R_MAX,OR(CORONA_REQ=0,O783&gt;=G783),OR(CORE_MODE&lt;&gt;3,E_CORE&lt;=E_NULL_MAX),N_CW_A_OK="yes"),1,0)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IF(CORE_MODE=1,G783,IF(OR(CORE_MODE=3,CORE_MODE=4),IF(A_FEED=2,0,G783)+(CHOOSE(N_CW+1,0,1,CW_N2,CW_N3,CW_N4,CW_N5,CW_N6)+IF(A_FEED=2,CHOOSE(MIN(N_CW_A,6)+1,0,1,CW_N2,CW_N3,CW_N4,CW_N5,CW_N6),CHOOSE(MIN(N_CW_A,2)+1,0,CW_A1,CW_A2)))*CW_PER_SWING*AM783,AM783))</f>
        <v>26.47287521307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2*ROUNDUP(G784*1000/V_ZENER,0)*PRICE_Z+(4+IF(CORE_MODE=1,1,0)+IF(OR(CORE_MODE=3,CORE_MODE=4),IF(A_FEED=2,0,1)+2*N_CW+2*N_CW_A,0))*ROUNDUP(G784*DIODE_SAFETY/V_STICK,0)*PRICE_STICK</f>
        <v>98.4</v>
      </c>
      <c r="AG784" s="24" t="n">
        <f aca="false">SUM(X784:AF784)</f>
        <v>4521.13719539</v>
      </c>
      <c r="AH784" s="20" t="n">
        <f aca="false">FIXED_BOM</f>
        <v>3754</v>
      </c>
      <c r="AI784" s="24" t="n">
        <f aca="false">(AG784+AH784)*(1+CONT)</f>
        <v>9516.4077746985</v>
      </c>
      <c r="AJ784" s="24" t="n">
        <f aca="false">IF(AR784&gt;0,AI784/AR784,1000000000000)</f>
        <v>1127.12194172884</v>
      </c>
      <c r="AK784" s="8" t="n">
        <f aca="false">IF(AND(AP784&gt;=V_NEED,AR784&gt;=P_MIN,AQ784&gt;=Z_MIN,F784&lt;=N_CAP,D784&lt;=R_MAX,OR(CORONA_REQ=0,O784&gt;=G784),OR(CORE_MODE&lt;&gt;3,E_CORE&lt;=E_NULL_MAX),N_CW_A_OK="yes"),1,0)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IF(CORE_MODE=1,G784,IF(OR(CORE_MODE=3,CORE_MODE=4),IF(A_FEED=2,0,G784)+(CHOOSE(N_CW+1,0,1,CW_N2,CW_N3,CW_N4,CW_N5,CW_N6)+IF(A_FEED=2,CHOOSE(MIN(N_CW_A,6)+1,0,1,CW_N2,CW_N3,CW_N4,CW_N5,CW_N6),CHOOSE(MIN(N_CW_A,2)+1,0,CW_A1,CW_A2)))*CW_PER_SWING*AM784,AM784))</f>
        <v>26.637550088292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2*ROUNDUP(G785*1000/V_ZENER,0)*PRICE_Z+(4+IF(CORE_MODE=1,1,0)+IF(OR(CORE_MODE=3,CORE_MODE=4),IF(A_FEED=2,0,1)+2*N_CW+2*N_CW_A,0))*ROUNDUP(G785*DIODE_SAFETY/V_STICK,0)*PRICE_STICK</f>
        <v>98.4</v>
      </c>
      <c r="AG785" s="24" t="n">
        <f aca="false">SUM(X785:AF785)</f>
        <v>1521.84849212</v>
      </c>
      <c r="AH785" s="20" t="n">
        <f aca="false">FIXED_BOM</f>
        <v>3754</v>
      </c>
      <c r="AI785" s="24" t="n">
        <f aca="false">(AG785+AH785)*(1+CONT)</f>
        <v>6067.225765938</v>
      </c>
      <c r="AJ785" s="24" t="n">
        <f aca="false">IF(AR785&gt;0,AI785/AR785,1000000000000)</f>
        <v>3168.63640163361</v>
      </c>
      <c r="AK785" s="8" t="n">
        <f aca="false">IF(AND(AP785&gt;=V_NEED,AR785&gt;=P_MIN,AQ785&gt;=Z_MIN,F785&lt;=N_CAP,D785&lt;=R_MAX,OR(CORONA_REQ=0,O785&gt;=G785),OR(CORE_MODE&lt;&gt;3,E_CORE&lt;=E_NULL_MAX),N_CW_A_OK="yes"),1,0)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IF(CORE_MODE=1,G785,IF(OR(CORE_MODE=3,CORE_MODE=4),IF(A_FEED=2,0,G785)+(CHOOSE(N_CW+1,0,1,CW_N2,CW_N3,CW_N4,CW_N5,CW_N6)+IF(A_FEED=2,CHOOSE(MIN(N_CW_A,6)+1,0,1,CW_N2,CW_N3,CW_N4,CW_N5,CW_N6),CHOOSE(MIN(N_CW_A,2)+1,0,CW_A1,CW_A2)))*CW_PER_SWING*AM785,AM785))</f>
        <v>25.879919175396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2*ROUNDUP(G786*1000/V_ZENER,0)*PRICE_Z+(4+IF(CORE_MODE=1,1,0)+IF(OR(CORE_MODE=3,CORE_MODE=4),IF(A_FEED=2,0,1)+2*N_CW+2*N_CW_A,0))*ROUNDUP(G786*DIODE_SAFETY/V_STICK,0)*PRICE_STICK</f>
        <v>98.4</v>
      </c>
      <c r="AG786" s="24" t="n">
        <f aca="false">SUM(X786:AF786)</f>
        <v>1998.54157467</v>
      </c>
      <c r="AH786" s="20" t="n">
        <f aca="false">FIXED_BOM</f>
        <v>3754</v>
      </c>
      <c r="AI786" s="24" t="n">
        <f aca="false">(AG786+AH786)*(1+CONT)</f>
        <v>6615.4228108705</v>
      </c>
      <c r="AJ786" s="24" t="n">
        <f aca="false">IF(AR786&gt;0,AI786/AR786,1000000000000)</f>
        <v>2036.02403027911</v>
      </c>
      <c r="AK786" s="8" t="n">
        <f aca="false">IF(AND(AP786&gt;=V_NEED,AR786&gt;=P_MIN,AQ786&gt;=Z_MIN,F786&lt;=N_CAP,D786&lt;=R_MAX,OR(CORONA_REQ=0,O786&gt;=G786),OR(CORE_MODE&lt;&gt;3,E_CORE&lt;=E_NULL_MAX),N_CW_A_OK="yes"),1,0)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IF(CORE_MODE=1,G786,IF(OR(CORE_MODE=3,CORE_MODE=4),IF(A_FEED=2,0,G786)+(CHOOSE(N_CW+1,0,1,CW_N2,CW_N3,CW_N4,CW_N5,CW_N6)+IF(A_FEED=2,CHOOSE(MIN(N_CW_A,6)+1,0,1,CW_N2,CW_N3,CW_N4,CW_N5,CW_N6),CHOOSE(MIN(N_CW_A,2)+1,0,CW_A1,CW_A2)))*CW_PER_SWING*AM786,AM786))</f>
        <v>26.108096404104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2*ROUNDUP(G787*1000/V_ZENER,0)*PRICE_Z+(4+IF(CORE_MODE=1,1,0)+IF(OR(CORE_MODE=3,CORE_MODE=4),IF(A_FEED=2,0,1)+2*N_CW+2*N_CW_A,0))*ROUNDUP(G787*DIODE_SAFETY/V_STICK,0)*PRICE_STICK</f>
        <v>98.4</v>
      </c>
      <c r="AG787" s="24" t="n">
        <f aca="false">SUM(X787:AF787)</f>
        <v>2563.07575305</v>
      </c>
      <c r="AH787" s="20" t="n">
        <f aca="false">FIXED_BOM</f>
        <v>3754</v>
      </c>
      <c r="AI787" s="24" t="n">
        <f aca="false">(AG787+AH787)*(1+CONT)</f>
        <v>7264.6371160075</v>
      </c>
      <c r="AJ787" s="24" t="n">
        <f aca="false">IF(AR787&gt;0,AI787/AR787,1000000000000)</f>
        <v>1583.51965580813</v>
      </c>
      <c r="AK787" s="8" t="n">
        <f aca="false">IF(AND(AP787&gt;=V_NEED,AR787&gt;=P_MIN,AQ787&gt;=Z_MIN,F787&lt;=N_CAP,D787&lt;=R_MAX,OR(CORONA_REQ=0,O787&gt;=G787),OR(CORE_MODE&lt;&gt;3,E_CORE&lt;=E_NULL_MAX),N_CW_A_OK="yes"),1,0)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IF(CORE_MODE=1,G787,IF(OR(CORE_MODE=3,CORE_MODE=4),IF(A_FEED=2,0,G787)+(CHOOSE(N_CW+1,0,1,CW_N2,CW_N3,CW_N4,CW_N5,CW_N6)+IF(A_FEED=2,CHOOSE(MIN(N_CW_A,6)+1,0,1,CW_N2,CW_N3,CW_N4,CW_N5,CW_N6),CHOOSE(MIN(N_CW_A,2)+1,0,CW_A1,CW_A2)))*CW_PER_SWING*AM787,AM787))</f>
        <v>26.258238022302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2*ROUNDUP(G788*1000/V_ZENER,0)*PRICE_Z+(4+IF(CORE_MODE=1,1,0)+IF(OR(CORE_MODE=3,CORE_MODE=4),IF(A_FEED=2,0,1)+2*N_CW+2*N_CW_A,0))*ROUNDUP(G788*DIODE_SAFETY/V_STICK,0)*PRICE_STICK</f>
        <v>98.4</v>
      </c>
      <c r="AG788" s="24" t="n">
        <f aca="false">SUM(X788:AF788)</f>
        <v>3127.60999793</v>
      </c>
      <c r="AH788" s="20" t="n">
        <f aca="false">FIXED_BOM</f>
        <v>3754</v>
      </c>
      <c r="AI788" s="24" t="n">
        <f aca="false">(AG788+AH788)*(1+CONT)</f>
        <v>7913.8514976195</v>
      </c>
      <c r="AJ788" s="24" t="n">
        <f aca="false">IF(AR788&gt;0,AI788/AR788,1000000000000)</f>
        <v>1334.22612128257</v>
      </c>
      <c r="AK788" s="8" t="n">
        <f aca="false">IF(AND(AP788&gt;=V_NEED,AR788&gt;=P_MIN,AQ788&gt;=Z_MIN,F788&lt;=N_CAP,D788&lt;=R_MAX,OR(CORONA_REQ=0,O788&gt;=G788),OR(CORE_MODE&lt;&gt;3,E_CORE&lt;=E_NULL_MAX),N_CW_A_OK="yes"),1,0)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IF(CORE_MODE=1,G788,IF(OR(CORE_MODE=3,CORE_MODE=4),IF(A_FEED=2,0,G788)+(CHOOSE(N_CW+1,0,1,CW_N2,CW_N3,CW_N4,CW_N5,CW_N6)+IF(A_FEED=2,CHOOSE(MIN(N_CW_A,6)+1,0,1,CW_N2,CW_N3,CW_N4,CW_N5,CW_N6),CHOOSE(MIN(N_CW_A,2)+1,0,CW_A1,CW_A2)))*CW_PER_SWING*AM788,AM788))</f>
        <v>26.37283173525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2*ROUNDUP(G789*1000/V_ZENER,0)*PRICE_Z+(4+IF(CORE_MODE=1,1,0)+IF(OR(CORE_MODE=3,CORE_MODE=4),IF(A_FEED=2,0,1)+2*N_CW+2*N_CW_A,0))*ROUNDUP(G789*DIODE_SAFETY/V_STICK,0)*PRICE_STICK</f>
        <v>98.4</v>
      </c>
      <c r="AG789" s="24" t="n">
        <f aca="false">SUM(X789:AF789)</f>
        <v>3604.30301548</v>
      </c>
      <c r="AH789" s="20" t="n">
        <f aca="false">FIXED_BOM</f>
        <v>3754</v>
      </c>
      <c r="AI789" s="24" t="n">
        <f aca="false">(AG789+AH789)*(1+CONT)</f>
        <v>8462.048467802</v>
      </c>
      <c r="AJ789" s="24" t="n">
        <f aca="false">IF(AR789&gt;0,AI789/AR789,1000000000000)</f>
        <v>1164.50651639664</v>
      </c>
      <c r="AK789" s="8" t="n">
        <f aca="false">IF(AND(AP789&gt;=V_NEED,AR789&gt;=P_MIN,AQ789&gt;=Z_MIN,F789&lt;=N_CAP,D789&lt;=R_MAX,OR(CORONA_REQ=0,O789&gt;=G789),OR(CORE_MODE&lt;&gt;3,E_CORE&lt;=E_NULL_MAX),N_CW_A_OK="yes"),1,0)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IF(CORE_MODE=1,G789,IF(OR(CORE_MODE=3,CORE_MODE=4),IF(A_FEED=2,0,G789)+(CHOOSE(N_CW+1,0,1,CW_N2,CW_N3,CW_N4,CW_N5,CW_N6)+IF(A_FEED=2,CHOOSE(MIN(N_CW_A,6)+1,0,1,CW_N2,CW_N3,CW_N4,CW_N5,CW_N6),CHOOSE(MIN(N_CW_A,2)+1,0,CW_A1,CW_A2)))*CW_PER_SWING*AM789,AM789))</f>
        <v>26.464780901988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2*ROUNDUP(G790*1000/V_ZENER,0)*PRICE_Z+(4+IF(CORE_MODE=1,1,0)+IF(OR(CORE_MODE=3,CORE_MODE=4),IF(A_FEED=2,0,1)+2*N_CW+2*N_CW_A,0))*ROUNDUP(G790*DIODE_SAFETY/V_STICK,0)*PRICE_STICK</f>
        <v>98.4</v>
      </c>
      <c r="AG790" s="24" t="n">
        <f aca="false">SUM(X790:AF790)</f>
        <v>4733.37142527</v>
      </c>
      <c r="AH790" s="20" t="n">
        <f aca="false">FIXED_BOM</f>
        <v>3754</v>
      </c>
      <c r="AI790" s="24" t="n">
        <f aca="false">(AG790+AH790)*(1+CONT)</f>
        <v>9760.4771390605</v>
      </c>
      <c r="AJ790" s="24" t="n">
        <f aca="false">IF(AR790&gt;0,AI790/AR790,1000000000000)</f>
        <v>979.767400843352</v>
      </c>
      <c r="AK790" s="8" t="n">
        <f aca="false">IF(AND(AP790&gt;=V_NEED,AR790&gt;=P_MIN,AQ790&gt;=Z_MIN,F790&lt;=N_CAP,D790&lt;=R_MAX,OR(CORONA_REQ=0,O790&gt;=G790),OR(CORE_MODE&lt;&gt;3,E_CORE&lt;=E_NULL_MAX),N_CW_A_OK="yes"),1,0)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IF(CORE_MODE=1,G790,IF(OR(CORE_MODE=3,CORE_MODE=4),IF(A_FEED=2,0,G790)+(CHOOSE(N_CW+1,0,1,CW_N2,CW_N3,CW_N4,CW_N5,CW_N6)+IF(A_FEED=2,CHOOSE(MIN(N_CW_A,6)+1,0,1,CW_N2,CW_N3,CW_N4,CW_N5,CW_N6),CHOOSE(MIN(N_CW_A,2)+1,0,CW_A1,CW_A2)))*CW_PER_SWING*AM790,AM790))</f>
        <v>26.697809623914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2*ROUNDUP(G791*1000/V_ZENER,0)*PRICE_Z+(4+IF(CORE_MODE=1,1,0)+IF(OR(CORE_MODE=3,CORE_MODE=4),IF(A_FEED=2,0,1)+2*N_CW+2*N_CW_A,0))*ROUNDUP(G791*DIODE_SAFETY/V_STICK,0)*PRICE_STICK</f>
        <v>98.4</v>
      </c>
      <c r="AG791" s="24" t="n">
        <f aca="false">SUM(X791:AF791)</f>
        <v>1530.98647391</v>
      </c>
      <c r="AH791" s="20" t="n">
        <f aca="false">FIXED_BOM</f>
        <v>3754</v>
      </c>
      <c r="AI791" s="24" t="n">
        <f aca="false">(AG791+AH791)*(1+CONT)</f>
        <v>6077.7344449965</v>
      </c>
      <c r="AJ791" s="24" t="n">
        <f aca="false">IF(AR791&gt;0,AI791/AR791,1000000000000)</f>
        <v>2900.34943388532</v>
      </c>
      <c r="AK791" s="8" t="n">
        <f aca="false">IF(AND(AP791&gt;=V_NEED,AR791&gt;=P_MIN,AQ791&gt;=Z_MIN,F791&lt;=N_CAP,D791&lt;=R_MAX,OR(CORONA_REQ=0,O791&gt;=G791),OR(CORE_MODE&lt;&gt;3,E_CORE&lt;=E_NULL_MAX),N_CW_A_OK="yes"),1,0)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IF(CORE_MODE=1,G791,IF(OR(CORE_MODE=3,CORE_MODE=4),IF(A_FEED=2,0,G791)+(CHOOSE(N_CW+1,0,1,CW_N2,CW_N3,CW_N4,CW_N5,CW_N6)+IF(A_FEED=2,CHOOSE(MIN(N_CW_A,6)+1,0,1,CW_N2,CW_N3,CW_N4,CW_N5,CW_N6),CHOOSE(MIN(N_CW_A,2)+1,0,CW_A1,CW_A2)))*CW_PER_SWING*AM791,AM791))</f>
        <v>25.73655606522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2*ROUNDUP(G792*1000/V_ZENER,0)*PRICE_Z+(4+IF(CORE_MODE=1,1,0)+IF(OR(CORE_MODE=3,CORE_MODE=4),IF(A_FEED=2,0,1)+2*N_CW+2*N_CW_A,0))*ROUNDUP(G792*DIODE_SAFETY/V_STICK,0)*PRICE_STICK</f>
        <v>98.4</v>
      </c>
      <c r="AG792" s="24" t="n">
        <f aca="false">SUM(X792:AF792)</f>
        <v>2100.0896422</v>
      </c>
      <c r="AH792" s="20" t="n">
        <f aca="false">FIXED_BOM</f>
        <v>3754</v>
      </c>
      <c r="AI792" s="24" t="n">
        <f aca="false">(AG792+AH792)*(1+CONT)</f>
        <v>6732.20308853</v>
      </c>
      <c r="AJ792" s="24" t="n">
        <f aca="false">IF(AR792&gt;0,AI792/AR792,1000000000000)</f>
        <v>1911.67408942798</v>
      </c>
      <c r="AK792" s="8" t="n">
        <f aca="false">IF(AND(AP792&gt;=V_NEED,AR792&gt;=P_MIN,AQ792&gt;=Z_MIN,F792&lt;=N_CAP,D792&lt;=R_MAX,OR(CORONA_REQ=0,O792&gt;=G792),OR(CORE_MODE&lt;&gt;3,E_CORE&lt;=E_NULL_MAX),N_CW_A_OK="yes"),1,0)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IF(CORE_MODE=1,G792,IF(OR(CORE_MODE=3,CORE_MODE=4),IF(A_FEED=2,0,G792)+(CHOOSE(N_CW+1,0,1,CW_N2,CW_N3,CW_N4,CW_N5,CW_N6)+IF(A_FEED=2,CHOOSE(MIN(N_CW_A,6)+1,0,1,CW_N2,CW_N3,CW_N4,CW_N5,CW_N6),CHOOSE(MIN(N_CW_A,2)+1,0,CW_A1,CW_A2)))*CW_PER_SWING*AM792,AM792))</f>
        <v>25.950340106262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2*ROUNDUP(G793*1000/V_ZENER,0)*PRICE_Z+(4+IF(CORE_MODE=1,1,0)+IF(OR(CORE_MODE=3,CORE_MODE=4),IF(A_FEED=2,0,1)+2*N_CW+2*N_CW_A,0))*ROUNDUP(G793*DIODE_SAFETY/V_STICK,0)*PRICE_STICK</f>
        <v>98.4</v>
      </c>
      <c r="AG793" s="24" t="n">
        <f aca="false">SUM(X793:AF793)</f>
        <v>2669.19287199</v>
      </c>
      <c r="AH793" s="20" t="n">
        <f aca="false">FIXED_BOM</f>
        <v>3754</v>
      </c>
      <c r="AI793" s="24" t="n">
        <f aca="false">(AG793+AH793)*(1+CONT)</f>
        <v>7386.6718027885</v>
      </c>
      <c r="AJ793" s="24" t="n">
        <f aca="false">IF(AR793&gt;0,AI793/AR793,1000000000000)</f>
        <v>1490.52340596775</v>
      </c>
      <c r="AK793" s="8" t="n">
        <f aca="false">IF(AND(AP793&gt;=V_NEED,AR793&gt;=P_MIN,AQ793&gt;=Z_MIN,F793&lt;=N_CAP,D793&lt;=R_MAX,OR(CORONA_REQ=0,O793&gt;=G793),OR(CORE_MODE&lt;&gt;3,E_CORE&lt;=E_NULL_MAX),N_CW_A_OK="yes"),1,0)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IF(CORE_MODE=1,G793,IF(OR(CORE_MODE=3,CORE_MODE=4),IF(A_FEED=2,0,G793)+(CHOOSE(N_CW+1,0,1,CW_N2,CW_N3,CW_N4,CW_N5,CW_N6)+IF(A_FEED=2,CHOOSE(MIN(N_CW_A,6)+1,0,1,CW_N2,CW_N3,CW_N4,CW_N5,CW_N6),CHOOSE(MIN(N_CW_A,2)+1,0,CW_A1,CW_A2)))*CW_PER_SWING*AM793,AM793))</f>
        <v>26.10046050183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2*ROUNDUP(G794*1000/V_ZENER,0)*PRICE_Z+(4+IF(CORE_MODE=1,1,0)+IF(OR(CORE_MODE=3,CORE_MODE=4),IF(A_FEED=2,0,1)+2*N_CW+2*N_CW_A,0))*ROUNDUP(G794*DIODE_SAFETY/V_STICK,0)*PRICE_STICK</f>
        <v>98.4</v>
      </c>
      <c r="AG794" s="24" t="n">
        <f aca="false">SUM(X794:AF794)</f>
        <v>3238.29610725</v>
      </c>
      <c r="AH794" s="20" t="n">
        <f aca="false">FIXED_BOM</f>
        <v>3754</v>
      </c>
      <c r="AI794" s="24" t="n">
        <f aca="false">(AG794+AH794)*(1+CONT)</f>
        <v>8041.1405233375</v>
      </c>
      <c r="AJ794" s="24" t="n">
        <f aca="false">IF(AR794&gt;0,AI794/AR794,1000000000000)</f>
        <v>1259.02198879058</v>
      </c>
      <c r="AK794" s="8" t="n">
        <f aca="false">IF(AND(AP794&gt;=V_NEED,AR794&gt;=P_MIN,AQ794&gt;=Z_MIN,F794&lt;=N_CAP,D794&lt;=R_MAX,OR(CORONA_REQ=0,O794&gt;=G794),OR(CORE_MODE&lt;&gt;3,E_CORE&lt;=E_NULL_MAX),N_CW_A_OK="yes"),1,0)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IF(CORE_MODE=1,G794,IF(OR(CORE_MODE=3,CORE_MODE=4),IF(A_FEED=2,0,G794)+(CHOOSE(N_CW+1,0,1,CW_N2,CW_N3,CW_N4,CW_N5,CW_N6)+IF(A_FEED=2,CHOOSE(MIN(N_CW_A,6)+1,0,1,CW_N2,CW_N3,CW_N4,CW_N5,CW_N6),CHOOSE(MIN(N_CW_A,2)+1,0,CW_A1,CW_A2)))*CW_PER_SWING*AM794,AM794))</f>
        <v>26.214167108844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2*ROUNDUP(G795*1000/V_ZENER,0)*PRICE_Z+(4+IF(CORE_MODE=1,1,0)+IF(OR(CORE_MODE=3,CORE_MODE=4),IF(A_FEED=2,0,1)+2*N_CW+2*N_CW_A,0))*ROUNDUP(G795*DIODE_SAFETY/V_STICK,0)*PRICE_STICK</f>
        <v>98.4</v>
      </c>
      <c r="AG795" s="24" t="n">
        <f aca="false">SUM(X795:AF795)</f>
        <v>3807.39926507</v>
      </c>
      <c r="AH795" s="20" t="n">
        <f aca="false">FIXED_BOM</f>
        <v>3754</v>
      </c>
      <c r="AI795" s="24" t="n">
        <f aca="false">(AG795+AH795)*(1+CONT)</f>
        <v>8695.6091548305</v>
      </c>
      <c r="AJ795" s="24" t="n">
        <f aca="false">IF(AR795&gt;0,AI795/AR795,1000000000000)</f>
        <v>1111.91175642904</v>
      </c>
      <c r="AK795" s="8" t="n">
        <f aca="false">IF(AND(AP795&gt;=V_NEED,AR795&gt;=P_MIN,AQ795&gt;=Z_MIN,F795&lt;=N_CAP,D795&lt;=R_MAX,OR(CORONA_REQ=0,O795&gt;=G795),OR(CORE_MODE&lt;&gt;3,E_CORE&lt;=E_NULL_MAX),N_CW_A_OK="yes"),1,0)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IF(CORE_MODE=1,G795,IF(OR(CORE_MODE=3,CORE_MODE=4),IF(A_FEED=2,0,G795)+(CHOOSE(N_CW+1,0,1,CW_N2,CW_N3,CW_N4,CW_N5,CW_N6)+IF(A_FEED=2,CHOOSE(MIN(N_CW_A,6)+1,0,1,CW_N2,CW_N3,CW_N4,CW_N5,CW_N6),CHOOSE(MIN(N_CW_A,2)+1,0,CW_A1,CW_A2)))*CW_PER_SWING*AM795,AM795))</f>
        <v>26.33997910401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2*ROUNDUP(G796*1000/V_ZENER,0)*PRICE_Z+(4+IF(CORE_MODE=1,1,0)+IF(OR(CORE_MODE=3,CORE_MODE=4),IF(A_FEED=2,0,1)+2*N_CW+2*N_CW_A,0))*ROUNDUP(G796*DIODE_SAFETY/V_STICK,0)*PRICE_STICK</f>
        <v>98.4</v>
      </c>
      <c r="AG796" s="24" t="n">
        <f aca="false">SUM(X796:AF796)</f>
        <v>4945.60566862</v>
      </c>
      <c r="AH796" s="20" t="n">
        <f aca="false">FIXED_BOM</f>
        <v>3754</v>
      </c>
      <c r="AI796" s="24" t="n">
        <f aca="false">(AG796+AH796)*(1+CONT)</f>
        <v>10004.546518913</v>
      </c>
      <c r="AJ796" s="24" t="n">
        <f aca="false">IF(AR796&gt;0,AI796/AR796,1000000000000)</f>
        <v>935.528680786138</v>
      </c>
      <c r="AK796" s="8" t="n">
        <f aca="false">IF(AND(AP796&gt;=V_NEED,AR796&gt;=P_MIN,AQ796&gt;=Z_MIN,F796&lt;=N_CAP,D796&lt;=R_MAX,OR(CORONA_REQ=0,O796&gt;=G796),OR(CORE_MODE&lt;&gt;3,E_CORE&lt;=E_NULL_MAX),N_CW_A_OK="yes"),1,0)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IF(CORE_MODE=1,G796,IF(OR(CORE_MODE=3,CORE_MODE=4),IF(A_FEED=2,0,G796)+(CHOOSE(N_CW+1,0,1,CW_N2,CW_N3,CW_N4,CW_N5,CW_N6)+IF(A_FEED=2,CHOOSE(MIN(N_CW_A,6)+1,0,1,CW_N2,CW_N3,CW_N4,CW_N5,CW_N6),CHOOSE(MIN(N_CW_A,2)+1,0,CW_A1,CW_A2)))*CW_PER_SWING*AM796,AM796))</f>
        <v>26.587358568342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2*ROUNDUP(G797*1000/V_ZENER,0)*PRICE_Z+(4+IF(CORE_MODE=1,1,0)+IF(OR(CORE_MODE=3,CORE_MODE=4),IF(A_FEED=2,0,1)+2*N_CW+2*N_CW_A,0))*ROUNDUP(G797*DIODE_SAFETY/V_STICK,0)*PRICE_STICK</f>
        <v>98.4</v>
      </c>
      <c r="AG797" s="24" t="n">
        <f aca="false">SUM(X797:AF797)</f>
        <v>1484.38275148</v>
      </c>
      <c r="AH797" s="20" t="n">
        <f aca="false">FIXED_BOM</f>
        <v>3754</v>
      </c>
      <c r="AI797" s="24" t="n">
        <f aca="false">(AG797+AH797)*(1+CONT)</f>
        <v>6024.140164202</v>
      </c>
      <c r="AJ797" s="24" t="n">
        <f aca="false">IF(AR797&gt;0,AI797/AR797,1000000000000)</f>
        <v>3932.18327320662</v>
      </c>
      <c r="AK797" s="8" t="n">
        <f aca="false">IF(AND(AP797&gt;=V_NEED,AR797&gt;=P_MIN,AQ797&gt;=Z_MIN,F797&lt;=N_CAP,D797&lt;=R_MAX,OR(CORONA_REQ=0,O797&gt;=G797),OR(CORE_MODE&lt;&gt;3,E_CORE&lt;=E_NULL_MAX),N_CW_A_OK="yes"),1,0)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IF(CORE_MODE=1,G797,IF(OR(CORE_MODE=3,CORE_MODE=4),IF(A_FEED=2,0,G797)+(CHOOSE(N_CW+1,0,1,CW_N2,CW_N3,CW_N4,CW_N5,CW_N6)+IF(A_FEED=2,CHOOSE(MIN(N_CW_A,6)+1,0,1,CW_N2,CW_N3,CW_N4,CW_N5,CW_N6),CHOOSE(MIN(N_CW_A,2)+1,0,CW_A1,CW_A2)))*CW_PER_SWING*AM797,AM797))</f>
        <v>25.769162513952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2*ROUNDUP(G798*1000/V_ZENER,0)*PRICE_Z+(4+IF(CORE_MODE=1,1,0)+IF(OR(CORE_MODE=3,CORE_MODE=4),IF(A_FEED=2,0,1)+2*N_CW+2*N_CW_A,0))*ROUNDUP(G798*DIODE_SAFETY/V_STICK,0)*PRICE_STICK</f>
        <v>98.4</v>
      </c>
      <c r="AG798" s="24" t="n">
        <f aca="false">SUM(X798:AF798)</f>
        <v>1979.07367098</v>
      </c>
      <c r="AH798" s="20" t="n">
        <f aca="false">FIXED_BOM</f>
        <v>3754</v>
      </c>
      <c r="AI798" s="24" t="n">
        <f aca="false">(AG798+AH798)*(1+CONT)</f>
        <v>6593.034721627</v>
      </c>
      <c r="AJ798" s="24" t="n">
        <f aca="false">IF(AR798&gt;0,AI798/AR798,1000000000000)</f>
        <v>2494.88659607268</v>
      </c>
      <c r="AK798" s="8" t="n">
        <f aca="false">IF(AND(AP798&gt;=V_NEED,AR798&gt;=P_MIN,AQ798&gt;=Z_MIN,F798&lt;=N_CAP,D798&lt;=R_MAX,OR(CORONA_REQ=0,O798&gt;=G798),OR(CORE_MODE&lt;&gt;3,E_CORE&lt;=E_NULL_MAX),N_CW_A_OK="yes"),1,0)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IF(CORE_MODE=1,G798,IF(OR(CORE_MODE=3,CORE_MODE=4),IF(A_FEED=2,0,G798)+(CHOOSE(N_CW+1,0,1,CW_N2,CW_N3,CW_N4,CW_N5,CW_N6)+IF(A_FEED=2,CHOOSE(MIN(N_CW_A,6)+1,0,1,CW_N2,CW_N3,CW_N4,CW_N5,CW_N6),CHOOSE(MIN(N_CW_A,2)+1,0,CW_A1,CW_A2)))*CW_PER_SWING*AM798,AM798))</f>
        <v>26.031436020018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2*ROUNDUP(G799*1000/V_ZENER,0)*PRICE_Z+(4+IF(CORE_MODE=1,1,0)+IF(OR(CORE_MODE=3,CORE_MODE=4),IF(A_FEED=2,0,1)+2*N_CW+2*N_CW_A,0))*ROUNDUP(G799*DIODE_SAFETY/V_STICK,0)*PRICE_STICK</f>
        <v>98.4</v>
      </c>
      <c r="AG799" s="24" t="n">
        <f aca="false">SUM(X799:AF799)</f>
        <v>2568.7955465</v>
      </c>
      <c r="AH799" s="20" t="n">
        <f aca="false">FIXED_BOM</f>
        <v>3754</v>
      </c>
      <c r="AI799" s="24" t="n">
        <f aca="false">(AG799+AH799)*(1+CONT)</f>
        <v>7271.214878475</v>
      </c>
      <c r="AJ799" s="24" t="n">
        <f aca="false">IF(AR799&gt;0,AI799/AR799,1000000000000)</f>
        <v>1934.2247045879</v>
      </c>
      <c r="AK799" s="8" t="n">
        <f aca="false">IF(AND(AP799&gt;=V_NEED,AR799&gt;=P_MIN,AQ799&gt;=Z_MIN,F799&lt;=N_CAP,D799&lt;=R_MAX,OR(CORONA_REQ=0,O799&gt;=G799),OR(CORE_MODE&lt;&gt;3,E_CORE&lt;=E_NULL_MAX),N_CW_A_OK="yes"),1,0)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IF(CORE_MODE=1,G799,IF(OR(CORE_MODE=3,CORE_MODE=4),IF(A_FEED=2,0,G799)+(CHOOSE(N_CW+1,0,1,CW_N2,CW_N3,CW_N4,CW_N5,CW_N6)+IF(A_FEED=2,CHOOSE(MIN(N_CW_A,6)+1,0,1,CW_N2,CW_N3,CW_N4,CW_N5,CW_N6),CHOOSE(MIN(N_CW_A,2)+1,0,CW_A1,CW_A2)))*CW_PER_SWING*AM799,AM799))</f>
        <v>26.181492747696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2*ROUNDUP(G800*1000/V_ZENER,0)*PRICE_Z+(4+IF(CORE_MODE=1,1,0)+IF(OR(CORE_MODE=3,CORE_MODE=4),IF(A_FEED=2,0,1)+2*N_CW+2*N_CW_A,0))*ROUNDUP(G800*DIODE_SAFETY/V_STICK,0)*PRICE_STICK</f>
        <v>98.4</v>
      </c>
      <c r="AG800" s="24" t="n">
        <f aca="false">SUM(X800:AF800)</f>
        <v>3063.48645403</v>
      </c>
      <c r="AH800" s="20" t="n">
        <f aca="false">FIXED_BOM</f>
        <v>3754</v>
      </c>
      <c r="AI800" s="24" t="n">
        <f aca="false">(AG800+AH800)*(1+CONT)</f>
        <v>7840.1094221345</v>
      </c>
      <c r="AJ800" s="24" t="n">
        <f aca="false">IF(AR800&gt;0,AI800/AR800,1000000000000)</f>
        <v>1607.27178281766</v>
      </c>
      <c r="AK800" s="8" t="n">
        <f aca="false">IF(AND(AP800&gt;=V_NEED,AR800&gt;=P_MIN,AQ800&gt;=Z_MIN,F800&lt;=N_CAP,D800&lt;=R_MAX,OR(CORONA_REQ=0,O800&gt;=G800),OR(CORE_MODE&lt;&gt;3,E_CORE&lt;=E_NULL_MAX),N_CW_A_OK="yes"),1,0)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IF(CORE_MODE=1,G800,IF(OR(CORE_MODE=3,CORE_MODE=4),IF(A_FEED=2,0,G800)+(CHOOSE(N_CW+1,0,1,CW_N2,CW_N3,CW_N4,CW_N5,CW_N6)+IF(A_FEED=2,CHOOSE(MIN(N_CW_A,6)+1,0,1,CW_N2,CW_N3,CW_N4,CW_N5,CW_N6),CHOOSE(MIN(N_CW_A,2)+1,0,CW_A1,CW_A2)))*CW_PER_SWING*AM800,AM800))</f>
        <v>26.296532135874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2*ROUNDUP(G801*1000/V_ZENER,0)*PRICE_Z+(4+IF(CORE_MODE=1,1,0)+IF(OR(CORE_MODE=3,CORE_MODE=4),IF(A_FEED=2,0,1)+2*N_CW+2*N_CW_A,0))*ROUNDUP(G801*DIODE_SAFETY/V_STICK,0)*PRICE_STICK</f>
        <v>98.4</v>
      </c>
      <c r="AG801" s="24" t="n">
        <f aca="false">SUM(X801:AF801)</f>
        <v>3653.20834152</v>
      </c>
      <c r="AH801" s="20" t="n">
        <f aca="false">FIXED_BOM</f>
        <v>3754</v>
      </c>
      <c r="AI801" s="24" t="n">
        <f aca="false">(AG801+AH801)*(1+CONT)</f>
        <v>8518.289592748</v>
      </c>
      <c r="AJ801" s="24" t="n">
        <f aca="false">IF(AR801&gt;0,AI801/AR801,1000000000000)</f>
        <v>1420.3621438082</v>
      </c>
      <c r="AK801" s="8" t="n">
        <f aca="false">IF(AND(AP801&gt;=V_NEED,AR801&gt;=P_MIN,AQ801&gt;=Z_MIN,F801&lt;=N_CAP,D801&lt;=R_MAX,OR(CORONA_REQ=0,O801&gt;=G801),OR(CORE_MODE&lt;&gt;3,E_CORE&lt;=E_NULL_MAX),N_CW_A_OK="yes"),1,0)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IF(CORE_MODE=1,G801,IF(OR(CORE_MODE=3,CORE_MODE=4),IF(A_FEED=2,0,G801)+(CHOOSE(N_CW+1,0,1,CW_N2,CW_N3,CW_N4,CW_N5,CW_N6)+IF(A_FEED=2,CHOOSE(MIN(N_CW_A,6)+1,0,1,CW_N2,CW_N3,CW_N4,CW_N5,CW_N6),CHOOSE(MIN(N_CW_A,2)+1,0,CW_A1,CW_A2)))*CW_PER_SWING*AM801,AM801))</f>
        <v>26.389071291726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2*ROUNDUP(G802*1000/V_ZENER,0)*PRICE_Z+(4+IF(CORE_MODE=1,1,0)+IF(OR(CORE_MODE=3,CORE_MODE=4),IF(A_FEED=2,0,1)+2*N_CW+2*N_CW_A,0))*ROUNDUP(G802*DIODE_SAFETY/V_STICK,0)*PRICE_STICK</f>
        <v>98.4</v>
      </c>
      <c r="AG802" s="24" t="n">
        <f aca="false">SUM(X802:AF802)</f>
        <v>4737.62120501</v>
      </c>
      <c r="AH802" s="20" t="n">
        <f aca="false">FIXED_BOM</f>
        <v>3754</v>
      </c>
      <c r="AI802" s="24" t="n">
        <f aca="false">(AG802+AH802)*(1+CONT)</f>
        <v>9765.3643857615</v>
      </c>
      <c r="AJ802" s="24" t="n">
        <f aca="false">IF(AR802&gt;0,AI802/AR802,1000000000000)</f>
        <v>1186.25319125569</v>
      </c>
      <c r="AK802" s="8" t="n">
        <f aca="false">IF(AND(AP802&gt;=V_NEED,AR802&gt;=P_MIN,AQ802&gt;=Z_MIN,F802&lt;=N_CAP,D802&lt;=R_MAX,OR(CORONA_REQ=0,O802&gt;=G802),OR(CORE_MODE&lt;&gt;3,E_CORE&lt;=E_NULL_MAX),N_CW_A_OK="yes"),1,0)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IF(CORE_MODE=1,G802,IF(OR(CORE_MODE=3,CORE_MODE=4),IF(A_FEED=2,0,G802)+(CHOOSE(N_CW+1,0,1,CW_N2,CW_N3,CW_N4,CW_N5,CW_N6)+IF(A_FEED=2,CHOOSE(MIN(N_CW_A,6)+1,0,1,CW_N2,CW_N3,CW_N4,CW_N5,CW_N6),CHOOSE(MIN(N_CW_A,2)+1,0,CW_A1,CW_A2)))*CW_PER_SWING*AM802,AM802))</f>
        <v>26.553754656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2*ROUNDUP(G803*1000/V_ZENER,0)*PRICE_Z+(4+IF(CORE_MODE=1,1,0)+IF(OR(CORE_MODE=3,CORE_MODE=4),IF(A_FEED=2,0,1)+2*N_CW+2*N_CW_A,0))*ROUNDUP(G803*DIODE_SAFETY/V_STICK,0)*PRICE_STICK</f>
        <v>98.4</v>
      </c>
      <c r="AG803" s="24" t="n">
        <f aca="false">SUM(X803:AF803)</f>
        <v>1591.59782216</v>
      </c>
      <c r="AH803" s="20" t="n">
        <f aca="false">FIXED_BOM</f>
        <v>3754</v>
      </c>
      <c r="AI803" s="24" t="n">
        <f aca="false">(AG803+AH803)*(1+CONT)</f>
        <v>6147.437495484</v>
      </c>
      <c r="AJ803" s="24" t="n">
        <f aca="false">IF(AR803&gt;0,AI803/AR803,1000000000000)</f>
        <v>3304.05428404568</v>
      </c>
      <c r="AK803" s="8" t="n">
        <f aca="false">IF(AND(AP803&gt;=V_NEED,AR803&gt;=P_MIN,AQ803&gt;=Z_MIN,F803&lt;=N_CAP,D803&lt;=R_MAX,OR(CORONA_REQ=0,O803&gt;=G803),OR(CORE_MODE&lt;&gt;3,E_CORE&lt;=E_NULL_MAX),N_CW_A_OK="yes"),1,0)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IF(CORE_MODE=1,G803,IF(OR(CORE_MODE=3,CORE_MODE=4),IF(A_FEED=2,0,G803)+(CHOOSE(N_CW+1,0,1,CW_N2,CW_N3,CW_N4,CW_N5,CW_N6)+IF(A_FEED=2,CHOOSE(MIN(N_CW_A,6)+1,0,1,CW_N2,CW_N3,CW_N4,CW_N5,CW_N6),CHOOSE(MIN(N_CW_A,2)+1,0,CW_A1,CW_A2)))*CW_PER_SWING*AM803,AM803))</f>
        <v>25.801807163418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2*ROUNDUP(G804*1000/V_ZENER,0)*PRICE_Z+(4+IF(CORE_MODE=1,1,0)+IF(OR(CORE_MODE=3,CORE_MODE=4),IF(A_FEED=2,0,1)+2*N_CW+2*N_CW_A,0))*ROUNDUP(G804*DIODE_SAFETY/V_STICK,0)*PRICE_STICK</f>
        <v>98.4</v>
      </c>
      <c r="AG804" s="24" t="n">
        <f aca="false">SUM(X804:AF804)</f>
        <v>2092.38060255</v>
      </c>
      <c r="AH804" s="20" t="n">
        <f aca="false">FIXED_BOM</f>
        <v>3754</v>
      </c>
      <c r="AI804" s="24" t="n">
        <f aca="false">(AG804+AH804)*(1+CONT)</f>
        <v>6723.3376929325</v>
      </c>
      <c r="AJ804" s="24" t="n">
        <f aca="false">IF(AR804&gt;0,AI804/AR804,1000000000000)</f>
        <v>2130.34863748582</v>
      </c>
      <c r="AK804" s="8" t="n">
        <f aca="false">IF(AND(AP804&gt;=V_NEED,AR804&gt;=P_MIN,AQ804&gt;=Z_MIN,F804&lt;=N_CAP,D804&lt;=R_MAX,OR(CORONA_REQ=0,O804&gt;=G804),OR(CORE_MODE&lt;&gt;3,E_CORE&lt;=E_NULL_MAX),N_CW_A_OK="yes"),1,0)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IF(CORE_MODE=1,G804,IF(OR(CORE_MODE=3,CORE_MODE=4),IF(A_FEED=2,0,G804)+(CHOOSE(N_CW+1,0,1,CW_N2,CW_N3,CW_N4,CW_N5,CW_N6)+IF(A_FEED=2,CHOOSE(MIN(N_CW_A,6)+1,0,1,CW_N2,CW_N3,CW_N4,CW_N5,CW_N6),CHOOSE(MIN(N_CW_A,2)+1,0,CW_A1,CW_A2)))*CW_PER_SWING*AM804,AM804))</f>
        <v>26.027543789676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2*ROUNDUP(G805*1000/V_ZENER,0)*PRICE_Z+(4+IF(CORE_MODE=1,1,0)+IF(OR(CORE_MODE=3,CORE_MODE=4),IF(A_FEED=2,0,1)+2*N_CW+2*N_CW_A,0))*ROUNDUP(G805*DIODE_SAFETY/V_STICK,0)*PRICE_STICK</f>
        <v>98.4</v>
      </c>
      <c r="AG805" s="24" t="n">
        <f aca="false">SUM(X805:AF805)</f>
        <v>2688.19458093</v>
      </c>
      <c r="AH805" s="20" t="n">
        <f aca="false">FIXED_BOM</f>
        <v>3754</v>
      </c>
      <c r="AI805" s="24" t="n">
        <f aca="false">(AG805+AH805)*(1+CONT)</f>
        <v>7408.5237680695</v>
      </c>
      <c r="AJ805" s="24" t="n">
        <f aca="false">IF(AR805&gt;0,AI805/AR805,1000000000000)</f>
        <v>1661.3267357528</v>
      </c>
      <c r="AK805" s="8" t="n">
        <f aca="false">IF(AND(AP805&gt;=V_NEED,AR805&gt;=P_MIN,AQ805&gt;=Z_MIN,F805&lt;=N_CAP,D805&lt;=R_MAX,OR(CORONA_REQ=0,O805&gt;=G805),OR(CORE_MODE&lt;&gt;3,E_CORE&lt;=E_NULL_MAX),N_CW_A_OK="yes"),1,0)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IF(CORE_MODE=1,G805,IF(OR(CORE_MODE=3,CORE_MODE=4),IF(A_FEED=2,0,G805)+(CHOOSE(N_CW+1,0,1,CW_N2,CW_N3,CW_N4,CW_N5,CW_N6)+IF(A_FEED=2,CHOOSE(MIN(N_CW_A,6)+1,0,1,CW_N2,CW_N3,CW_N4,CW_N5,CW_N6),CHOOSE(MIN(N_CW_A,2)+1,0,CW_A1,CW_A2)))*CW_PER_SWING*AM805,AM805))</f>
        <v>26.176891681512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2*ROUNDUP(G806*1000/V_ZENER,0)*PRICE_Z+(4+IF(CORE_MODE=1,1,0)+IF(OR(CORE_MODE=3,CORE_MODE=4),IF(A_FEED=2,0,1)+2*N_CW+2*N_CW_A,0))*ROUNDUP(G806*DIODE_SAFETY/V_STICK,0)*PRICE_STICK</f>
        <v>98.4</v>
      </c>
      <c r="AG806" s="24" t="n">
        <f aca="false">SUM(X806:AF806)</f>
        <v>3284.00851778</v>
      </c>
      <c r="AH806" s="20" t="n">
        <f aca="false">FIXED_BOM</f>
        <v>3754</v>
      </c>
      <c r="AI806" s="24" t="n">
        <f aca="false">(AG806+AH806)*(1+CONT)</f>
        <v>8093.709795447</v>
      </c>
      <c r="AJ806" s="24" t="n">
        <f aca="false">IF(AR806&gt;0,AI806/AR806,1000000000000)</f>
        <v>1403.36159902385</v>
      </c>
      <c r="AK806" s="8" t="n">
        <f aca="false">IF(AND(AP806&gt;=V_NEED,AR806&gt;=P_MIN,AQ806&gt;=Z_MIN,F806&lt;=N_CAP,D806&lt;=R_MAX,OR(CORONA_REQ=0,O806&gt;=G806),OR(CORE_MODE&lt;&gt;3,E_CORE&lt;=E_NULL_MAX),N_CW_A_OK="yes"),1,0)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IF(CORE_MODE=1,G806,IF(OR(CORE_MODE=3,CORE_MODE=4),IF(A_FEED=2,0,G806)+(CHOOSE(N_CW+1,0,1,CW_N2,CW_N3,CW_N4,CW_N5,CW_N6)+IF(A_FEED=2,CHOOSE(MIN(N_CW_A,6)+1,0,1,CW_N2,CW_N3,CW_N4,CW_N5,CW_N6),CHOOSE(MIN(N_CW_A,2)+1,0,CW_A1,CW_A2)))*CW_PER_SWING*AM806,AM806))</f>
        <v>26.291298635316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2*ROUNDUP(G807*1000/V_ZENER,0)*PRICE_Z+(4+IF(CORE_MODE=1,1,0)+IF(OR(CORE_MODE=3,CORE_MODE=4),IF(A_FEED=2,0,1)+2*N_CW+2*N_CW_A,0))*ROUNDUP(G807*DIODE_SAFETY/V_STICK,0)*PRICE_STICK</f>
        <v>98.4</v>
      </c>
      <c r="AG807" s="24" t="n">
        <f aca="false">SUM(X807:AF807)</f>
        <v>3784.79136514</v>
      </c>
      <c r="AH807" s="20" t="n">
        <f aca="false">FIXED_BOM</f>
        <v>3754</v>
      </c>
      <c r="AI807" s="24" t="n">
        <f aca="false">(AG807+AH807)*(1+CONT)</f>
        <v>8669.610069911</v>
      </c>
      <c r="AJ807" s="24" t="n">
        <f aca="false">IF(AR807&gt;0,AI807/AR807,1000000000000)</f>
        <v>1224.94300578518</v>
      </c>
      <c r="AK807" s="8" t="n">
        <f aca="false">IF(AND(AP807&gt;=V_NEED,AR807&gt;=P_MIN,AQ807&gt;=Z_MIN,F807&lt;=N_CAP,D807&lt;=R_MAX,OR(CORONA_REQ=0,O807&gt;=G807),OR(CORE_MODE&lt;&gt;3,E_CORE&lt;=E_NULL_MAX),N_CW_A_OK="yes"),1,0)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IF(CORE_MODE=1,G807,IF(OR(CORE_MODE=3,CORE_MODE=4),IF(A_FEED=2,0,G807)+(CHOOSE(N_CW+1,0,1,CW_N2,CW_N3,CW_N4,CW_N5,CW_N6)+IF(A_FEED=2,CHOOSE(MIN(N_CW_A,6)+1,0,1,CW_N2,CW_N3,CW_N4,CW_N5,CW_N6),CHOOSE(MIN(N_CW_A,2)+1,0,CW_A1,CW_A2)))*CW_PER_SWING*AM807,AM807))</f>
        <v>26.383158667008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2*ROUNDUP(G808*1000/V_ZENER,0)*PRICE_Z+(4+IF(CORE_MODE=1,1,0)+IF(OR(CORE_MODE=3,CORE_MODE=4),IF(A_FEED=2,0,1)+2*N_CW+2*N_CW_A,0))*ROUNDUP(G808*DIODE_SAFETY/V_STICK,0)*PRICE_STICK</f>
        <v>98.4</v>
      </c>
      <c r="AG808" s="24" t="n">
        <f aca="false">SUM(X808:AF808)</f>
        <v>4976.41923084</v>
      </c>
      <c r="AH808" s="20" t="n">
        <f aca="false">FIXED_BOM</f>
        <v>3754</v>
      </c>
      <c r="AI808" s="24" t="n">
        <f aca="false">(AG808+AH808)*(1+CONT)</f>
        <v>10039.982115466</v>
      </c>
      <c r="AJ808" s="24" t="n">
        <f aca="false">IF(AR808&gt;0,AI808/AR808,1000000000000)</f>
        <v>1036.15978226013</v>
      </c>
      <c r="AK808" s="8" t="n">
        <f aca="false">IF(AND(AP808&gt;=V_NEED,AR808&gt;=P_MIN,AQ808&gt;=Z_MIN,F808&lt;=N_CAP,D808&lt;=R_MAX,OR(CORONA_REQ=0,O808&gt;=G808),OR(CORE_MODE&lt;&gt;3,E_CORE&lt;=E_NULL_MAX),N_CW_A_OK="yes"),1,0)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IF(CORE_MODE=1,G808,IF(OR(CORE_MODE=3,CORE_MODE=4),IF(A_FEED=2,0,G808)+(CHOOSE(N_CW+1,0,1,CW_N2,CW_N3,CW_N4,CW_N5,CW_N6)+IF(A_FEED=2,CHOOSE(MIN(N_CW_A,6)+1,0,1,CW_N2,CW_N3,CW_N4,CW_N5,CW_N6),CHOOSE(MIN(N_CW_A,2)+1,0,CW_A1,CW_A2)))*CW_PER_SWING*AM808,AM808))</f>
        <v>26.61457871358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2*ROUNDUP(G809*1000/V_ZENER,0)*PRICE_Z+(4+IF(CORE_MODE=1,1,0)+IF(OR(CORE_MODE=3,CORE_MODE=4),IF(A_FEED=2,0,1)+2*N_CW+2*N_CW_A,0))*ROUNDUP(G809*DIODE_SAFETY/V_STICK,0)*PRICE_STICK</f>
        <v>98.4</v>
      </c>
      <c r="AG809" s="24" t="n">
        <f aca="false">SUM(X809:AF809)</f>
        <v>1603.78179788</v>
      </c>
      <c r="AH809" s="20" t="n">
        <f aca="false">FIXED_BOM</f>
        <v>3754</v>
      </c>
      <c r="AI809" s="24" t="n">
        <f aca="false">(AG809+AH809)*(1+CONT)</f>
        <v>6161.449067562</v>
      </c>
      <c r="AJ809" s="24" t="n">
        <f aca="false">IF(AR809&gt;0,AI809/AR809,1000000000000)</f>
        <v>3047.71021289976</v>
      </c>
      <c r="AK809" s="8" t="n">
        <f aca="false">IF(AND(AP809&gt;=V_NEED,AR809&gt;=P_MIN,AQ809&gt;=Z_MIN,F809&lt;=N_CAP,D809&lt;=R_MAX,OR(CORONA_REQ=0,O809&gt;=G809),OR(CORE_MODE&lt;&gt;3,E_CORE&lt;=E_NULL_MAX),N_CW_A_OK="yes"),1,0)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IF(CORE_MODE=1,G809,IF(OR(CORE_MODE=3,CORE_MODE=4),IF(A_FEED=2,0,G809)+(CHOOSE(N_CW+1,0,1,CW_N2,CW_N3,CW_N4,CW_N5,CW_N6)+IF(A_FEED=2,CHOOSE(MIN(N_CW_A,6)+1,0,1,CW_N2,CW_N3,CW_N4,CW_N5,CW_N6),CHOOSE(MIN(N_CW_A,2)+1,0,CW_A1,CW_A2)))*CW_PER_SWING*AM809,AM809))</f>
        <v>25.644861570042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2*ROUNDUP(G810*1000/V_ZENER,0)*PRICE_Z+(4+IF(CORE_MODE=1,1,0)+IF(OR(CORE_MODE=3,CORE_MODE=4),IF(A_FEED=2,0,1)+2*N_CW+2*N_CW_A,0))*ROUNDUP(G810*DIODE_SAFETY/V_STICK,0)*PRICE_STICK</f>
        <v>98.4</v>
      </c>
      <c r="AG810" s="24" t="n">
        <f aca="false">SUM(X810:AF810)</f>
        <v>2205.68766109</v>
      </c>
      <c r="AH810" s="20" t="n">
        <f aca="false">FIXED_BOM</f>
        <v>3754</v>
      </c>
      <c r="AI810" s="24" t="n">
        <f aca="false">(AG810+AH810)*(1+CONT)</f>
        <v>6853.6408102535</v>
      </c>
      <c r="AJ810" s="24" t="n">
        <f aca="false">IF(AR810&gt;0,AI810/AR810,1000000000000)</f>
        <v>2012.72447143494</v>
      </c>
      <c r="AK810" s="8" t="n">
        <f aca="false">IF(AND(AP810&gt;=V_NEED,AR810&gt;=P_MIN,AQ810&gt;=Z_MIN,F810&lt;=N_CAP,D810&lt;=R_MAX,OR(CORONA_REQ=0,O810&gt;=G810),OR(CORE_MODE&lt;&gt;3,E_CORE&lt;=E_NULL_MAX),N_CW_A_OK="yes"),1,0)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IF(CORE_MODE=1,G810,IF(OR(CORE_MODE=3,CORE_MODE=4),IF(A_FEED=2,0,G810)+(CHOOSE(N_CW+1,0,1,CW_N2,CW_N3,CW_N4,CW_N5,CW_N6)+IF(A_FEED=2,CHOOSE(MIN(N_CW_A,6)+1,0,1,CW_N2,CW_N3,CW_N4,CW_N5,CW_N6),CHOOSE(MIN(N_CW_A,2)+1,0,CW_A1,CW_A2)))*CW_PER_SWING*AM810,AM810))</f>
        <v>25.861035279222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2*ROUNDUP(G811*1000/V_ZENER,0)*PRICE_Z+(4+IF(CORE_MODE=1,1,0)+IF(OR(CORE_MODE=3,CORE_MODE=4),IF(A_FEED=2,0,1)+2*N_CW+2*N_CW_A,0))*ROUNDUP(G811*DIODE_SAFETY/V_STICK,0)*PRICE_STICK</f>
        <v>98.4</v>
      </c>
      <c r="AG811" s="24" t="n">
        <f aca="false">SUM(X811:AF811)</f>
        <v>2807.5935858</v>
      </c>
      <c r="AH811" s="20" t="n">
        <f aca="false">FIXED_BOM</f>
        <v>3754</v>
      </c>
      <c r="AI811" s="24" t="n">
        <f aca="false">(AG811+AH811)*(1+CONT)</f>
        <v>7545.83262367</v>
      </c>
      <c r="AJ811" s="24" t="n">
        <f aca="false">IF(AR811&gt;0,AI811/AR811,1000000000000)</f>
        <v>1575.93017628003</v>
      </c>
      <c r="AK811" s="8" t="n">
        <f aca="false">IF(AND(AP811&gt;=V_NEED,AR811&gt;=P_MIN,AQ811&gt;=Z_MIN,F811&lt;=N_CAP,D811&lt;=R_MAX,OR(CORONA_REQ=0,O811&gt;=G811),OR(CORE_MODE&lt;&gt;3,E_CORE&lt;=E_NULL_MAX),N_CW_A_OK="yes"),1,0)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IF(CORE_MODE=1,G811,IF(OR(CORE_MODE=3,CORE_MODE=4),IF(A_FEED=2,0,G811)+(CHOOSE(N_CW+1,0,1,CW_N2,CW_N3,CW_N4,CW_N5,CW_N6)+IF(A_FEED=2,CHOOSE(MIN(N_CW_A,6)+1,0,1,CW_N2,CW_N3,CW_N4,CW_N5,CW_N6),CHOOSE(MIN(N_CW_A,2)+1,0,CW_A1,CW_A2)))*CW_PER_SWING*AM811,AM811))</f>
        <v>26.01327793779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2*ROUNDUP(G812*1000/V_ZENER,0)*PRICE_Z+(4+IF(CORE_MODE=1,1,0)+IF(OR(CORE_MODE=3,CORE_MODE=4),IF(A_FEED=2,0,1)+2*N_CW+2*N_CW_A,0))*ROUNDUP(G812*DIODE_SAFETY/V_STICK,0)*PRICE_STICK</f>
        <v>98.4</v>
      </c>
      <c r="AG812" s="24" t="n">
        <f aca="false">SUM(X812:AF812)</f>
        <v>3409.49949204</v>
      </c>
      <c r="AH812" s="20" t="n">
        <f aca="false">FIXED_BOM</f>
        <v>3754</v>
      </c>
      <c r="AI812" s="24" t="n">
        <f aca="false">(AG812+AH812)*(1+CONT)</f>
        <v>8238.024415846</v>
      </c>
      <c r="AJ812" s="24" t="n">
        <f aca="false">IF(AR812&gt;0,AI812/AR812,1000000000000)</f>
        <v>1333.16250776316</v>
      </c>
      <c r="AK812" s="8" t="n">
        <f aca="false">IF(AND(AP812&gt;=V_NEED,AR812&gt;=P_MIN,AQ812&gt;=Z_MIN,F812&lt;=N_CAP,D812&lt;=R_MAX,OR(CORONA_REQ=0,O812&gt;=G812),OR(CORE_MODE&lt;&gt;3,E_CORE&lt;=E_NULL_MAX),N_CW_A_OK="yes"),1,0)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IF(CORE_MODE=1,G812,IF(OR(CORE_MODE=3,CORE_MODE=4),IF(A_FEED=2,0,G812)+(CHOOSE(N_CW+1,0,1,CW_N2,CW_N3,CW_N4,CW_N5,CW_N6)+IF(A_FEED=2,CHOOSE(MIN(N_CW_A,6)+1,0,1,CW_N2,CW_N3,CW_N4,CW_N5,CW_N6),CHOOSE(MIN(N_CW_A,2)+1,0,CW_A1,CW_A2)))*CW_PER_SWING*AM812,AM812))</f>
        <v>26.128274880708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2*ROUNDUP(G813*1000/V_ZENER,0)*PRICE_Z+(4+IF(CORE_MODE=1,1,0)+IF(OR(CORE_MODE=3,CORE_MODE=4),IF(A_FEED=2,0,1)+2*N_CW+2*N_CW_A,0))*ROUNDUP(G813*DIODE_SAFETY/V_STICK,0)*PRICE_STICK</f>
        <v>98.4</v>
      </c>
      <c r="AG813" s="24" t="n">
        <f aca="false">SUM(X813:AF813)</f>
        <v>4011.40541675</v>
      </c>
      <c r="AH813" s="20" t="n">
        <f aca="false">FIXED_BOM</f>
        <v>3754</v>
      </c>
      <c r="AI813" s="24" t="n">
        <f aca="false">(AG813+AH813)*(1+CONT)</f>
        <v>8930.2162292625</v>
      </c>
      <c r="AJ813" s="24" t="n">
        <f aca="false">IF(AR813&gt;0,AI813/AR813,1000000000000)</f>
        <v>1180.11958025531</v>
      </c>
      <c r="AK813" s="8" t="n">
        <f aca="false">IF(AND(AP813&gt;=V_NEED,AR813&gt;=P_MIN,AQ813&gt;=Z_MIN,F813&lt;=N_CAP,D813&lt;=R_MAX,OR(CORONA_REQ=0,O813&gt;=G813),OR(CORE_MODE&lt;&gt;3,E_CORE&lt;=E_NULL_MAX),N_CW_A_OK="yes"),1,0)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IF(CORE_MODE=1,G813,IF(OR(CORE_MODE=3,CORE_MODE=4),IF(A_FEED=2,0,G813)+(CHOOSE(N_CW+1,0,1,CW_N2,CW_N3,CW_N4,CW_N5,CW_N6)+IF(A_FEED=2,CHOOSE(MIN(N_CW_A,6)+1,0,1,CW_N2,CW_N3,CW_N4,CW_N5,CW_N6),CHOOSE(MIN(N_CW_A,2)+1,0,CW_A1,CW_A2)))*CW_PER_SWING*AM813,AM813))</f>
        <v>26.254884846762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2*ROUNDUP(G814*1000/V_ZENER,0)*PRICE_Z+(4+IF(CORE_MODE=1,1,0)+IF(OR(CORE_MODE=3,CORE_MODE=4),IF(A_FEED=2,0,1)+2*N_CW+2*N_CW_A,0))*ROUNDUP(G814*DIODE_SAFETY/V_STICK,0)*PRICE_STICK</f>
        <v>98.4</v>
      </c>
      <c r="AG814" s="24" t="n">
        <f aca="false">SUM(X814:AF814)</f>
        <v>5215.21719817</v>
      </c>
      <c r="AH814" s="20" t="n">
        <f aca="false">FIXED_BOM</f>
        <v>3754</v>
      </c>
      <c r="AI814" s="24" t="n">
        <f aca="false">(AG814+AH814)*(1+CONT)</f>
        <v>10314.5997778955</v>
      </c>
      <c r="AJ814" s="24" t="n">
        <f aca="false">IF(AR814&gt;0,AI814/AR814,1000000000000)</f>
        <v>997.335640192542</v>
      </c>
      <c r="AK814" s="8" t="n">
        <f aca="false">IF(AND(AP814&gt;=V_NEED,AR814&gt;=P_MIN,AQ814&gt;=Z_MIN,F814&lt;=N_CAP,D814&lt;=R_MAX,OR(CORONA_REQ=0,O814&gt;=G814),OR(CORE_MODE&lt;&gt;3,E_CORE&lt;=E_NULL_MAX),N_CW_A_OK="yes"),1,0)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IF(CORE_MODE=1,G814,IF(OR(CORE_MODE=3,CORE_MODE=4),IF(A_FEED=2,0,G814)+(CHOOSE(N_CW+1,0,1,CW_N2,CW_N3,CW_N4,CW_N5,CW_N6)+IF(A_FEED=2,CHOOSE(MIN(N_CW_A,6)+1,0,1,CW_N2,CW_N3,CW_N4,CW_N5,CW_N6),CHOOSE(MIN(N_CW_A,2)+1,0,CW_A1,CW_A2)))*CW_PER_SWING*AM814,AM814))</f>
        <v>26.50103764308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2*ROUNDUP(G815*1000/V_ZENER,0)*PRICE_Z+(4+IF(CORE_MODE=1,1,0)+IF(OR(CORE_MODE=3,CORE_MODE=4),IF(A_FEED=2,0,1)+2*N_CW+2*N_CW_A,0))*ROUNDUP(G815*DIODE_SAFETY/V_STICK,0)*PRICE_STICK</f>
        <v>109.2</v>
      </c>
      <c r="AG815" s="24" t="n">
        <f aca="false">SUM(X815:AF815)</f>
        <v>1363.1442985</v>
      </c>
      <c r="AH815" s="20" t="n">
        <f aca="false">FIXED_BOM</f>
        <v>3754</v>
      </c>
      <c r="AI815" s="24" t="n">
        <f aca="false">(AG815+AH815)*(1+CONT)</f>
        <v>5884.715943275</v>
      </c>
      <c r="AJ815" s="24" t="n">
        <f aca="false">IF(AR815&gt;0,AI815/AR815,1000000000000)</f>
        <v>3504.4612982646</v>
      </c>
      <c r="AK815" s="8" t="n">
        <f aca="false">IF(AND(AP815&gt;=V_NEED,AR815&gt;=P_MIN,AQ815&gt;=Z_MIN,F815&lt;=N_CAP,D815&lt;=R_MAX,OR(CORONA_REQ=0,O815&gt;=G815),OR(CORE_MODE&lt;&gt;3,E_CORE&lt;=E_NULL_MAX),N_CW_A_OK="yes"),1,0)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IF(CORE_MODE=1,G815,IF(OR(CORE_MODE=3,CORE_MODE=4),IF(A_FEED=2,0,G815)+(CHOOSE(N_CW+1,0,1,CW_N2,CW_N3,CW_N4,CW_N5,CW_N6)+IF(A_FEED=2,CHOOSE(MIN(N_CW_A,6)+1,0,1,CW_N2,CW_N3,CW_N4,CW_N5,CW_N6),CHOOSE(MIN(N_CW_A,2)+1,0,CW_A1,CW_A2)))*CW_PER_SWING*AM815,AM815))</f>
        <v>30.07095990327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2*ROUNDUP(G816*1000/V_ZENER,0)*PRICE_Z+(4+IF(CORE_MODE=1,1,0)+IF(OR(CORE_MODE=3,CORE_MODE=4),IF(A_FEED=2,0,1)+2*N_CW+2*N_CW_A,0))*ROUNDUP(G816*DIODE_SAFETY/V_STICK,0)*PRICE_STICK</f>
        <v>109.2</v>
      </c>
      <c r="AG816" s="24" t="n">
        <f aca="false">SUM(X816:AF816)</f>
        <v>1808.81124282</v>
      </c>
      <c r="AH816" s="20" t="n">
        <f aca="false">FIXED_BOM</f>
        <v>3754</v>
      </c>
      <c r="AI816" s="24" t="n">
        <f aca="false">(AG816+AH816)*(1+CONT)</f>
        <v>6397.232929243</v>
      </c>
      <c r="AJ816" s="24" t="n">
        <f aca="false">IF(AR816&gt;0,AI816/AR816,1000000000000)</f>
        <v>2165.95805678382</v>
      </c>
      <c r="AK816" s="8" t="n">
        <f aca="false">IF(AND(AP816&gt;=V_NEED,AR816&gt;=P_MIN,AQ816&gt;=Z_MIN,F816&lt;=N_CAP,D816&lt;=R_MAX,OR(CORONA_REQ=0,O816&gt;=G816),OR(CORE_MODE&lt;&gt;3,E_CORE&lt;=E_NULL_MAX),N_CW_A_OK="yes"),1,0)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IF(CORE_MODE=1,G816,IF(OR(CORE_MODE=3,CORE_MODE=4),IF(A_FEED=2,0,G816)+(CHOOSE(N_CW+1,0,1,CW_N2,CW_N3,CW_N4,CW_N5,CW_N6)+IF(A_FEED=2,CHOOSE(MIN(N_CW_A,6)+1,0,1,CW_N2,CW_N3,CW_N4,CW_N5,CW_N6),CHOOSE(MIN(N_CW_A,2)+1,0,CW_A1,CW_A2)))*CW_PER_SWING*AM816,AM816))</f>
        <v>30.41956282365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2*ROUNDUP(G817*1000/V_ZENER,0)*PRICE_Z+(4+IF(CORE_MODE=1,1,0)+IF(OR(CORE_MODE=3,CORE_MODE=4),IF(A_FEED=2,0,1)+2*N_CW+2*N_CW_A,0))*ROUNDUP(G817*DIODE_SAFETY/V_STICK,0)*PRICE_STICK</f>
        <v>109.2</v>
      </c>
      <c r="AG817" s="24" t="n">
        <f aca="false">SUM(X817:AF817)</f>
        <v>2333.01329579</v>
      </c>
      <c r="AH817" s="20" t="n">
        <f aca="false">FIXED_BOM</f>
        <v>3754</v>
      </c>
      <c r="AI817" s="24" t="n">
        <f aca="false">(AG817+AH817)*(1+CONT)</f>
        <v>7000.0652901585</v>
      </c>
      <c r="AJ817" s="24" t="n">
        <f aca="false">IF(AR817&gt;0,AI817/AR817,1000000000000)</f>
        <v>1652.52596628985</v>
      </c>
      <c r="AK817" s="8" t="n">
        <f aca="false">IF(AND(AP817&gt;=V_NEED,AR817&gt;=P_MIN,AQ817&gt;=Z_MIN,F817&lt;=N_CAP,D817&lt;=R_MAX,OR(CORONA_REQ=0,O817&gt;=G817),OR(CORE_MODE&lt;&gt;3,E_CORE&lt;=E_NULL_MAX),N_CW_A_OK="yes"),1,0)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IF(CORE_MODE=1,G817,IF(OR(CORE_MODE=3,CORE_MODE=4),IF(A_FEED=2,0,G817)+(CHOOSE(N_CW+1,0,1,CW_N2,CW_N3,CW_N4,CW_N5,CW_N6)+IF(A_FEED=2,CHOOSE(MIN(N_CW_A,6)+1,0,1,CW_N2,CW_N3,CW_N4,CW_N5,CW_N6),CHOOSE(MIN(N_CW_A,2)+1,0,CW_A1,CW_A2)))*CW_PER_SWING*AM817,AM817))</f>
        <v>30.597892339014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2*ROUNDUP(G818*1000/V_ZENER,0)*PRICE_Z+(4+IF(CORE_MODE=1,1,0)+IF(OR(CORE_MODE=3,CORE_MODE=4),IF(A_FEED=2,0,1)+2*N_CW+2*N_CW_A,0))*ROUNDUP(G818*DIODE_SAFETY/V_STICK,0)*PRICE_STICK</f>
        <v>109.2</v>
      </c>
      <c r="AG818" s="24" t="n">
        <f aca="false">SUM(X818:AF818)</f>
        <v>2778.68036011</v>
      </c>
      <c r="AH818" s="20" t="n">
        <f aca="false">FIXED_BOM</f>
        <v>3754</v>
      </c>
      <c r="AI818" s="24" t="n">
        <f aca="false">(AG818+AH818)*(1+CONT)</f>
        <v>7512.5824141265</v>
      </c>
      <c r="AJ818" s="24" t="n">
        <f aca="false">IF(AR818&gt;0,AI818/AR818,1000000000000)</f>
        <v>1360.64083064495</v>
      </c>
      <c r="AK818" s="8" t="n">
        <f aca="false">IF(AND(AP818&gt;=V_NEED,AR818&gt;=P_MIN,AQ818&gt;=Z_MIN,F818&lt;=N_CAP,D818&lt;=R_MAX,OR(CORONA_REQ=0,O818&gt;=G818),OR(CORE_MODE&lt;&gt;3,E_CORE&lt;=E_NULL_MAX),N_CW_A_OK="yes"),1,0)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IF(CORE_MODE=1,G818,IF(OR(CORE_MODE=3,CORE_MODE=4),IF(A_FEED=2,0,G818)+(CHOOSE(N_CW+1,0,1,CW_N2,CW_N3,CW_N4,CW_N5,CW_N6)+IF(A_FEED=2,CHOOSE(MIN(N_CW_A,6)+1,0,1,CW_N2,CW_N3,CW_N4,CW_N5,CW_N6),CHOOSE(MIN(N_CW_A,2)+1,0,CW_A1,CW_A2)))*CW_PER_SWING*AM818,AM818))</f>
        <v>30.731781667158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2*ROUNDUP(G819*1000/V_ZENER,0)*PRICE_Z+(4+IF(CORE_MODE=1,1,0)+IF(OR(CORE_MODE=3,CORE_MODE=4),IF(A_FEED=2,0,1)+2*N_CW+2*N_CW_A,0))*ROUNDUP(G819*DIODE_SAFETY/V_STICK,0)*PRICE_STICK</f>
        <v>109.2</v>
      </c>
      <c r="AG819" s="24" t="n">
        <f aca="false">SUM(X819:AF819)</f>
        <v>3302.88234111</v>
      </c>
      <c r="AH819" s="20" t="n">
        <f aca="false">FIXED_BOM</f>
        <v>3754</v>
      </c>
      <c r="AI819" s="24" t="n">
        <f aca="false">(AG819+AH819)*(1+CONT)</f>
        <v>8115.4146922765</v>
      </c>
      <c r="AJ819" s="24" t="n">
        <f aca="false">IF(AR819&gt;0,AI819/AR819,1000000000000)</f>
        <v>1191.50311445443</v>
      </c>
      <c r="AK819" s="8" t="n">
        <f aca="false">IF(AND(AP819&gt;=V_NEED,AR819&gt;=P_MIN,AQ819&gt;=Z_MIN,F819&lt;=N_CAP,D819&lt;=R_MAX,OR(CORONA_REQ=0,O819&gt;=G819),OR(CORE_MODE&lt;&gt;3,E_CORE&lt;=E_NULL_MAX),N_CW_A_OK="yes"),1,0)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IF(CORE_MODE=1,G819,IF(OR(CORE_MODE=3,CORE_MODE=4),IF(A_FEED=2,0,G819)+(CHOOSE(N_CW+1,0,1,CW_N2,CW_N3,CW_N4,CW_N5,CW_N6)+IF(A_FEED=2,CHOOSE(MIN(N_CW_A,6)+1,0,1,CW_N2,CW_N3,CW_N4,CW_N5,CW_N6),CHOOSE(MIN(N_CW_A,2)+1,0,CW_A1,CW_A2)))*CW_PER_SWING*AM819,AM819))</f>
        <v>30.841069722606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2*ROUNDUP(G820*1000/V_ZENER,0)*PRICE_Z+(4+IF(CORE_MODE=1,1,0)+IF(OR(CORE_MODE=3,CORE_MODE=4),IF(A_FEED=2,0,1)+2*N_CW+2*N_CW_A,0))*ROUNDUP(G820*DIODE_SAFETY/V_STICK,0)*PRICE_STICK</f>
        <v>109.2</v>
      </c>
      <c r="AG820" s="24" t="n">
        <f aca="false">SUM(X820:AF820)</f>
        <v>4272.75138293</v>
      </c>
      <c r="AH820" s="20" t="n">
        <f aca="false">FIXED_BOM</f>
        <v>3754</v>
      </c>
      <c r="AI820" s="24" t="n">
        <f aca="false">(AG820+AH820)*(1+CONT)</f>
        <v>9230.7640903695</v>
      </c>
      <c r="AJ820" s="24" t="n">
        <f aca="false">IF(AR820&gt;0,AI820/AR820,1000000000000)</f>
        <v>982.261390401951</v>
      </c>
      <c r="AK820" s="8" t="n">
        <f aca="false">IF(AND(AP820&gt;=V_NEED,AR820&gt;=P_MIN,AQ820&gt;=Z_MIN,F820&lt;=N_CAP,D820&lt;=R_MAX,OR(CORONA_REQ=0,O820&gt;=G820),OR(CORE_MODE&lt;&gt;3,E_CORE&lt;=E_NULL_MAX),N_CW_A_OK="yes"),1,0)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IF(CORE_MODE=1,G820,IF(OR(CORE_MODE=3,CORE_MODE=4),IF(A_FEED=2,0,G820)+(CHOOSE(N_CW+1,0,1,CW_N2,CW_N3,CW_N4,CW_N5,CW_N6)+IF(A_FEED=2,CHOOSE(MIN(N_CW_A,6)+1,0,1,CW_N2,CW_N3,CW_N4,CW_N5,CW_N6),CHOOSE(MIN(N_CW_A,2)+1,0,CW_A1,CW_A2)))*CW_PER_SWING*AM820,AM820))</f>
        <v>31.010154660342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2*ROUNDUP(G821*1000/V_ZENER,0)*PRICE_Z+(4+IF(CORE_MODE=1,1,0)+IF(OR(CORE_MODE=3,CORE_MODE=4),IF(A_FEED=2,0,1)+2*N_CW+2*N_CW_A,0))*ROUNDUP(G821*DIODE_SAFETY/V_STICK,0)*PRICE_STICK</f>
        <v>109.2</v>
      </c>
      <c r="AG821" s="24" t="n">
        <f aca="false">SUM(X821:AF821)</f>
        <v>1446.24825509</v>
      </c>
      <c r="AH821" s="20" t="n">
        <f aca="false">FIXED_BOM</f>
        <v>3754</v>
      </c>
      <c r="AI821" s="24" t="n">
        <f aca="false">(AG821+AH821)*(1+CONT)</f>
        <v>5980.2854933535</v>
      </c>
      <c r="AJ821" s="24" t="n">
        <f aca="false">IF(AR821&gt;0,AI821/AR821,1000000000000)</f>
        <v>2895.52986071302</v>
      </c>
      <c r="AK821" s="8" t="n">
        <f aca="false">IF(AND(AP821&gt;=V_NEED,AR821&gt;=P_MIN,AQ821&gt;=Z_MIN,F821&lt;=N_CAP,D821&lt;=R_MAX,OR(CORONA_REQ=0,O821&gt;=G821),OR(CORE_MODE&lt;&gt;3,E_CORE&lt;=E_NULL_MAX),N_CW_A_OK="yes"),1,0)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IF(CORE_MODE=1,G821,IF(OR(CORE_MODE=3,CORE_MODE=4),IF(A_FEED=2,0,G821)+(CHOOSE(N_CW+1,0,1,CW_N2,CW_N3,CW_N4,CW_N5,CW_N6)+IF(A_FEED=2,CHOOSE(MIN(N_CW_A,6)+1,0,1,CW_N2,CW_N3,CW_N4,CW_N5,CW_N6),CHOOSE(MIN(N_CW_A,2)+1,0,CW_A1,CW_A2)))*CW_PER_SWING*AM821,AM821))</f>
        <v>30.118995204012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2*ROUNDUP(G822*1000/V_ZENER,0)*PRICE_Z+(4+IF(CORE_MODE=1,1,0)+IF(OR(CORE_MODE=3,CORE_MODE=4),IF(A_FEED=2,0,1)+2*N_CW+2*N_CW_A,0))*ROUNDUP(G822*DIODE_SAFETY/V_STICK,0)*PRICE_STICK</f>
        <v>109.2</v>
      </c>
      <c r="AG822" s="24" t="n">
        <f aca="false">SUM(X822:AF822)</f>
        <v>1894.19976285</v>
      </c>
      <c r="AH822" s="20" t="n">
        <f aca="false">FIXED_BOM</f>
        <v>3754</v>
      </c>
      <c r="AI822" s="24" t="n">
        <f aca="false">(AG822+AH822)*(1+CONT)</f>
        <v>6495.4297272775</v>
      </c>
      <c r="AJ822" s="24" t="n">
        <f aca="false">IF(AR822&gt;0,AI822/AR822,1000000000000)</f>
        <v>1825.2090146933</v>
      </c>
      <c r="AK822" s="8" t="n">
        <f aca="false">IF(AND(AP822&gt;=V_NEED,AR822&gt;=P_MIN,AQ822&gt;=Z_MIN,F822&lt;=N_CAP,D822&lt;=R_MAX,OR(CORONA_REQ=0,O822&gt;=G822),OR(CORE_MODE&lt;&gt;3,E_CORE&lt;=E_NULL_MAX),N_CW_A_OK="yes"),1,0)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IF(CORE_MODE=1,G822,IF(OR(CORE_MODE=3,CORE_MODE=4),IF(A_FEED=2,0,G822)+(CHOOSE(N_CW+1,0,1,CW_N2,CW_N3,CW_N4,CW_N5,CW_N6)+IF(A_FEED=2,CHOOSE(MIN(N_CW_A,6)+1,0,1,CW_N2,CW_N3,CW_N4,CW_N5,CW_N6),CHOOSE(MIN(N_CW_A,2)+1,0,CW_A1,CW_A2)))*CW_PER_SWING*AM822,AM822))</f>
        <v>30.42276744078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2*ROUNDUP(G823*1000/V_ZENER,0)*PRICE_Z+(4+IF(CORE_MODE=1,1,0)+IF(OR(CORE_MODE=3,CORE_MODE=4),IF(A_FEED=2,0,1)+2*N_CW+2*N_CW_A,0))*ROUNDUP(G823*DIODE_SAFETY/V_STICK,0)*PRICE_STICK</f>
        <v>109.2</v>
      </c>
      <c r="AG823" s="24" t="n">
        <f aca="false">SUM(X823:AF823)</f>
        <v>2420.68630926</v>
      </c>
      <c r="AH823" s="20" t="n">
        <f aca="false">FIXED_BOM</f>
        <v>3754</v>
      </c>
      <c r="AI823" s="24" t="n">
        <f aca="false">(AG823+AH823)*(1+CONT)</f>
        <v>7100.889255649</v>
      </c>
      <c r="AJ823" s="24" t="n">
        <f aca="false">IF(AR823&gt;0,AI823/AR823,1000000000000)</f>
        <v>1402.39686132506</v>
      </c>
      <c r="AK823" s="8" t="n">
        <f aca="false">IF(AND(AP823&gt;=V_NEED,AR823&gt;=P_MIN,AQ823&gt;=Z_MIN,F823&lt;=N_CAP,D823&lt;=R_MAX,OR(CORONA_REQ=0,O823&gt;=G823),OR(CORE_MODE&lt;&gt;3,E_CORE&lt;=E_NULL_MAX),N_CW_A_OK="yes"),1,0)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IF(CORE_MODE=1,G823,IF(OR(CORE_MODE=3,CORE_MODE=4),IF(A_FEED=2,0,G823)+(CHOOSE(N_CW+1,0,1,CW_N2,CW_N3,CW_N4,CW_N5,CW_N6)+IF(A_FEED=2,CHOOSE(MIN(N_CW_A,6)+1,0,1,CW_N2,CW_N3,CW_N4,CW_N5,CW_N6),CHOOSE(MIN(N_CW_A,2)+1,0,CW_A1,CW_A2)))*CW_PER_SWING*AM823,AM823))</f>
        <v>30.597382995894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2*ROUNDUP(G824*1000/V_ZENER,0)*PRICE_Z+(4+IF(CORE_MODE=1,1,0)+IF(OR(CORE_MODE=3,CORE_MODE=4),IF(A_FEED=2,0,1)+2*N_CW+2*N_CW_A,0))*ROUNDUP(G824*DIODE_SAFETY/V_STICK,0)*PRICE_STICK</f>
        <v>109.2</v>
      </c>
      <c r="AG824" s="24" t="n">
        <f aca="false">SUM(X824:AF824)</f>
        <v>2947.17277823</v>
      </c>
      <c r="AH824" s="20" t="n">
        <f aca="false">FIXED_BOM</f>
        <v>3754</v>
      </c>
      <c r="AI824" s="24" t="n">
        <f aca="false">(AG824+AH824)*(1+CONT)</f>
        <v>7706.3486949645</v>
      </c>
      <c r="AJ824" s="24" t="n">
        <f aca="false">IF(AR824&gt;0,AI824/AR824,1000000000000)</f>
        <v>1172.3242817693</v>
      </c>
      <c r="AK824" s="8" t="n">
        <f aca="false">IF(AND(AP824&gt;=V_NEED,AR824&gt;=P_MIN,AQ824&gt;=Z_MIN,F824&lt;=N_CAP,D824&lt;=R_MAX,OR(CORONA_REQ=0,O824&gt;=G824),OR(CORE_MODE&lt;&gt;3,E_CORE&lt;=E_NULL_MAX),N_CW_A_OK="yes"),1,0)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IF(CORE_MODE=1,G824,IF(OR(CORE_MODE=3,CORE_MODE=4),IF(A_FEED=2,0,G824)+(CHOOSE(N_CW+1,0,1,CW_N2,CW_N3,CW_N4,CW_N5,CW_N6)+IF(A_FEED=2,CHOOSE(MIN(N_CW_A,6)+1,0,1,CW_N2,CW_N3,CW_N4,CW_N5,CW_N6),CHOOSE(MIN(N_CW_A,2)+1,0,CW_A1,CW_A2)))*CW_PER_SWING*AM824,AM824))</f>
        <v>30.731828356944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2*ROUNDUP(G825*1000/V_ZENER,0)*PRICE_Z+(4+IF(CORE_MODE=1,1,0)+IF(OR(CORE_MODE=3,CORE_MODE=4),IF(A_FEED=2,0,1)+2*N_CW+2*N_CW_A,0))*ROUNDUP(G825*DIODE_SAFETY/V_STICK,0)*PRICE_STICK</f>
        <v>109.2</v>
      </c>
      <c r="AG825" s="24" t="n">
        <f aca="false">SUM(X825:AF825)</f>
        <v>3395.12428099</v>
      </c>
      <c r="AH825" s="20" t="n">
        <f aca="false">FIXED_BOM</f>
        <v>3754</v>
      </c>
      <c r="AI825" s="24" t="n">
        <f aca="false">(AG825+AH825)*(1+CONT)</f>
        <v>8221.4929231385</v>
      </c>
      <c r="AJ825" s="24" t="n">
        <f aca="false">IF(AR825&gt;0,AI825/AR825,1000000000000)</f>
        <v>1017.58215182248</v>
      </c>
      <c r="AK825" s="8" t="n">
        <f aca="false">IF(AND(AP825&gt;=V_NEED,AR825&gt;=P_MIN,AQ825&gt;=Z_MIN,F825&lt;=N_CAP,D825&lt;=R_MAX,OR(CORONA_REQ=0,O825&gt;=G825),OR(CORE_MODE&lt;&gt;3,E_CORE&lt;=E_NULL_MAX),N_CW_A_OK="yes"),1,0)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IF(CORE_MODE=1,G825,IF(OR(CORE_MODE=3,CORE_MODE=4),IF(A_FEED=2,0,G825)+(CHOOSE(N_CW+1,0,1,CW_N2,CW_N3,CW_N4,CW_N5,CW_N6)+IF(A_FEED=2,CHOOSE(MIN(N_CW_A,6)+1,0,1,CW_N2,CW_N3,CW_N4,CW_N5,CW_N6),CHOOSE(MIN(N_CW_A,2)+1,0,CW_A1,CW_A2)))*CW_PER_SWING*AM825,AM825))</f>
        <v>30.840080748048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2*ROUNDUP(G826*1000/V_ZENER,0)*PRICE_Z+(4+IF(CORE_MODE=1,1,0)+IF(OR(CORE_MODE=3,CORE_MODE=4),IF(A_FEED=2,0,1)+2*N_CW+2*N_CW_A,0))*ROUNDUP(G826*DIODE_SAFETY/V_STICK,0)*PRICE_STICK</f>
        <v>109.2</v>
      </c>
      <c r="AG826" s="24" t="n">
        <f aca="false">SUM(X826:AF826)</f>
        <v>4448.09735487</v>
      </c>
      <c r="AH826" s="20" t="n">
        <f aca="false">FIXED_BOM</f>
        <v>3754</v>
      </c>
      <c r="AI826" s="24" t="n">
        <f aca="false">(AG826+AH826)*(1+CONT)</f>
        <v>9432.4119581005</v>
      </c>
      <c r="AJ826" s="24" t="n">
        <f aca="false">IF(AR826&gt;0,AI826/AR826,1000000000000)</f>
        <v>849.143678711146</v>
      </c>
      <c r="AK826" s="8" t="n">
        <f aca="false">IF(AND(AP826&gt;=V_NEED,AR826&gt;=P_MIN,AQ826&gt;=Z_MIN,F826&lt;=N_CAP,D826&lt;=R_MAX,OR(CORONA_REQ=0,O826&gt;=G826),OR(CORE_MODE&lt;&gt;3,E_CORE&lt;=E_NULL_MAX),N_CW_A_OK="yes"),1,0)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IF(CORE_MODE=1,G826,IF(OR(CORE_MODE=3,CORE_MODE=4),IF(A_FEED=2,0,G826)+(CHOOSE(N_CW+1,0,1,CW_N2,CW_N3,CW_N4,CW_N5,CW_N6)+IF(A_FEED=2,CHOOSE(MIN(N_CW_A,6)+1,0,1,CW_N2,CW_N3,CW_N4,CW_N5,CW_N6),CHOOSE(MIN(N_CW_A,2)+1,0,CW_A1,CW_A2)))*CW_PER_SWING*AM826,AM826))</f>
        <v>31.033737246798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2*ROUNDUP(G827*1000/V_ZENER,0)*PRICE_Z+(4+IF(CORE_MODE=1,1,0)+IF(OR(CORE_MODE=3,CORE_MODE=4),IF(A_FEED=2,0,1)+2*N_CW+2*N_CW_A,0))*ROUNDUP(G827*DIODE_SAFETY/V_STICK,0)*PRICE_STICK</f>
        <v>109.2</v>
      </c>
      <c r="AG827" s="24" t="n">
        <f aca="false">SUM(X827:AF827)</f>
        <v>1450.81725197</v>
      </c>
      <c r="AH827" s="20" t="n">
        <f aca="false">FIXED_BOM</f>
        <v>3754</v>
      </c>
      <c r="AI827" s="24" t="n">
        <f aca="false">(AG827+AH827)*(1+CONT)</f>
        <v>5985.5398397655</v>
      </c>
      <c r="AJ827" s="24" t="n">
        <f aca="false">IF(AR827&gt;0,AI827/AR827,1000000000000)</f>
        <v>2637.90914853923</v>
      </c>
      <c r="AK827" s="8" t="n">
        <f aca="false">IF(AND(AP827&gt;=V_NEED,AR827&gt;=P_MIN,AQ827&gt;=Z_MIN,F827&lt;=N_CAP,D827&lt;=R_MAX,OR(CORONA_REQ=0,O827&gt;=G827),OR(CORE_MODE&lt;&gt;3,E_CORE&lt;=E_NULL_MAX),N_CW_A_OK="yes"),1,0)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IF(CORE_MODE=1,G827,IF(OR(CORE_MODE=3,CORE_MODE=4),IF(A_FEED=2,0,G827)+(CHOOSE(N_CW+1,0,1,CW_N2,CW_N3,CW_N4,CW_N5,CW_N6)+IF(A_FEED=2,CHOOSE(MIN(N_CW_A,6)+1,0,1,CW_N2,CW_N3,CW_N4,CW_N5,CW_N6),CHOOSE(MIN(N_CW_A,2)+1,0,CW_A1,CW_A2)))*CW_PER_SWING*AM827,AM827))</f>
        <v>29.96983407132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2*ROUNDUP(G828*1000/V_ZENER,0)*PRICE_Z+(4+IF(CORE_MODE=1,1,0)+IF(OR(CORE_MODE=3,CORE_MODE=4),IF(A_FEED=2,0,1)+2*N_CW+2*N_CW_A,0))*ROUNDUP(G828*DIODE_SAFETY/V_STICK,0)*PRICE_STICK</f>
        <v>109.2</v>
      </c>
      <c r="AG828" s="24" t="n">
        <f aca="false">SUM(X828:AF828)</f>
        <v>1979.58822985</v>
      </c>
      <c r="AH828" s="20" t="n">
        <f aca="false">FIXED_BOM</f>
        <v>3754</v>
      </c>
      <c r="AI828" s="24" t="n">
        <f aca="false">(AG828+AH828)*(1+CONT)</f>
        <v>6593.6264643275</v>
      </c>
      <c r="AJ828" s="24" t="n">
        <f aca="false">IF(AR828&gt;0,AI828/AR828,1000000000000)</f>
        <v>1704.67495310262</v>
      </c>
      <c r="AK828" s="8" t="n">
        <f aca="false">IF(AND(AP828&gt;=V_NEED,AR828&gt;=P_MIN,AQ828&gt;=Z_MIN,F828&lt;=N_CAP,D828&lt;=R_MAX,OR(CORONA_REQ=0,O828&gt;=G828),OR(CORE_MODE&lt;&gt;3,E_CORE&lt;=E_NULL_MAX),N_CW_A_OK="yes"),1,0)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IF(CORE_MODE=1,G828,IF(OR(CORE_MODE=3,CORE_MODE=4),IF(A_FEED=2,0,G828)+(CHOOSE(N_CW+1,0,1,CW_N2,CW_N3,CW_N4,CW_N5,CW_N6)+IF(A_FEED=2,CHOOSE(MIN(N_CW_A,6)+1,0,1,CW_N2,CW_N3,CW_N4,CW_N5,CW_N6),CHOOSE(MIN(N_CW_A,2)+1,0,CW_A1,CW_A2)))*CW_PER_SWING*AM828,AM828))</f>
        <v>30.24937855368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2*ROUNDUP(G829*1000/V_ZENER,0)*PRICE_Z+(4+IF(CORE_MODE=1,1,0)+IF(OR(CORE_MODE=3,CORE_MODE=4),IF(A_FEED=2,0,1)+2*N_CW+2*N_CW_A,0))*ROUNDUP(G829*DIODE_SAFETY/V_STICK,0)*PRICE_STICK</f>
        <v>109.2</v>
      </c>
      <c r="AG829" s="24" t="n">
        <f aca="false">SUM(X829:AF829)</f>
        <v>2508.35926923</v>
      </c>
      <c r="AH829" s="20" t="n">
        <f aca="false">FIXED_BOM</f>
        <v>3754</v>
      </c>
      <c r="AI829" s="24" t="n">
        <f aca="false">(AG829+AH829)*(1+CONT)</f>
        <v>7201.7131596145</v>
      </c>
      <c r="AJ829" s="24" t="n">
        <f aca="false">IF(AR829&gt;0,AI829/AR829,1000000000000)</f>
        <v>1315.05017450664</v>
      </c>
      <c r="AK829" s="8" t="n">
        <f aca="false">IF(AND(AP829&gt;=V_NEED,AR829&gt;=P_MIN,AQ829&gt;=Z_MIN,F829&lt;=N_CAP,D829&lt;=R_MAX,OR(CORONA_REQ=0,O829&gt;=G829),OR(CORE_MODE&lt;&gt;3,E_CORE&lt;=E_NULL_MAX),N_CW_A_OK="yes"),1,0)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IF(CORE_MODE=1,G829,IF(OR(CORE_MODE=3,CORE_MODE=4),IF(A_FEED=2,0,G829)+(CHOOSE(N_CW+1,0,1,CW_N2,CW_N3,CW_N4,CW_N5,CW_N6)+IF(A_FEED=2,CHOOSE(MIN(N_CW_A,6)+1,0,1,CW_N2,CW_N3,CW_N4,CW_N5,CW_N6),CHOOSE(MIN(N_CW_A,2)+1,0,CW_A1,CW_A2)))*CW_PER_SWING*AM829,AM829))</f>
        <v>30.421956736314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2*ROUNDUP(G830*1000/V_ZENER,0)*PRICE_Z+(4+IF(CORE_MODE=1,1,0)+IF(OR(CORE_MODE=3,CORE_MODE=4),IF(A_FEED=2,0,1)+2*N_CW+2*N_CW_A,0))*ROUNDUP(G830*DIODE_SAFETY/V_STICK,0)*PRICE_STICK</f>
        <v>109.2</v>
      </c>
      <c r="AG830" s="24" t="n">
        <f aca="false">SUM(X830:AF830)</f>
        <v>3037.13029014</v>
      </c>
      <c r="AH830" s="20" t="n">
        <f aca="false">FIXED_BOM</f>
        <v>3754</v>
      </c>
      <c r="AI830" s="24" t="n">
        <f aca="false">(AG830+AH830)*(1+CONT)</f>
        <v>7809.799833661</v>
      </c>
      <c r="AJ830" s="24" t="n">
        <f aca="false">IF(AR830&gt;0,AI830/AR830,1000000000000)</f>
        <v>1101.15329851959</v>
      </c>
      <c r="AK830" s="8" t="n">
        <f aca="false">IF(AND(AP830&gt;=V_NEED,AR830&gt;=P_MIN,AQ830&gt;=Z_MIN,F830&lt;=N_CAP,D830&lt;=R_MAX,OR(CORONA_REQ=0,O830&gt;=G830),OR(CORE_MODE&lt;&gt;3,E_CORE&lt;=E_NULL_MAX),N_CW_A_OK="yes"),1,0)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IF(CORE_MODE=1,G830,IF(OR(CORE_MODE=3,CORE_MODE=4),IF(A_FEED=2,0,G830)+(CHOOSE(N_CW+1,0,1,CW_N2,CW_N3,CW_N4,CW_N5,CW_N6)+IF(A_FEED=2,CHOOSE(MIN(N_CW_A,6)+1,0,1,CW_N2,CW_N3,CW_N4,CW_N5,CW_N6),CHOOSE(MIN(N_CW_A,2)+1,0,CW_A1,CW_A2)))*CW_PER_SWING*AM830,AM830))</f>
        <v>30.555718728678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2*ROUNDUP(G831*1000/V_ZENER,0)*PRICE_Z+(4+IF(CORE_MODE=1,1,0)+IF(OR(CORE_MODE=3,CORE_MODE=4),IF(A_FEED=2,0,1)+2*N_CW+2*N_CW_A,0))*ROUNDUP(G831*DIODE_SAFETY/V_STICK,0)*PRICE_STICK</f>
        <v>109.2</v>
      </c>
      <c r="AG831" s="24" t="n">
        <f aca="false">SUM(X831:AF831)</f>
        <v>3565.90126952</v>
      </c>
      <c r="AH831" s="20" t="n">
        <f aca="false">FIXED_BOM</f>
        <v>3754</v>
      </c>
      <c r="AI831" s="24" t="n">
        <f aca="false">(AG831+AH831)*(1+CONT)</f>
        <v>8417.886459948</v>
      </c>
      <c r="AJ831" s="24" t="n">
        <f aca="false">IF(AR831&gt;0,AI831/AR831,1000000000000)</f>
        <v>967.107166288152</v>
      </c>
      <c r="AK831" s="8" t="n">
        <f aca="false">IF(AND(AP831&gt;=V_NEED,AR831&gt;=P_MIN,AQ831&gt;=Z_MIN,F831&lt;=N_CAP,D831&lt;=R_MAX,OR(CORONA_REQ=0,O831&gt;=G831),OR(CORE_MODE&lt;&gt;3,E_CORE&lt;=E_NULL_MAX),N_CW_A_OK="yes"),1,0)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IF(CORE_MODE=1,G831,IF(OR(CORE_MODE=3,CORE_MODE=4),IF(A_FEED=2,0,G831)+(CHOOSE(N_CW+1,0,1,CW_N2,CW_N3,CW_N4,CW_N5,CW_N6)+IF(A_FEED=2,CHOOSE(MIN(N_CW_A,6)+1,0,1,CW_N2,CW_N3,CW_N4,CW_N5,CW_N6),CHOOSE(MIN(N_CW_A,2)+1,0,CW_A1,CW_A2)))*CW_PER_SWING*AM831,AM831))</f>
        <v>30.663253794888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2*ROUNDUP(G832*1000/V_ZENER,0)*PRICE_Z+(4+IF(CORE_MODE=1,1,0)+IF(OR(CORE_MODE=3,CORE_MODE=4),IF(A_FEED=2,0,1)+2*N_CW+2*N_CW_A,0))*ROUNDUP(G832*DIODE_SAFETY/V_STICK,0)*PRICE_STICK</f>
        <v>109.2</v>
      </c>
      <c r="AG832" s="24" t="n">
        <f aca="false">SUM(X832:AF832)</f>
        <v>4623.44326831</v>
      </c>
      <c r="AH832" s="20" t="n">
        <f aca="false">FIXED_BOM</f>
        <v>3754</v>
      </c>
      <c r="AI832" s="24" t="n">
        <f aca="false">(AG832+AH832)*(1+CONT)</f>
        <v>9634.0597585565</v>
      </c>
      <c r="AJ832" s="24" t="n">
        <f aca="false">IF(AR832&gt;0,AI832/AR832,1000000000000)</f>
        <v>806.815104864921</v>
      </c>
      <c r="AK832" s="8" t="n">
        <f aca="false">IF(AND(AP832&gt;=V_NEED,AR832&gt;=P_MIN,AQ832&gt;=Z_MIN,F832&lt;=N_CAP,D832&lt;=R_MAX,OR(CORONA_REQ=0,O832&gt;=G832),OR(CORE_MODE&lt;&gt;3,E_CORE&lt;=E_NULL_MAX),N_CW_A_OK="yes"),1,0)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IF(CORE_MODE=1,G832,IF(OR(CORE_MODE=3,CORE_MODE=4),IF(A_FEED=2,0,G832)+(CHOOSE(N_CW+1,0,1,CW_N2,CW_N3,CW_N4,CW_N5,CW_N6)+IF(A_FEED=2,CHOOSE(MIN(N_CW_A,6)+1,0,1,CW_N2,CW_N3,CW_N4,CW_N5,CW_N6),CHOOSE(MIN(N_CW_A,2)+1,0,CW_A1,CW_A2)))*CW_PER_SWING*AM832,AM832))</f>
        <v>30.918604479048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2*ROUNDUP(G833*1000/V_ZENER,0)*PRICE_Z+(4+IF(CORE_MODE=1,1,0)+IF(OR(CORE_MODE=3,CORE_MODE=4),IF(A_FEED=2,0,1)+2*N_CW+2*N_CW_A,0))*ROUNDUP(G833*DIODE_SAFETY/V_STICK,0)*PRICE_STICK</f>
        <v>109.2</v>
      </c>
      <c r="AG833" s="24" t="n">
        <f aca="false">SUM(X833:AF833)</f>
        <v>1392.90099949</v>
      </c>
      <c r="AH833" s="20" t="n">
        <f aca="false">FIXED_BOM</f>
        <v>3754</v>
      </c>
      <c r="AI833" s="24" t="n">
        <f aca="false">(AG833+AH833)*(1+CONT)</f>
        <v>5918.9361494135</v>
      </c>
      <c r="AJ833" s="24" t="n">
        <f aca="false">IF(AR833&gt;0,AI833/AR833,1000000000000)</f>
        <v>3558.27185358777</v>
      </c>
      <c r="AK833" s="8" t="n">
        <f aca="false">IF(AND(AP833&gt;=V_NEED,AR833&gt;=P_MIN,AQ833&gt;=Z_MIN,F833&lt;=N_CAP,D833&lt;=R_MAX,OR(CORONA_REQ=0,O833&gt;=G833),OR(CORE_MODE&lt;&gt;3,E_CORE&lt;=E_NULL_MAX),N_CW_A_OK="yes"),1,0)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IF(CORE_MODE=1,G833,IF(OR(CORE_MODE=3,CORE_MODE=4),IF(A_FEED=2,0,G833)+(CHOOSE(N_CW+1,0,1,CW_N2,CW_N3,CW_N4,CW_N5,CW_N6)+IF(A_FEED=2,CHOOSE(MIN(N_CW_A,6)+1,0,1,CW_N2,CW_N3,CW_N4,CW_N5,CW_N6),CHOOSE(MIN(N_CW_A,2)+1,0,CW_A1,CW_A2)))*CW_PER_SWING*AM833,AM833))</f>
        <v>30.024028179288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2*ROUNDUP(G834*1000/V_ZENER,0)*PRICE_Z+(4+IF(CORE_MODE=1,1,0)+IF(OR(CORE_MODE=3,CORE_MODE=4),IF(A_FEED=2,0,1)+2*N_CW+2*N_CW_A,0))*ROUNDUP(G834*DIODE_SAFETY/V_STICK,0)*PRICE_STICK</f>
        <v>109.2</v>
      </c>
      <c r="AG834" s="24" t="n">
        <f aca="false">SUM(X834:AF834)</f>
        <v>1849.85141724</v>
      </c>
      <c r="AH834" s="20" t="n">
        <f aca="false">FIXED_BOM</f>
        <v>3754</v>
      </c>
      <c r="AI834" s="24" t="n">
        <f aca="false">(AG834+AH834)*(1+CONT)</f>
        <v>6444.429129826</v>
      </c>
      <c r="AJ834" s="24" t="n">
        <f aca="false">IF(AR834&gt;0,AI834/AR834,1000000000000)</f>
        <v>2205.95373755759</v>
      </c>
      <c r="AK834" s="8" t="n">
        <f aca="false">IF(AND(AP834&gt;=V_NEED,AR834&gt;=P_MIN,AQ834&gt;=Z_MIN,F834&lt;=N_CAP,D834&lt;=R_MAX,OR(CORONA_REQ=0,O834&gt;=G834),OR(CORE_MODE&lt;&gt;3,E_CORE&lt;=E_NULL_MAX),N_CW_A_OK="yes"),1,0)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IF(CORE_MODE=1,G834,IF(OR(CORE_MODE=3,CORE_MODE=4),IF(A_FEED=2,0,G834)+(CHOOSE(N_CW+1,0,1,CW_N2,CW_N3,CW_N4,CW_N5,CW_N6)+IF(A_FEED=2,CHOOSE(MIN(N_CW_A,6)+1,0,1,CW_N2,CW_N3,CW_N4,CW_N5,CW_N6),CHOOSE(MIN(N_CW_A,2)+1,0,CW_A1,CW_A2)))*CW_PER_SWING*AM834,AM834))</f>
        <v>30.368611533546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2*ROUNDUP(G835*1000/V_ZENER,0)*PRICE_Z+(4+IF(CORE_MODE=1,1,0)+IF(OR(CORE_MODE=3,CORE_MODE=4),IF(A_FEED=2,0,1)+2*N_CW+2*N_CW_A,0))*ROUNDUP(G835*DIODE_SAFETY/V_STICK,0)*PRICE_STICK</f>
        <v>109.2</v>
      </c>
      <c r="AG835" s="24" t="n">
        <f aca="false">SUM(X835:AF835)</f>
        <v>2388.93174275</v>
      </c>
      <c r="AH835" s="20" t="n">
        <f aca="false">FIXED_BOM</f>
        <v>3754</v>
      </c>
      <c r="AI835" s="24" t="n">
        <f aca="false">(AG835+AH835)*(1+CONT)</f>
        <v>7064.3715041625</v>
      </c>
      <c r="AJ835" s="24" t="n">
        <f aca="false">IF(AR835&gt;0,AI835/AR835,1000000000000)</f>
        <v>1684.94266729821</v>
      </c>
      <c r="AK835" s="8" t="n">
        <f aca="false">IF(AND(AP835&gt;=V_NEED,AR835&gt;=P_MIN,AQ835&gt;=Z_MIN,F835&lt;=N_CAP,D835&lt;=R_MAX,OR(CORONA_REQ=0,O835&gt;=G835),OR(CORE_MODE&lt;&gt;3,E_CORE&lt;=E_NULL_MAX),N_CW_A_OK="yes"),1,0)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IF(CORE_MODE=1,G835,IF(OR(CORE_MODE=3,CORE_MODE=4),IF(A_FEED=2,0,G835)+(CHOOSE(N_CW+1,0,1,CW_N2,CW_N3,CW_N4,CW_N5,CW_N6)+IF(A_FEED=2,CHOOSE(MIN(N_CW_A,6)+1,0,1,CW_N2,CW_N3,CW_N4,CW_N5,CW_N6),CHOOSE(MIN(N_CW_A,2)+1,0,CW_A1,CW_A2)))*CW_PER_SWING*AM835,AM835))</f>
        <v>30.545871428358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2*ROUNDUP(G836*1000/V_ZENER,0)*PRICE_Z+(4+IF(CORE_MODE=1,1,0)+IF(OR(CORE_MODE=3,CORE_MODE=4),IF(A_FEED=2,0,1)+2*N_CW+2*N_CW_A,0))*ROUNDUP(G836*DIODE_SAFETY/V_STICK,0)*PRICE_STICK</f>
        <v>109.2</v>
      </c>
      <c r="AG836" s="24" t="n">
        <f aca="false">SUM(X836:AF836)</f>
        <v>2845.8822205</v>
      </c>
      <c r="AH836" s="20" t="n">
        <f aca="false">FIXED_BOM</f>
        <v>3754</v>
      </c>
      <c r="AI836" s="24" t="n">
        <f aca="false">(AG836+AH836)*(1+CONT)</f>
        <v>7589.864553575</v>
      </c>
      <c r="AJ836" s="24" t="n">
        <f aca="false">IF(AR836&gt;0,AI836/AR836,1000000000000)</f>
        <v>1388.32856773427</v>
      </c>
      <c r="AK836" s="8" t="n">
        <f aca="false">IF(AND(AP836&gt;=V_NEED,AR836&gt;=P_MIN,AQ836&gt;=Z_MIN,F836&lt;=N_CAP,D836&lt;=R_MAX,OR(CORONA_REQ=0,O836&gt;=G836),OR(CORE_MODE&lt;&gt;3,E_CORE&lt;=E_NULL_MAX),N_CW_A_OK="yes"),1,0)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IF(CORE_MODE=1,G836,IF(OR(CORE_MODE=3,CORE_MODE=4),IF(A_FEED=2,0,G836)+(CHOOSE(N_CW+1,0,1,CW_N2,CW_N3,CW_N4,CW_N5,CW_N6)+IF(A_FEED=2,CHOOSE(MIN(N_CW_A,6)+1,0,1,CW_N2,CW_N3,CW_N4,CW_N5,CW_N6),CHOOSE(MIN(N_CW_A,2)+1,0,CW_A1,CW_A2)))*CW_PER_SWING*AM836,AM836))</f>
        <v>30.679162278336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2*ROUNDUP(G837*1000/V_ZENER,0)*PRICE_Z+(4+IF(CORE_MODE=1,1,0)+IF(OR(CORE_MODE=3,CORE_MODE=4),IF(A_FEED=2,0,1)+2*N_CW+2*N_CW_A,0))*ROUNDUP(G837*DIODE_SAFETY/V_STICK,0)*PRICE_STICK</f>
        <v>109.2</v>
      </c>
      <c r="AG837" s="24" t="n">
        <f aca="false">SUM(X837:AF837)</f>
        <v>3384.96261798</v>
      </c>
      <c r="AH837" s="20" t="n">
        <f aca="false">FIXED_BOM</f>
        <v>3754</v>
      </c>
      <c r="AI837" s="24" t="n">
        <f aca="false">(AG837+AH837)*(1+CONT)</f>
        <v>8209.807010677</v>
      </c>
      <c r="AJ837" s="24" t="n">
        <f aca="false">IF(AR837&gt;0,AI837/AR837,1000000000000)</f>
        <v>1216.77244052007</v>
      </c>
      <c r="AK837" s="8" t="n">
        <f aca="false">IF(AND(AP837&gt;=V_NEED,AR837&gt;=P_MIN,AQ837&gt;=Z_MIN,F837&lt;=N_CAP,D837&lt;=R_MAX,OR(CORONA_REQ=0,O837&gt;=G837),OR(CORE_MODE&lt;&gt;3,E_CORE&lt;=E_NULL_MAX),N_CW_A_OK="yes"),1,0)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IF(CORE_MODE=1,G837,IF(OR(CORE_MODE=3,CORE_MODE=4),IF(A_FEED=2,0,G837)+(CHOOSE(N_CW+1,0,1,CW_N2,CW_N3,CW_N4,CW_N5,CW_N6)+IF(A_FEED=2,CHOOSE(MIN(N_CW_A,6)+1,0,1,CW_N2,CW_N3,CW_N4,CW_N5,CW_N6),CHOOSE(MIN(N_CW_A,2)+1,0,CW_A1,CW_A2)))*CW_PER_SWING*AM837,AM837))</f>
        <v>30.788272063692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2*ROUNDUP(G838*1000/V_ZENER,0)*PRICE_Z+(4+IF(CORE_MODE=1,1,0)+IF(OR(CORE_MODE=3,CORE_MODE=4),IF(A_FEED=2,0,1)+2*N_CW+2*N_CW_A,0))*ROUNDUP(G838*DIODE_SAFETY/V_STICK,0)*PRICE_STICK</f>
        <v>109.2</v>
      </c>
      <c r="AG838" s="24" t="n">
        <f aca="false">SUM(X838:AF838)</f>
        <v>4380.99340577</v>
      </c>
      <c r="AH838" s="20" t="n">
        <f aca="false">FIXED_BOM</f>
        <v>3754</v>
      </c>
      <c r="AI838" s="24" t="n">
        <f aca="false">(AG838+AH838)*(1+CONT)</f>
        <v>9355.2424166355</v>
      </c>
      <c r="AJ838" s="24" t="n">
        <f aca="false">IF(AR838&gt;0,AI838/AR838,1000000000000)</f>
        <v>1005.39572571575</v>
      </c>
      <c r="AK838" s="8" t="n">
        <f aca="false">IF(AND(AP838&gt;=V_NEED,AR838&gt;=P_MIN,AQ838&gt;=Z_MIN,F838&lt;=N_CAP,D838&lt;=R_MAX,OR(CORONA_REQ=0,O838&gt;=G838),OR(CORE_MODE&lt;&gt;3,E_CORE&lt;=E_NULL_MAX),N_CW_A_OK="yes"),1,0)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IF(CORE_MODE=1,G838,IF(OR(CORE_MODE=3,CORE_MODE=4),IF(A_FEED=2,0,G838)+(CHOOSE(N_CW+1,0,1,CW_N2,CW_N3,CW_N4,CW_N5,CW_N6)+IF(A_FEED=2,CHOOSE(MIN(N_CW_A,6)+1,0,1,CW_N2,CW_N3,CW_N4,CW_N5,CW_N6),CHOOSE(MIN(N_CW_A,2)+1,0,CW_A1,CW_A2)))*CW_PER_SWING*AM838,AM838))</f>
        <v>30.957170242284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2*ROUNDUP(G839*1000/V_ZENER,0)*PRICE_Z+(4+IF(CORE_MODE=1,1,0)+IF(OR(CORE_MODE=3,CORE_MODE=4),IF(A_FEED=2,0,1)+2*N_CW+2*N_CW_A,0))*ROUNDUP(G839*DIODE_SAFETY/V_STICK,0)*PRICE_STICK</f>
        <v>109.2</v>
      </c>
      <c r="AG839" s="24" t="n">
        <f aca="false">SUM(X839:AF839)</f>
        <v>1481.12290208</v>
      </c>
      <c r="AH839" s="20" t="n">
        <f aca="false">FIXED_BOM</f>
        <v>3754</v>
      </c>
      <c r="AI839" s="24" t="n">
        <f aca="false">(AG839+AH839)*(1+CONT)</f>
        <v>6020.391337392</v>
      </c>
      <c r="AJ839" s="24" t="n">
        <f aca="false">IF(AR839&gt;0,AI839/AR839,1000000000000)</f>
        <v>2955.52582966183</v>
      </c>
      <c r="AK839" s="8" t="n">
        <f aca="false">IF(AND(AP839&gt;=V_NEED,AR839&gt;=P_MIN,AQ839&gt;=Z_MIN,F839&lt;=N_CAP,D839&lt;=R_MAX,OR(CORONA_REQ=0,O839&gt;=G839),OR(CORE_MODE&lt;&gt;3,E_CORE&lt;=E_NULL_MAX),N_CW_A_OK="yes"),1,0)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IF(CORE_MODE=1,G839,IF(OR(CORE_MODE=3,CORE_MODE=4),IF(A_FEED=2,0,G839)+(CHOOSE(N_CW+1,0,1,CW_N2,CW_N3,CW_N4,CW_N5,CW_N6)+IF(A_FEED=2,CHOOSE(MIN(N_CW_A,6)+1,0,1,CW_N2,CW_N3,CW_N4,CW_N5,CW_N6),CHOOSE(MIN(N_CW_A,2)+1,0,CW_A1,CW_A2)))*CW_PER_SWING*AM839,AM839))</f>
        <v>30.06724594302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2*ROUNDUP(G840*1000/V_ZENER,0)*PRICE_Z+(4+IF(CORE_MODE=1,1,0)+IF(OR(CORE_MODE=3,CORE_MODE=4),IF(A_FEED=2,0,1)+2*N_CW+2*N_CW_A,0))*ROUNDUP(G840*DIODE_SAFETY/V_STICK,0)*PRICE_STICK</f>
        <v>109.2</v>
      </c>
      <c r="AG840" s="24" t="n">
        <f aca="false">SUM(X840:AF840)</f>
        <v>1941.11931876</v>
      </c>
      <c r="AH840" s="20" t="n">
        <f aca="false">FIXED_BOM</f>
        <v>3754</v>
      </c>
      <c r="AI840" s="24" t="n">
        <f aca="false">(AG840+AH840)*(1+CONT)</f>
        <v>6549.387216574</v>
      </c>
      <c r="AJ840" s="24" t="n">
        <f aca="false">IF(AR840&gt;0,AI840/AR840,1000000000000)</f>
        <v>1865.52473050586</v>
      </c>
      <c r="AK840" s="8" t="n">
        <f aca="false">IF(AND(AP840&gt;=V_NEED,AR840&gt;=P_MIN,AQ840&gt;=Z_MIN,F840&lt;=N_CAP,D840&lt;=R_MAX,OR(CORONA_REQ=0,O840&gt;=G840),OR(CORE_MODE&lt;&gt;3,E_CORE&lt;=E_NULL_MAX),N_CW_A_OK="yes"),1,0)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IF(CORE_MODE=1,G840,IF(OR(CORE_MODE=3,CORE_MODE=4),IF(A_FEED=2,0,G840)+(CHOOSE(N_CW+1,0,1,CW_N2,CW_N3,CW_N4,CW_N5,CW_N6)+IF(A_FEED=2,CHOOSE(MIN(N_CW_A,6)+1,0,1,CW_N2,CW_N3,CW_N4,CW_N5,CW_N6),CHOOSE(MIN(N_CW_A,2)+1,0,CW_A1,CW_A2)))*CW_PER_SWING*AM840,AM840))</f>
        <v>30.36777960645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2*ROUNDUP(G841*1000/V_ZENER,0)*PRICE_Z+(4+IF(CORE_MODE=1,1,0)+IF(OR(CORE_MODE=3,CORE_MODE=4),IF(A_FEED=2,0,1)+2*N_CW+2*N_CW_A,0))*ROUNDUP(G841*DIODE_SAFETY/V_STICK,0)*PRICE_STICK</f>
        <v>109.2</v>
      </c>
      <c r="AG841" s="24" t="n">
        <f aca="false">SUM(X841:AF841)</f>
        <v>2483.2456932</v>
      </c>
      <c r="AH841" s="20" t="n">
        <f aca="false">FIXED_BOM</f>
        <v>3754</v>
      </c>
      <c r="AI841" s="24" t="n">
        <f aca="false">(AG841+AH841)*(1+CONT)</f>
        <v>7172.83254718</v>
      </c>
      <c r="AJ841" s="24" t="n">
        <f aca="false">IF(AR841&gt;0,AI841/AR841,1000000000000)</f>
        <v>1435.95105344173</v>
      </c>
      <c r="AK841" s="8" t="n">
        <f aca="false">IF(AND(AP841&gt;=V_NEED,AR841&gt;=P_MIN,AQ841&gt;=Z_MIN,F841&lt;=N_CAP,D841&lt;=R_MAX,OR(CORONA_REQ=0,O841&gt;=G841),OR(CORE_MODE&lt;&gt;3,E_CORE&lt;=E_NULL_MAX),N_CW_A_OK="yes"),1,0)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IF(CORE_MODE=1,G841,IF(OR(CORE_MODE=3,CORE_MODE=4),IF(A_FEED=2,0,G841)+(CHOOSE(N_CW+1,0,1,CW_N2,CW_N3,CW_N4,CW_N5,CW_N6)+IF(A_FEED=2,CHOOSE(MIN(N_CW_A,6)+1,0,1,CW_N2,CW_N3,CW_N4,CW_N5,CW_N6),CHOOSE(MIN(N_CW_A,2)+1,0,CW_A1,CW_A2)))*CW_PER_SWING*AM841,AM841))</f>
        <v>30.541457121318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2*ROUNDUP(G842*1000/V_ZENER,0)*PRICE_Z+(4+IF(CORE_MODE=1,1,0)+IF(OR(CORE_MODE=3,CORE_MODE=4),IF(A_FEED=2,0,1)+2*N_CW+2*N_CW_A,0))*ROUNDUP(G842*DIODE_SAFETY/V_STICK,0)*PRICE_STICK</f>
        <v>109.2</v>
      </c>
      <c r="AG842" s="24" t="n">
        <f aca="false">SUM(X842:AF842)</f>
        <v>3025.37208611</v>
      </c>
      <c r="AH842" s="20" t="n">
        <f aca="false">FIXED_BOM</f>
        <v>3754</v>
      </c>
      <c r="AI842" s="24" t="n">
        <f aca="false">(AG842+AH842)*(1+CONT)</f>
        <v>7796.2778990265</v>
      </c>
      <c r="AJ842" s="24" t="n">
        <f aca="false">IF(AR842&gt;0,AI842/AR842,1000000000000)</f>
        <v>1202.1937092825</v>
      </c>
      <c r="AK842" s="8" t="n">
        <f aca="false">IF(AND(AP842&gt;=V_NEED,AR842&gt;=P_MIN,AQ842&gt;=Z_MIN,F842&lt;=N_CAP,D842&lt;=R_MAX,OR(CORONA_REQ=0,O842&gt;=G842),OR(CORE_MODE&lt;&gt;3,E_CORE&lt;=E_NULL_MAX),N_CW_A_OK="yes"),1,0)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IF(CORE_MODE=1,G842,IF(OR(CORE_MODE=3,CORE_MODE=4),IF(A_FEED=2,0,G842)+(CHOOSE(N_CW+1,0,1,CW_N2,CW_N3,CW_N4,CW_N5,CW_N6)+IF(A_FEED=2,CHOOSE(MIN(N_CW_A,6)+1,0,1,CW_N2,CW_N3,CW_N4,CW_N5,CW_N6),CHOOSE(MIN(N_CW_A,2)+1,0,CW_A1,CW_A2)))*CW_PER_SWING*AM842,AM842))</f>
        <v>30.67571996775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2*ROUNDUP(G843*1000/V_ZENER,0)*PRICE_Z+(4+IF(CORE_MODE=1,1,0)+IF(OR(CORE_MODE=3,CORE_MODE=4),IF(A_FEED=2,0,1)+2*N_CW+2*N_CW_A,0))*ROUNDUP(G843*DIODE_SAFETY/V_STICK,0)*PRICE_STICK</f>
        <v>109.2</v>
      </c>
      <c r="AG843" s="24" t="n">
        <f aca="false">SUM(X843:AF843)</f>
        <v>3567.49840055</v>
      </c>
      <c r="AH843" s="20" t="n">
        <f aca="false">FIXED_BOM</f>
        <v>3754</v>
      </c>
      <c r="AI843" s="24" t="n">
        <f aca="false">(AG843+AH843)*(1+CONT)</f>
        <v>8419.7231606325</v>
      </c>
      <c r="AJ843" s="24" t="n">
        <f aca="false">IF(AR843&gt;0,AI843/AR843,1000000000000)</f>
        <v>1054.67639230097</v>
      </c>
      <c r="AK843" s="8" t="n">
        <f aca="false">IF(AND(AP843&gt;=V_NEED,AR843&gt;=P_MIN,AQ843&gt;=Z_MIN,F843&lt;=N_CAP,D843&lt;=R_MAX,OR(CORONA_REQ=0,O843&gt;=G843),OR(CORE_MODE&lt;&gt;3,E_CORE&lt;=E_NULL_MAX),N_CW_A_OK="yes"),1,0)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IF(CORE_MODE=1,G843,IF(OR(CORE_MODE=3,CORE_MODE=4),IF(A_FEED=2,0,G843)+(CHOOSE(N_CW+1,0,1,CW_N2,CW_N3,CW_N4,CW_N5,CW_N6)+IF(A_FEED=2,CHOOSE(MIN(N_CW_A,6)+1,0,1,CW_N2,CW_N3,CW_N4,CW_N5,CW_N6),CHOOSE(MIN(N_CW_A,2)+1,0,CW_A1,CW_A2)))*CW_PER_SWING*AM843,AM843))</f>
        <v>30.783866245704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2*ROUNDUP(G844*1000/V_ZENER,0)*PRICE_Z+(4+IF(CORE_MODE=1,1,0)+IF(OR(CORE_MODE=3,CORE_MODE=4),IF(A_FEED=2,0,1)+2*N_CW+2*N_CW_A,0))*ROUNDUP(G844*DIODE_SAFETY/V_STICK,0)*PRICE_STICK</f>
        <v>109.2</v>
      </c>
      <c r="AG844" s="24" t="n">
        <f aca="false">SUM(X844:AF844)</f>
        <v>4569.62119167</v>
      </c>
      <c r="AH844" s="20" t="n">
        <f aca="false">FIXED_BOM</f>
        <v>3754</v>
      </c>
      <c r="AI844" s="24" t="n">
        <f aca="false">(AG844+AH844)*(1+CONT)</f>
        <v>9572.1643704205</v>
      </c>
      <c r="AJ844" s="24" t="n">
        <f aca="false">IF(AR844&gt;0,AI844/AR844,1000000000000)</f>
        <v>873.423265893644</v>
      </c>
      <c r="AK844" s="8" t="n">
        <f aca="false">IF(AND(AP844&gt;=V_NEED,AR844&gt;=P_MIN,AQ844&gt;=Z_MIN,F844&lt;=N_CAP,D844&lt;=R_MAX,OR(CORONA_REQ=0,O844&gt;=G844),OR(CORE_MODE&lt;&gt;3,E_CORE&lt;=E_NULL_MAX),N_CW_A_OK="yes"),1,0)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IF(CORE_MODE=1,G844,IF(OR(CORE_MODE=3,CORE_MODE=4),IF(A_FEED=2,0,G844)+(CHOOSE(N_CW+1,0,1,CW_N2,CW_N3,CW_N4,CW_N5,CW_N6)+IF(A_FEED=2,CHOOSE(MIN(N_CW_A,6)+1,0,1,CW_N2,CW_N3,CW_N4,CW_N5,CW_N6),CHOOSE(MIN(N_CW_A,2)+1,0,CW_A1,CW_A2)))*CW_PER_SWING*AM844,AM844))</f>
        <v>30.979152642438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2*ROUNDUP(G845*1000/V_ZENER,0)*PRICE_Z+(4+IF(CORE_MODE=1,1,0)+IF(OR(CORE_MODE=3,CORE_MODE=4),IF(A_FEED=2,0,1)+2*N_CW+2*N_CW_A,0))*ROUNDUP(G845*DIODE_SAFETY/V_STICK,0)*PRICE_STICK</f>
        <v>109.2</v>
      </c>
      <c r="AG845" s="24" t="n">
        <f aca="false">SUM(X845:AF845)</f>
        <v>1487.21488994</v>
      </c>
      <c r="AH845" s="20" t="n">
        <f aca="false">FIXED_BOM</f>
        <v>3754</v>
      </c>
      <c r="AI845" s="24" t="n">
        <f aca="false">(AG845+AH845)*(1+CONT)</f>
        <v>6027.397123431</v>
      </c>
      <c r="AJ845" s="24" t="n">
        <f aca="false">IF(AR845&gt;0,AI845/AR845,1000000000000)</f>
        <v>2712.8282728704</v>
      </c>
      <c r="AK845" s="8" t="n">
        <f aca="false">IF(AND(AP845&gt;=V_NEED,AR845&gt;=P_MIN,AQ845&gt;=Z_MIN,F845&lt;=N_CAP,D845&lt;=R_MAX,OR(CORONA_REQ=0,O845&gt;=G845),OR(CORE_MODE&lt;&gt;3,E_CORE&lt;=E_NULL_MAX),N_CW_A_OK="yes"),1,0)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IF(CORE_MODE=1,G845,IF(OR(CORE_MODE=3,CORE_MODE=4),IF(A_FEED=2,0,G845)+(CHOOSE(N_CW+1,0,1,CW_N2,CW_N3,CW_N4,CW_N5,CW_N6)+IF(A_FEED=2,CHOOSE(MIN(N_CW_A,6)+1,0,1,CW_N2,CW_N3,CW_N4,CW_N5,CW_N6),CHOOSE(MIN(N_CW_A,2)+1,0,CW_A1,CW_A2)))*CW_PER_SWING*AM845,AM845))</f>
        <v>29.779963689762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2*ROUNDUP(G846*1000/V_ZENER,0)*PRICE_Z+(4+IF(CORE_MODE=1,1,0)+IF(OR(CORE_MODE=3,CORE_MODE=4),IF(A_FEED=2,0,1)+2*N_CW+2*N_CW_A,0))*ROUNDUP(G846*DIODE_SAFETY/V_STICK,0)*PRICE_STICK</f>
        <v>109.2</v>
      </c>
      <c r="AG846" s="24" t="n">
        <f aca="false">SUM(X846:AF846)</f>
        <v>2032.38726331</v>
      </c>
      <c r="AH846" s="20" t="n">
        <f aca="false">FIXED_BOM</f>
        <v>3754</v>
      </c>
      <c r="AI846" s="24" t="n">
        <f aca="false">(AG846+AH846)*(1+CONT)</f>
        <v>6654.3453528065</v>
      </c>
      <c r="AJ846" s="24" t="n">
        <f aca="false">IF(AR846&gt;0,AI846/AR846,1000000000000)</f>
        <v>1755.0938606834</v>
      </c>
      <c r="AK846" s="8" t="n">
        <f aca="false">IF(AND(AP846&gt;=V_NEED,AR846&gt;=P_MIN,AQ846&gt;=Z_MIN,F846&lt;=N_CAP,D846&lt;=R_MAX,OR(CORONA_REQ=0,O846&gt;=G846),OR(CORE_MODE&lt;&gt;3,E_CORE&lt;=E_NULL_MAX),N_CW_A_OK="yes"),1,0)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IF(CORE_MODE=1,G846,IF(OR(CORE_MODE=3,CORE_MODE=4),IF(A_FEED=2,0,G846)+(CHOOSE(N_CW+1,0,1,CW_N2,CW_N3,CW_N4,CW_N5,CW_N6)+IF(A_FEED=2,CHOOSE(MIN(N_CW_A,6)+1,0,1,CW_N2,CW_N3,CW_N4,CW_N5,CW_N6),CHOOSE(MIN(N_CW_A,2)+1,0,CW_A1,CW_A2)))*CW_PER_SWING*AM846,AM846))</f>
        <v>30.165820814844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2*ROUNDUP(G847*1000/V_ZENER,0)*PRICE_Z+(4+IF(CORE_MODE=1,1,0)+IF(OR(CORE_MODE=3,CORE_MODE=4),IF(A_FEED=2,0,1)+2*N_CW+2*N_CW_A,0))*ROUNDUP(G847*DIODE_SAFETY/V_STICK,0)*PRICE_STICK</f>
        <v>109.2</v>
      </c>
      <c r="AG847" s="24" t="n">
        <f aca="false">SUM(X847:AF847)</f>
        <v>2577.55965015</v>
      </c>
      <c r="AH847" s="20" t="n">
        <f aca="false">FIXED_BOM</f>
        <v>3754</v>
      </c>
      <c r="AI847" s="24" t="n">
        <f aca="false">(AG847+AH847)*(1+CONT)</f>
        <v>7281.2935976725</v>
      </c>
      <c r="AJ847" s="24" t="n">
        <f aca="false">IF(AR847&gt;0,AI847/AR847,1000000000000)</f>
        <v>1356.06276741351</v>
      </c>
      <c r="AK847" s="8" t="n">
        <f aca="false">IF(AND(AP847&gt;=V_NEED,AR847&gt;=P_MIN,AQ847&gt;=Z_MIN,F847&lt;=N_CAP,D847&lt;=R_MAX,OR(CORONA_REQ=0,O847&gt;=G847),OR(CORE_MODE&lt;&gt;3,E_CORE&lt;=E_NULL_MAX),N_CW_A_OK="yes"),1,0)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IF(CORE_MODE=1,G847,IF(OR(CORE_MODE=3,CORE_MODE=4),IF(A_FEED=2,0,G847)+(CHOOSE(N_CW+1,0,1,CW_N2,CW_N3,CW_N4,CW_N5,CW_N6)+IF(A_FEED=2,CHOOSE(MIN(N_CW_A,6)+1,0,1,CW_N2,CW_N3,CW_N4,CW_N5,CW_N6),CHOOSE(MIN(N_CW_A,2)+1,0,CW_A1,CW_A2)))*CW_PER_SWING*AM847,AM847))</f>
        <v>30.340270833444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2*ROUNDUP(G848*1000/V_ZENER,0)*PRICE_Z+(4+IF(CORE_MODE=1,1,0)+IF(OR(CORE_MODE=3,CORE_MODE=4),IF(A_FEED=2,0,1)+2*N_CW+2*N_CW_A,0))*ROUNDUP(G848*DIODE_SAFETY/V_STICK,0)*PRICE_STICK</f>
        <v>109.2</v>
      </c>
      <c r="AG848" s="24" t="n">
        <f aca="false">SUM(X848:AF848)</f>
        <v>3122.73195852</v>
      </c>
      <c r="AH848" s="20" t="n">
        <f aca="false">FIXED_BOM</f>
        <v>3754</v>
      </c>
      <c r="AI848" s="24" t="n">
        <f aca="false">(AG848+AH848)*(1+CONT)</f>
        <v>7908.241752298</v>
      </c>
      <c r="AJ848" s="24" t="n">
        <f aca="false">IF(AR848&gt;0,AI848/AR848,1000000000000)</f>
        <v>1136.6231183768</v>
      </c>
      <c r="AK848" s="8" t="n">
        <f aca="false">IF(AND(AP848&gt;=V_NEED,AR848&gt;=P_MIN,AQ848&gt;=Z_MIN,F848&lt;=N_CAP,D848&lt;=R_MAX,OR(CORONA_REQ=0,O848&gt;=G848),OR(CORE_MODE&lt;&gt;3,E_CORE&lt;=E_NULL_MAX),N_CW_A_OK="yes"),1,0)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IF(CORE_MODE=1,G848,IF(OR(CORE_MODE=3,CORE_MODE=4),IF(A_FEED=2,0,G848)+(CHOOSE(N_CW+1,0,1,CW_N2,CW_N3,CW_N4,CW_N5,CW_N6)+IF(A_FEED=2,CHOOSE(MIN(N_CW_A,6)+1,0,1,CW_N2,CW_N3,CW_N4,CW_N5,CW_N6),CHOOSE(MIN(N_CW_A,2)+1,0,CW_A1,CW_A2)))*CW_PER_SWING*AM848,AM848))</f>
        <v>30.47552689896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2*ROUNDUP(G849*1000/V_ZENER,0)*PRICE_Z+(4+IF(CORE_MODE=1,1,0)+IF(OR(CORE_MODE=3,CORE_MODE=4),IF(A_FEED=2,0,1)+2*N_CW+2*N_CW_A,0))*ROUNDUP(G849*DIODE_SAFETY/V_STICK,0)*PRICE_STICK</f>
        <v>109.2</v>
      </c>
      <c r="AG849" s="24" t="n">
        <f aca="false">SUM(X849:AF849)</f>
        <v>3667.90434536</v>
      </c>
      <c r="AH849" s="20" t="n">
        <f aca="false">FIXED_BOM</f>
        <v>3754</v>
      </c>
      <c r="AI849" s="24" t="n">
        <f aca="false">(AG849+AH849)*(1+CONT)</f>
        <v>8535.189997164</v>
      </c>
      <c r="AJ849" s="24" t="n">
        <f aca="false">IF(AR849&gt;0,AI849/AR849,1000000000000)</f>
        <v>999.960517629902</v>
      </c>
      <c r="AK849" s="8" t="n">
        <f aca="false">IF(AND(AP849&gt;=V_NEED,AR849&gt;=P_MIN,AQ849&gt;=Z_MIN,F849&lt;=N_CAP,D849&lt;=R_MAX,OR(CORONA_REQ=0,O849&gt;=G849),OR(CORE_MODE&lt;&gt;3,E_CORE&lt;=E_NULL_MAX),N_CW_A_OK="yes"),1,0)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IF(CORE_MODE=1,G849,IF(OR(CORE_MODE=3,CORE_MODE=4),IF(A_FEED=2,0,G849)+(CHOOSE(N_CW+1,0,1,CW_N2,CW_N3,CW_N4,CW_N5,CW_N6)+IF(A_FEED=2,CHOOSE(MIN(N_CW_A,6)+1,0,1,CW_N2,CW_N3,CW_N4,CW_N5,CW_N6),CHOOSE(MIN(N_CW_A,2)+1,0,CW_A1,CW_A2)))*CW_PER_SWING*AM849,AM849))</f>
        <v>30.584033961624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2*ROUNDUP(G850*1000/V_ZENER,0)*PRICE_Z+(4+IF(CORE_MODE=1,1,0)+IF(OR(CORE_MODE=3,CORE_MODE=4),IF(A_FEED=2,0,1)+2*N_CW+2*N_CW_A,0))*ROUNDUP(G850*DIODE_SAFETY/V_STICK,0)*PRICE_STICK</f>
        <v>109.2</v>
      </c>
      <c r="AG850" s="24" t="n">
        <f aca="false">SUM(X850:AF850)</f>
        <v>4758.24903907</v>
      </c>
      <c r="AH850" s="20" t="n">
        <f aca="false">FIXED_BOM</f>
        <v>3754</v>
      </c>
      <c r="AI850" s="24" t="n">
        <f aca="false">(AG850+AH850)*(1+CONT)</f>
        <v>9789.0863949305</v>
      </c>
      <c r="AJ850" s="24" t="n">
        <f aca="false">IF(AR850&gt;0,AI850/AR850,1000000000000)</f>
        <v>836.352091035255</v>
      </c>
      <c r="AK850" s="8" t="n">
        <f aca="false">IF(AND(AP850&gt;=V_NEED,AR850&gt;=P_MIN,AQ850&gt;=Z_MIN,F850&lt;=N_CAP,D850&lt;=R_MAX,OR(CORONA_REQ=0,O850&gt;=G850),OR(CORE_MODE&lt;&gt;3,E_CORE&lt;=E_NULL_MAX),N_CW_A_OK="yes"),1,0)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IF(CORE_MODE=1,G850,IF(OR(CORE_MODE=3,CORE_MODE=4),IF(A_FEED=2,0,G850)+(CHOOSE(N_CW+1,0,1,CW_N2,CW_N3,CW_N4,CW_N5,CW_N6)+IF(A_FEED=2,CHOOSE(MIN(N_CW_A,6)+1,0,1,CW_N2,CW_N3,CW_N4,CW_N5,CW_N6),CHOOSE(MIN(N_CW_A,2)+1,0,CW_A1,CW_A2)))*CW_PER_SWING*AM850,AM850))</f>
        <v>30.840950875878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2*ROUNDUP(G851*1000/V_ZENER,0)*PRICE_Z+(4+IF(CORE_MODE=1,1,0)+IF(OR(CORE_MODE=3,CORE_MODE=4),IF(A_FEED=2,0,1)+2*N_CW+2*N_CW_A,0))*ROUNDUP(G851*DIODE_SAFETY/V_STICK,0)*PRICE_STICK</f>
        <v>109.2</v>
      </c>
      <c r="AG851" s="24" t="n">
        <f aca="false">SUM(X851:AF851)</f>
        <v>1422.65770048</v>
      </c>
      <c r="AH851" s="20" t="n">
        <f aca="false">FIXED_BOM</f>
        <v>3754</v>
      </c>
      <c r="AI851" s="24" t="n">
        <f aca="false">(AG851+AH851)*(1+CONT)</f>
        <v>5953.156355552</v>
      </c>
      <c r="AJ851" s="24" t="n">
        <f aca="false">IF(AR851&gt;0,AI851/AR851,1000000000000)</f>
        <v>3617.97670623384</v>
      </c>
      <c r="AK851" s="8" t="n">
        <f aca="false">IF(AND(AP851&gt;=V_NEED,AR851&gt;=P_MIN,AQ851&gt;=Z_MIN,F851&lt;=N_CAP,D851&lt;=R_MAX,OR(CORONA_REQ=0,O851&gt;=G851),OR(CORE_MODE&lt;&gt;3,E_CORE&lt;=E_NULL_MAX),N_CW_A_OK="yes"),1,0)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IF(CORE_MODE=1,G851,IF(OR(CORE_MODE=3,CORE_MODE=4),IF(A_FEED=2,0,G851)+(CHOOSE(N_CW+1,0,1,CW_N2,CW_N3,CW_N4,CW_N5,CW_N6)+IF(A_FEED=2,CHOOSE(MIN(N_CW_A,6)+1,0,1,CW_N2,CW_N3,CW_N4,CW_N5,CW_N6),CHOOSE(MIN(N_CW_A,2)+1,0,CW_A1,CW_A2)))*CW_PER_SWING*AM851,AM851))</f>
        <v>29.97985115268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2*ROUNDUP(G852*1000/V_ZENER,0)*PRICE_Z+(4+IF(CORE_MODE=1,1,0)+IF(OR(CORE_MODE=3,CORE_MODE=4),IF(A_FEED=2,0,1)+2*N_CW+2*N_CW_A,0))*ROUNDUP(G852*DIODE_SAFETY/V_STICK,0)*PRICE_STICK</f>
        <v>109.2</v>
      </c>
      <c r="AG852" s="24" t="n">
        <f aca="false">SUM(X852:AF852)</f>
        <v>1890.89151969</v>
      </c>
      <c r="AH852" s="20" t="n">
        <f aca="false">FIXED_BOM</f>
        <v>3754</v>
      </c>
      <c r="AI852" s="24" t="n">
        <f aca="false">(AG852+AH852)*(1+CONT)</f>
        <v>6491.6252476435</v>
      </c>
      <c r="AJ852" s="24" t="n">
        <f aca="false">IF(AR852&gt;0,AI852/AR852,1000000000000)</f>
        <v>2244.98100808077</v>
      </c>
      <c r="AK852" s="8" t="n">
        <f aca="false">IF(AND(AP852&gt;=V_NEED,AR852&gt;=P_MIN,AQ852&gt;=Z_MIN,F852&lt;=N_CAP,D852&lt;=R_MAX,OR(CORONA_REQ=0,O852&gt;=G852),OR(CORE_MODE&lt;&gt;3,E_CORE&lt;=E_NULL_MAX),N_CW_A_OK="yes"),1,0)</f>
        <v>1</v>
      </c>
      <c r="AL852" s="31" t="n">
        <f aca="false">IF(AK852=1,IF(OBJECTIVE=1,AI852,AJ852),1000000000000)+ROW()*0.000000001</f>
        <v>6491.6252484955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IF(CORE_MODE=1,G852,IF(OR(CORE_MODE=3,CORE_MODE=4),IF(A_FEED=2,0,G852)+(CHOOSE(N_CW+1,0,1,CW_N2,CW_N3,CW_N4,CW_N5,CW_N6)+IF(A_FEED=2,CHOOSE(MIN(N_CW_A,6)+1,0,1,CW_N2,CW_N3,CW_N4,CW_N5,CW_N6),CHOOSE(MIN(N_CW_A,2)+1,0,CW_A1,CW_A2)))*CW_PER_SWING*AM852,AM852))</f>
        <v>30.320801192682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2*ROUNDUP(G853*1000/V_ZENER,0)*PRICE_Z+(4+IF(CORE_MODE=1,1,0)+IF(OR(CORE_MODE=3,CORE_MODE=4),IF(A_FEED=2,0,1)+2*N_CW+2*N_CW_A,0))*ROUNDUP(G853*DIODE_SAFETY/V_STICK,0)*PRICE_STICK</f>
        <v>109.2</v>
      </c>
      <c r="AG853" s="24" t="n">
        <f aca="false">SUM(X853:AF853)</f>
        <v>2444.85026168</v>
      </c>
      <c r="AH853" s="20" t="n">
        <f aca="false">FIXED_BOM</f>
        <v>3754</v>
      </c>
      <c r="AI853" s="24" t="n">
        <f aca="false">(AG853+AH853)*(1+CONT)</f>
        <v>7128.677800932</v>
      </c>
      <c r="AJ853" s="24" t="n">
        <f aca="false">IF(AR853&gt;0,AI853/AR853,1000000000000)</f>
        <v>1717.03790972245</v>
      </c>
      <c r="AK853" s="8" t="n">
        <f aca="false">IF(AND(AP853&gt;=V_NEED,AR853&gt;=P_MIN,AQ853&gt;=Z_MIN,F853&lt;=N_CAP,D853&lt;=R_MAX,OR(CORONA_REQ=0,O853&gt;=G853),OR(CORE_MODE&lt;&gt;3,E_CORE&lt;=E_NULL_MAX),N_CW_A_OK="yes"),1,0)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IF(CORE_MODE=1,G853,IF(OR(CORE_MODE=3,CORE_MODE=4),IF(A_FEED=2,0,G853)+(CHOOSE(N_CW+1,0,1,CW_N2,CW_N3,CW_N4,CW_N5,CW_N6)+IF(A_FEED=2,CHOOSE(MIN(N_CW_A,6)+1,0,1,CW_N2,CW_N3,CW_N4,CW_N5,CW_N6),CHOOSE(MIN(N_CW_A,2)+1,0,CW_A1,CW_A2)))*CW_PER_SWING*AM853,AM853))</f>
        <v>30.497097580092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2*ROUNDUP(G854*1000/V_ZENER,0)*PRICE_Z+(4+IF(CORE_MODE=1,1,0)+IF(OR(CORE_MODE=3,CORE_MODE=4),IF(A_FEED=2,0,1)+2*N_CW+2*N_CW_A,0))*ROUNDUP(G854*DIODE_SAFETY/V_STICK,0)*PRICE_STICK</f>
        <v>109.2</v>
      </c>
      <c r="AG854" s="24" t="n">
        <f aca="false">SUM(X854:AF854)</f>
        <v>2913.08415286</v>
      </c>
      <c r="AH854" s="20" t="n">
        <f aca="false">FIXED_BOM</f>
        <v>3754</v>
      </c>
      <c r="AI854" s="24" t="n">
        <f aca="false">(AG854+AH854)*(1+CONT)</f>
        <v>7667.146775789</v>
      </c>
      <c r="AJ854" s="24" t="n">
        <f aca="false">IF(AR854&gt;0,AI854/AR854,1000000000000)</f>
        <v>1416.34048709006</v>
      </c>
      <c r="AK854" s="8" t="n">
        <f aca="false">IF(AND(AP854&gt;=V_NEED,AR854&gt;=P_MIN,AQ854&gt;=Z_MIN,F854&lt;=N_CAP,D854&lt;=R_MAX,OR(CORONA_REQ=0,O854&gt;=G854),OR(CORE_MODE&lt;&gt;3,E_CORE&lt;=E_NULL_MAX),N_CW_A_OK="yes"),1,0)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IF(CORE_MODE=1,G854,IF(OR(CORE_MODE=3,CORE_MODE=4),IF(A_FEED=2,0,G854)+(CHOOSE(N_CW+1,0,1,CW_N2,CW_N3,CW_N4,CW_N5,CW_N6)+IF(A_FEED=2,CHOOSE(MIN(N_CW_A,6)+1,0,1,CW_N2,CW_N3,CW_N4,CW_N5,CW_N6),CHOOSE(MIN(N_CW_A,2)+1,0,CW_A1,CW_A2)))*CW_PER_SWING*AM854,AM854))</f>
        <v>30.629870597898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2*ROUNDUP(G855*1000/V_ZENER,0)*PRICE_Z+(4+IF(CORE_MODE=1,1,0)+IF(OR(CORE_MODE=3,CORE_MODE=4),IF(A_FEED=2,0,1)+2*N_CW+2*N_CW_A,0))*ROUNDUP(G855*DIODE_SAFETY/V_STICK,0)*PRICE_STICK</f>
        <v>109.2</v>
      </c>
      <c r="AG855" s="24" t="n">
        <f aca="false">SUM(X855:AF855)</f>
        <v>3467.04288288</v>
      </c>
      <c r="AH855" s="20" t="n">
        <f aca="false">FIXED_BOM</f>
        <v>3754</v>
      </c>
      <c r="AI855" s="24" t="n">
        <f aca="false">(AG855+AH855)*(1+CONT)</f>
        <v>8304.199315312</v>
      </c>
      <c r="AJ855" s="24" t="n">
        <f aca="false">IF(AR855&gt;0,AI855/AR855,1000000000000)</f>
        <v>1242.92033097527</v>
      </c>
      <c r="AK855" s="8" t="n">
        <f aca="false">IF(AND(AP855&gt;=V_NEED,AR855&gt;=P_MIN,AQ855&gt;=Z_MIN,F855&lt;=N_CAP,D855&lt;=R_MAX,OR(CORONA_REQ=0,O855&gt;=G855),OR(CORE_MODE&lt;&gt;3,E_CORE&lt;=E_NULL_MAX),N_CW_A_OK="yes"),1,0)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IF(CORE_MODE=1,G855,IF(OR(CORE_MODE=3,CORE_MODE=4),IF(A_FEED=2,0,G855)+(CHOOSE(N_CW+1,0,1,CW_N2,CW_N3,CW_N4,CW_N5,CW_N6)+IF(A_FEED=2,CHOOSE(MIN(N_CW_A,6)+1,0,1,CW_N2,CW_N3,CW_N4,CW_N5,CW_N6),CHOOSE(MIN(N_CW_A,2)+1,0,CW_A1,CW_A2)))*CW_PER_SWING*AM855,AM855))</f>
        <v>30.738823335792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2*ROUNDUP(G856*1000/V_ZENER,0)*PRICE_Z+(4+IF(CORE_MODE=1,1,0)+IF(OR(CORE_MODE=3,CORE_MODE=4),IF(A_FEED=2,0,1)+2*N_CW+2*N_CW_A,0))*ROUNDUP(G856*DIODE_SAFETY/V_STICK,0)*PRICE_STICK</f>
        <v>109.2</v>
      </c>
      <c r="AG856" s="24" t="n">
        <f aca="false">SUM(X856:AF856)</f>
        <v>4489.23544058</v>
      </c>
      <c r="AH856" s="20" t="n">
        <f aca="false">FIXED_BOM</f>
        <v>3754</v>
      </c>
      <c r="AI856" s="24" t="n">
        <f aca="false">(AG856+AH856)*(1+CONT)</f>
        <v>9479.720756667</v>
      </c>
      <c r="AJ856" s="24" t="n">
        <f aca="false">IF(AR856&gt;0,AI856/AR856,1000000000000)</f>
        <v>1028.8294264158</v>
      </c>
      <c r="AK856" s="8" t="n">
        <f aca="false">IF(AND(AP856&gt;=V_NEED,AR856&gt;=P_MIN,AQ856&gt;=Z_MIN,F856&lt;=N_CAP,D856&lt;=R_MAX,OR(CORONA_REQ=0,O856&gt;=G856),OR(CORE_MODE&lt;&gt;3,E_CORE&lt;=E_NULL_MAX),N_CW_A_OK="yes"),1,0)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IF(CORE_MODE=1,G856,IF(OR(CORE_MODE=3,CORE_MODE=4),IF(A_FEED=2,0,G856)+(CHOOSE(N_CW+1,0,1,CW_N2,CW_N3,CW_N4,CW_N5,CW_N6)+IF(A_FEED=2,CHOOSE(MIN(N_CW_A,6)+1,0,1,CW_N2,CW_N3,CW_N4,CW_N5,CW_N6),CHOOSE(MIN(N_CW_A,2)+1,0,CW_A1,CW_A2)))*CW_PER_SWING*AM856,AM856))</f>
        <v>30.9075772005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2*ROUNDUP(G857*1000/V_ZENER,0)*PRICE_Z+(4+IF(CORE_MODE=1,1,0)+IF(OR(CORE_MODE=3,CORE_MODE=4),IF(A_FEED=2,0,1)+2*N_CW+2*N_CW_A,0))*ROUNDUP(G857*DIODE_SAFETY/V_STICK,0)*PRICE_STICK</f>
        <v>109.2</v>
      </c>
      <c r="AG857" s="24" t="n">
        <f aca="false">SUM(X857:AF857)</f>
        <v>1515.99752513</v>
      </c>
      <c r="AH857" s="20" t="n">
        <f aca="false">FIXED_BOM</f>
        <v>3754</v>
      </c>
      <c r="AI857" s="24" t="n">
        <f aca="false">(AG857+AH857)*(1+CONT)</f>
        <v>6060.4971538995</v>
      </c>
      <c r="AJ857" s="24" t="n">
        <f aca="false">IF(AR857&gt;0,AI857/AR857,1000000000000)</f>
        <v>3015.89142581715</v>
      </c>
      <c r="AK857" s="8" t="n">
        <f aca="false">IF(AND(AP857&gt;=V_NEED,AR857&gt;=P_MIN,AQ857&gt;=Z_MIN,F857&lt;=N_CAP,D857&lt;=R_MAX,OR(CORONA_REQ=0,O857&gt;=G857),OR(CORE_MODE&lt;&gt;3,E_CORE&lt;=E_NULL_MAX),N_CW_A_OK="yes"),1,0)</f>
        <v>1</v>
      </c>
      <c r="AL857" s="31" t="n">
        <f aca="false">IF(AK857=1,IF(OBJECTIVE=1,AI857,AJ857),1000000000000)+ROW()*0.000000001</f>
        <v>6060.4971547565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IF(CORE_MODE=1,G857,IF(OR(CORE_MODE=3,CORE_MODE=4),IF(A_FEED=2,0,G857)+(CHOOSE(N_CW+1,0,1,CW_N2,CW_N3,CW_N4,CW_N5,CW_N6)+IF(A_FEED=2,CHOOSE(MIN(N_CW_A,6)+1,0,1,CW_N2,CW_N3,CW_N4,CW_N5,CW_N6),CHOOSE(MIN(N_CW_A,2)+1,0,CW_A1,CW_A2)))*CW_PER_SWING*AM857,AM857))</f>
        <v>30.022135120692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2*ROUNDUP(G858*1000/V_ZENER,0)*PRICE_Z+(4+IF(CORE_MODE=1,1,0)+IF(OR(CORE_MODE=3,CORE_MODE=4),IF(A_FEED=2,0,1)+2*N_CW+2*N_CW_A,0))*ROUNDUP(G858*DIODE_SAFETY/V_STICK,0)*PRICE_STICK</f>
        <v>109.2</v>
      </c>
      <c r="AG858" s="24" t="n">
        <f aca="false">SUM(X858:AF858)</f>
        <v>1988.03885073</v>
      </c>
      <c r="AH858" s="20" t="n">
        <f aca="false">FIXED_BOM</f>
        <v>3754</v>
      </c>
      <c r="AI858" s="24" t="n">
        <f aca="false">(AG858+AH858)*(1+CONT)</f>
        <v>6603.3446783395</v>
      </c>
      <c r="AJ858" s="24" t="n">
        <f aca="false">IF(AR858&gt;0,AI858/AR858,1000000000000)</f>
        <v>1905.87238922085</v>
      </c>
      <c r="AK858" s="8" t="n">
        <f aca="false">IF(AND(AP858&gt;=V_NEED,AR858&gt;=P_MIN,AQ858&gt;=Z_MIN,F858&lt;=N_CAP,D858&lt;=R_MAX,OR(CORONA_REQ=0,O858&gt;=G858),OR(CORE_MODE&lt;&gt;3,E_CORE&lt;=E_NULL_MAX),N_CW_A_OK="yes"),1,0)</f>
        <v>1</v>
      </c>
      <c r="AL858" s="31" t="n">
        <f aca="false">IF(AK858=1,IF(OBJECTIVE=1,AI858,AJ858),1000000000000)+ROW()*0.000000001</f>
        <v>6603.3446791975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IF(CORE_MODE=1,G858,IF(OR(CORE_MODE=3,CORE_MODE=4),IF(A_FEED=2,0,G858)+(CHOOSE(N_CW+1,0,1,CW_N2,CW_N3,CW_N4,CW_N5,CW_N6)+IF(A_FEED=2,CHOOSE(MIN(N_CW_A,6)+1,0,1,CW_N2,CW_N3,CW_N4,CW_N5,CW_N6),CHOOSE(MIN(N_CW_A,2)+1,0,CW_A1,CW_A2)))*CW_PER_SWING*AM858,AM858))</f>
        <v>30.320083867788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2*ROUNDUP(G859*1000/V_ZENER,0)*PRICE_Z+(4+IF(CORE_MODE=1,1,0)+IF(OR(CORE_MODE=3,CORE_MODE=4),IF(A_FEED=2,0,1)+2*N_CW+2*N_CW_A,0))*ROUNDUP(G859*DIODE_SAFETY/V_STICK,0)*PRICE_STICK</f>
        <v>109.2</v>
      </c>
      <c r="AG859" s="24" t="n">
        <f aca="false">SUM(X859:AF859)</f>
        <v>2545.80514911</v>
      </c>
      <c r="AH859" s="20" t="n">
        <f aca="false">FIXED_BOM</f>
        <v>3754</v>
      </c>
      <c r="AI859" s="24" t="n">
        <f aca="false">(AG859+AH859)*(1+CONT)</f>
        <v>7244.7759214765</v>
      </c>
      <c r="AJ859" s="24" t="n">
        <f aca="false">IF(AR859&gt;0,AI859/AR859,1000000000000)</f>
        <v>1469.49132557014</v>
      </c>
      <c r="AK859" s="8" t="n">
        <f aca="false">IF(AND(AP859&gt;=V_NEED,AR859&gt;=P_MIN,AQ859&gt;=Z_MIN,F859&lt;=N_CAP,D859&lt;=R_MAX,OR(CORONA_REQ=0,O859&gt;=G859),OR(CORE_MODE&lt;&gt;3,E_CORE&lt;=E_NULL_MAX),N_CW_A_OK="yes"),1,0)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IF(CORE_MODE=1,G859,IF(OR(CORE_MODE=3,CORE_MODE=4),IF(A_FEED=2,0,G859)+(CHOOSE(N_CW+1,0,1,CW_N2,CW_N3,CW_N4,CW_N5,CW_N6)+IF(A_FEED=2,CHOOSE(MIN(N_CW_A,6)+1,0,1,CW_N2,CW_N3,CW_N4,CW_N5,CW_N6),CHOOSE(MIN(N_CW_A,2)+1,0,CW_A1,CW_A2)))*CW_PER_SWING*AM859,AM859))</f>
        <v>30.49299312345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2*ROUNDUP(G860*1000/V_ZENER,0)*PRICE_Z+(4+IF(CORE_MODE=1,1,0)+IF(OR(CORE_MODE=3,CORE_MODE=4),IF(A_FEED=2,0,1)+2*N_CW+2*N_CW_A,0))*ROUNDUP(G860*DIODE_SAFETY/V_STICK,0)*PRICE_STICK</f>
        <v>109.2</v>
      </c>
      <c r="AG860" s="24" t="n">
        <f aca="false">SUM(X860:AF860)</f>
        <v>3103.57132202</v>
      </c>
      <c r="AH860" s="20" t="n">
        <f aca="false">FIXED_BOM</f>
        <v>3754</v>
      </c>
      <c r="AI860" s="24" t="n">
        <f aca="false">(AG860+AH860)*(1+CONT)</f>
        <v>7886.207020323</v>
      </c>
      <c r="AJ860" s="24" t="n">
        <f aca="false">IF(AR860&gt;0,AI860/AR860,1000000000000)</f>
        <v>1232.08277771645</v>
      </c>
      <c r="AK860" s="8" t="n">
        <f aca="false">IF(AND(AP860&gt;=V_NEED,AR860&gt;=P_MIN,AQ860&gt;=Z_MIN,F860&lt;=N_CAP,D860&lt;=R_MAX,OR(CORONA_REQ=0,O860&gt;=G860),OR(CORE_MODE&lt;&gt;3,E_CORE&lt;=E_NULL_MAX),N_CW_A_OK="yes"),1,0)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IF(CORE_MODE=1,G860,IF(OR(CORE_MODE=3,CORE_MODE=4),IF(A_FEED=2,0,G860)+(CHOOSE(N_CW+1,0,1,CW_N2,CW_N3,CW_N4,CW_N5,CW_N6)+IF(A_FEED=2,CHOOSE(MIN(N_CW_A,6)+1,0,1,CW_N2,CW_N3,CW_N4,CW_N5,CW_N6),CHOOSE(MIN(N_CW_A,2)+1,0,CW_A1,CW_A2)))*CW_PER_SWING*AM860,AM860))</f>
        <v>30.62712014505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2*ROUNDUP(G861*1000/V_ZENER,0)*PRICE_Z+(4+IF(CORE_MODE=1,1,0)+IF(OR(CORE_MODE=3,CORE_MODE=4),IF(A_FEED=2,0,1)+2*N_CW+2*N_CW_A,0))*ROUNDUP(G861*DIODE_SAFETY/V_STICK,0)*PRICE_STICK</f>
        <v>109.2</v>
      </c>
      <c r="AG861" s="24" t="n">
        <f aca="false">SUM(X861:AF861)</f>
        <v>3661.33754843</v>
      </c>
      <c r="AH861" s="20" t="n">
        <f aca="false">FIXED_BOM</f>
        <v>3754</v>
      </c>
      <c r="AI861" s="24" t="n">
        <f aca="false">(AG861+AH861)*(1+CONT)</f>
        <v>8527.6381806945</v>
      </c>
      <c r="AJ861" s="24" t="n">
        <f aca="false">IF(AR861&gt;0,AI861/AR861,1000000000000)</f>
        <v>1082.22164615009</v>
      </c>
      <c r="AK861" s="8" t="n">
        <f aca="false">IF(AND(AP861&gt;=V_NEED,AR861&gt;=P_MIN,AQ861&gt;=Z_MIN,F861&lt;=N_CAP,D861&lt;=R_MAX,OR(CORONA_REQ=0,O861&gt;=G861),OR(CORE_MODE&lt;&gt;3,E_CORE&lt;=E_NULL_MAX),N_CW_A_OK="yes"),1,0)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IF(CORE_MODE=1,G861,IF(OR(CORE_MODE=3,CORE_MODE=4),IF(A_FEED=2,0,G861)+(CHOOSE(N_CW+1,0,1,CW_N2,CW_N3,CW_N4,CW_N5,CW_N6)+IF(A_FEED=2,CHOOSE(MIN(N_CW_A,6)+1,0,1,CW_N2,CW_N3,CW_N4,CW_N5,CW_N6),CHOOSE(MIN(N_CW_A,2)+1,0,CW_A1,CW_A2)))*CW_PER_SWING*AM861,AM861))</f>
        <v>30.735190021536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2*ROUNDUP(G862*1000/V_ZENER,0)*PRICE_Z+(4+IF(CORE_MODE=1,1,0)+IF(OR(CORE_MODE=3,CORE_MODE=4),IF(A_FEED=2,0,1)+2*N_CW+2*N_CW_A,0))*ROUNDUP(G862*DIODE_SAFETY/V_STICK,0)*PRICE_STICK</f>
        <v>109.2</v>
      </c>
      <c r="AG862" s="24" t="n">
        <f aca="false">SUM(X862:AF862)</f>
        <v>4691.14508847</v>
      </c>
      <c r="AH862" s="20" t="n">
        <f aca="false">FIXED_BOM</f>
        <v>3754</v>
      </c>
      <c r="AI862" s="24" t="n">
        <f aca="false">(AG862+AH862)*(1+CONT)</f>
        <v>9711.9168517405</v>
      </c>
      <c r="AJ862" s="24" t="n">
        <f aca="false">IF(AR862&gt;0,AI862/AR862,1000000000000)</f>
        <v>897.758206071151</v>
      </c>
      <c r="AK862" s="8" t="n">
        <f aca="false">IF(AND(AP862&gt;=V_NEED,AR862&gt;=P_MIN,AQ862&gt;=Z_MIN,F862&lt;=N_CAP,D862&lt;=R_MAX,OR(CORONA_REQ=0,O862&gt;=G862),OR(CORE_MODE&lt;&gt;3,E_CORE&lt;=E_NULL_MAX),N_CW_A_OK="yes"),1,0)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IF(CORE_MODE=1,G862,IF(OR(CORE_MODE=3,CORE_MODE=4),IF(A_FEED=2,0,G862)+(CHOOSE(N_CW+1,0,1,CW_N2,CW_N3,CW_N4,CW_N5,CW_N6)+IF(A_FEED=2,CHOOSE(MIN(N_CW_A,6)+1,0,1,CW_N2,CW_N3,CW_N4,CW_N5,CW_N6),CHOOSE(MIN(N_CW_A,2)+1,0,CW_A1,CW_A2)))*CW_PER_SWING*AM862,AM862))</f>
        <v>30.931592728608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2*ROUNDUP(G863*1000/V_ZENER,0)*PRICE_Z+(4+IF(CORE_MODE=1,1,0)+IF(OR(CORE_MODE=3,CORE_MODE=4),IF(A_FEED=2,0,1)+2*N_CW+2*N_CW_A,0))*ROUNDUP(G863*DIODE_SAFETY/V_STICK,0)*PRICE_STICK</f>
        <v>109.2</v>
      </c>
      <c r="AG863" s="24" t="n">
        <f aca="false">SUM(X863:AF863)</f>
        <v>1523.61251594</v>
      </c>
      <c r="AH863" s="20" t="n">
        <f aca="false">FIXED_BOM</f>
        <v>3754</v>
      </c>
      <c r="AI863" s="24" t="n">
        <f aca="false">(AG863+AH863)*(1+CONT)</f>
        <v>6069.254393331</v>
      </c>
      <c r="AJ863" s="24" t="n">
        <f aca="false">IF(AR863&gt;0,AI863/AR863,1000000000000)</f>
        <v>2790.07182137807</v>
      </c>
      <c r="AK863" s="8" t="n">
        <f aca="false">IF(AND(AP863&gt;=V_NEED,AR863&gt;=P_MIN,AQ863&gt;=Z_MIN,F863&lt;=N_CAP,D863&lt;=R_MAX,OR(CORONA_REQ=0,O863&gt;=G863),OR(CORE_MODE&lt;&gt;3,E_CORE&lt;=E_NULL_MAX),N_CW_A_OK="yes"),1,0)</f>
        <v>1</v>
      </c>
      <c r="AL863" s="31" t="n">
        <f aca="false">IF(AK863=1,IF(OBJECTIVE=1,AI863,AJ863),1000000000000)+ROW()*0.000000001</f>
        <v>6069.254394194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IF(CORE_MODE=1,G863,IF(OR(CORE_MODE=3,CORE_MODE=4),IF(A_FEED=2,0,G863)+(CHOOSE(N_CW+1,0,1,CW_N2,CW_N3,CW_N4,CW_N5,CW_N6)+IF(A_FEED=2,CHOOSE(MIN(N_CW_A,6)+1,0,1,CW_N2,CW_N3,CW_N4,CW_N5,CW_N6),CHOOSE(MIN(N_CW_A,2)+1,0,CW_A1,CW_A2)))*CW_PER_SWING*AM863,AM863))</f>
        <v>29.626553786544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2*ROUNDUP(G864*1000/V_ZENER,0)*PRICE_Z+(4+IF(CORE_MODE=1,1,0)+IF(OR(CORE_MODE=3,CORE_MODE=4),IF(A_FEED=2,0,1)+2*N_CW+2*N_CW_A,0))*ROUNDUP(G864*DIODE_SAFETY/V_STICK,0)*PRICE_STICK</f>
        <v>109.2</v>
      </c>
      <c r="AG864" s="24" t="n">
        <f aca="false">SUM(X864:AF864)</f>
        <v>2085.18617677</v>
      </c>
      <c r="AH864" s="20" t="n">
        <f aca="false">FIXED_BOM</f>
        <v>3754</v>
      </c>
      <c r="AI864" s="24" t="n">
        <f aca="false">(AG864+AH864)*(1+CONT)</f>
        <v>6715.0641032855</v>
      </c>
      <c r="AJ864" s="24" t="n">
        <f aca="false">IF(AR864&gt;0,AI864/AR864,1000000000000)</f>
        <v>1805.82233063834</v>
      </c>
      <c r="AK864" s="8" t="n">
        <f aca="false">IF(AND(AP864&gt;=V_NEED,AR864&gt;=P_MIN,AQ864&gt;=Z_MIN,F864&lt;=N_CAP,D864&lt;=R_MAX,OR(CORONA_REQ=0,O864&gt;=G864),OR(CORE_MODE&lt;&gt;3,E_CORE&lt;=E_NULL_MAX),N_CW_A_OK="yes"),1,0)</f>
        <v>1</v>
      </c>
      <c r="AL864" s="31" t="n">
        <f aca="false">IF(AK864=1,IF(OBJECTIVE=1,AI864,AJ864),1000000000000)+ROW()*0.000000001</f>
        <v>6715.0641041495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IF(CORE_MODE=1,G864,IF(OR(CORE_MODE=3,CORE_MODE=4),IF(A_FEED=2,0,G864)+(CHOOSE(N_CW+1,0,1,CW_N2,CW_N3,CW_N4,CW_N5,CW_N6)+IF(A_FEED=2,CHOOSE(MIN(N_CW_A,6)+1,0,1,CW_N2,CW_N3,CW_N4,CW_N5,CW_N6),CHOOSE(MIN(N_CW_A,2)+1,0,CW_A1,CW_A2)))*CW_PER_SWING*AM864,AM864))</f>
        <v>30.0924159822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2*ROUNDUP(G865*1000/V_ZENER,0)*PRICE_Z+(4+IF(CORE_MODE=1,1,0)+IF(OR(CORE_MODE=3,CORE_MODE=4),IF(A_FEED=2,0,1)+2*N_CW+2*N_CW_A,0))*ROUNDUP(G865*DIODE_SAFETY/V_STICK,0)*PRICE_STICK</f>
        <v>109.2</v>
      </c>
      <c r="AG865" s="24" t="n">
        <f aca="false">SUM(X865:AF865)</f>
        <v>2646.75997107</v>
      </c>
      <c r="AH865" s="20" t="n">
        <f aca="false">FIXED_BOM</f>
        <v>3754</v>
      </c>
      <c r="AI865" s="24" t="n">
        <f aca="false">(AG865+AH865)*(1+CONT)</f>
        <v>7360.8739667305</v>
      </c>
      <c r="AJ865" s="24" t="n">
        <f aca="false">IF(AR865&gt;0,AI865/AR865,1000000000000)</f>
        <v>1397.26013244121</v>
      </c>
      <c r="AK865" s="8" t="n">
        <f aca="false">IF(AND(AP865&gt;=V_NEED,AR865&gt;=P_MIN,AQ865&gt;=Z_MIN,F865&lt;=N_CAP,D865&lt;=R_MAX,OR(CORONA_REQ=0,O865&gt;=G865),OR(CORE_MODE&lt;&gt;3,E_CORE&lt;=E_NULL_MAX),N_CW_A_OK="yes"),1,0)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IF(CORE_MODE=1,G865,IF(OR(CORE_MODE=3,CORE_MODE=4),IF(A_FEED=2,0,G865)+(CHOOSE(N_CW+1,0,1,CW_N2,CW_N3,CW_N4,CW_N5,CW_N6)+IF(A_FEED=2,CHOOSE(MIN(N_CW_A,6)+1,0,1,CW_N2,CW_N3,CW_N4,CW_N5,CW_N6),CHOOSE(MIN(N_CW_A,2)+1,0,CW_A1,CW_A2)))*CW_PER_SWING*AM865,AM865))</f>
        <v>30.265006898412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2*ROUNDUP(G866*1000/V_ZENER,0)*PRICE_Z+(4+IF(CORE_MODE=1,1,0)+IF(OR(CORE_MODE=3,CORE_MODE=4),IF(A_FEED=2,0,1)+2*N_CW+2*N_CW_A,0))*ROUNDUP(G866*DIODE_SAFETY/V_STICK,0)*PRICE_STICK</f>
        <v>109.2</v>
      </c>
      <c r="AG866" s="24" t="n">
        <f aca="false">SUM(X866:AF866)</f>
        <v>3208.3336869</v>
      </c>
      <c r="AH866" s="20" t="n">
        <f aca="false">FIXED_BOM</f>
        <v>3754</v>
      </c>
      <c r="AI866" s="24" t="n">
        <f aca="false">(AG866+AH866)*(1+CONT)</f>
        <v>8006.683739935</v>
      </c>
      <c r="AJ866" s="24" t="n">
        <f aca="false">IF(AR866&gt;0,AI866/AR866,1000000000000)</f>
        <v>1175.18210610507</v>
      </c>
      <c r="AK866" s="8" t="n">
        <f aca="false">IF(AND(AP866&gt;=V_NEED,AR866&gt;=P_MIN,AQ866&gt;=Z_MIN,F866&lt;=N_CAP,D866&lt;=R_MAX,OR(CORONA_REQ=0,O866&gt;=G866),OR(CORE_MODE&lt;&gt;3,E_CORE&lt;=E_NULL_MAX),N_CW_A_OK="yes"),1,0)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IF(CORE_MODE=1,G866,IF(OR(CORE_MODE=3,CORE_MODE=4),IF(A_FEED=2,0,G866)+(CHOOSE(N_CW+1,0,1,CW_N2,CW_N3,CW_N4,CW_N5,CW_N6)+IF(A_FEED=2,CHOOSE(MIN(N_CW_A,6)+1,0,1,CW_N2,CW_N3,CW_N4,CW_N5,CW_N6),CHOOSE(MIN(N_CW_A,2)+1,0,CW_A1,CW_A2)))*CW_PER_SWING*AM866,AM866))</f>
        <v>30.399435281358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2*ROUNDUP(G867*1000/V_ZENER,0)*PRICE_Z+(4+IF(CORE_MODE=1,1,0)+IF(OR(CORE_MODE=3,CORE_MODE=4),IF(A_FEED=2,0,1)+2*N_CW+2*N_CW_A,0))*ROUNDUP(G867*DIODE_SAFETY/V_STICK,0)*PRICE_STICK</f>
        <v>109.2</v>
      </c>
      <c r="AG867" s="24" t="n">
        <f aca="false">SUM(X867:AF867)</f>
        <v>3769.9073612</v>
      </c>
      <c r="AH867" s="20" t="n">
        <f aca="false">FIXED_BOM</f>
        <v>3754</v>
      </c>
      <c r="AI867" s="24" t="n">
        <f aca="false">(AG867+AH867)*(1+CONT)</f>
        <v>8652.49346538</v>
      </c>
      <c r="AJ867" s="24" t="n">
        <f aca="false">IF(AR867&gt;0,AI867/AR867,1000000000000)</f>
        <v>1033.70254735801</v>
      </c>
      <c r="AK867" s="8" t="n">
        <f aca="false">IF(AND(AP867&gt;=V_NEED,AR867&gt;=P_MIN,AQ867&gt;=Z_MIN,F867&lt;=N_CAP,D867&lt;=R_MAX,OR(CORONA_REQ=0,O867&gt;=G867),OR(CORE_MODE&lt;&gt;3,E_CORE&lt;=E_NULL_MAX),N_CW_A_OK="yes"),1,0)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IF(CORE_MODE=1,G867,IF(OR(CORE_MODE=3,CORE_MODE=4),IF(A_FEED=2,0,G867)+(CHOOSE(N_CW+1,0,1,CW_N2,CW_N3,CW_N4,CW_N5,CW_N6)+IF(A_FEED=2,CHOOSE(MIN(N_CW_A,6)+1,0,1,CW_N2,CW_N3,CW_N4,CW_N5,CW_N6),CHOOSE(MIN(N_CW_A,2)+1,0,CW_A1,CW_A2)))*CW_PER_SWING*AM867,AM867))</f>
        <v>30.507314154174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2*ROUNDUP(G868*1000/V_ZENER,0)*PRICE_Z+(4+IF(CORE_MODE=1,1,0)+IF(OR(CORE_MODE=3,CORE_MODE=4),IF(A_FEED=2,0,1)+2*N_CW+2*N_CW_A,0))*ROUNDUP(G868*DIODE_SAFETY/V_STICK,0)*PRICE_STICK</f>
        <v>109.2</v>
      </c>
      <c r="AG868" s="24" t="n">
        <f aca="false">SUM(X868:AF868)</f>
        <v>4893.05479786</v>
      </c>
      <c r="AH868" s="20" t="n">
        <f aca="false">FIXED_BOM</f>
        <v>3754</v>
      </c>
      <c r="AI868" s="24" t="n">
        <f aca="false">(AG868+AH868)*(1+CONT)</f>
        <v>9944.113017539</v>
      </c>
      <c r="AJ868" s="24" t="n">
        <f aca="false">IF(AR868&gt;0,AI868/AR868,1000000000000)</f>
        <v>866.638460351916</v>
      </c>
      <c r="AK868" s="8" t="n">
        <f aca="false">IF(AND(AP868&gt;=V_NEED,AR868&gt;=P_MIN,AQ868&gt;=Z_MIN,F868&lt;=N_CAP,D868&lt;=R_MAX,OR(CORONA_REQ=0,O868&gt;=G868),OR(CORE_MODE&lt;&gt;3,E_CORE&lt;=E_NULL_MAX),N_CW_A_OK="yes"),1,0)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IF(CORE_MODE=1,G868,IF(OR(CORE_MODE=3,CORE_MODE=4),IF(A_FEED=2,0,G868)+(CHOOSE(N_CW+1,0,1,CW_N2,CW_N3,CW_N4,CW_N5,CW_N6)+IF(A_FEED=2,CHOOSE(MIN(N_CW_A,6)+1,0,1,CW_N2,CW_N3,CW_N4,CW_N5,CW_N6),CHOOSE(MIN(N_CW_A,2)+1,0,CW_A1,CW_A2)))*CW_PER_SWING*AM868,AM868))</f>
        <v>30.76247807919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2*ROUNDUP(G869*1000/V_ZENER,0)*PRICE_Z+(4+IF(CORE_MODE=1,1,0)+IF(OR(CORE_MODE=3,CORE_MODE=4),IF(A_FEED=2,0,1)+2*N_CW+2*N_CW_A,0))*ROUNDUP(G869*DIODE_SAFETY/V_STICK,0)*PRICE_STICK</f>
        <v>109.2</v>
      </c>
      <c r="AG869" s="24" t="n">
        <f aca="false">SUM(X869:AF869)</f>
        <v>1452.41446147</v>
      </c>
      <c r="AH869" s="20" t="n">
        <f aca="false">FIXED_BOM</f>
        <v>3754</v>
      </c>
      <c r="AI869" s="24" t="n">
        <f aca="false">(AG869+AH869)*(1+CONT)</f>
        <v>5987.3766306905</v>
      </c>
      <c r="AJ869" s="24" t="n">
        <f aca="false">IF(AR869&gt;0,AI869/AR869,1000000000000)</f>
        <v>3687.81878697703</v>
      </c>
      <c r="AK869" s="8" t="n">
        <f aca="false">IF(AND(AP869&gt;=V_NEED,AR869&gt;=P_MIN,AQ869&gt;=Z_MIN,F869&lt;=N_CAP,D869&lt;=R_MAX,OR(CORONA_REQ=0,O869&gt;=G869),OR(CORE_MODE&lt;&gt;3,E_CORE&lt;=E_NULL_MAX),N_CW_A_OK="yes"),1,0)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IF(CORE_MODE=1,G869,IF(OR(CORE_MODE=3,CORE_MODE=4),IF(A_FEED=2,0,G869)+(CHOOSE(N_CW+1,0,1,CW_N2,CW_N3,CW_N4,CW_N5,CW_N6)+IF(A_FEED=2,CHOOSE(MIN(N_CW_A,6)+1,0,1,CW_N2,CW_N3,CW_N4,CW_N5,CW_N6),CHOOSE(MIN(N_CW_A,2)+1,0,CW_A1,CW_A2)))*CW_PER_SWING*AM869,AM869))</f>
        <v>29.937062086074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2*ROUNDUP(G870*1000/V_ZENER,0)*PRICE_Z+(4+IF(CORE_MODE=1,1,0)+IF(OR(CORE_MODE=3,CORE_MODE=4),IF(A_FEED=2,0,1)+2*N_CW+2*N_CW_A,0))*ROUNDUP(G870*DIODE_SAFETY/V_STICK,0)*PRICE_STICK</f>
        <v>109.2</v>
      </c>
      <c r="AG870" s="24" t="n">
        <f aca="false">SUM(X870:AF870)</f>
        <v>2021.25148797</v>
      </c>
      <c r="AH870" s="20" t="n">
        <f aca="false">FIXED_BOM</f>
        <v>3754</v>
      </c>
      <c r="AI870" s="24" t="n">
        <f aca="false">(AG870+AH870)*(1+CONT)</f>
        <v>6641.5392111655</v>
      </c>
      <c r="AJ870" s="24" t="n">
        <f aca="false">IF(AR870&gt;0,AI870/AR870,1000000000000)</f>
        <v>2325.24583116518</v>
      </c>
      <c r="AK870" s="8" t="n">
        <f aca="false">IF(AND(AP870&gt;=V_NEED,AR870&gt;=P_MIN,AQ870&gt;=Z_MIN,F870&lt;=N_CAP,D870&lt;=R_MAX,OR(CORONA_REQ=0,O870&gt;=G870),OR(CORE_MODE&lt;&gt;3,E_CORE&lt;=E_NULL_MAX),N_CW_A_OK="yes"),1,0)</f>
        <v>1</v>
      </c>
      <c r="AL870" s="31" t="n">
        <f aca="false">IF(AK870=1,IF(OBJECTIVE=1,AI870,AJ870),1000000000000)+ROW()*0.000000001</f>
        <v>6641.5392120355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IF(CORE_MODE=1,G870,IF(OR(CORE_MODE=3,CORE_MODE=4),IF(A_FEED=2,0,G870)+(CHOOSE(N_CW+1,0,1,CW_N2,CW_N3,CW_N4,CW_N5,CW_N6)+IF(A_FEED=2,CHOOSE(MIN(N_CW_A,6)+1,0,1,CW_N2,CW_N3,CW_N4,CW_N5,CW_N6),CHOOSE(MIN(N_CW_A,2)+1,0,CW_A1,CW_A2)))*CW_PER_SWING*AM870,AM870))</f>
        <v>30.275096136714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2*ROUNDUP(G871*1000/V_ZENER,0)*PRICE_Z+(4+IF(CORE_MODE=1,1,0)+IF(OR(CORE_MODE=3,CORE_MODE=4),IF(A_FEED=2,0,1)+2*N_CW+2*N_CW_A,0))*ROUNDUP(G871*DIODE_SAFETY/V_STICK,0)*PRICE_STICK</f>
        <v>109.2</v>
      </c>
      <c r="AG871" s="24" t="n">
        <f aca="false">SUM(X871:AF871)</f>
        <v>2500.76878061</v>
      </c>
      <c r="AH871" s="20" t="n">
        <f aca="false">FIXED_BOM</f>
        <v>3754</v>
      </c>
      <c r="AI871" s="24" t="n">
        <f aca="false">(AG871+AH871)*(1+CONT)</f>
        <v>7192.9840977015</v>
      </c>
      <c r="AJ871" s="24" t="n">
        <f aca="false">IF(AR871&gt;0,AI871/AR871,1000000000000)</f>
        <v>1754.46681401525</v>
      </c>
      <c r="AK871" s="8" t="n">
        <f aca="false">IF(AND(AP871&gt;=V_NEED,AR871&gt;=P_MIN,AQ871&gt;=Z_MIN,F871&lt;=N_CAP,D871&lt;=R_MAX,OR(CORONA_REQ=0,O871&gt;=G871),OR(CORE_MODE&lt;&gt;3,E_CORE&lt;=E_NULL_MAX),N_CW_A_OK="yes"),1,0)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IF(CORE_MODE=1,G871,IF(OR(CORE_MODE=3,CORE_MODE=4),IF(A_FEED=2,0,G871)+(CHOOSE(N_CW+1,0,1,CW_N2,CW_N3,CW_N4,CW_N5,CW_N6)+IF(A_FEED=2,CHOOSE(MIN(N_CW_A,6)+1,0,1,CW_N2,CW_N3,CW_N4,CW_N5,CW_N6),CHOOSE(MIN(N_CW_A,2)+1,0,CW_A1,CW_A2)))*CW_PER_SWING*AM871,AM871))</f>
        <v>30.450552107976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2*ROUNDUP(G872*1000/V_ZENER,0)*PRICE_Z+(4+IF(CORE_MODE=1,1,0)+IF(OR(CORE_MODE=3,CORE_MODE=4),IF(A_FEED=2,0,1)+2*N_CW+2*N_CW_A,0))*ROUNDUP(G872*DIODE_SAFETY/V_STICK,0)*PRICE_STICK</f>
        <v>109.2</v>
      </c>
      <c r="AG872" s="24" t="n">
        <f aca="false">SUM(X872:AF872)</f>
        <v>2980.28594128</v>
      </c>
      <c r="AH872" s="20" t="n">
        <f aca="false">FIXED_BOM</f>
        <v>3754</v>
      </c>
      <c r="AI872" s="24" t="n">
        <f aca="false">(AG872+AH872)*(1+CONT)</f>
        <v>7744.428832472</v>
      </c>
      <c r="AJ872" s="24" t="n">
        <f aca="false">IF(AR872&gt;0,AI872/AR872,1000000000000)</f>
        <v>1448.02178203618</v>
      </c>
      <c r="AK872" s="8" t="n">
        <f aca="false">IF(AND(AP872&gt;=V_NEED,AR872&gt;=P_MIN,AQ872&gt;=Z_MIN,F872&lt;=N_CAP,D872&lt;=R_MAX,OR(CORONA_REQ=0,O872&gt;=G872),OR(CORE_MODE&lt;&gt;3,E_CORE&lt;=E_NULL_MAX),N_CW_A_OK="yes"),1,0)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IF(CORE_MODE=1,G872,IF(OR(CORE_MODE=3,CORE_MODE=4),IF(A_FEED=2,0,G872)+(CHOOSE(N_CW+1,0,1,CW_N2,CW_N3,CW_N4,CW_N5,CW_N6)+IF(A_FEED=2,CHOOSE(MIN(N_CW_A,6)+1,0,1,CW_N2,CW_N3,CW_N4,CW_N5,CW_N6),CHOOSE(MIN(N_CW_A,2)+1,0,CW_A1,CW_A2)))*CW_PER_SWING*AM872,AM872))</f>
        <v>30.58284973887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2*ROUNDUP(G873*1000/V_ZENER,0)*PRICE_Z+(4+IF(CORE_MODE=1,1,0)+IF(OR(CORE_MODE=3,CORE_MODE=4),IF(A_FEED=2,0,1)+2*N_CW+2*N_CW_A,0))*ROUNDUP(G873*DIODE_SAFETY/V_STICK,0)*PRICE_STICK</f>
        <v>109.2</v>
      </c>
      <c r="AG873" s="24" t="n">
        <f aca="false">SUM(X873:AF873)</f>
        <v>3549.12309975</v>
      </c>
      <c r="AH873" s="20" t="n">
        <f aca="false">FIXED_BOM</f>
        <v>3754</v>
      </c>
      <c r="AI873" s="24" t="n">
        <f aca="false">(AG873+AH873)*(1+CONT)</f>
        <v>8398.5915647125</v>
      </c>
      <c r="AJ873" s="24" t="n">
        <f aca="false">IF(AR873&gt;0,AI873/AR873,1000000000000)</f>
        <v>1272.82706604057</v>
      </c>
      <c r="AK873" s="8" t="n">
        <f aca="false">IF(AND(AP873&gt;=V_NEED,AR873&gt;=P_MIN,AQ873&gt;=Z_MIN,F873&lt;=N_CAP,D873&lt;=R_MAX,OR(CORONA_REQ=0,O873&gt;=G873),OR(CORE_MODE&lt;&gt;3,E_CORE&lt;=E_NULL_MAX),N_CW_A_OK="yes"),1,0)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IF(CORE_MODE=1,G873,IF(OR(CORE_MODE=3,CORE_MODE=4),IF(A_FEED=2,0,G873)+(CHOOSE(N_CW+1,0,1,CW_N2,CW_N3,CW_N4,CW_N5,CW_N6)+IF(A_FEED=2,CHOOSE(MIN(N_CW_A,6)+1,0,1,CW_N2,CW_N3,CW_N4,CW_N5,CW_N6),CHOOSE(MIN(N_CW_A,2)+1,0,CW_A1,CW_A2)))*CW_PER_SWING*AM873,AM873))</f>
        <v>30.691683630036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2*ROUNDUP(G874*1000/V_ZENER,0)*PRICE_Z+(4+IF(CORE_MODE=1,1,0)+IF(OR(CORE_MODE=3,CORE_MODE=4),IF(A_FEED=2,0,1)+2*N_CW+2*N_CW_A,0))*ROUNDUP(G874*DIODE_SAFETY/V_STICK,0)*PRICE_STICK</f>
        <v>109.2</v>
      </c>
      <c r="AG874" s="24" t="n">
        <f aca="false">SUM(X874:AF874)</f>
        <v>4597.47741539</v>
      </c>
      <c r="AH874" s="20" t="n">
        <f aca="false">FIXED_BOM</f>
        <v>3754</v>
      </c>
      <c r="AI874" s="24" t="n">
        <f aca="false">(AG874+AH874)*(1+CONT)</f>
        <v>9604.1990276985</v>
      </c>
      <c r="AJ874" s="24" t="n">
        <f aca="false">IF(AR874&gt;0,AI874/AR874,1000000000000)</f>
        <v>1054.92099105362</v>
      </c>
      <c r="AK874" s="8" t="n">
        <f aca="false">IF(AND(AP874&gt;=V_NEED,AR874&gt;=P_MIN,AQ874&gt;=Z_MIN,F874&lt;=N_CAP,D874&lt;=R_MAX,OR(CORONA_REQ=0,O874&gt;=G874),OR(CORE_MODE&lt;&gt;3,E_CORE&lt;=E_NULL_MAX),N_CW_A_OK="yes"),1,0)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IF(CORE_MODE=1,G874,IF(OR(CORE_MODE=3,CORE_MODE=4),IF(A_FEED=2,0,G874)+(CHOOSE(N_CW+1,0,1,CW_N2,CW_N3,CW_N4,CW_N5,CW_N6)+IF(A_FEED=2,CHOOSE(MIN(N_CW_A,6)+1,0,1,CW_N2,CW_N3,CW_N4,CW_N5,CW_N6),CHOOSE(MIN(N_CW_A,2)+1,0,CW_A1,CW_A2)))*CW_PER_SWING*AM874,AM874))</f>
        <v>30.860322892542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2*ROUNDUP(G875*1000/V_ZENER,0)*PRICE_Z+(4+IF(CORE_MODE=1,1,0)+IF(OR(CORE_MODE=3,CORE_MODE=4),IF(A_FEED=2,0,1)+2*N_CW+2*N_CW_A,0))*ROUNDUP(G875*DIODE_SAFETY/V_STICK,0)*PRICE_STICK</f>
        <v>109.2</v>
      </c>
      <c r="AG875" s="24" t="n">
        <f aca="false">SUM(X875:AF875)</f>
        <v>1550.87217212</v>
      </c>
      <c r="AH875" s="20" t="n">
        <f aca="false">FIXED_BOM</f>
        <v>3754</v>
      </c>
      <c r="AI875" s="24" t="n">
        <f aca="false">(AG875+AH875)*(1+CONT)</f>
        <v>6100.602997938</v>
      </c>
      <c r="AJ875" s="24" t="n">
        <f aca="false">IF(AR875&gt;0,AI875/AR875,1000000000000)</f>
        <v>3084.22176999541</v>
      </c>
      <c r="AK875" s="8" t="n">
        <f aca="false">IF(AND(AP875&gt;=V_NEED,AR875&gt;=P_MIN,AQ875&gt;=Z_MIN,F875&lt;=N_CAP,D875&lt;=R_MAX,OR(CORONA_REQ=0,O875&gt;=G875),OR(CORE_MODE&lt;&gt;3,E_CORE&lt;=E_NULL_MAX),N_CW_A_OK="yes"),1,0)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IF(CORE_MODE=1,G875,IF(OR(CORE_MODE=3,CORE_MODE=4),IF(A_FEED=2,0,G875)+(CHOOSE(N_CW+1,0,1,CW_N2,CW_N3,CW_N4,CW_N5,CW_N6)+IF(A_FEED=2,CHOOSE(MIN(N_CW_A,6)+1,0,1,CW_N2,CW_N3,CW_N4,CW_N5,CW_N6),CHOOSE(MIN(N_CW_A,2)+1,0,CW_A1,CW_A2)))*CW_PER_SWING*AM875,AM875))</f>
        <v>29.979435189132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2*ROUNDUP(G876*1000/V_ZENER,0)*PRICE_Z+(4+IF(CORE_MODE=1,1,0)+IF(OR(CORE_MODE=3,CORE_MODE=4),IF(A_FEED=2,0,1)+2*N_CW+2*N_CW_A,0))*ROUNDUP(G876*DIODE_SAFETY/V_STICK,0)*PRICE_STICK</f>
        <v>109.2</v>
      </c>
      <c r="AG876" s="24" t="n">
        <f aca="false">SUM(X876:AF876)</f>
        <v>2034.95845467</v>
      </c>
      <c r="AH876" s="20" t="n">
        <f aca="false">FIXED_BOM</f>
        <v>3754</v>
      </c>
      <c r="AI876" s="24" t="n">
        <f aca="false">(AG876+AH876)*(1+CONT)</f>
        <v>6657.3022228705</v>
      </c>
      <c r="AJ876" s="24" t="n">
        <f aca="false">IF(AR876&gt;0,AI876/AR876,1000000000000)</f>
        <v>1950.72403031426</v>
      </c>
      <c r="AK876" s="8" t="n">
        <f aca="false">IF(AND(AP876&gt;=V_NEED,AR876&gt;=P_MIN,AQ876&gt;=Z_MIN,F876&lt;=N_CAP,D876&lt;=R_MAX,OR(CORONA_REQ=0,O876&gt;=G876),OR(CORE_MODE&lt;&gt;3,E_CORE&lt;=E_NULL_MAX),N_CW_A_OK="yes"),1,0)</f>
        <v>1</v>
      </c>
      <c r="AL876" s="31" t="n">
        <f aca="false">IF(AK876=1,IF(OBJECTIVE=1,AI876,AJ876),1000000000000)+ROW()*0.000000001</f>
        <v>6657.3022237465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IF(CORE_MODE=1,G876,IF(OR(CORE_MODE=3,CORE_MODE=4),IF(A_FEED=2,0,G876)+(CHOOSE(N_CW+1,0,1,CW_N2,CW_N3,CW_N4,CW_N5,CW_N6)+IF(A_FEED=2,CHOOSE(MIN(N_CW_A,6)+1,0,1,CW_N2,CW_N3,CW_N4,CW_N5,CW_N6),CHOOSE(MIN(N_CW_A,2)+1,0,CW_A1,CW_A2)))*CW_PER_SWING*AM876,AM876))</f>
        <v>30.275456921424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2*ROUNDUP(G877*1000/V_ZENER,0)*PRICE_Z+(4+IF(CORE_MODE=1,1,0)+IF(OR(CORE_MODE=3,CORE_MODE=4),IF(A_FEED=2,0,1)+2*N_CW+2*N_CW_A,0))*ROUNDUP(G877*DIODE_SAFETY/V_STICK,0)*PRICE_STICK</f>
        <v>109.2</v>
      </c>
      <c r="AG877" s="24" t="n">
        <f aca="false">SUM(X877:AF877)</f>
        <v>2608.36453305</v>
      </c>
      <c r="AH877" s="20" t="n">
        <f aca="false">FIXED_BOM</f>
        <v>3754</v>
      </c>
      <c r="AI877" s="24" t="n">
        <f aca="false">(AG877+AH877)*(1+CONT)</f>
        <v>7316.7192130075</v>
      </c>
      <c r="AJ877" s="24" t="n">
        <f aca="false">IF(AR877&gt;0,AI877/AR877,1000000000000)</f>
        <v>1506.36533530474</v>
      </c>
      <c r="AK877" s="8" t="n">
        <f aca="false">IF(AND(AP877&gt;=V_NEED,AR877&gt;=P_MIN,AQ877&gt;=Z_MIN,F877&lt;=N_CAP,D877&lt;=R_MAX,OR(CORONA_REQ=0,O877&gt;=G877),OR(CORE_MODE&lt;&gt;3,E_CORE&lt;=E_NULL_MAX),N_CW_A_OK="yes"),1,0)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IF(CORE_MODE=1,G877,IF(OR(CORE_MODE=3,CORE_MODE=4),IF(A_FEED=2,0,G877)+(CHOOSE(N_CW+1,0,1,CW_N2,CW_N3,CW_N4,CW_N5,CW_N6)+IF(A_FEED=2,CHOOSE(MIN(N_CW_A,6)+1,0,1,CW_N2,CW_N3,CW_N4,CW_N5,CW_N6),CHOOSE(MIN(N_CW_A,2)+1,0,CW_A1,CW_A2)))*CW_PER_SWING*AM877,AM877))</f>
        <v>30.44770403103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2*ROUNDUP(G878*1000/V_ZENER,0)*PRICE_Z+(4+IF(CORE_MODE=1,1,0)+IF(OR(CORE_MODE=3,CORE_MODE=4),IF(A_FEED=2,0,1)+2*N_CW+2*N_CW_A,0))*ROUNDUP(G878*DIODE_SAFETY/V_STICK,0)*PRICE_STICK</f>
        <v>109.2</v>
      </c>
      <c r="AG878" s="24" t="n">
        <f aca="false">SUM(X878:AF878)</f>
        <v>3181.77055793</v>
      </c>
      <c r="AH878" s="20" t="n">
        <f aca="false">FIXED_BOM</f>
        <v>3754</v>
      </c>
      <c r="AI878" s="24" t="n">
        <f aca="false">(AG878+AH878)*(1+CONT)</f>
        <v>7976.1361416195</v>
      </c>
      <c r="AJ878" s="24" t="n">
        <f aca="false">IF(AR878&gt;0,AI878/AR878,1000000000000)</f>
        <v>1264.71616939923</v>
      </c>
      <c r="AK878" s="8" t="n">
        <f aca="false">IF(AND(AP878&gt;=V_NEED,AR878&gt;=P_MIN,AQ878&gt;=Z_MIN,F878&lt;=N_CAP,D878&lt;=R_MAX,OR(CORONA_REQ=0,O878&gt;=G878),OR(CORE_MODE&lt;&gt;3,E_CORE&lt;=E_NULL_MAX),N_CW_A_OK="yes"),1,0)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IF(CORE_MODE=1,G878,IF(OR(CORE_MODE=3,CORE_MODE=4),IF(A_FEED=2,0,G878)+(CHOOSE(N_CW+1,0,1,CW_N2,CW_N3,CW_N4,CW_N5,CW_N6)+IF(A_FEED=2,CHOOSE(MIN(N_CW_A,6)+1,0,1,CW_N2,CW_N3,CW_N4,CW_N5,CW_N6),CHOOSE(MIN(N_CW_A,2)+1,0,CW_A1,CW_A2)))*CW_PER_SWING*AM878,AM878))</f>
        <v>30.581699472324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2*ROUNDUP(G879*1000/V_ZENER,0)*PRICE_Z+(4+IF(CORE_MODE=1,1,0)+IF(OR(CORE_MODE=3,CORE_MODE=4),IF(A_FEED=2,0,1)+2*N_CW+2*N_CW_A,0))*ROUNDUP(G879*DIODE_SAFETY/V_STICK,0)*PRICE_STICK</f>
        <v>109.2</v>
      </c>
      <c r="AG879" s="24" t="n">
        <f aca="false">SUM(X879:AF879)</f>
        <v>3755.17662434</v>
      </c>
      <c r="AH879" s="20" t="n">
        <f aca="false">FIXED_BOM</f>
        <v>3754</v>
      </c>
      <c r="AI879" s="24" t="n">
        <f aca="false">(AG879+AH879)*(1+CONT)</f>
        <v>8635.553117991</v>
      </c>
      <c r="AJ879" s="24" t="n">
        <f aca="false">IF(AR879&gt;0,AI879/AR879,1000000000000)</f>
        <v>1113.48677079231</v>
      </c>
      <c r="AK879" s="8" t="n">
        <f aca="false">IF(AND(AP879&gt;=V_NEED,AR879&gt;=P_MIN,AQ879&gt;=Z_MIN,F879&lt;=N_CAP,D879&lt;=R_MAX,OR(CORONA_REQ=0,O879&gt;=G879),OR(CORE_MODE&lt;&gt;3,E_CORE&lt;=E_NULL_MAX),N_CW_A_OK="yes"),1,0)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IF(CORE_MODE=1,G879,IF(OR(CORE_MODE=3,CORE_MODE=4),IF(A_FEED=2,0,G879)+(CHOOSE(N_CW+1,0,1,CW_N2,CW_N3,CW_N4,CW_N5,CW_N6)+IF(A_FEED=2,CHOOSE(MIN(N_CW_A,6)+1,0,1,CW_N2,CW_N3,CW_N4,CW_N5,CW_N6),CHOOSE(MIN(N_CW_A,2)+1,0,CW_A1,CW_A2)))*CW_PER_SWING*AM879,AM879))</f>
        <v>30.689709925446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2*ROUNDUP(G880*1000/V_ZENER,0)*PRICE_Z+(4+IF(CORE_MODE=1,1,0)+IF(OR(CORE_MODE=3,CORE_MODE=4),IF(A_FEED=2,0,1)+2*N_CW+2*N_CW_A,0))*ROUNDUP(G880*DIODE_SAFETY/V_STICK,0)*PRICE_STICK</f>
        <v>109.2</v>
      </c>
      <c r="AG880" s="24" t="n">
        <f aca="false">SUM(X880:AF880)</f>
        <v>4812.66892527</v>
      </c>
      <c r="AH880" s="20" t="n">
        <f aca="false">FIXED_BOM</f>
        <v>3754</v>
      </c>
      <c r="AI880" s="24" t="n">
        <f aca="false">(AG880+AH880)*(1+CONT)</f>
        <v>9851.6692640605</v>
      </c>
      <c r="AJ880" s="24" t="n">
        <f aca="false">IF(AR880&gt;0,AI880/AR880,1000000000000)</f>
        <v>924.097222199236</v>
      </c>
      <c r="AK880" s="8" t="n">
        <f aca="false">IF(AND(AP880&gt;=V_NEED,AR880&gt;=P_MIN,AQ880&gt;=Z_MIN,F880&lt;=N_CAP,D880&lt;=R_MAX,OR(CORONA_REQ=0,O880&gt;=G880),OR(CORE_MODE&lt;&gt;3,E_CORE&lt;=E_NULL_MAX),N_CW_A_OK="yes"),1,0)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IF(CORE_MODE=1,G880,IF(OR(CORE_MODE=3,CORE_MODE=4),IF(A_FEED=2,0,G880)+(CHOOSE(N_CW+1,0,1,CW_N2,CW_N3,CW_N4,CW_N5,CW_N6)+IF(A_FEED=2,CHOOSE(MIN(N_CW_A,6)+1,0,1,CW_N2,CW_N3,CW_N4,CW_N5,CW_N6),CHOOSE(MIN(N_CW_A,2)+1,0,CW_A1,CW_A2)))*CW_PER_SWING*AM880,AM880))</f>
        <v>30.886337592396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2*ROUNDUP(G881*1000/V_ZENER,0)*PRICE_Z+(4+IF(CORE_MODE=1,1,0)+IF(OR(CORE_MODE=3,CORE_MODE=4),IF(A_FEED=2,0,1)+2*N_CW+2*N_CW_A,0))*ROUNDUP(G881*DIODE_SAFETY/V_STICK,0)*PRICE_STICK</f>
        <v>109.2</v>
      </c>
      <c r="AG881" s="24" t="n">
        <f aca="false">SUM(X881:AF881)</f>
        <v>1560.01015391</v>
      </c>
      <c r="AH881" s="20" t="n">
        <f aca="false">FIXED_BOM</f>
        <v>3754</v>
      </c>
      <c r="AI881" s="24" t="n">
        <f aca="false">(AG881+AH881)*(1+CONT)</f>
        <v>6111.1116769965</v>
      </c>
      <c r="AJ881" s="24" t="n">
        <f aca="false">IF(AR881&gt;0,AI881/AR881,1000000000000)</f>
        <v>2866.3024843632</v>
      </c>
      <c r="AK881" s="8" t="n">
        <f aca="false">IF(AND(AP881&gt;=V_NEED,AR881&gt;=P_MIN,AQ881&gt;=Z_MIN,F881&lt;=N_CAP,D881&lt;=R_MAX,OR(CORONA_REQ=0,O881&gt;=G881),OR(CORE_MODE&lt;&gt;3,E_CORE&lt;=E_NULL_MAX),N_CW_A_OK="yes"),1,0)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IF(CORE_MODE=1,G881,IF(OR(CORE_MODE=3,CORE_MODE=4),IF(A_FEED=2,0,G881)+(CHOOSE(N_CW+1,0,1,CW_N2,CW_N3,CW_N4,CW_N5,CW_N6)+IF(A_FEED=2,CHOOSE(MIN(N_CW_A,6)+1,0,1,CW_N2,CW_N3,CW_N4,CW_N5,CW_N6),CHOOSE(MIN(N_CW_A,2)+1,0,CW_A1,CW_A2)))*CW_PER_SWING*AM881,AM881))</f>
        <v>29.49311013363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2*ROUNDUP(G882*1000/V_ZENER,0)*PRICE_Z+(4+IF(CORE_MODE=1,1,0)+IF(OR(CORE_MODE=3,CORE_MODE=4),IF(A_FEED=2,0,1)+2*N_CW+2*N_CW_A,0))*ROUNDUP(G882*DIODE_SAFETY/V_STICK,0)*PRICE_STICK</f>
        <v>109.2</v>
      </c>
      <c r="AG882" s="24" t="n">
        <f aca="false">SUM(X882:AF882)</f>
        <v>2137.9852222</v>
      </c>
      <c r="AH882" s="20" t="n">
        <f aca="false">FIXED_BOM</f>
        <v>3754</v>
      </c>
      <c r="AI882" s="24" t="n">
        <f aca="false">(AG882+AH882)*(1+CONT)</f>
        <v>6775.78300553</v>
      </c>
      <c r="AJ882" s="24" t="n">
        <f aca="false">IF(AR882&gt;0,AI882/AR882,1000000000000)</f>
        <v>1858.90242933352</v>
      </c>
      <c r="AK882" s="8" t="n">
        <f aca="false">IF(AND(AP882&gt;=V_NEED,AR882&gt;=P_MIN,AQ882&gt;=Z_MIN,F882&lt;=N_CAP,D882&lt;=R_MAX,OR(CORONA_REQ=0,O882&gt;=G882),OR(CORE_MODE&lt;&gt;3,E_CORE&lt;=E_NULL_MAX),N_CW_A_OK="yes"),1,0)</f>
        <v>1</v>
      </c>
      <c r="AL882" s="31" t="n">
        <f aca="false">IF(AK882=1,IF(OBJECTIVE=1,AI882,AJ882),1000000000000)+ROW()*0.000000001</f>
        <v>6775.783006412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IF(CORE_MODE=1,G882,IF(OR(CORE_MODE=3,CORE_MODE=4),IF(A_FEED=2,0,G882)+(CHOOSE(N_CW+1,0,1,CW_N2,CW_N3,CW_N4,CW_N5,CW_N6)+IF(A_FEED=2,CHOOSE(MIN(N_CW_A,6)+1,0,1,CW_N2,CW_N3,CW_N4,CW_N5,CW_N6),CHOOSE(MIN(N_CW_A,2)+1,0,CW_A1,CW_A2)))*CW_PER_SWING*AM882,AM882))</f>
        <v>30.023158051458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2*ROUNDUP(G883*1000/V_ZENER,0)*PRICE_Z+(4+IF(CORE_MODE=1,1,0)+IF(OR(CORE_MODE=3,CORE_MODE=4),IF(A_FEED=2,0,1)+2*N_CW+2*N_CW_A,0))*ROUNDUP(G883*DIODE_SAFETY/V_STICK,0)*PRICE_STICK</f>
        <v>109.2</v>
      </c>
      <c r="AG883" s="24" t="n">
        <f aca="false">SUM(X883:AF883)</f>
        <v>2715.96029199</v>
      </c>
      <c r="AH883" s="20" t="n">
        <f aca="false">FIXED_BOM</f>
        <v>3754</v>
      </c>
      <c r="AI883" s="24" t="n">
        <f aca="false">(AG883+AH883)*(1+CONT)</f>
        <v>7440.4543357885</v>
      </c>
      <c r="AJ883" s="24" t="n">
        <f aca="false">IF(AR883&gt;0,AI883/AR883,1000000000000)</f>
        <v>1440.40008459675</v>
      </c>
      <c r="AK883" s="8" t="n">
        <f aca="false">IF(AND(AP883&gt;=V_NEED,AR883&gt;=P_MIN,AQ883&gt;=Z_MIN,F883&lt;=N_CAP,D883&lt;=R_MAX,OR(CORONA_REQ=0,O883&gt;=G883),OR(CORE_MODE&lt;&gt;3,E_CORE&lt;=E_NULL_MAX),N_CW_A_OK="yes"),1,0)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IF(CORE_MODE=1,G883,IF(OR(CORE_MODE=3,CORE_MODE=4),IF(A_FEED=2,0,G883)+(CHOOSE(N_CW+1,0,1,CW_N2,CW_N3,CW_N4,CW_N5,CW_N6)+IF(A_FEED=2,CHOOSE(MIN(N_CW_A,6)+1,0,1,CW_N2,CW_N3,CW_N4,CW_N5,CW_N6),CHOOSE(MIN(N_CW_A,2)+1,0,CW_A1,CW_A2)))*CW_PER_SWING*AM883,AM883))</f>
        <v>30.19405115727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2*ROUNDUP(G884*1000/V_ZENER,0)*PRICE_Z+(4+IF(CORE_MODE=1,1,0)+IF(OR(CORE_MODE=3,CORE_MODE=4),IF(A_FEED=2,0,1)+2*N_CW+2*N_CW_A,0))*ROUNDUP(G884*DIODE_SAFETY/V_STICK,0)*PRICE_STICK</f>
        <v>109.2</v>
      </c>
      <c r="AG884" s="24" t="n">
        <f aca="false">SUM(X884:AF884)</f>
        <v>3293.93536725</v>
      </c>
      <c r="AH884" s="20" t="n">
        <f aca="false">FIXED_BOM</f>
        <v>3754</v>
      </c>
      <c r="AI884" s="24" t="n">
        <f aca="false">(AG884+AH884)*(1+CONT)</f>
        <v>8105.1256723375</v>
      </c>
      <c r="AJ884" s="24" t="n">
        <f aca="false">IF(AR884&gt;0,AI884/AR884,1000000000000)</f>
        <v>1210.49478559453</v>
      </c>
      <c r="AK884" s="8" t="n">
        <f aca="false">IF(AND(AP884&gt;=V_NEED,AR884&gt;=P_MIN,AQ884&gt;=Z_MIN,F884&lt;=N_CAP,D884&lt;=R_MAX,OR(CORONA_REQ=0,O884&gt;=G884),OR(CORE_MODE&lt;&gt;3,E_CORE&lt;=E_NULL_MAX),N_CW_A_OK="yes"),1,0)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IF(CORE_MODE=1,G884,IF(OR(CORE_MODE=3,CORE_MODE=4),IF(A_FEED=2,0,G884)+(CHOOSE(N_CW+1,0,1,CW_N2,CW_N3,CW_N4,CW_N5,CW_N6)+IF(A_FEED=2,CHOOSE(MIN(N_CW_A,6)+1,0,1,CW_N2,CW_N3,CW_N4,CW_N5,CW_N6),CHOOSE(MIN(N_CW_A,2)+1,0,CW_A1,CW_A2)))*CW_PER_SWING*AM884,AM884))</f>
        <v>30.327694302906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2*ROUNDUP(G885*1000/V_ZENER,0)*PRICE_Z+(4+IF(CORE_MODE=1,1,0)+IF(OR(CORE_MODE=3,CORE_MODE=4),IF(A_FEED=2,0,1)+2*N_CW+2*N_CW_A,0))*ROUNDUP(G885*DIODE_SAFETY/V_STICK,0)*PRICE_STICK</f>
        <v>109.2</v>
      </c>
      <c r="AG885" s="24" t="n">
        <f aca="false">SUM(X885:AF885)</f>
        <v>3871.91042507</v>
      </c>
      <c r="AH885" s="20" t="n">
        <f aca="false">FIXED_BOM</f>
        <v>3754</v>
      </c>
      <c r="AI885" s="24" t="n">
        <f aca="false">(AG885+AH885)*(1+CONT)</f>
        <v>8769.7969888305</v>
      </c>
      <c r="AJ885" s="24" t="n">
        <f aca="false">IF(AR885&gt;0,AI885/AR885,1000000000000)</f>
        <v>1067.77470099857</v>
      </c>
      <c r="AK885" s="8" t="n">
        <f aca="false">IF(AND(AP885&gt;=V_NEED,AR885&gt;=P_MIN,AQ885&gt;=Z_MIN,F885&lt;=N_CAP,D885&lt;=R_MAX,OR(CORONA_REQ=0,O885&gt;=G885),OR(CORE_MODE&lt;&gt;3,E_CORE&lt;=E_NULL_MAX),N_CW_A_OK="yes"),1,0)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IF(CORE_MODE=1,G885,IF(OR(CORE_MODE=3,CORE_MODE=4),IF(A_FEED=2,0,G885)+(CHOOSE(N_CW+1,0,1,CW_N2,CW_N3,CW_N4,CW_N5,CW_N6)+IF(A_FEED=2,CHOOSE(MIN(N_CW_A,6)+1,0,1,CW_N2,CW_N3,CW_N4,CW_N5,CW_N6),CHOOSE(MIN(N_CW_A,2)+1,0,CW_A1,CW_A2)))*CW_PER_SWING*AM885,AM885))</f>
        <v>30.434974697556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2*ROUNDUP(G886*1000/V_ZENER,0)*PRICE_Z+(4+IF(CORE_MODE=1,1,0)+IF(OR(CORE_MODE=3,CORE_MODE=4),IF(A_FEED=2,0,1)+2*N_CW+2*N_CW_A,0))*ROUNDUP(G886*DIODE_SAFETY/V_STICK,0)*PRICE_STICK</f>
        <v>109.2</v>
      </c>
      <c r="AG886" s="24" t="n">
        <f aca="false">SUM(X886:AF886)</f>
        <v>5027.86050862</v>
      </c>
      <c r="AH886" s="20" t="n">
        <f aca="false">FIXED_BOM</f>
        <v>3754</v>
      </c>
      <c r="AI886" s="24" t="n">
        <f aca="false">(AG886+AH886)*(1+CONT)</f>
        <v>10099.139584913</v>
      </c>
      <c r="AJ886" s="24" t="n">
        <f aca="false">IF(AR886&gt;0,AI886/AR886,1000000000000)</f>
        <v>895.828417824513</v>
      </c>
      <c r="AK886" s="8" t="n">
        <f aca="false">IF(AND(AP886&gt;=V_NEED,AR886&gt;=P_MIN,AQ886&gt;=Z_MIN,F886&lt;=N_CAP,D886&lt;=R_MAX,OR(CORONA_REQ=0,O886&gt;=G886),OR(CORE_MODE&lt;&gt;3,E_CORE&lt;=E_NULL_MAX),N_CW_A_OK="yes"),1,0)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IF(CORE_MODE=1,G886,IF(OR(CORE_MODE=3,CORE_MODE=4),IF(A_FEED=2,0,G886)+(CHOOSE(N_CW+1,0,1,CW_N2,CW_N3,CW_N4,CW_N5,CW_N6)+IF(A_FEED=2,CHOOSE(MIN(N_CW_A,6)+1,0,1,CW_N2,CW_N3,CW_N4,CW_N5,CW_N6),CHOOSE(MIN(N_CW_A,2)+1,0,CW_A1,CW_A2)))*CW_PER_SWING*AM886,AM886))</f>
        <v>30.68911144728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2*ROUNDUP(G887*1000/V_ZENER,0)*PRICE_Z+(4+IF(CORE_MODE=1,1,0)+IF(OR(CORE_MODE=3,CORE_MODE=4),IF(A_FEED=2,0,1)+2*N_CW+2*N_CW_A,0))*ROUNDUP(G887*DIODE_SAFETY/V_STICK,0)*PRICE_STICK</f>
        <v>109.2</v>
      </c>
      <c r="AG887" s="24" t="n">
        <f aca="false">SUM(X887:AF887)</f>
        <v>1511.92779148</v>
      </c>
      <c r="AH887" s="20" t="n">
        <f aca="false">FIXED_BOM</f>
        <v>3754</v>
      </c>
      <c r="AI887" s="24" t="n">
        <f aca="false">(AG887+AH887)*(1+CONT)</f>
        <v>6055.816960202</v>
      </c>
      <c r="AJ887" s="24" t="n">
        <f aca="false">IF(AR887&gt;0,AI887/AR887,1000000000000)</f>
        <v>3858.24039564852</v>
      </c>
      <c r="AK887" s="8" t="n">
        <f aca="false">IF(AND(AP887&gt;=V_NEED,AR887&gt;=P_MIN,AQ887&gt;=Z_MIN,F887&lt;=N_CAP,D887&lt;=R_MAX,OR(CORONA_REQ=0,O887&gt;=G887),OR(CORE_MODE&lt;&gt;3,E_CORE&lt;=E_NULL_MAX),N_CW_A_OK="yes"),1,0)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IF(CORE_MODE=1,G887,IF(OR(CORE_MODE=3,CORE_MODE=4),IF(A_FEED=2,0,G887)+(CHOOSE(N_CW+1,0,1,CW_N2,CW_N3,CW_N4,CW_N5,CW_N6)+IF(A_FEED=2,CHOOSE(MIN(N_CW_A,6)+1,0,1,CW_N2,CW_N3,CW_N4,CW_N5,CW_N6),CHOOSE(MIN(N_CW_A,2)+1,0,CW_A1,CW_A2)))*CW_PER_SWING*AM887,AM887))</f>
        <v>29.839883663304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2*ROUNDUP(G888*1000/V_ZENER,0)*PRICE_Z+(4+IF(CORE_MODE=1,1,0)+IF(OR(CORE_MODE=3,CORE_MODE=4),IF(A_FEED=2,0,1)+2*N_CW+2*N_CW_A,0))*ROUNDUP(G888*DIODE_SAFETY/V_STICK,0)*PRICE_STICK</f>
        <v>109.2</v>
      </c>
      <c r="AG888" s="24" t="n">
        <f aca="false">SUM(X888:AF888)</f>
        <v>2110.52163897</v>
      </c>
      <c r="AH888" s="20" t="n">
        <f aca="false">FIXED_BOM</f>
        <v>3754</v>
      </c>
      <c r="AI888" s="24" t="n">
        <f aca="false">(AG888+AH888)*(1+CONT)</f>
        <v>6744.1998848155</v>
      </c>
      <c r="AJ888" s="24" t="n">
        <f aca="false">IF(AR888&gt;0,AI888/AR888,1000000000000)</f>
        <v>2441.32165009321</v>
      </c>
      <c r="AK888" s="8" t="n">
        <f aca="false">IF(AND(AP888&gt;=V_NEED,AR888&gt;=P_MIN,AQ888&gt;=Z_MIN,F888&lt;=N_CAP,D888&lt;=R_MAX,OR(CORONA_REQ=0,O888&gt;=G888),OR(CORE_MODE&lt;&gt;3,E_CORE&lt;=E_NULL_MAX),N_CW_A_OK="yes"),1,0)</f>
        <v>1</v>
      </c>
      <c r="AL888" s="31" t="n">
        <f aca="false">IF(AK888=1,IF(OBJECTIVE=1,AI888,AJ888),1000000000000)+ROW()*0.000000001</f>
        <v>6744.1998857035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IF(CORE_MODE=1,G888,IF(OR(CORE_MODE=3,CORE_MODE=4),IF(A_FEED=2,0,G888)+(CHOOSE(N_CW+1,0,1,CW_N2,CW_N3,CW_N4,CW_N5,CW_N6)+IF(A_FEED=2,CHOOSE(MIN(N_CW_A,6)+1,0,1,CW_N2,CW_N3,CW_N4,CW_N5,CW_N6),CHOOSE(MIN(N_CW_A,2)+1,0,CW_A1,CW_A2)))*CW_PER_SWING*AM888,AM888))</f>
        <v>30.171567903048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2*ROUNDUP(G889*1000/V_ZENER,0)*PRICE_Z+(4+IF(CORE_MODE=1,1,0)+IF(OR(CORE_MODE=3,CORE_MODE=4),IF(A_FEED=2,0,1)+2*N_CW+2*N_CW_A,0))*ROUNDUP(G889*DIODE_SAFETY/V_STICK,0)*PRICE_STICK</f>
        <v>109.2</v>
      </c>
      <c r="AG889" s="24" t="n">
        <f aca="false">SUM(X889:AF889)</f>
        <v>2612.6056865</v>
      </c>
      <c r="AH889" s="20" t="n">
        <f aca="false">FIXED_BOM</f>
        <v>3754</v>
      </c>
      <c r="AI889" s="24" t="n">
        <f aca="false">(AG889+AH889)*(1+CONT)</f>
        <v>7321.596539475</v>
      </c>
      <c r="AJ889" s="24" t="n">
        <f aca="false">IF(AR889&gt;0,AI889/AR889,1000000000000)</f>
        <v>1844.67182192292</v>
      </c>
      <c r="AK889" s="8" t="n">
        <f aca="false">IF(AND(AP889&gt;=V_NEED,AR889&gt;=P_MIN,AQ889&gt;=Z_MIN,F889&lt;=N_CAP,D889&lt;=R_MAX,OR(CORONA_REQ=0,O889&gt;=G889),OR(CORE_MODE&lt;&gt;3,E_CORE&lt;=E_NULL_MAX),N_CW_A_OK="yes"),1,0)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IF(CORE_MODE=1,G889,IF(OR(CORE_MODE=3,CORE_MODE=4),IF(A_FEED=2,0,G889)+(CHOOSE(N_CW+1,0,1,CW_N2,CW_N3,CW_N4,CW_N5,CW_N6)+IF(A_FEED=2,CHOOSE(MIN(N_CW_A,6)+1,0,1,CW_N2,CW_N3,CW_N4,CW_N5,CW_N6),CHOOSE(MIN(N_CW_A,2)+1,0,CW_A1,CW_A2)))*CW_PER_SWING*AM889,AM889))</f>
        <v>30.34521995076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2*ROUNDUP(G890*1000/V_ZENER,0)*PRICE_Z+(4+IF(CORE_MODE=1,1,0)+IF(OR(CORE_MODE=3,CORE_MODE=4),IF(A_FEED=2,0,1)+2*N_CW+2*N_CW_A,0))*ROUNDUP(G890*DIODE_SAFETY/V_STICK,0)*PRICE_STICK</f>
        <v>109.2</v>
      </c>
      <c r="AG890" s="24" t="n">
        <f aca="false">SUM(X890:AF890)</f>
        <v>3114.68979403</v>
      </c>
      <c r="AH890" s="20" t="n">
        <f aca="false">FIXED_BOM</f>
        <v>3754</v>
      </c>
      <c r="AI890" s="24" t="n">
        <f aca="false">(AG890+AH890)*(1+CONT)</f>
        <v>7898.9932631345</v>
      </c>
      <c r="AJ890" s="24" t="n">
        <f aca="false">IF(AR890&gt;0,AI890/AR890,1000000000000)</f>
        <v>1525.94264334958</v>
      </c>
      <c r="AK890" s="8" t="n">
        <f aca="false">IF(AND(AP890&gt;=V_NEED,AR890&gt;=P_MIN,AQ890&gt;=Z_MIN,F890&lt;=N_CAP,D890&lt;=R_MAX,OR(CORONA_REQ=0,O890&gt;=G890),OR(CORE_MODE&lt;&gt;3,E_CORE&lt;=E_NULL_MAX),N_CW_A_OK="yes"),1,0)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IF(CORE_MODE=1,G890,IF(OR(CORE_MODE=3,CORE_MODE=4),IF(A_FEED=2,0,G890)+(CHOOSE(N_CW+1,0,1,CW_N2,CW_N3,CW_N4,CW_N5,CW_N6)+IF(A_FEED=2,CHOOSE(MIN(N_CW_A,6)+1,0,1,CW_N2,CW_N3,CW_N4,CW_N5,CW_N6),CHOOSE(MIN(N_CW_A,2)+1,0,CW_A1,CW_A2)))*CW_PER_SWING*AM890,AM890))</f>
        <v>30.476532851622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2*ROUNDUP(G891*1000/V_ZENER,0)*PRICE_Z+(4+IF(CORE_MODE=1,1,0)+IF(OR(CORE_MODE=3,CORE_MODE=4),IF(A_FEED=2,0,1)+2*N_CW+2*N_CW_A,0))*ROUNDUP(G891*DIODE_SAFETY/V_STICK,0)*PRICE_STICK</f>
        <v>109.2</v>
      </c>
      <c r="AG891" s="24" t="n">
        <f aca="false">SUM(X891:AF891)</f>
        <v>3713.28358152</v>
      </c>
      <c r="AH891" s="20" t="n">
        <f aca="false">FIXED_BOM</f>
        <v>3754</v>
      </c>
      <c r="AI891" s="24" t="n">
        <f aca="false">(AG891+AH891)*(1+CONT)</f>
        <v>8587.376118748</v>
      </c>
      <c r="AJ891" s="24" t="n">
        <f aca="false">IF(AR891&gt;0,AI891/AR891,1000000000000)</f>
        <v>1343.91350107515</v>
      </c>
      <c r="AK891" s="8" t="n">
        <f aca="false">IF(AND(AP891&gt;=V_NEED,AR891&gt;=P_MIN,AQ891&gt;=Z_MIN,F891&lt;=N_CAP,D891&lt;=R_MAX,OR(CORONA_REQ=0,O891&gt;=G891),OR(CORE_MODE&lt;&gt;3,E_CORE&lt;=E_NULL_MAX),N_CW_A_OK="yes"),1,0)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IF(CORE_MODE=1,G891,IF(OR(CORE_MODE=3,CORE_MODE=4),IF(A_FEED=2,0,G891)+(CHOOSE(N_CW+1,0,1,CW_N2,CW_N3,CW_N4,CW_N5,CW_N6)+IF(A_FEED=2,CHOOSE(MIN(N_CW_A,6)+1,0,1,CW_N2,CW_N3,CW_N4,CW_N5,CW_N6),CHOOSE(MIN(N_CW_A,2)+1,0,CW_A1,CW_A2)))*CW_PER_SWING*AM891,AM891))</f>
        <v>30.58514178291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2*ROUNDUP(G892*1000/V_ZENER,0)*PRICE_Z+(4+IF(CORE_MODE=1,1,0)+IF(OR(CORE_MODE=3,CORE_MODE=4),IF(A_FEED=2,0,1)+2*N_CW+2*N_CW_A,0))*ROUNDUP(G892*DIODE_SAFETY/V_STICK,0)*PRICE_STICK</f>
        <v>109.2</v>
      </c>
      <c r="AG892" s="24" t="n">
        <f aca="false">SUM(X892:AF892)</f>
        <v>4813.96148501</v>
      </c>
      <c r="AH892" s="20" t="n">
        <f aca="false">FIXED_BOM</f>
        <v>3754</v>
      </c>
      <c r="AI892" s="24" t="n">
        <f aca="false">(AG892+AH892)*(1+CONT)</f>
        <v>9853.1557077615</v>
      </c>
      <c r="AJ892" s="24" t="n">
        <f aca="false">IF(AR892&gt;0,AI892/AR892,1000000000000)</f>
        <v>1117.80357482313</v>
      </c>
      <c r="AK892" s="8" t="n">
        <f aca="false">IF(AND(AP892&gt;=V_NEED,AR892&gt;=P_MIN,AQ892&gt;=Z_MIN,F892&lt;=N_CAP,D892&lt;=R_MAX,OR(CORONA_REQ=0,O892&gt;=G892),OR(CORE_MODE&lt;&gt;3,E_CORE&lt;=E_NULL_MAX),N_CW_A_OK="yes"),1,0)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IF(CORE_MODE=1,G892,IF(OR(CORE_MODE=3,CORE_MODE=4),IF(A_FEED=2,0,G892)+(CHOOSE(N_CW+1,0,1,CW_N2,CW_N3,CW_N4,CW_N5,CW_N6)+IF(A_FEED=2,CHOOSE(MIN(N_CW_A,6)+1,0,1,CW_N2,CW_N3,CW_N4,CW_N5,CW_N6),CHOOSE(MIN(N_CW_A,2)+1,0,CW_A1,CW_A2)))*CW_PER_SWING*AM892,AM892))</f>
        <v>30.753577308168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2*ROUNDUP(G893*1000/V_ZENER,0)*PRICE_Z+(4+IF(CORE_MODE=1,1,0)+IF(OR(CORE_MODE=3,CORE_MODE=4),IF(A_FEED=2,0,1)+2*N_CW+2*N_CW_A,0))*ROUNDUP(G893*DIODE_SAFETY/V_STICK,0)*PRICE_STICK</f>
        <v>109.2</v>
      </c>
      <c r="AG893" s="24" t="n">
        <f aca="false">SUM(X893:AF893)</f>
        <v>1620.62150216</v>
      </c>
      <c r="AH893" s="20" t="n">
        <f aca="false">FIXED_BOM</f>
        <v>3754</v>
      </c>
      <c r="AI893" s="24" t="n">
        <f aca="false">(AG893+AH893)*(1+CONT)</f>
        <v>6180.814727484</v>
      </c>
      <c r="AJ893" s="24" t="n">
        <f aca="false">IF(AR893&gt;0,AI893/AR893,1000000000000)</f>
        <v>3254.49407317013</v>
      </c>
      <c r="AK893" s="8" t="n">
        <f aca="false">IF(AND(AP893&gt;=V_NEED,AR893&gt;=P_MIN,AQ893&gt;=Z_MIN,F893&lt;=N_CAP,D893&lt;=R_MAX,OR(CORONA_REQ=0,O893&gt;=G893),OR(CORE_MODE&lt;&gt;3,E_CORE&lt;=E_NULL_MAX),N_CW_A_OK="yes"),1,0)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IF(CORE_MODE=1,G893,IF(OR(CORE_MODE=3,CORE_MODE=4),IF(A_FEED=2,0,G893)+(CHOOSE(N_CW+1,0,1,CW_N2,CW_N3,CW_N4,CW_N5,CW_N6)+IF(A_FEED=2,CHOOSE(MIN(N_CW_A,6)+1,0,1,CW_N2,CW_N3,CW_N4,CW_N5,CW_N6),CHOOSE(MIN(N_CW_A,2)+1,0,CW_A1,CW_A2)))*CW_PER_SWING*AM893,AM893))</f>
        <v>29.79998936343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2*ROUNDUP(G894*1000/V_ZENER,0)*PRICE_Z+(4+IF(CORE_MODE=1,1,0)+IF(OR(CORE_MODE=3,CORE_MODE=4),IF(A_FEED=2,0,1)+2*N_CW+2*N_CW_A,0))*ROUNDUP(G894*DIODE_SAFETY/V_STICK,0)*PRICE_STICK</f>
        <v>109.2</v>
      </c>
      <c r="AG894" s="24" t="n">
        <f aca="false">SUM(X894:AF894)</f>
        <v>2128.79760255</v>
      </c>
      <c r="AH894" s="20" t="n">
        <f aca="false">FIXED_BOM</f>
        <v>3754</v>
      </c>
      <c r="AI894" s="24" t="n">
        <f aca="false">(AG894+AH894)*(1+CONT)</f>
        <v>6765.2172429325</v>
      </c>
      <c r="AJ894" s="24" t="n">
        <f aca="false">IF(AR894&gt;0,AI894/AR894,1000000000000)</f>
        <v>2059.13852030842</v>
      </c>
      <c r="AK894" s="8" t="n">
        <f aca="false">IF(AND(AP894&gt;=V_NEED,AR894&gt;=P_MIN,AQ894&gt;=Z_MIN,F894&lt;=N_CAP,D894&lt;=R_MAX,OR(CORONA_REQ=0,O894&gt;=G894),OR(CORE_MODE&lt;&gt;3,E_CORE&lt;=E_NULL_MAX),N_CW_A_OK="yes"),1,0)</f>
        <v>1</v>
      </c>
      <c r="AL894" s="31" t="n">
        <f aca="false">IF(AK894=1,IF(OBJECTIVE=1,AI894,AJ894),1000000000000)+ROW()*0.000000001</f>
        <v>6765.2172438265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IF(CORE_MODE=1,G894,IF(OR(CORE_MODE=3,CORE_MODE=4),IF(A_FEED=2,0,G894)+(CHOOSE(N_CW+1,0,1,CW_N2,CW_N3,CW_N4,CW_N5,CW_N6)+IF(A_FEED=2,CHOOSE(MIN(N_CW_A,6)+1,0,1,CW_N2,CW_N3,CW_N4,CW_N5,CW_N6),CHOOSE(MIN(N_CW_A,2)+1,0,CW_A1,CW_A2)))*CW_PER_SWING*AM894,AM894))</f>
        <v>30.170973669408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2*ROUNDUP(G895*1000/V_ZENER,0)*PRICE_Z+(4+IF(CORE_MODE=1,1,0)+IF(OR(CORE_MODE=3,CORE_MODE=4),IF(A_FEED=2,0,1)+2*N_CW+2*N_CW_A,0))*ROUNDUP(G895*DIODE_SAFETY/V_STICK,0)*PRICE_STICK</f>
        <v>109.2</v>
      </c>
      <c r="AG895" s="24" t="n">
        <f aca="false">SUM(X895:AF895)</f>
        <v>2733.48336093</v>
      </c>
      <c r="AH895" s="20" t="n">
        <f aca="false">FIXED_BOM</f>
        <v>3754</v>
      </c>
      <c r="AI895" s="24" t="n">
        <f aca="false">(AG895+AH895)*(1+CONT)</f>
        <v>7460.6058650695</v>
      </c>
      <c r="AJ895" s="24" t="n">
        <f aca="false">IF(AR895&gt;0,AI895/AR895,1000000000000)</f>
        <v>1594.5530271006</v>
      </c>
      <c r="AK895" s="8" t="n">
        <f aca="false">IF(AND(AP895&gt;=V_NEED,AR895&gt;=P_MIN,AQ895&gt;=Z_MIN,F895&lt;=N_CAP,D895&lt;=R_MAX,OR(CORONA_REQ=0,O895&gt;=G895),OR(CORE_MODE&lt;&gt;3,E_CORE&lt;=E_NULL_MAX),N_CW_A_OK="yes"),1,0)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IF(CORE_MODE=1,G895,IF(OR(CORE_MODE=3,CORE_MODE=4),IF(A_FEED=2,0,G895)+(CHOOSE(N_CW+1,0,1,CW_N2,CW_N3,CW_N4,CW_N5,CW_N6)+IF(A_FEED=2,CHOOSE(MIN(N_CW_A,6)+1,0,1,CW_N2,CW_N3,CW_N4,CW_N5,CW_N6),CHOOSE(MIN(N_CW_A,2)+1,0,CW_A1,CW_A2)))*CW_PER_SWING*AM895,AM895))</f>
        <v>30.341713972284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2*ROUNDUP(G896*1000/V_ZENER,0)*PRICE_Z+(4+IF(CORE_MODE=1,1,0)+IF(OR(CORE_MODE=3,CORE_MODE=4),IF(A_FEED=2,0,1)+2*N_CW+2*N_CW_A,0))*ROUNDUP(G896*DIODE_SAFETY/V_STICK,0)*PRICE_STICK</f>
        <v>109.2</v>
      </c>
      <c r="AG896" s="24" t="n">
        <f aca="false">SUM(X896:AF896)</f>
        <v>3338.16907778</v>
      </c>
      <c r="AH896" s="20" t="n">
        <f aca="false">FIXED_BOM</f>
        <v>3754</v>
      </c>
      <c r="AI896" s="24" t="n">
        <f aca="false">(AG896+AH896)*(1+CONT)</f>
        <v>8155.994439447</v>
      </c>
      <c r="AJ896" s="24" t="n">
        <f aca="false">IF(AR896&gt;0,AI896/AR896,1000000000000)</f>
        <v>1342.18575979549</v>
      </c>
      <c r="AK896" s="8" t="n">
        <f aca="false">IF(AND(AP896&gt;=V_NEED,AR896&gt;=P_MIN,AQ896&gt;=Z_MIN,F896&lt;=N_CAP,D896&lt;=R_MAX,OR(CORONA_REQ=0,O896&gt;=G896),OR(CORE_MODE&lt;&gt;3,E_CORE&lt;=E_NULL_MAX),N_CW_A_OK="yes"),1,0)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IF(CORE_MODE=1,G896,IF(OR(CORE_MODE=3,CORE_MODE=4),IF(A_FEED=2,0,G896)+(CHOOSE(N_CW+1,0,1,CW_N2,CW_N3,CW_N4,CW_N5,CW_N6)+IF(A_FEED=2,CHOOSE(MIN(N_CW_A,6)+1,0,1,CW_N2,CW_N3,CW_N4,CW_N5,CW_N6),CHOOSE(MIN(N_CW_A,2)+1,0,CW_A1,CW_A2)))*CW_PER_SWING*AM896,AM896))</f>
        <v>30.475497187278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2*ROUNDUP(G897*1000/V_ZENER,0)*PRICE_Z+(4+IF(CORE_MODE=1,1,0)+IF(OR(CORE_MODE=3,CORE_MODE=4),IF(A_FEED=2,0,1)+2*N_CW+2*N_CW_A,0))*ROUNDUP(G897*DIODE_SAFETY/V_STICK,0)*PRICE_STICK</f>
        <v>109.2</v>
      </c>
      <c r="AG897" s="24" t="n">
        <f aca="false">SUM(X897:AF897)</f>
        <v>3942.85490813</v>
      </c>
      <c r="AH897" s="20" t="n">
        <f aca="false">FIXED_BOM</f>
        <v>3754</v>
      </c>
      <c r="AI897" s="24" t="n">
        <f aca="false">(AG897+AH897)*(1+CONT)</f>
        <v>8851.3831443495</v>
      </c>
      <c r="AJ897" s="24" t="n">
        <f aca="false">IF(AR897&gt;0,AI897/AR897,1000000000000)</f>
        <v>1184.86162100011</v>
      </c>
      <c r="AK897" s="8" t="n">
        <f aca="false">IF(AND(AP897&gt;=V_NEED,AR897&gt;=P_MIN,AQ897&gt;=Z_MIN,F897&lt;=N_CAP,D897&lt;=R_MAX,OR(CORONA_REQ=0,O897&gt;=G897),OR(CORE_MODE&lt;&gt;3,E_CORE&lt;=E_NULL_MAX),N_CW_A_OK="yes"),1,0)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IF(CORE_MODE=1,G897,IF(OR(CORE_MODE=3,CORE_MODE=4),IF(A_FEED=2,0,G897)+(CHOOSE(N_CW+1,0,1,CW_N2,CW_N3,CW_N4,CW_N5,CW_N6)+IF(A_FEED=2,CHOOSE(MIN(N_CW_A,6)+1,0,1,CW_N2,CW_N3,CW_N4,CW_N5,CW_N6),CHOOSE(MIN(N_CW_A,2)+1,0,CW_A1,CW_A2)))*CW_PER_SWING*AM897,AM897))</f>
        <v>30.583397282724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2*ROUNDUP(G898*1000/V_ZENER,0)*PRICE_Z+(4+IF(CORE_MODE=1,1,0)+IF(OR(CORE_MODE=3,CORE_MODE=4),IF(A_FEED=2,0,1)+2*N_CW+2*N_CW_A,0))*ROUNDUP(G898*DIODE_SAFETY/V_STICK,0)*PRICE_STICK</f>
        <v>109.2</v>
      </c>
      <c r="AG898" s="24" t="n">
        <f aca="false">SUM(X898:AF898)</f>
        <v>5055.71679084</v>
      </c>
      <c r="AH898" s="20" t="n">
        <f aca="false">FIXED_BOM</f>
        <v>3754</v>
      </c>
      <c r="AI898" s="24" t="n">
        <f aca="false">(AG898+AH898)*(1+CONT)</f>
        <v>10131.174309466</v>
      </c>
      <c r="AJ898" s="24" t="n">
        <f aca="false">IF(AR898&gt;0,AI898/AR898,1000000000000)</f>
        <v>985.972714734516</v>
      </c>
      <c r="AK898" s="8" t="n">
        <f aca="false">IF(AND(AP898&gt;=V_NEED,AR898&gt;=P_MIN,AQ898&gt;=Z_MIN,F898&lt;=N_CAP,D898&lt;=R_MAX,OR(CORONA_REQ=0,O898&gt;=G898),OR(CORE_MODE&lt;&gt;3,E_CORE&lt;=E_NULL_MAX),N_CW_A_OK="yes"),1,0)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IF(CORE_MODE=1,G898,IF(OR(CORE_MODE=3,CORE_MODE=4),IF(A_FEED=2,0,G898)+(CHOOSE(N_CW+1,0,1,CW_N2,CW_N3,CW_N4,CW_N5,CW_N6)+IF(A_FEED=2,CHOOSE(MIN(N_CW_A,6)+1,0,1,CW_N2,CW_N3,CW_N4,CW_N5,CW_N6),CHOOSE(MIN(N_CW_A,2)+1,0,CW_A1,CW_A2)))*CW_PER_SWING*AM898,AM898))</f>
        <v>30.78121766148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2*ROUNDUP(G899*1000/V_ZENER,0)*PRICE_Z+(4+IF(CORE_MODE=1,1,0)+IF(OR(CORE_MODE=3,CORE_MODE=4),IF(A_FEED=2,0,1)+2*N_CW+2*N_CW_A,0))*ROUNDUP(G899*DIODE_SAFETY/V_STICK,0)*PRICE_STICK</f>
        <v>109.2</v>
      </c>
      <c r="AG899" s="24" t="n">
        <f aca="false">SUM(X899:AF899)</f>
        <v>1632.80547788</v>
      </c>
      <c r="AH899" s="20" t="n">
        <f aca="false">FIXED_BOM</f>
        <v>3754</v>
      </c>
      <c r="AI899" s="24" t="n">
        <f aca="false">(AG899+AH899)*(1+CONT)</f>
        <v>6194.826299562</v>
      </c>
      <c r="AJ899" s="24" t="n">
        <f aca="false">IF(AR899&gt;0,AI899/AR899,1000000000000)</f>
        <v>3065.77891009716</v>
      </c>
      <c r="AK899" s="8" t="n">
        <f aca="false">IF(AND(AP899&gt;=V_NEED,AR899&gt;=P_MIN,AQ899&gt;=Z_MIN,F899&lt;=N_CAP,D899&lt;=R_MAX,OR(CORONA_REQ=0,O899&gt;=G899),OR(CORE_MODE&lt;&gt;3,E_CORE&lt;=E_NULL_MAX),N_CW_A_OK="yes"),1,0)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IF(CORE_MODE=1,G899,IF(OR(CORE_MODE=3,CORE_MODE=4),IF(A_FEED=2,0,G899)+(CHOOSE(N_CW+1,0,1,CW_N2,CW_N3,CW_N4,CW_N5,CW_N6)+IF(A_FEED=2,CHOOSE(MIN(N_CW_A,6)+1,0,1,CW_N2,CW_N3,CW_N4,CW_N5,CW_N6),CHOOSE(MIN(N_CW_A,2)+1,0,CW_A1,CW_A2)))*CW_PER_SWING*AM899,AM899))</f>
        <v>29.195959357422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2*ROUNDUP(G900*1000/V_ZENER,0)*PRICE_Z+(4+IF(CORE_MODE=1,1,0)+IF(OR(CORE_MODE=3,CORE_MODE=4),IF(A_FEED=2,0,1)+2*N_CW+2*N_CW_A,0))*ROUNDUP(G900*DIODE_SAFETY/V_STICK,0)*PRICE_STICK</f>
        <v>109.2</v>
      </c>
      <c r="AG900" s="24" t="n">
        <f aca="false">SUM(X900:AF900)</f>
        <v>2243.58324109</v>
      </c>
      <c r="AH900" s="20" t="n">
        <f aca="false">FIXED_BOM</f>
        <v>3754</v>
      </c>
      <c r="AI900" s="24" t="n">
        <f aca="false">(AG900+AH900)*(1+CONT)</f>
        <v>6897.2207272535</v>
      </c>
      <c r="AJ900" s="24" t="n">
        <f aca="false">IF(AR900&gt;0,AI900/AR900,1000000000000)</f>
        <v>1990.61917249619</v>
      </c>
      <c r="AK900" s="8" t="n">
        <f aca="false">IF(AND(AP900&gt;=V_NEED,AR900&gt;=P_MIN,AQ900&gt;=Z_MIN,F900&lt;=N_CAP,D900&lt;=R_MAX,OR(CORONA_REQ=0,O900&gt;=G900),OR(CORE_MODE&lt;&gt;3,E_CORE&lt;=E_NULL_MAX),N_CW_A_OK="yes"),1,0)</f>
        <v>1</v>
      </c>
      <c r="AL900" s="31" t="n">
        <f aca="false">IF(AK900=1,IF(OBJECTIVE=1,AI900,AJ900),1000000000000)+ROW()*0.000000001</f>
        <v>6897.2207281535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IF(CORE_MODE=1,G900,IF(OR(CORE_MODE=3,CORE_MODE=4),IF(A_FEED=2,0,G900)+(CHOOSE(N_CW+1,0,1,CW_N2,CW_N3,CW_N4,CW_N5,CW_N6)+IF(A_FEED=2,CHOOSE(MIN(N_CW_A,6)+1,0,1,CW_N2,CW_N3,CW_N4,CW_N5,CW_N6),CHOOSE(MIN(N_CW_A,2)+1,0,CW_A1,CW_A2)))*CW_PER_SWING*AM900,AM900))</f>
        <v>29.872205728794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2*ROUNDUP(G901*1000/V_ZENER,0)*PRICE_Z+(4+IF(CORE_MODE=1,1,0)+IF(OR(CORE_MODE=3,CORE_MODE=4),IF(A_FEED=2,0,1)+2*N_CW+2*N_CW_A,0))*ROUNDUP(G901*DIODE_SAFETY/V_STICK,0)*PRICE_STICK</f>
        <v>109.2</v>
      </c>
      <c r="AG901" s="24" t="n">
        <f aca="false">SUM(X901:AF901)</f>
        <v>2854.3610058</v>
      </c>
      <c r="AH901" s="20" t="n">
        <f aca="false">FIXED_BOM</f>
        <v>3754</v>
      </c>
      <c r="AI901" s="24" t="n">
        <f aca="false">(AG901+AH901)*(1+CONT)</f>
        <v>7599.61515667</v>
      </c>
      <c r="AJ901" s="24" t="n">
        <f aca="false">IF(AR901&gt;0,AI901/AR901,1000000000000)</f>
        <v>1545.96984039901</v>
      </c>
      <c r="AK901" s="8" t="n">
        <f aca="false">IF(AND(AP901&gt;=V_NEED,AR901&gt;=P_MIN,AQ901&gt;=Z_MIN,F901&lt;=N_CAP,D901&lt;=R_MAX,OR(CORONA_REQ=0,O901&gt;=G901),OR(CORE_MODE&lt;&gt;3,E_CORE&lt;=E_NULL_MAX),N_CW_A_OK="yes"),1,0)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IF(CORE_MODE=1,G901,IF(OR(CORE_MODE=3,CORE_MODE=4),IF(A_FEED=2,0,G901)+(CHOOSE(N_CW+1,0,1,CW_N2,CW_N3,CW_N4,CW_N5,CW_N6)+IF(A_FEED=2,CHOOSE(MIN(N_CW_A,6)+1,0,1,CW_N2,CW_N3,CW_N4,CW_N5,CW_N6),CHOOSE(MIN(N_CW_A,2)+1,0,CW_A1,CW_A2)))*CW_PER_SWING*AM901,AM901))</f>
        <v>30.039435808668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2*ROUNDUP(G902*1000/V_ZENER,0)*PRICE_Z+(4+IF(CORE_MODE=1,1,0)+IF(OR(CORE_MODE=3,CORE_MODE=4),IF(A_FEED=2,0,1)+2*N_CW+2*N_CW_A,0))*ROUNDUP(G902*DIODE_SAFETY/V_STICK,0)*PRICE_STICK</f>
        <v>109.2</v>
      </c>
      <c r="AG902" s="24" t="n">
        <f aca="false">SUM(X902:AF902)</f>
        <v>3465.13875204</v>
      </c>
      <c r="AH902" s="20" t="n">
        <f aca="false">FIXED_BOM</f>
        <v>3754</v>
      </c>
      <c r="AI902" s="24" t="n">
        <f aca="false">(AG902+AH902)*(1+CONT)</f>
        <v>8302.009564846</v>
      </c>
      <c r="AJ902" s="24" t="n">
        <f aca="false">IF(AR902&gt;0,AI902/AR902,1000000000000)</f>
        <v>1303.14047779241</v>
      </c>
      <c r="AK902" s="8" t="n">
        <f aca="false">IF(AND(AP902&gt;=V_NEED,AR902&gt;=P_MIN,AQ902&gt;=Z_MIN,F902&lt;=N_CAP,D902&lt;=R_MAX,OR(CORONA_REQ=0,O902&gt;=G902),OR(CORE_MODE&lt;&gt;3,E_CORE&lt;=E_NULL_MAX),N_CW_A_OK="yes"),1,0)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IF(CORE_MODE=1,G902,IF(OR(CORE_MODE=3,CORE_MODE=4),IF(A_FEED=2,0,G902)+(CHOOSE(N_CW+1,0,1,CW_N2,CW_N3,CW_N4,CW_N5,CW_N6)+IF(A_FEED=2,CHOOSE(MIN(N_CW_A,6)+1,0,1,CW_N2,CW_N3,CW_N4,CW_N5,CW_N6),CHOOSE(MIN(N_CW_A,2)+1,0,CW_A1,CW_A2)))*CW_PER_SWING*AM902,AM902))</f>
        <v>30.171466034424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2*ROUNDUP(G903*1000/V_ZENER,0)*PRICE_Z+(4+IF(CORE_MODE=1,1,0)+IF(OR(CORE_MODE=3,CORE_MODE=4),IF(A_FEED=2,0,1)+2*N_CW+2*N_CW_A,0))*ROUNDUP(G903*DIODE_SAFETY/V_STICK,0)*PRICE_STICK</f>
        <v>109.2</v>
      </c>
      <c r="AG903" s="24" t="n">
        <f aca="false">SUM(X903:AF903)</f>
        <v>4075.91651675</v>
      </c>
      <c r="AH903" s="20" t="n">
        <f aca="false">FIXED_BOM</f>
        <v>3754</v>
      </c>
      <c r="AI903" s="24" t="n">
        <f aca="false">(AG903+AH903)*(1+CONT)</f>
        <v>9004.4039942625</v>
      </c>
      <c r="AJ903" s="24" t="n">
        <f aca="false">IF(AR903&gt;0,AI903/AR903,1000000000000)</f>
        <v>1151.50086675358</v>
      </c>
      <c r="AK903" s="8" t="n">
        <f aca="false">IF(AND(AP903&gt;=V_NEED,AR903&gt;=P_MIN,AQ903&gt;=Z_MIN,F903&lt;=N_CAP,D903&lt;=R_MAX,OR(CORONA_REQ=0,O903&gt;=G903),OR(CORE_MODE&lt;&gt;3,E_CORE&lt;=E_NULL_MAX),N_CW_A_OK="yes"),1,0)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IF(CORE_MODE=1,G903,IF(OR(CORE_MODE=3,CORE_MODE=4),IF(A_FEED=2,0,G903)+(CHOOSE(N_CW+1,0,1,CW_N2,CW_N3,CW_N4,CW_N5,CW_N6)+IF(A_FEED=2,CHOOSE(MIN(N_CW_A,6)+1,0,1,CW_N2,CW_N3,CW_N4,CW_N5,CW_N6),CHOOSE(MIN(N_CW_A,2)+1,0,CW_A1,CW_A2)))*CW_PER_SWING*AM903,AM903))</f>
        <v>30.277507027482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2*ROUNDUP(G904*1000/V_ZENER,0)*PRICE_Z+(4+IF(CORE_MODE=1,1,0)+IF(OR(CORE_MODE=3,CORE_MODE=4),IF(A_FEED=2,0,1)+2*N_CW+2*N_CW_A,0))*ROUNDUP(G904*DIODE_SAFETY/V_STICK,0)*PRICE_STICK</f>
        <v>109.2</v>
      </c>
      <c r="AG904" s="24" t="n">
        <f aca="false">SUM(X904:AF904)</f>
        <v>5297.47203817</v>
      </c>
      <c r="AH904" s="20" t="n">
        <f aca="false">FIXED_BOM</f>
        <v>3754</v>
      </c>
      <c r="AI904" s="24" t="n">
        <f aca="false">(AG904+AH904)*(1+CONT)</f>
        <v>10409.1928438955</v>
      </c>
      <c r="AJ904" s="24" t="n">
        <f aca="false">IF(AR904&gt;0,AI904/AR904,1000000000000)</f>
        <v>970.128340307475</v>
      </c>
      <c r="AK904" s="8" t="n">
        <f aca="false">IF(AND(AP904&gt;=V_NEED,AR904&gt;=P_MIN,AQ904&gt;=Z_MIN,F904&lt;=N_CAP,D904&lt;=R_MAX,OR(CORONA_REQ=0,O904&gt;=G904),OR(CORE_MODE&lt;&gt;3,E_CORE&lt;=E_NULL_MAX),N_CW_A_OK="yes"),1,0)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IF(CORE_MODE=1,G904,IF(OR(CORE_MODE=3,CORE_MODE=4),IF(A_FEED=2,0,G904)+(CHOOSE(N_CW+1,0,1,CW_N2,CW_N3,CW_N4,CW_N5,CW_N6)+IF(A_FEED=2,CHOOSE(MIN(N_CW_A,6)+1,0,1,CW_N2,CW_N3,CW_N4,CW_N5,CW_N6),CHOOSE(MIN(N_CW_A,2)+1,0,CW_A1,CW_A2)))*CW_PER_SWING*AM904,AM904))</f>
        <v>30.527594499402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2*ROUNDUP(G905*1000/V_ZENER,0)*PRICE_Z+(4+IF(CORE_MODE=1,1,0)+IF(OR(CORE_MODE=3,CORE_MODE=4),IF(A_FEED=2,0,1)+2*N_CW+2*N_CW_A,0))*ROUNDUP(G905*DIODE_SAFETY/V_STICK,0)*PRICE_STICK</f>
        <v>162</v>
      </c>
      <c r="AG905" s="24" t="n">
        <f aca="false">SUM(X905:AF905)</f>
        <v>1449.4343785</v>
      </c>
      <c r="AH905" s="20" t="n">
        <f aca="false">FIXED_BOM</f>
        <v>3754</v>
      </c>
      <c r="AI905" s="24" t="n">
        <f aca="false">(AG905+AH905)*(1+CONT)</f>
        <v>5983.949535275</v>
      </c>
      <c r="AJ905" s="24" t="n">
        <f aca="false">IF(AR905&gt;0,AI905/AR905,1000000000000)</f>
        <v>3658.35289297516</v>
      </c>
      <c r="AK905" s="8" t="n">
        <f aca="false">IF(AND(AP905&gt;=V_NEED,AR905&gt;=P_MIN,AQ905&gt;=Z_MIN,F905&lt;=N_CAP,D905&lt;=R_MAX,OR(CORONA_REQ=0,O905&gt;=G905),OR(CORE_MODE&lt;&gt;3,E_CORE&lt;=E_NULL_MAX),N_CW_A_OK="yes"),1,0)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IF(CORE_MODE=1,G905,IF(OR(CORE_MODE=3,CORE_MODE=4),IF(A_FEED=2,0,G905)+(CHOOSE(N_CW+1,0,1,CW_N2,CW_N3,CW_N4,CW_N5,CW_N6)+IF(A_FEED=2,CHOOSE(MIN(N_CW_A,6)+1,0,1,CW_N2,CW_N3,CW_N4,CW_N5,CW_N6),CHOOSE(MIN(N_CW_A,2)+1,0,CW_A1,CW_A2)))*CW_PER_SWING*AM905,AM905))</f>
        <v>32.085959486724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2*ROUNDUP(G906*1000/V_ZENER,0)*PRICE_Z+(4+IF(CORE_MODE=1,1,0)+IF(OR(CORE_MODE=3,CORE_MODE=4),IF(A_FEED=2,0,1)+2*N_CW+2*N_CW_A,0))*ROUNDUP(G906*DIODE_SAFETY/V_STICK,0)*PRICE_STICK</f>
        <v>162</v>
      </c>
      <c r="AG906" s="24" t="n">
        <f aca="false">SUM(X906:AF906)</f>
        <v>1991.3800995</v>
      </c>
      <c r="AH906" s="20" t="n">
        <f aca="false">FIXED_BOM</f>
        <v>3754</v>
      </c>
      <c r="AI906" s="24" t="n">
        <f aca="false">(AG906+AH906)*(1+CONT)</f>
        <v>6607.187114425</v>
      </c>
      <c r="AJ906" s="24" t="n">
        <f aca="false">IF(AR906&gt;0,AI906/AR906,1000000000000)</f>
        <v>2177.10787118193</v>
      </c>
      <c r="AK906" s="8" t="n">
        <f aca="false">IF(AND(AP906&gt;=V_NEED,AR906&gt;=P_MIN,AQ906&gt;=Z_MIN,F906&lt;=N_CAP,D906&lt;=R_MAX,OR(CORONA_REQ=0,O906&gt;=G906),OR(CORE_MODE&lt;&gt;3,E_CORE&lt;=E_NULL_MAX),N_CW_A_OK="yes"),1,0)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IF(CORE_MODE=1,G906,IF(OR(CORE_MODE=3,CORE_MODE=4),IF(A_FEED=2,0,G906)+(CHOOSE(N_CW+1,0,1,CW_N2,CW_N3,CW_N4,CW_N5,CW_N6)+IF(A_FEED=2,CHOOSE(MIN(N_CW_A,6)+1,0,1,CW_N2,CW_N3,CW_N4,CW_N5,CW_N6),CHOOSE(MIN(N_CW_A,2)+1,0,CW_A1,CW_A2)))*CW_PER_SWING*AM906,AM906))</f>
        <v>37.842661542114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2*ROUNDUP(G907*1000/V_ZENER,0)*PRICE_Z+(4+IF(CORE_MODE=1,1,0)+IF(OR(CORE_MODE=3,CORE_MODE=4),IF(A_FEED=2,0,1)+2*N_CW+2*N_CW_A,0))*ROUNDUP(G907*DIODE_SAFETY/V_STICK,0)*PRICE_STICK</f>
        <v>162</v>
      </c>
      <c r="AG907" s="24" t="n">
        <f aca="false">SUM(X907:AF907)</f>
        <v>2451.83351579</v>
      </c>
      <c r="AH907" s="20" t="n">
        <f aca="false">FIXED_BOM</f>
        <v>3754</v>
      </c>
      <c r="AI907" s="24" t="n">
        <f aca="false">(AG907+AH907)*(1+CONT)</f>
        <v>7136.7085431585</v>
      </c>
      <c r="AJ907" s="24" t="n">
        <f aca="false">IF(AR907&gt;0,AI907/AR907,1000000000000)</f>
        <v>1604.149818283</v>
      </c>
      <c r="AK907" s="8" t="n">
        <f aca="false">IF(AND(AP907&gt;=V_NEED,AR907&gt;=P_MIN,AQ907&gt;=Z_MIN,F907&lt;=N_CAP,D907&lt;=R_MAX,OR(CORONA_REQ=0,O907&gt;=G907),OR(CORE_MODE&lt;&gt;3,E_CORE&lt;=E_NULL_MAX),N_CW_A_OK="yes"),1,0)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IF(CORE_MODE=1,G907,IF(OR(CORE_MODE=3,CORE_MODE=4),IF(A_FEED=2,0,G907)+(CHOOSE(N_CW+1,0,1,CW_N2,CW_N3,CW_N4,CW_N5,CW_N6)+IF(A_FEED=2,CHOOSE(MIN(N_CW_A,6)+1,0,1,CW_N2,CW_N3,CW_N4,CW_N5,CW_N6),CHOOSE(MIN(N_CW_A,2)+1,0,CW_A1,CW_A2)))*CW_PER_SWING*AM907,AM907))</f>
        <v>38.638926130662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2*ROUNDUP(G908*1000/V_ZENER,0)*PRICE_Z+(4+IF(CORE_MODE=1,1,0)+IF(OR(CORE_MODE=3,CORE_MODE=4),IF(A_FEED=2,0,1)+2*N_CW+2*N_CW_A,0))*ROUNDUP(G908*DIODE_SAFETY/V_STICK,0)*PRICE_STICK</f>
        <v>162</v>
      </c>
      <c r="AG908" s="24" t="n">
        <f aca="false">SUM(X908:AF908)</f>
        <v>2993.77929179</v>
      </c>
      <c r="AH908" s="20" t="n">
        <f aca="false">FIXED_BOM</f>
        <v>3754</v>
      </c>
      <c r="AI908" s="24" t="n">
        <f aca="false">(AG908+AH908)*(1+CONT)</f>
        <v>7759.9461855585</v>
      </c>
      <c r="AJ908" s="24" t="n">
        <f aca="false">IF(AR908&gt;0,AI908/AR908,1000000000000)</f>
        <v>1322.49034593392</v>
      </c>
      <c r="AK908" s="8" t="n">
        <f aca="false">IF(AND(AP908&gt;=V_NEED,AR908&gt;=P_MIN,AQ908&gt;=Z_MIN,F908&lt;=N_CAP,D908&lt;=R_MAX,OR(CORONA_REQ=0,O908&gt;=G908),OR(CORE_MODE&lt;&gt;3,E_CORE&lt;=E_NULL_MAX),N_CW_A_OK="yes"),1,0)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IF(CORE_MODE=1,G908,IF(OR(CORE_MODE=3,CORE_MODE=4),IF(A_FEED=2,0,G908)+(CHOOSE(N_CW+1,0,1,CW_N2,CW_N3,CW_N4,CW_N5,CW_N6)+IF(A_FEED=2,CHOOSE(MIN(N_CW_A,6)+1,0,1,CW_N2,CW_N3,CW_N4,CW_N5,CW_N6),CHOOSE(MIN(N_CW_A,2)+1,0,CW_A1,CW_A2)))*CW_PER_SWING*AM908,AM908))</f>
        <v>38.810256422652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2*ROUNDUP(G909*1000/V_ZENER,0)*PRICE_Z+(4+IF(CORE_MODE=1,1,0)+IF(OR(CORE_MODE=3,CORE_MODE=4),IF(A_FEED=2,0,1)+2*N_CW+2*N_CW_A,0))*ROUNDUP(G909*DIODE_SAFETY/V_STICK,0)*PRICE_STICK</f>
        <v>162</v>
      </c>
      <c r="AG909" s="24" t="n">
        <f aca="false">SUM(X909:AF909)</f>
        <v>3454.23270111</v>
      </c>
      <c r="AH909" s="20" t="n">
        <f aca="false">FIXED_BOM</f>
        <v>3754</v>
      </c>
      <c r="AI909" s="24" t="n">
        <f aca="false">(AG909+AH909)*(1+CONT)</f>
        <v>8289.4676062765</v>
      </c>
      <c r="AJ909" s="24" t="n">
        <f aca="false">IF(AR909&gt;0,AI909/AR909,1000000000000)</f>
        <v>1136.29828995678</v>
      </c>
      <c r="AK909" s="8" t="n">
        <f aca="false">IF(AND(AP909&gt;=V_NEED,AR909&gt;=P_MIN,AQ909&gt;=Z_MIN,F909&lt;=N_CAP,D909&lt;=R_MAX,OR(CORONA_REQ=0,O909&gt;=G909),OR(CORE_MODE&lt;&gt;3,E_CORE&lt;=E_NULL_MAX),N_CW_A_OK="yes"),1,0)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IF(CORE_MODE=1,G909,IF(OR(CORE_MODE=3,CORE_MODE=4),IF(A_FEED=2,0,G909)+(CHOOSE(N_CW+1,0,1,CW_N2,CW_N3,CW_N4,CW_N5,CW_N6)+IF(A_FEED=2,CHOOSE(MIN(N_CW_A,6)+1,0,1,CW_N2,CW_N3,CW_N4,CW_N5,CW_N6),CHOOSE(MIN(N_CW_A,2)+1,0,CW_A1,CW_A2)))*CW_PER_SWING*AM909,AM909))</f>
        <v>38.947104185418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2*ROUNDUP(G910*1000/V_ZENER,0)*PRICE_Z+(4+IF(CORE_MODE=1,1,0)+IF(OR(CORE_MODE=3,CORE_MODE=4),IF(A_FEED=2,0,1)+2*N_CW+2*N_CW_A,0))*ROUNDUP(G910*DIODE_SAFETY/V_STICK,0)*PRICE_STICK</f>
        <v>162</v>
      </c>
      <c r="AG910" s="24" t="n">
        <f aca="false">SUM(X910:AF910)</f>
        <v>4456.63188293</v>
      </c>
      <c r="AH910" s="20" t="n">
        <f aca="false">FIXED_BOM</f>
        <v>3754</v>
      </c>
      <c r="AI910" s="24" t="n">
        <f aca="false">(AG910+AH910)*(1+CONT)</f>
        <v>9442.2266653695</v>
      </c>
      <c r="AJ910" s="24" t="n">
        <f aca="false">IF(AR910&gt;0,AI910/AR910,1000000000000)</f>
        <v>929.810052832022</v>
      </c>
      <c r="AK910" s="8" t="n">
        <f aca="false">IF(AND(AP910&gt;=V_NEED,AR910&gt;=P_MIN,AQ910&gt;=Z_MIN,F910&lt;=N_CAP,D910&lt;=R_MAX,OR(CORONA_REQ=0,O910&gt;=G910),OR(CORE_MODE&lt;&gt;3,E_CORE&lt;=E_NULL_MAX),N_CW_A_OK="yes"),1,0)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IF(CORE_MODE=1,G910,IF(OR(CORE_MODE=3,CORE_MODE=4),IF(A_FEED=2,0,G910)+(CHOOSE(N_CW+1,0,1,CW_N2,CW_N3,CW_N4,CW_N5,CW_N6)+IF(A_FEED=2,CHOOSE(MIN(N_CW_A,6)+1,0,1,CW_N2,CW_N3,CW_N4,CW_N5,CW_N6),CHOOSE(MIN(N_CW_A,2)+1,0,CW_A1,CW_A2)))*CW_PER_SWING*AM910,AM910))</f>
        <v>39.166631070138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2*ROUNDUP(G911*1000/V_ZENER,0)*PRICE_Z+(4+IF(CORE_MODE=1,1,0)+IF(OR(CORE_MODE=3,CORE_MODE=4),IF(A_FEED=2,0,1)+2*N_CW+2*N_CW_A,0))*ROUNDUP(G911*DIODE_SAFETY/V_STICK,0)*PRICE_STICK</f>
        <v>162</v>
      </c>
      <c r="AG911" s="24" t="n">
        <f aca="false">SUM(X911:AF911)</f>
        <v>1535.49561509</v>
      </c>
      <c r="AH911" s="20" t="n">
        <f aca="false">FIXED_BOM</f>
        <v>3754</v>
      </c>
      <c r="AI911" s="24" t="n">
        <f aca="false">(AG911+AH911)*(1+CONT)</f>
        <v>6082.9199573535</v>
      </c>
      <c r="AJ911" s="24" t="n">
        <f aca="false">IF(AR911&gt;0,AI911/AR911,1000000000000)</f>
        <v>3015.95106457259</v>
      </c>
      <c r="AK911" s="8" t="n">
        <f aca="false">IF(AND(AP911&gt;=V_NEED,AR911&gt;=P_MIN,AQ911&gt;=Z_MIN,F911&lt;=N_CAP,D911&lt;=R_MAX,OR(CORONA_REQ=0,O911&gt;=G911),OR(CORE_MODE&lt;&gt;3,E_CORE&lt;=E_NULL_MAX),N_CW_A_OK="yes"),1,0)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IF(CORE_MODE=1,G911,IF(OR(CORE_MODE=3,CORE_MODE=4),IF(A_FEED=2,0,G911)+(CHOOSE(N_CW+1,0,1,CW_N2,CW_N3,CW_N4,CW_N5,CW_N6)+IF(A_FEED=2,CHOOSE(MIN(N_CW_A,6)+1,0,1,CW_N2,CW_N3,CW_N4,CW_N5,CW_N6),CHOOSE(MIN(N_CW_A,2)+1,0,CW_A1,CW_A2)))*CW_PER_SWING*AM911,AM911))</f>
        <v>34.807634448444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2*ROUNDUP(G912*1000/V_ZENER,0)*PRICE_Z+(4+IF(CORE_MODE=1,1,0)+IF(OR(CORE_MODE=3,CORE_MODE=4),IF(A_FEED=2,0,1)+2*N_CW+2*N_CW_A,0))*ROUNDUP(G912*DIODE_SAFETY/V_STICK,0)*PRICE_STICK</f>
        <v>162</v>
      </c>
      <c r="AG912" s="24" t="n">
        <f aca="false">SUM(X912:AF912)</f>
        <v>1998.23358285</v>
      </c>
      <c r="AH912" s="20" t="n">
        <f aca="false">FIXED_BOM</f>
        <v>3754</v>
      </c>
      <c r="AI912" s="24" t="n">
        <f aca="false">(AG912+AH912)*(1+CONT)</f>
        <v>6615.0686202775</v>
      </c>
      <c r="AJ912" s="24" t="n">
        <f aca="false">IF(AR912&gt;0,AI912/AR912,1000000000000)</f>
        <v>1819.26976404398</v>
      </c>
      <c r="AK912" s="8" t="n">
        <f aca="false">IF(AND(AP912&gt;=V_NEED,AR912&gt;=P_MIN,AQ912&gt;=Z_MIN,F912&lt;=N_CAP,D912&lt;=R_MAX,OR(CORONA_REQ=0,O912&gt;=G912),OR(CORE_MODE&lt;&gt;3,E_CORE&lt;=E_NULL_MAX),N_CW_A_OK="yes"),1,0)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IF(CORE_MODE=1,G912,IF(OR(CORE_MODE=3,CORE_MODE=4),IF(A_FEED=2,0,G912)+(CHOOSE(N_CW+1,0,1,CW_N2,CW_N3,CW_N4,CW_N5,CW_N6)+IF(A_FEED=2,CHOOSE(MIN(N_CW_A,6)+1,0,1,CW_N2,CW_N3,CW_N4,CW_N5,CW_N6),CHOOSE(MIN(N_CW_A,2)+1,0,CW_A1,CW_A2)))*CW_PER_SWING*AM912,AM912))</f>
        <v>38.13413738706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2*ROUNDUP(G913*1000/V_ZENER,0)*PRICE_Z+(4+IF(CORE_MODE=1,1,0)+IF(OR(CORE_MODE=3,CORE_MODE=4),IF(A_FEED=2,0,1)+2*N_CW+2*N_CW_A,0))*ROUNDUP(G913*DIODE_SAFETY/V_STICK,0)*PRICE_STICK</f>
        <v>162</v>
      </c>
      <c r="AG913" s="24" t="n">
        <f aca="false">SUM(X913:AF913)</f>
        <v>2542.46380926</v>
      </c>
      <c r="AH913" s="20" t="n">
        <f aca="false">FIXED_BOM</f>
        <v>3754</v>
      </c>
      <c r="AI913" s="24" t="n">
        <f aca="false">(AG913+AH913)*(1+CONT)</f>
        <v>7240.933380649</v>
      </c>
      <c r="AJ913" s="24" t="n">
        <f aca="false">IF(AR913&gt;0,AI913/AR913,1000000000000)</f>
        <v>1373.35946059137</v>
      </c>
      <c r="AK913" s="8" t="n">
        <f aca="false">IF(AND(AP913&gt;=V_NEED,AR913&gt;=P_MIN,AQ913&gt;=Z_MIN,F913&lt;=N_CAP,D913&lt;=R_MAX,OR(CORONA_REQ=0,O913&gt;=G913),OR(CORE_MODE&lt;&gt;3,E_CORE&lt;=E_NULL_MAX),N_CW_A_OK="yes"),1,0)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IF(CORE_MODE=1,G913,IF(OR(CORE_MODE=3,CORE_MODE=4),IF(A_FEED=2,0,G913)+(CHOOSE(N_CW+1,0,1,CW_N2,CW_N3,CW_N4,CW_N5,CW_N6)+IF(A_FEED=2,CHOOSE(MIN(N_CW_A,6)+1,0,1,CW_N2,CW_N3,CW_N4,CW_N5,CW_N6),CHOOSE(MIN(N_CW_A,2)+1,0,CW_A1,CW_A2)))*CW_PER_SWING*AM913,AM913))</f>
        <v>38.585326256334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2*ROUNDUP(G914*1000/V_ZENER,0)*PRICE_Z+(4+IF(CORE_MODE=1,1,0)+IF(OR(CORE_MODE=3,CORE_MODE=4),IF(A_FEED=2,0,1)+2*N_CW+2*N_CW_A,0))*ROUNDUP(G914*DIODE_SAFETY/V_STICK,0)*PRICE_STICK</f>
        <v>162</v>
      </c>
      <c r="AG914" s="24" t="n">
        <f aca="false">SUM(X914:AF914)</f>
        <v>3086.69401823</v>
      </c>
      <c r="AH914" s="20" t="n">
        <f aca="false">FIXED_BOM</f>
        <v>3754</v>
      </c>
      <c r="AI914" s="24" t="n">
        <f aca="false">(AG914+AH914)*(1+CONT)</f>
        <v>7866.7981209645</v>
      </c>
      <c r="AJ914" s="24" t="n">
        <f aca="false">IF(AR914&gt;0,AI914/AR914,1000000000000)</f>
        <v>1138.65670391959</v>
      </c>
      <c r="AK914" s="8" t="n">
        <f aca="false">IF(AND(AP914&gt;=V_NEED,AR914&gt;=P_MIN,AQ914&gt;=Z_MIN,F914&lt;=N_CAP,D914&lt;=R_MAX,OR(CORONA_REQ=0,O914&gt;=G914),OR(CORE_MODE&lt;&gt;3,E_CORE&lt;=E_NULL_MAX),N_CW_A_OK="yes"),1,0)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IF(CORE_MODE=1,G914,IF(OR(CORE_MODE=3,CORE_MODE=4),IF(A_FEED=2,0,G914)+(CHOOSE(N_CW+1,0,1,CW_N2,CW_N3,CW_N4,CW_N5,CW_N6)+IF(A_FEED=2,CHOOSE(MIN(N_CW_A,6)+1,0,1,CW_N2,CW_N3,CW_N4,CW_N5,CW_N6),CHOOSE(MIN(N_CW_A,2)+1,0,CW_A1,CW_A2)))*CW_PER_SWING*AM914,AM914))</f>
        <v>38.750247314064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2*ROUNDUP(G915*1000/V_ZENER,0)*PRICE_Z+(4+IF(CORE_MODE=1,1,0)+IF(OR(CORE_MODE=3,CORE_MODE=4),IF(A_FEED=2,0,1)+2*N_CW+2*N_CW_A,0))*ROUNDUP(G915*DIODE_SAFETY/V_STICK,0)*PRICE_STICK</f>
        <v>162</v>
      </c>
      <c r="AG915" s="24" t="n">
        <f aca="false">SUM(X915:AF915)</f>
        <v>3630.92423267</v>
      </c>
      <c r="AH915" s="20" t="n">
        <f aca="false">FIXED_BOM</f>
        <v>3754</v>
      </c>
      <c r="AI915" s="24" t="n">
        <f aca="false">(AG915+AH915)*(1+CONT)</f>
        <v>8492.6628675705</v>
      </c>
      <c r="AJ915" s="24" t="n">
        <f aca="false">IF(AR915&gt;0,AI915/AR915,1000000000000)</f>
        <v>992.800405362305</v>
      </c>
      <c r="AK915" s="8" t="n">
        <f aca="false">IF(AND(AP915&gt;=V_NEED,AR915&gt;=P_MIN,AQ915&gt;=Z_MIN,F915&lt;=N_CAP,D915&lt;=R_MAX,OR(CORONA_REQ=0,O915&gt;=G915),OR(CORE_MODE&lt;&gt;3,E_CORE&lt;=E_NULL_MAX),N_CW_A_OK="yes"),1,0)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IF(CORE_MODE=1,G915,IF(OR(CORE_MODE=3,CORE_MODE=4),IF(A_FEED=2,0,G915)+(CHOOSE(N_CW+1,0,1,CW_N2,CW_N3,CW_N4,CW_N5,CW_N6)+IF(A_FEED=2,CHOOSE(MIN(N_CW_A,6)+1,0,1,CW_N2,CW_N3,CW_N4,CW_N5,CW_N6),CHOOSE(MIN(N_CW_A,2)+1,0,CW_A1,CW_A2)))*CW_PER_SWING*AM915,AM915))</f>
        <v>38.887655354262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2*ROUNDUP(G916*1000/V_ZENER,0)*PRICE_Z+(4+IF(CORE_MODE=1,1,0)+IF(OR(CORE_MODE=3,CORE_MODE=4),IF(A_FEED=2,0,1)+2*N_CW+2*N_CW_A,0))*ROUNDUP(G916*DIODE_SAFETY/V_STICK,0)*PRICE_STICK</f>
        <v>162</v>
      </c>
      <c r="AG916" s="24" t="n">
        <f aca="false">SUM(X916:AF916)</f>
        <v>4637.89241487</v>
      </c>
      <c r="AH916" s="20" t="n">
        <f aca="false">FIXED_BOM</f>
        <v>3754</v>
      </c>
      <c r="AI916" s="24" t="n">
        <f aca="false">(AG916+AH916)*(1+CONT)</f>
        <v>9650.6762771005</v>
      </c>
      <c r="AJ916" s="24" t="n">
        <f aca="false">IF(AR916&gt;0,AI916/AR916,1000000000000)</f>
        <v>815.479838830268</v>
      </c>
      <c r="AK916" s="8" t="n">
        <f aca="false">IF(AND(AP916&gt;=V_NEED,AR916&gt;=P_MIN,AQ916&gt;=Z_MIN,F916&lt;=N_CAP,D916&lt;=R_MAX,OR(CORONA_REQ=0,O916&gt;=G916),OR(CORE_MODE&lt;&gt;3,E_CORE&lt;=E_NULL_MAX),N_CW_A_OK="yes"),1,0)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IF(CORE_MODE=1,G916,IF(OR(CORE_MODE=3,CORE_MODE=4),IF(A_FEED=2,0,G916)+(CHOOSE(N_CW+1,0,1,CW_N2,CW_N3,CW_N4,CW_N5,CW_N6)+IF(A_FEED=2,CHOOSE(MIN(N_CW_A,6)+1,0,1,CW_N2,CW_N3,CW_N4,CW_N5,CW_N6),CHOOSE(MIN(N_CW_A,2)+1,0,CW_A1,CW_A2)))*CW_PER_SWING*AM916,AM916))</f>
        <v>39.104979329988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2*ROUNDUP(G917*1000/V_ZENER,0)*PRICE_Z+(4+IF(CORE_MODE=1,1,0)+IF(OR(CORE_MODE=3,CORE_MODE=4),IF(A_FEED=2,0,1)+2*N_CW+2*N_CW_A,0))*ROUNDUP(G917*DIODE_SAFETY/V_STICK,0)*PRICE_STICK</f>
        <v>162</v>
      </c>
      <c r="AG917" s="24" t="n">
        <f aca="false">SUM(X917:AF917)</f>
        <v>1540.06461197</v>
      </c>
      <c r="AH917" s="20" t="n">
        <f aca="false">FIXED_BOM</f>
        <v>3754</v>
      </c>
      <c r="AI917" s="24" t="n">
        <f aca="false">(AG917+AH917)*(1+CONT)</f>
        <v>6088.1743037655</v>
      </c>
      <c r="AJ917" s="24" t="n">
        <f aca="false">IF(AR917&gt;0,AI917/AR917,1000000000000)</f>
        <v>2857.44860976315</v>
      </c>
      <c r="AK917" s="8" t="n">
        <f aca="false">IF(AND(AP917&gt;=V_NEED,AR917&gt;=P_MIN,AQ917&gt;=Z_MIN,F917&lt;=N_CAP,D917&lt;=R_MAX,OR(CORONA_REQ=0,O917&gt;=G917),OR(CORE_MODE&lt;&gt;3,E_CORE&lt;=E_NULL_MAX),N_CW_A_OK="yes"),1,0)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IF(CORE_MODE=1,G917,IF(OR(CORE_MODE=3,CORE_MODE=4),IF(A_FEED=2,0,G917)+(CHOOSE(N_CW+1,0,1,CW_N2,CW_N3,CW_N4,CW_N5,CW_N6)+IF(A_FEED=2,CHOOSE(MIN(N_CW_A,6)+1,0,1,CW_N2,CW_N3,CW_N4,CW_N5,CW_N6),CHOOSE(MIN(N_CW_A,2)+1,0,CW_A1,CW_A2)))*CW_PER_SWING*AM917,AM917))</f>
        <v>32.652578240568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2*ROUNDUP(G918*1000/V_ZENER,0)*PRICE_Z+(4+IF(CORE_MODE=1,1,0)+IF(OR(CORE_MODE=3,CORE_MODE=4),IF(A_FEED=2,0,1)+2*N_CW+2*N_CW_A,0))*ROUNDUP(G918*DIODE_SAFETY/V_STICK,0)*PRICE_STICK</f>
        <v>162</v>
      </c>
      <c r="AG918" s="24" t="n">
        <f aca="false">SUM(X918:AF918)</f>
        <v>2086.57932985</v>
      </c>
      <c r="AH918" s="20" t="n">
        <f aca="false">FIXED_BOM</f>
        <v>3754</v>
      </c>
      <c r="AI918" s="24" t="n">
        <f aca="false">(AG918+AH918)*(1+CONT)</f>
        <v>6716.6662293275</v>
      </c>
      <c r="AJ918" s="24" t="n">
        <f aca="false">IF(AR918&gt;0,AI918/AR918,1000000000000)</f>
        <v>1765.68930613335</v>
      </c>
      <c r="AK918" s="8" t="n">
        <f aca="false">IF(AND(AP918&gt;=V_NEED,AR918&gt;=P_MIN,AQ918&gt;=Z_MIN,F918&lt;=N_CAP,D918&lt;=R_MAX,OR(CORONA_REQ=0,O918&gt;=G918),OR(CORE_MODE&lt;&gt;3,E_CORE&lt;=E_NULL_MAX),N_CW_A_OK="yes"),1,0)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IF(CORE_MODE=1,G918,IF(OR(CORE_MODE=3,CORE_MODE=4),IF(A_FEED=2,0,G918)+(CHOOSE(N_CW+1,0,1,CW_N2,CW_N3,CW_N4,CW_N5,CW_N6)+IF(A_FEED=2,CHOOSE(MIN(N_CW_A,6)+1,0,1,CW_N2,CW_N3,CW_N4,CW_N5,CW_N6),CHOOSE(MIN(N_CW_A,2)+1,0,CW_A1,CW_A2)))*CW_PER_SWING*AM918,AM918))</f>
        <v>38.02772712024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2*ROUNDUP(G919*1000/V_ZENER,0)*PRICE_Z+(4+IF(CORE_MODE=1,1,0)+IF(OR(CORE_MODE=3,CORE_MODE=4),IF(A_FEED=2,0,1)+2*N_CW+2*N_CW_A,0))*ROUNDUP(G919*DIODE_SAFETY/V_STICK,0)*PRICE_STICK</f>
        <v>162</v>
      </c>
      <c r="AG919" s="24" t="n">
        <f aca="false">SUM(X919:AF919)</f>
        <v>2633.09410923</v>
      </c>
      <c r="AH919" s="20" t="n">
        <f aca="false">FIXED_BOM</f>
        <v>3754</v>
      </c>
      <c r="AI919" s="24" t="n">
        <f aca="false">(AG919+AH919)*(1+CONT)</f>
        <v>7345.1582256145</v>
      </c>
      <c r="AJ919" s="24" t="n">
        <f aca="false">IF(AR919&gt;0,AI919/AR919,1000000000000)</f>
        <v>1338.73571130709</v>
      </c>
      <c r="AK919" s="8" t="n">
        <f aca="false">IF(AND(AP919&gt;=V_NEED,AR919&gt;=P_MIN,AQ919&gt;=Z_MIN,F919&lt;=N_CAP,D919&lt;=R_MAX,OR(CORONA_REQ=0,O919&gt;=G919),OR(CORE_MODE&lt;&gt;3,E_CORE&lt;=E_NULL_MAX),N_CW_A_OK="yes"),1,0)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IF(CORE_MODE=1,G919,IF(OR(CORE_MODE=3,CORE_MODE=4),IF(A_FEED=2,0,G919)+(CHOOSE(N_CW+1,0,1,CW_N2,CW_N3,CW_N4,CW_N5,CW_N6)+IF(A_FEED=2,CHOOSE(MIN(N_CW_A,6)+1,0,1,CW_N2,CW_N3,CW_N4,CW_N5,CW_N6),CHOOSE(MIN(N_CW_A,2)+1,0,CW_A1,CW_A2)))*CW_PER_SWING*AM919,AM919))</f>
        <v>38.230598484936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2*ROUNDUP(G920*1000/V_ZENER,0)*PRICE_Z+(4+IF(CORE_MODE=1,1,0)+IF(OR(CORE_MODE=3,CORE_MODE=4),IF(A_FEED=2,0,1)+2*N_CW+2*N_CW_A,0))*ROUNDUP(G920*DIODE_SAFETY/V_STICK,0)*PRICE_STICK</f>
        <v>162</v>
      </c>
      <c r="AG920" s="24" t="n">
        <f aca="false">SUM(X920:AF920)</f>
        <v>3179.60875014</v>
      </c>
      <c r="AH920" s="20" t="n">
        <f aca="false">FIXED_BOM</f>
        <v>3754</v>
      </c>
      <c r="AI920" s="24" t="n">
        <f aca="false">(AG920+AH920)*(1+CONT)</f>
        <v>7973.650062661</v>
      </c>
      <c r="AJ920" s="24" t="n">
        <f aca="false">IF(AR920&gt;0,AI920/AR920,1000000000000)</f>
        <v>1111.52389765014</v>
      </c>
      <c r="AK920" s="8" t="n">
        <f aca="false">IF(AND(AP920&gt;=V_NEED,AR920&gt;=P_MIN,AQ920&gt;=Z_MIN,F920&lt;=N_CAP,D920&lt;=R_MAX,OR(CORONA_REQ=0,O920&gt;=G920),OR(CORE_MODE&lt;&gt;3,E_CORE&lt;=E_NULL_MAX),N_CW_A_OK="yes"),1,0)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IF(CORE_MODE=1,G920,IF(OR(CORE_MODE=3,CORE_MODE=4),IF(A_FEED=2,0,G920)+(CHOOSE(N_CW+1,0,1,CW_N2,CW_N3,CW_N4,CW_N5,CW_N6)+IF(A_FEED=2,CHOOSE(MIN(N_CW_A,6)+1,0,1,CW_N2,CW_N3,CW_N4,CW_N5,CW_N6),CHOOSE(MIN(N_CW_A,2)+1,0,CW_A1,CW_A2)))*CW_PER_SWING*AM920,AM920))</f>
        <v>38.389267355868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2*ROUNDUP(G921*1000/V_ZENER,0)*PRICE_Z+(4+IF(CORE_MODE=1,1,0)+IF(OR(CORE_MODE=3,CORE_MODE=4),IF(A_FEED=2,0,1)+2*N_CW+2*N_CW_A,0))*ROUNDUP(G921*DIODE_SAFETY/V_STICK,0)*PRICE_STICK</f>
        <v>162</v>
      </c>
      <c r="AG921" s="24" t="n">
        <f aca="false">SUM(X921:AF921)</f>
        <v>3726.12346952</v>
      </c>
      <c r="AH921" s="20" t="n">
        <f aca="false">FIXED_BOM</f>
        <v>3754</v>
      </c>
      <c r="AI921" s="24" t="n">
        <f aca="false">(AG921+AH921)*(1+CONT)</f>
        <v>8602.141989948</v>
      </c>
      <c r="AJ921" s="24" t="n">
        <f aca="false">IF(AR921&gt;0,AI921/AR921,1000000000000)</f>
        <v>970.374290711532</v>
      </c>
      <c r="AK921" s="8" t="n">
        <f aca="false">IF(AND(AP921&gt;=V_NEED,AR921&gt;=P_MIN,AQ921&gt;=Z_MIN,F921&lt;=N_CAP,D921&lt;=R_MAX,OR(CORONA_REQ=0,O921&gt;=G921),OR(CORE_MODE&lt;&gt;3,E_CORE&lt;=E_NULL_MAX),N_CW_A_OK="yes"),1,0)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IF(CORE_MODE=1,G921,IF(OR(CORE_MODE=3,CORE_MODE=4),IF(A_FEED=2,0,G921)+(CHOOSE(N_CW+1,0,1,CW_N2,CW_N3,CW_N4,CW_N5,CW_N6)+IF(A_FEED=2,CHOOSE(MIN(N_CW_A,6)+1,0,1,CW_N2,CW_N3,CW_N4,CW_N5,CW_N6),CHOOSE(MIN(N_CW_A,2)+1,0,CW_A1,CW_A2)))*CW_PER_SWING*AM921,AM921))</f>
        <v>38.524875717042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2*ROUNDUP(G922*1000/V_ZENER,0)*PRICE_Z+(4+IF(CORE_MODE=1,1,0)+IF(OR(CORE_MODE=3,CORE_MODE=4),IF(A_FEED=2,0,1)+2*N_CW+2*N_CW_A,0))*ROUNDUP(G922*DIODE_SAFETY/V_STICK,0)*PRICE_STICK</f>
        <v>162</v>
      </c>
      <c r="AG922" s="24" t="n">
        <f aca="false">SUM(X922:AF922)</f>
        <v>4819.15288831</v>
      </c>
      <c r="AH922" s="20" t="n">
        <f aca="false">FIXED_BOM</f>
        <v>3754</v>
      </c>
      <c r="AI922" s="24" t="n">
        <f aca="false">(AG922+AH922)*(1+CONT)</f>
        <v>9859.1258215565</v>
      </c>
      <c r="AJ922" s="24" t="n">
        <f aca="false">IF(AR922&gt;0,AI922/AR922,1000000000000)</f>
        <v>804.718601157241</v>
      </c>
      <c r="AK922" s="8" t="n">
        <f aca="false">IF(AND(AP922&gt;=V_NEED,AR922&gt;=P_MIN,AQ922&gt;=Z_MIN,F922&lt;=N_CAP,D922&lt;=R_MAX,OR(CORONA_REQ=0,O922&gt;=G922),OR(CORE_MODE&lt;&gt;3,E_CORE&lt;=E_NULL_MAX),N_CW_A_OK="yes"),1,0)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IF(CORE_MODE=1,G922,IF(OR(CORE_MODE=3,CORE_MODE=4),IF(A_FEED=2,0,G922)+(CHOOSE(N_CW+1,0,1,CW_N2,CW_N3,CW_N4,CW_N5,CW_N6)+IF(A_FEED=2,CHOOSE(MIN(N_CW_A,6)+1,0,1,CW_N2,CW_N3,CW_N4,CW_N5,CW_N6),CHOOSE(MIN(N_CW_A,2)+1,0,CW_A1,CW_A2)))*CW_PER_SWING*AM922,AM922))</f>
        <v>38.7353320497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2*ROUNDUP(G923*1000/V_ZENER,0)*PRICE_Z+(4+IF(CORE_MODE=1,1,0)+IF(OR(CORE_MODE=3,CORE_MODE=4),IF(A_FEED=2,0,1)+2*N_CW+2*N_CW_A,0))*ROUNDUP(G923*DIODE_SAFETY/V_STICK,0)*PRICE_STICK</f>
        <v>162</v>
      </c>
      <c r="AG923" s="24" t="n">
        <f aca="false">SUM(X923:AF923)</f>
        <v>1479.19113949</v>
      </c>
      <c r="AH923" s="20" t="n">
        <f aca="false">FIXED_BOM</f>
        <v>3754</v>
      </c>
      <c r="AI923" s="24" t="n">
        <f aca="false">(AG923+AH923)*(1+CONT)</f>
        <v>6018.1698104135</v>
      </c>
      <c r="AJ923" s="24" t="n">
        <f aca="false">IF(AR923&gt;0,AI923/AR923,1000000000000)</f>
        <v>3734.96857850133</v>
      </c>
      <c r="AK923" s="8" t="n">
        <f aca="false">IF(AND(AP923&gt;=V_NEED,AR923&gt;=P_MIN,AQ923&gt;=Z_MIN,F923&lt;=N_CAP,D923&lt;=R_MAX,OR(CORONA_REQ=0,O923&gt;=G923),OR(CORE_MODE&lt;&gt;3,E_CORE&lt;=E_NULL_MAX),N_CW_A_OK="yes"),1,0)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IF(CORE_MODE=1,G923,IF(OR(CORE_MODE=3,CORE_MODE=4),IF(A_FEED=2,0,G923)+(CHOOSE(N_CW+1,0,1,CW_N2,CW_N3,CW_N4,CW_N5,CW_N6)+IF(A_FEED=2,CHOOSE(MIN(N_CW_A,6)+1,0,1,CW_N2,CW_N3,CW_N4,CW_N5,CW_N6),CHOOSE(MIN(N_CW_A,2)+1,0,CW_A1,CW_A2)))*CW_PER_SWING*AM923,AM923))</f>
        <v>31.459930102458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2*ROUNDUP(G924*1000/V_ZENER,0)*PRICE_Z+(4+IF(CORE_MODE=1,1,0)+IF(OR(CORE_MODE=3,CORE_MODE=4),IF(A_FEED=2,0,1)+2*N_CW+2*N_CW_A,0))*ROUNDUP(G924*DIODE_SAFETY/V_STICK,0)*PRICE_STICK</f>
        <v>162</v>
      </c>
      <c r="AG924" s="24" t="n">
        <f aca="false">SUM(X924:AF924)</f>
        <v>2036.01515697</v>
      </c>
      <c r="AH924" s="20" t="n">
        <f aca="false">FIXED_BOM</f>
        <v>3754</v>
      </c>
      <c r="AI924" s="24" t="n">
        <f aca="false">(AG924+AH924)*(1+CONT)</f>
        <v>6658.5174305155</v>
      </c>
      <c r="AJ924" s="24" t="n">
        <f aca="false">IF(AR924&gt;0,AI924/AR924,1000000000000)</f>
        <v>2222.16574256568</v>
      </c>
      <c r="AK924" s="8" t="n">
        <f aca="false">IF(AND(AP924&gt;=V_NEED,AR924&gt;=P_MIN,AQ924&gt;=Z_MIN,F924&lt;=N_CAP,D924&lt;=R_MAX,OR(CORONA_REQ=0,O924&gt;=G924),OR(CORE_MODE&lt;&gt;3,E_CORE&lt;=E_NULL_MAX),N_CW_A_OK="yes"),1,0)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IF(CORE_MODE=1,G924,IF(OR(CORE_MODE=3,CORE_MODE=4),IF(A_FEED=2,0,G924)+(CHOOSE(N_CW+1,0,1,CW_N2,CW_N3,CW_N4,CW_N5,CW_N6)+IF(A_FEED=2,CHOOSE(MIN(N_CW_A,6)+1,0,1,CW_N2,CW_N3,CW_N4,CW_N5,CW_N6),CHOOSE(MIN(N_CW_A,2)+1,0,CW_A1,CW_A2)))*CW_PER_SWING*AM924,AM924))</f>
        <v>37.430399220786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2*ROUNDUP(G925*1000/V_ZENER,0)*PRICE_Z+(4+IF(CORE_MODE=1,1,0)+IF(OR(CORE_MODE=3,CORE_MODE=4),IF(A_FEED=2,0,1)+2*N_CW+2*N_CW_A,0))*ROUNDUP(G925*DIODE_SAFETY/V_STICK,0)*PRICE_STICK</f>
        <v>162</v>
      </c>
      <c r="AG925" s="24" t="n">
        <f aca="false">SUM(X925:AF925)</f>
        <v>2507.75202275</v>
      </c>
      <c r="AH925" s="20" t="n">
        <f aca="false">FIXED_BOM</f>
        <v>3754</v>
      </c>
      <c r="AI925" s="24" t="n">
        <f aca="false">(AG925+AH925)*(1+CONT)</f>
        <v>7201.0148261625</v>
      </c>
      <c r="AJ925" s="24" t="n">
        <f aca="false">IF(AR925&gt;0,AI925/AR925,1000000000000)</f>
        <v>1638.78279861071</v>
      </c>
      <c r="AK925" s="8" t="n">
        <f aca="false">IF(AND(AP925&gt;=V_NEED,AR925&gt;=P_MIN,AQ925&gt;=Z_MIN,F925&lt;=N_CAP,D925&lt;=R_MAX,OR(CORONA_REQ=0,O925&gt;=G925),OR(CORE_MODE&lt;&gt;3,E_CORE&lt;=E_NULL_MAX),N_CW_A_OK="yes"),1,0)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IF(CORE_MODE=1,G925,IF(OR(CORE_MODE=3,CORE_MODE=4),IF(A_FEED=2,0,G925)+(CHOOSE(N_CW+1,0,1,CW_N2,CW_N3,CW_N4,CW_N5,CW_N6)+IF(A_FEED=2,CHOOSE(MIN(N_CW_A,6)+1,0,1,CW_N2,CW_N3,CW_N4,CW_N5,CW_N6),CHOOSE(MIN(N_CW_A,2)+1,0,CW_A1,CW_A2)))*CW_PER_SWING*AM925,AM925))</f>
        <v>38.55922666596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2*ROUNDUP(G926*1000/V_ZENER,0)*PRICE_Z+(4+IF(CORE_MODE=1,1,0)+IF(OR(CORE_MODE=3,CORE_MODE=4),IF(A_FEED=2,0,1)+2*N_CW+2*N_CW_A,0))*ROUNDUP(G926*DIODE_SAFETY/V_STICK,0)*PRICE_STICK</f>
        <v>162</v>
      </c>
      <c r="AG926" s="24" t="n">
        <f aca="false">SUM(X926:AF926)</f>
        <v>3064.57609523</v>
      </c>
      <c r="AH926" s="20" t="n">
        <f aca="false">FIXED_BOM</f>
        <v>3754</v>
      </c>
      <c r="AI926" s="24" t="n">
        <f aca="false">(AG926+AH926)*(1+CONT)</f>
        <v>7841.3625095145</v>
      </c>
      <c r="AJ926" s="24" t="n">
        <f aca="false">IF(AR926&gt;0,AI926/AR926,1000000000000)</f>
        <v>1352.82299411805</v>
      </c>
      <c r="AK926" s="8" t="n">
        <f aca="false">IF(AND(AP926&gt;=V_NEED,AR926&gt;=P_MIN,AQ926&gt;=Z_MIN,F926&lt;=N_CAP,D926&lt;=R_MAX,OR(CORONA_REQ=0,O926&gt;=G926),OR(CORE_MODE&lt;&gt;3,E_CORE&lt;=E_NULL_MAX),N_CW_A_OK="yes"),1,0)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IF(CORE_MODE=1,G926,IF(OR(CORE_MODE=3,CORE_MODE=4),IF(A_FEED=2,0,G926)+(CHOOSE(N_CW+1,0,1,CW_N2,CW_N3,CW_N4,CW_N5,CW_N6)+IF(A_FEED=2,CHOOSE(MIN(N_CW_A,6)+1,0,1,CW_N2,CW_N3,CW_N4,CW_N5,CW_N6),CHOOSE(MIN(N_CW_A,2)+1,0,CW_A1,CW_A2)))*CW_PER_SWING*AM926,AM926))</f>
        <v>38.728239446754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2*ROUNDUP(G927*1000/V_ZENER,0)*PRICE_Z+(4+IF(CORE_MODE=1,1,0)+IF(OR(CORE_MODE=3,CORE_MODE=4),IF(A_FEED=2,0,1)+2*N_CW+2*N_CW_A,0))*ROUNDUP(G927*DIODE_SAFETY/V_STICK,0)*PRICE_STICK</f>
        <v>162</v>
      </c>
      <c r="AG927" s="24" t="n">
        <f aca="false">SUM(X927:AF927)</f>
        <v>3536.31297798</v>
      </c>
      <c r="AH927" s="20" t="n">
        <f aca="false">FIXED_BOM</f>
        <v>3754</v>
      </c>
      <c r="AI927" s="24" t="n">
        <f aca="false">(AG927+AH927)*(1+CONT)</f>
        <v>8383.859924677</v>
      </c>
      <c r="AJ927" s="24" t="n">
        <f aca="false">IF(AR927&gt;0,AI927/AR927,1000000000000)</f>
        <v>1164.3480131976</v>
      </c>
      <c r="AK927" s="8" t="n">
        <f aca="false">IF(AND(AP927&gt;=V_NEED,AR927&gt;=P_MIN,AQ927&gt;=Z_MIN,F927&lt;=N_CAP,D927&lt;=R_MAX,OR(CORONA_REQ=0,O927&gt;=G927),OR(CORE_MODE&lt;&gt;3,E_CORE&lt;=E_NULL_MAX),N_CW_A_OK="yes"),1,0)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IF(CORE_MODE=1,G927,IF(OR(CORE_MODE=3,CORE_MODE=4),IF(A_FEED=2,0,G927)+(CHOOSE(N_CW+1,0,1,CW_N2,CW_N3,CW_N4,CW_N5,CW_N6)+IF(A_FEED=2,CHOOSE(MIN(N_CW_A,6)+1,0,1,CW_N2,CW_N3,CW_N4,CW_N5,CW_N6),CHOOSE(MIN(N_CW_A,2)+1,0,CW_A1,CW_A2)))*CW_PER_SWING*AM927,AM927))</f>
        <v>38.863296019548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2*ROUNDUP(G928*1000/V_ZENER,0)*PRICE_Z+(4+IF(CORE_MODE=1,1,0)+IF(OR(CORE_MODE=3,CORE_MODE=4),IF(A_FEED=2,0,1)+2*N_CW+2*N_CW_A,0))*ROUNDUP(G928*DIODE_SAFETY/V_STICK,0)*PRICE_STICK</f>
        <v>162</v>
      </c>
      <c r="AG928" s="24" t="n">
        <f aca="false">SUM(X928:AF928)</f>
        <v>4564.87384577</v>
      </c>
      <c r="AH928" s="20" t="n">
        <f aca="false">FIXED_BOM</f>
        <v>3754</v>
      </c>
      <c r="AI928" s="24" t="n">
        <f aca="false">(AG928+AH928)*(1+CONT)</f>
        <v>9566.7049226355</v>
      </c>
      <c r="AJ928" s="24" t="n">
        <f aca="false">IF(AR928&gt;0,AI928/AR928,1000000000000)</f>
        <v>954.417970411582</v>
      </c>
      <c r="AK928" s="8" t="n">
        <f aca="false">IF(AND(AP928&gt;=V_NEED,AR928&gt;=P_MIN,AQ928&gt;=Z_MIN,F928&lt;=N_CAP,D928&lt;=R_MAX,OR(CORONA_REQ=0,O928&gt;=G928),OR(CORE_MODE&lt;&gt;3,E_CORE&lt;=E_NULL_MAX),N_CW_A_OK="yes"),1,0)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IF(CORE_MODE=1,G928,IF(OR(CORE_MODE=3,CORE_MODE=4),IF(A_FEED=2,0,G928)+(CHOOSE(N_CW+1,0,1,CW_N2,CW_N3,CW_N4,CW_N5,CW_N6)+IF(A_FEED=2,CHOOSE(MIN(N_CW_A,6)+1,0,1,CW_N2,CW_N3,CW_N4,CW_N5,CW_N6),CHOOSE(MIN(N_CW_A,2)+1,0,CW_A1,CW_A2)))*CW_PER_SWING*AM928,AM928))</f>
        <v>39.081464655948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2*ROUNDUP(G929*1000/V_ZENER,0)*PRICE_Z+(4+IF(CORE_MODE=1,1,0)+IF(OR(CORE_MODE=3,CORE_MODE=4),IF(A_FEED=2,0,1)+2*N_CW+2*N_CW_A,0))*ROUNDUP(G929*DIODE_SAFETY/V_STICK,0)*PRICE_STICK</f>
        <v>162</v>
      </c>
      <c r="AG929" s="24" t="n">
        <f aca="false">SUM(X929:AF929)</f>
        <v>1570.37032208</v>
      </c>
      <c r="AH929" s="20" t="n">
        <f aca="false">FIXED_BOM</f>
        <v>3754</v>
      </c>
      <c r="AI929" s="24" t="n">
        <f aca="false">(AG929+AH929)*(1+CONT)</f>
        <v>6123.025870392</v>
      </c>
      <c r="AJ929" s="24" t="n">
        <f aca="false">IF(AR929&gt;0,AI929/AR929,1000000000000)</f>
        <v>3101.54142887709</v>
      </c>
      <c r="AK929" s="8" t="n">
        <f aca="false">IF(AND(AP929&gt;=V_NEED,AR929&gt;=P_MIN,AQ929&gt;=Z_MIN,F929&lt;=N_CAP,D929&lt;=R_MAX,OR(CORONA_REQ=0,O929&gt;=G929),OR(CORE_MODE&lt;&gt;3,E_CORE&lt;=E_NULL_MAX),N_CW_A_OK="yes"),1,0)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IF(CORE_MODE=1,G929,IF(OR(CORE_MODE=3,CORE_MODE=4),IF(A_FEED=2,0,G929)+(CHOOSE(N_CW+1,0,1,CW_N2,CW_N3,CW_N4,CW_N5,CW_N6)+IF(A_FEED=2,CHOOSE(MIN(N_CW_A,6)+1,0,1,CW_N2,CW_N3,CW_N4,CW_N5,CW_N6),CHOOSE(MIN(N_CW_A,2)+1,0,CW_A1,CW_A2)))*CW_PER_SWING*AM929,AM929))</f>
        <v>33.91841049597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2*ROUNDUP(G930*1000/V_ZENER,0)*PRICE_Z+(4+IF(CORE_MODE=1,1,0)+IF(OR(CORE_MODE=3,CORE_MODE=4),IF(A_FEED=2,0,1)+2*N_CW+2*N_CW_A,0))*ROUNDUP(G930*DIODE_SAFETY/V_STICK,0)*PRICE_STICK</f>
        <v>162</v>
      </c>
      <c r="AG930" s="24" t="n">
        <f aca="false">SUM(X930:AF930)</f>
        <v>2045.15313876</v>
      </c>
      <c r="AH930" s="20" t="n">
        <f aca="false">FIXED_BOM</f>
        <v>3754</v>
      </c>
      <c r="AI930" s="24" t="n">
        <f aca="false">(AG930+AH930)*(1+CONT)</f>
        <v>6669.026109574</v>
      </c>
      <c r="AJ930" s="24" t="n">
        <f aca="false">IF(AR930&gt;0,AI930/AR930,1000000000000)</f>
        <v>1867.89089072027</v>
      </c>
      <c r="AK930" s="8" t="n">
        <f aca="false">IF(AND(AP930&gt;=V_NEED,AR930&gt;=P_MIN,AQ930&gt;=Z_MIN,F930&lt;=N_CAP,D930&lt;=R_MAX,OR(CORONA_REQ=0,O930&gt;=G930),OR(CORE_MODE&lt;&gt;3,E_CORE&lt;=E_NULL_MAX),N_CW_A_OK="yes"),1,0)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IF(CORE_MODE=1,G930,IF(OR(CORE_MODE=3,CORE_MODE=4),IF(A_FEED=2,0,G930)+(CHOOSE(N_CW+1,0,1,CW_N2,CW_N3,CW_N4,CW_N5,CW_N6)+IF(A_FEED=2,CHOOSE(MIN(N_CW_A,6)+1,0,1,CW_N2,CW_N3,CW_N4,CW_N5,CW_N6),CHOOSE(MIN(N_CW_A,2)+1,0,CW_A1,CW_A2)))*CW_PER_SWING*AM930,AM930))</f>
        <v>38.02299447375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2*ROUNDUP(G931*1000/V_ZENER,0)*PRICE_Z+(4+IF(CORE_MODE=1,1,0)+IF(OR(CORE_MODE=3,CORE_MODE=4),IF(A_FEED=2,0,1)+2*N_CW+2*N_CW_A,0))*ROUNDUP(G931*DIODE_SAFETY/V_STICK,0)*PRICE_STICK</f>
        <v>162</v>
      </c>
      <c r="AG931" s="24" t="n">
        <f aca="false">SUM(X931:AF931)</f>
        <v>2605.0232532</v>
      </c>
      <c r="AH931" s="20" t="n">
        <f aca="false">FIXED_BOM</f>
        <v>3754</v>
      </c>
      <c r="AI931" s="24" t="n">
        <f aca="false">(AG931+AH931)*(1+CONT)</f>
        <v>7312.87674118</v>
      </c>
      <c r="AJ931" s="24" t="n">
        <f aca="false">IF(AR931&gt;0,AI931/AR931,1000000000000)</f>
        <v>1412.53052187054</v>
      </c>
      <c r="AK931" s="8" t="n">
        <f aca="false">IF(AND(AP931&gt;=V_NEED,AR931&gt;=P_MIN,AQ931&gt;=Z_MIN,F931&lt;=N_CAP,D931&lt;=R_MAX,OR(CORONA_REQ=0,O931&gt;=G931),OR(CORE_MODE&lt;&gt;3,E_CORE&lt;=E_NULL_MAX),N_CW_A_OK="yes"),1,0)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IF(CORE_MODE=1,G931,IF(OR(CORE_MODE=3,CORE_MODE=4),IF(A_FEED=2,0,G931)+(CHOOSE(N_CW+1,0,1,CW_N2,CW_N3,CW_N4,CW_N5,CW_N6)+IF(A_FEED=2,CHOOSE(MIN(N_CW_A,6)+1,0,1,CW_N2,CW_N3,CW_N4,CW_N5,CW_N6),CHOOSE(MIN(N_CW_A,2)+1,0,CW_A1,CW_A2)))*CW_PER_SWING*AM931,AM931))</f>
        <v>38.496870334494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2*ROUNDUP(G932*1000/V_ZENER,0)*PRICE_Z+(4+IF(CORE_MODE=1,1,0)+IF(OR(CORE_MODE=3,CORE_MODE=4),IF(A_FEED=2,0,1)+2*N_CW+2*N_CW_A,0))*ROUNDUP(G932*DIODE_SAFETY/V_STICK,0)*PRICE_STICK</f>
        <v>162</v>
      </c>
      <c r="AG932" s="24" t="n">
        <f aca="false">SUM(X932:AF932)</f>
        <v>3164.89326611</v>
      </c>
      <c r="AH932" s="20" t="n">
        <f aca="false">FIXED_BOM</f>
        <v>3754</v>
      </c>
      <c r="AI932" s="24" t="n">
        <f aca="false">(AG932+AH932)*(1+CONT)</f>
        <v>7956.7272560265</v>
      </c>
      <c r="AJ932" s="24" t="n">
        <f aca="false">IF(AR932&gt;0,AI932/AR932,1000000000000)</f>
        <v>1171.99903845156</v>
      </c>
      <c r="AK932" s="8" t="n">
        <f aca="false">IF(AND(AP932&gt;=V_NEED,AR932&gt;=P_MIN,AQ932&gt;=Z_MIN,F932&lt;=N_CAP,D932&lt;=R_MAX,OR(CORONA_REQ=0,O932&gt;=G932),OR(CORE_MODE&lt;&gt;3,E_CORE&lt;=E_NULL_MAX),N_CW_A_OK="yes"),1,0)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IF(CORE_MODE=1,G932,IF(OR(CORE_MODE=3,CORE_MODE=4),IF(A_FEED=2,0,G932)+(CHOOSE(N_CW+1,0,1,CW_N2,CW_N3,CW_N4,CW_N5,CW_N6)+IF(A_FEED=2,CHOOSE(MIN(N_CW_A,6)+1,0,1,CW_N2,CW_N3,CW_N4,CW_N5,CW_N6),CHOOSE(MIN(N_CW_A,2)+1,0,CW_A1,CW_A2)))*CW_PER_SWING*AM932,AM932))</f>
        <v>38.659448413872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2*ROUNDUP(G933*1000/V_ZENER,0)*PRICE_Z+(4+IF(CORE_MODE=1,1,0)+IF(OR(CORE_MODE=3,CORE_MODE=4),IF(A_FEED=2,0,1)+2*N_CW+2*N_CW_A,0))*ROUNDUP(G933*DIODE_SAFETY/V_STICK,0)*PRICE_STICK</f>
        <v>162</v>
      </c>
      <c r="AG933" s="24" t="n">
        <f aca="false">SUM(X933:AF933)</f>
        <v>3724.76332055</v>
      </c>
      <c r="AH933" s="20" t="n">
        <f aca="false">FIXED_BOM</f>
        <v>3754</v>
      </c>
      <c r="AI933" s="24" t="n">
        <f aca="false">(AG933+AH933)*(1+CONT)</f>
        <v>8600.5778186325</v>
      </c>
      <c r="AJ933" s="24" t="n">
        <f aca="false">IF(AR933&gt;0,AI933/AR933,1000000000000)</f>
        <v>1023.94206432525</v>
      </c>
      <c r="AK933" s="8" t="n">
        <f aca="false">IF(AND(AP933&gt;=V_NEED,AR933&gt;=P_MIN,AQ933&gt;=Z_MIN,F933&lt;=N_CAP,D933&lt;=R_MAX,OR(CORONA_REQ=0,O933&gt;=G933),OR(CORE_MODE&lt;&gt;3,E_CORE&lt;=E_NULL_MAX),N_CW_A_OK="yes"),1,0)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IF(CORE_MODE=1,G933,IF(OR(CORE_MODE=3,CORE_MODE=4),IF(A_FEED=2,0,G933)+(CHOOSE(N_CW+1,0,1,CW_N2,CW_N3,CW_N4,CW_N5,CW_N6)+IF(A_FEED=2,CHOOSE(MIN(N_CW_A,6)+1,0,1,CW_N2,CW_N3,CW_N4,CW_N5,CW_N6),CHOOSE(MIN(N_CW_A,2)+1,0,CW_A1,CW_A2)))*CW_PER_SWING*AM933,AM933))</f>
        <v>38.795905680246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2*ROUNDUP(G934*1000/V_ZENER,0)*PRICE_Z+(4+IF(CORE_MODE=1,1,0)+IF(OR(CORE_MODE=3,CORE_MODE=4),IF(A_FEED=2,0,1)+2*N_CW+2*N_CW_A,0))*ROUNDUP(G934*DIODE_SAFETY/V_STICK,0)*PRICE_STICK</f>
        <v>162</v>
      </c>
      <c r="AG934" s="24" t="n">
        <f aca="false">SUM(X934:AF934)</f>
        <v>4759.41625167</v>
      </c>
      <c r="AH934" s="20" t="n">
        <f aca="false">FIXED_BOM</f>
        <v>3754</v>
      </c>
      <c r="AI934" s="24" t="n">
        <f aca="false">(AG934+AH934)*(1+CONT)</f>
        <v>9790.4286894205</v>
      </c>
      <c r="AJ934" s="24" t="n">
        <f aca="false">IF(AR934&gt;0,AI934/AR934,1000000000000)</f>
        <v>841.447664025304</v>
      </c>
      <c r="AK934" s="8" t="n">
        <f aca="false">IF(AND(AP934&gt;=V_NEED,AR934&gt;=P_MIN,AQ934&gt;=Z_MIN,F934&lt;=N_CAP,D934&lt;=R_MAX,OR(CORONA_REQ=0,O934&gt;=G934),OR(CORE_MODE&lt;&gt;3,E_CORE&lt;=E_NULL_MAX),N_CW_A_OK="yes"),1,0)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IF(CORE_MODE=1,G934,IF(OR(CORE_MODE=3,CORE_MODE=4),IF(A_FEED=2,0,G934)+(CHOOSE(N_CW+1,0,1,CW_N2,CW_N3,CW_N4,CW_N5,CW_N6)+IF(A_FEED=2,CHOOSE(MIN(N_CW_A,6)+1,0,1,CW_N2,CW_N3,CW_N4,CW_N5,CW_N6),CHOOSE(MIN(N_CW_A,2)+1,0,CW_A1,CW_A2)))*CW_PER_SWING*AM934,AM934))</f>
        <v>39.011930831016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2*ROUNDUP(G935*1000/V_ZENER,0)*PRICE_Z+(4+IF(CORE_MODE=1,1,0)+IF(OR(CORE_MODE=3,CORE_MODE=4),IF(A_FEED=2,0,1)+2*N_CW+2*N_CW_A,0))*ROUNDUP(G935*DIODE_SAFETY/V_STICK,0)*PRICE_STICK</f>
        <v>162</v>
      </c>
      <c r="AG935" s="24" t="n">
        <f aca="false">SUM(X935:AF935)</f>
        <v>1576.46230994</v>
      </c>
      <c r="AH935" s="20" t="n">
        <f aca="false">FIXED_BOM</f>
        <v>3754</v>
      </c>
      <c r="AI935" s="24" t="n">
        <f aca="false">(AG935+AH935)*(1+CONT)</f>
        <v>6130.031656431</v>
      </c>
      <c r="AJ935" s="24" t="n">
        <f aca="false">IF(AR935&gt;0,AI935/AR935,1000000000000)</f>
        <v>2962.8966328671</v>
      </c>
      <c r="AK935" s="8" t="n">
        <f aca="false">IF(AND(AP935&gt;=V_NEED,AR935&gt;=P_MIN,AQ935&gt;=Z_MIN,F935&lt;=N_CAP,D935&lt;=R_MAX,OR(CORONA_REQ=0,O935&gt;=G935),OR(CORE_MODE&lt;&gt;3,E_CORE&lt;=E_NULL_MAX),N_CW_A_OK="yes"),1,0)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IF(CORE_MODE=1,G935,IF(OR(CORE_MODE=3,CORE_MODE=4),IF(A_FEED=2,0,G935)+(CHOOSE(N_CW+1,0,1,CW_N2,CW_N3,CW_N4,CW_N5,CW_N6)+IF(A_FEED=2,CHOOSE(MIN(N_CW_A,6)+1,0,1,CW_N2,CW_N3,CW_N4,CW_N5,CW_N6),CHOOSE(MIN(N_CW_A,2)+1,0,CW_A1,CW_A2)))*CW_PER_SWING*AM935,AM935))</f>
        <v>32.084389012104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2*ROUNDUP(G936*1000/V_ZENER,0)*PRICE_Z+(4+IF(CORE_MODE=1,1,0)+IF(OR(CORE_MODE=3,CORE_MODE=4),IF(A_FEED=2,0,1)+2*N_CW+2*N_CW_A,0))*ROUNDUP(G936*DIODE_SAFETY/V_STICK,0)*PRICE_STICK</f>
        <v>162</v>
      </c>
      <c r="AG936" s="24" t="n">
        <f aca="false">SUM(X936:AF936)</f>
        <v>2139.37836331</v>
      </c>
      <c r="AH936" s="20" t="n">
        <f aca="false">FIXED_BOM</f>
        <v>3754</v>
      </c>
      <c r="AI936" s="24" t="n">
        <f aca="false">(AG936+AH936)*(1+CONT)</f>
        <v>6777.3851178065</v>
      </c>
      <c r="AJ936" s="24" t="n">
        <f aca="false">IF(AR936&gt;0,AI936/AR936,1000000000000)</f>
        <v>1829.48384811868</v>
      </c>
      <c r="AK936" s="8" t="n">
        <f aca="false">IF(AND(AP936&gt;=V_NEED,AR936&gt;=P_MIN,AQ936&gt;=Z_MIN,F936&lt;=N_CAP,D936&lt;=R_MAX,OR(CORONA_REQ=0,O936&gt;=G936),OR(CORE_MODE&lt;&gt;3,E_CORE&lt;=E_NULL_MAX),N_CW_A_OK="yes"),1,0)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IF(CORE_MODE=1,G936,IF(OR(CORE_MODE=3,CORE_MODE=4),IF(A_FEED=2,0,G936)+(CHOOSE(N_CW+1,0,1,CW_N2,CW_N3,CW_N4,CW_N5,CW_N6)+IF(A_FEED=2,CHOOSE(MIN(N_CW_A,6)+1,0,1,CW_N2,CW_N3,CW_N4,CW_N5,CW_N6),CHOOSE(MIN(N_CW_A,2)+1,0,CW_A1,CW_A2)))*CW_PER_SWING*AM936,AM936))</f>
        <v>37.941970716936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2*ROUNDUP(G937*1000/V_ZENER,0)*PRICE_Z+(4+IF(CORE_MODE=1,1,0)+IF(OR(CORE_MODE=3,CORE_MODE=4),IF(A_FEED=2,0,1)+2*N_CW+2*N_CW_A,0))*ROUNDUP(G937*DIODE_SAFETY/V_STICK,0)*PRICE_STICK</f>
        <v>162</v>
      </c>
      <c r="AG937" s="24" t="n">
        <f aca="false">SUM(X937:AF937)</f>
        <v>2702.29443015</v>
      </c>
      <c r="AH937" s="20" t="n">
        <f aca="false">FIXED_BOM</f>
        <v>3754</v>
      </c>
      <c r="AI937" s="24" t="n">
        <f aca="false">(AG937+AH937)*(1+CONT)</f>
        <v>7424.7385946725</v>
      </c>
      <c r="AJ937" s="24" t="n">
        <f aca="false">IF(AR937&gt;0,AI937/AR937,1000000000000)</f>
        <v>1388.50364430474</v>
      </c>
      <c r="AK937" s="8" t="n">
        <f aca="false">IF(AND(AP937&gt;=V_NEED,AR937&gt;=P_MIN,AQ937&gt;=Z_MIN,F937&lt;=N_CAP,D937&lt;=R_MAX,OR(CORONA_REQ=0,O937&gt;=G937),OR(CORE_MODE&lt;&gt;3,E_CORE&lt;=E_NULL_MAX),N_CW_A_OK="yes"),1,0)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IF(CORE_MODE=1,G937,IF(OR(CORE_MODE=3,CORE_MODE=4),IF(A_FEED=2,0,G937)+(CHOOSE(N_CW+1,0,1,CW_N2,CW_N3,CW_N4,CW_N5,CW_N6)+IF(A_FEED=2,CHOOSE(MIN(N_CW_A,6)+1,0,1,CW_N2,CW_N3,CW_N4,CW_N5,CW_N6),CHOOSE(MIN(N_CW_A,2)+1,0,CW_A1,CW_A2)))*CW_PER_SWING*AM937,AM937))</f>
        <v>38.141887891536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2*ROUNDUP(G938*1000/V_ZENER,0)*PRICE_Z+(4+IF(CORE_MODE=1,1,0)+IF(OR(CORE_MODE=3,CORE_MODE=4),IF(A_FEED=2,0,1)+2*N_CW+2*N_CW_A,0))*ROUNDUP(G938*DIODE_SAFETY/V_STICK,0)*PRICE_STICK</f>
        <v>162</v>
      </c>
      <c r="AG938" s="24" t="n">
        <f aca="false">SUM(X938:AF938)</f>
        <v>3265.21047852</v>
      </c>
      <c r="AH938" s="20" t="n">
        <f aca="false">FIXED_BOM</f>
        <v>3754</v>
      </c>
      <c r="AI938" s="24" t="n">
        <f aca="false">(AG938+AH938)*(1+CONT)</f>
        <v>8072.092050298</v>
      </c>
      <c r="AJ938" s="24" t="n">
        <f aca="false">IF(AR938&gt;0,AI938/AR938,1000000000000)</f>
        <v>1153.68389997566</v>
      </c>
      <c r="AK938" s="8" t="n">
        <f aca="false">IF(AND(AP938&gt;=V_NEED,AR938&gt;=P_MIN,AQ938&gt;=Z_MIN,F938&lt;=N_CAP,D938&lt;=R_MAX,OR(CORONA_REQ=0,O938&gt;=G938),OR(CORE_MODE&lt;&gt;3,E_CORE&lt;=E_NULL_MAX),N_CW_A_OK="yes"),1,0)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IF(CORE_MODE=1,G938,IF(OR(CORE_MODE=3,CORE_MODE=4),IF(A_FEED=2,0,G938)+(CHOOSE(N_CW+1,0,1,CW_N2,CW_N3,CW_N4,CW_N5,CW_N6)+IF(A_FEED=2,CHOOSE(MIN(N_CW_A,6)+1,0,1,CW_N2,CW_N3,CW_N4,CW_N5,CW_N6),CHOOSE(MIN(N_CW_A,2)+1,0,CW_A1,CW_A2)))*CW_PER_SWING*AM938,AM938))</f>
        <v>38.299245203934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2*ROUNDUP(G939*1000/V_ZENER,0)*PRICE_Z+(4+IF(CORE_MODE=1,1,0)+IF(OR(CORE_MODE=3,CORE_MODE=4),IF(A_FEED=2,0,1)+2*N_CW+2*N_CW_A,0))*ROUNDUP(G939*DIODE_SAFETY/V_STICK,0)*PRICE_STICK</f>
        <v>162</v>
      </c>
      <c r="AG939" s="24" t="n">
        <f aca="false">SUM(X939:AF939)</f>
        <v>3828.12654536</v>
      </c>
      <c r="AH939" s="20" t="n">
        <f aca="false">FIXED_BOM</f>
        <v>3754</v>
      </c>
      <c r="AI939" s="24" t="n">
        <f aca="false">(AG939+AH939)*(1+CONT)</f>
        <v>8719.445527164</v>
      </c>
      <c r="AJ939" s="24" t="n">
        <f aca="false">IF(AR939&gt;0,AI939/AR939,1000000000000)</f>
        <v>1008.1560067042</v>
      </c>
      <c r="AK939" s="8" t="n">
        <f aca="false">IF(AND(AP939&gt;=V_NEED,AR939&gt;=P_MIN,AQ939&gt;=Z_MIN,F939&lt;=N_CAP,D939&lt;=R_MAX,OR(CORONA_REQ=0,O939&gt;=G939),OR(CORE_MODE&lt;&gt;3,E_CORE&lt;=E_NULL_MAX),N_CW_A_OK="yes"),1,0)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IF(CORE_MODE=1,G939,IF(OR(CORE_MODE=3,CORE_MODE=4),IF(A_FEED=2,0,G939)+(CHOOSE(N_CW+1,0,1,CW_N2,CW_N3,CW_N4,CW_N5,CW_N6)+IF(A_FEED=2,CHOOSE(MIN(N_CW_A,6)+1,0,1,CW_N2,CW_N3,CW_N4,CW_N5,CW_N6),CHOOSE(MIN(N_CW_A,2)+1,0,CW_A1,CW_A2)))*CW_PER_SWING*AM939,AM939))</f>
        <v>38.434068327798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2*ROUNDUP(G940*1000/V_ZENER,0)*PRICE_Z+(4+IF(CORE_MODE=1,1,0)+IF(OR(CORE_MODE=3,CORE_MODE=4),IF(A_FEED=2,0,1)+2*N_CW+2*N_CW_A,0))*ROUNDUP(G940*DIODE_SAFETY/V_STICK,0)*PRICE_STICK</f>
        <v>162</v>
      </c>
      <c r="AG940" s="24" t="n">
        <f aca="false">SUM(X940:AF940)</f>
        <v>5039.0459153</v>
      </c>
      <c r="AH940" s="20" t="n">
        <f aca="false">FIXED_BOM</f>
        <v>3754</v>
      </c>
      <c r="AI940" s="24" t="n">
        <f aca="false">(AG940+AH940)*(1+CONT)</f>
        <v>10112.002802595</v>
      </c>
      <c r="AJ940" s="24" t="n">
        <f aca="false">IF(AR940&gt;0,AI940/AR940,1000000000000)</f>
        <v>846.340865915188</v>
      </c>
      <c r="AK940" s="8" t="n">
        <f aca="false">IF(AND(AP940&gt;=V_NEED,AR940&gt;=P_MIN,AQ940&gt;=Z_MIN,F940&lt;=N_CAP,D940&lt;=R_MAX,OR(CORONA_REQ=0,O940&gt;=G940),OR(CORE_MODE&lt;&gt;3,E_CORE&lt;=E_NULL_MAX),N_CW_A_OK="yes"),1,0)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IF(CORE_MODE=1,G940,IF(OR(CORE_MODE=3,CORE_MODE=4),IF(A_FEED=2,0,G940)+(CHOOSE(N_CW+1,0,1,CW_N2,CW_N3,CW_N4,CW_N5,CW_N6)+IF(A_FEED=2,CHOOSE(MIN(N_CW_A,6)+1,0,1,CW_N2,CW_N3,CW_N4,CW_N5,CW_N6),CHOOSE(MIN(N_CW_A,2)+1,0,CW_A1,CW_A2)))*CW_PER_SWING*AM940,AM940))</f>
        <v>38.64337439391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2*ROUNDUP(G941*1000/V_ZENER,0)*PRICE_Z+(4+IF(CORE_MODE=1,1,0)+IF(OR(CORE_MODE=3,CORE_MODE=4),IF(A_FEED=2,0,1)+2*N_CW+2*N_CW_A,0))*ROUNDUP(G941*DIODE_SAFETY/V_STICK,0)*PRICE_STICK</f>
        <v>162</v>
      </c>
      <c r="AG941" s="24" t="n">
        <f aca="false">SUM(X941:AF941)</f>
        <v>1508.94784048</v>
      </c>
      <c r="AH941" s="20" t="n">
        <f aca="false">FIXED_BOM</f>
        <v>3754</v>
      </c>
      <c r="AI941" s="24" t="n">
        <f aca="false">(AG941+AH941)*(1+CONT)</f>
        <v>6052.390016552</v>
      </c>
      <c r="AJ941" s="24" t="n">
        <f aca="false">IF(AR941&gt;0,AI941/AR941,1000000000000)</f>
        <v>3815.57439326505</v>
      </c>
      <c r="AK941" s="8" t="n">
        <f aca="false">IF(AND(AP941&gt;=V_NEED,AR941&gt;=P_MIN,AQ941&gt;=Z_MIN,F941&lt;=N_CAP,D941&lt;=R_MAX,OR(CORONA_REQ=0,O941&gt;=G941),OR(CORE_MODE&lt;&gt;3,E_CORE&lt;=E_NULL_MAX),N_CW_A_OK="yes"),1,0)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IF(CORE_MODE=1,G941,IF(OR(CORE_MODE=3,CORE_MODE=4),IF(A_FEED=2,0,G941)+(CHOOSE(N_CW+1,0,1,CW_N2,CW_N3,CW_N4,CW_N5,CW_N6)+IF(A_FEED=2,CHOOSE(MIN(N_CW_A,6)+1,0,1,CW_N2,CW_N3,CW_N4,CW_N5,CW_N6),CHOOSE(MIN(N_CW_A,2)+1,0,CW_A1,CW_A2)))*CW_PER_SWING*AM941,AM941))</f>
        <v>30.850984935342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2*ROUNDUP(G942*1000/V_ZENER,0)*PRICE_Z+(4+IF(CORE_MODE=1,1,0)+IF(OR(CORE_MODE=3,CORE_MODE=4),IF(A_FEED=2,0,1)+2*N_CW+2*N_CW_A,0))*ROUNDUP(G942*DIODE_SAFETY/V_STICK,0)*PRICE_STICK</f>
        <v>162</v>
      </c>
      <c r="AG942" s="24" t="n">
        <f aca="false">SUM(X942:AF942)</f>
        <v>2080.65020247</v>
      </c>
      <c r="AH942" s="20" t="n">
        <f aca="false">FIXED_BOM</f>
        <v>3754</v>
      </c>
      <c r="AI942" s="24" t="n">
        <f aca="false">(AG942+AH942)*(1+CONT)</f>
        <v>6709.8477328405</v>
      </c>
      <c r="AJ942" s="24" t="n">
        <f aca="false">IF(AR942&gt;0,AI942/AR942,1000000000000)</f>
        <v>2271.07569956151</v>
      </c>
      <c r="AK942" s="8" t="n">
        <f aca="false">IF(AND(AP942&gt;=V_NEED,AR942&gt;=P_MIN,AQ942&gt;=Z_MIN,F942&lt;=N_CAP,D942&lt;=R_MAX,OR(CORONA_REQ=0,O942&gt;=G942),OR(CORE_MODE&lt;&gt;3,E_CORE&lt;=E_NULL_MAX),N_CW_A_OK="yes"),1,0)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IF(CORE_MODE=1,G942,IF(OR(CORE_MODE=3,CORE_MODE=4),IF(A_FEED=2,0,G942)+(CHOOSE(N_CW+1,0,1,CW_N2,CW_N3,CW_N4,CW_N5,CW_N6)+IF(A_FEED=2,CHOOSE(MIN(N_CW_A,6)+1,0,1,CW_N2,CW_N3,CW_N4,CW_N5,CW_N6),CHOOSE(MIN(N_CW_A,2)+1,0,CW_A1,CW_A2)))*CW_PER_SWING*AM942,AM942))</f>
        <v>37.06003886013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2*ROUNDUP(G943*1000/V_ZENER,0)*PRICE_Z+(4+IF(CORE_MODE=1,1,0)+IF(OR(CORE_MODE=3,CORE_MODE=4),IF(A_FEED=2,0,1)+2*N_CW+2*N_CW_A,0))*ROUNDUP(G943*DIODE_SAFETY/V_STICK,0)*PRICE_STICK</f>
        <v>162</v>
      </c>
      <c r="AG943" s="24" t="n">
        <f aca="false">SUM(X943:AF943)</f>
        <v>2563.67054168</v>
      </c>
      <c r="AH943" s="20" t="n">
        <f aca="false">FIXED_BOM</f>
        <v>3754</v>
      </c>
      <c r="AI943" s="24" t="n">
        <f aca="false">(AG943+AH943)*(1+CONT)</f>
        <v>7265.321122932</v>
      </c>
      <c r="AJ943" s="24" t="n">
        <f aca="false">IF(AR943&gt;0,AI943/AR943,1000000000000)</f>
        <v>1676.14002427746</v>
      </c>
      <c r="AK943" s="8" t="n">
        <f aca="false">IF(AND(AP943&gt;=V_NEED,AR943&gt;=P_MIN,AQ943&gt;=Z_MIN,F943&lt;=N_CAP,D943&lt;=R_MAX,OR(CORONA_REQ=0,O943&gt;=G943),OR(CORE_MODE&lt;&gt;3,E_CORE&lt;=E_NULL_MAX),N_CW_A_OK="yes"),1,0)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IF(CORE_MODE=1,G943,IF(OR(CORE_MODE=3,CORE_MODE=4),IF(A_FEED=2,0,G943)+(CHOOSE(N_CW+1,0,1,CW_N2,CW_N3,CW_N4,CW_N5,CW_N6)+IF(A_FEED=2,CHOOSE(MIN(N_CW_A,6)+1,0,1,CW_N2,CW_N3,CW_N4,CW_N5,CW_N6),CHOOSE(MIN(N_CW_A,2)+1,0,CW_A1,CW_A2)))*CW_PER_SWING*AM943,AM943))</f>
        <v>38.484064599552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2*ROUNDUP(G944*1000/V_ZENER,0)*PRICE_Z+(4+IF(CORE_MODE=1,1,0)+IF(OR(CORE_MODE=3,CORE_MODE=4),IF(A_FEED=2,0,1)+2*N_CW+2*N_CW_A,0))*ROUNDUP(G944*DIODE_SAFETY/V_STICK,0)*PRICE_STICK</f>
        <v>162</v>
      </c>
      <c r="AG944" s="24" t="n">
        <f aca="false">SUM(X944:AF944)</f>
        <v>3135.37289867</v>
      </c>
      <c r="AH944" s="20" t="n">
        <f aca="false">FIXED_BOM</f>
        <v>3754</v>
      </c>
      <c r="AI944" s="24" t="n">
        <f aca="false">(AG944+AH944)*(1+CONT)</f>
        <v>7922.7788334705</v>
      </c>
      <c r="AJ944" s="24" t="n">
        <f aca="false">IF(AR944&gt;0,AI944/AR944,1000000000000)</f>
        <v>1384.89999677853</v>
      </c>
      <c r="AK944" s="8" t="n">
        <f aca="false">IF(AND(AP944&gt;=V_NEED,AR944&gt;=P_MIN,AQ944&gt;=Z_MIN,F944&lt;=N_CAP,D944&lt;=R_MAX,OR(CORONA_REQ=0,O944&gt;=G944),OR(CORE_MODE&lt;&gt;3,E_CORE&lt;=E_NULL_MAX),N_CW_A_OK="yes"),1,0)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IF(CORE_MODE=1,G944,IF(OR(CORE_MODE=3,CORE_MODE=4),IF(A_FEED=2,0,G944)+(CHOOSE(N_CW+1,0,1,CW_N2,CW_N3,CW_N4,CW_N5,CW_N6)+IF(A_FEED=2,CHOOSE(MIN(N_CW_A,6)+1,0,1,CW_N2,CW_N3,CW_N4,CW_N5,CW_N6),CHOOSE(MIN(N_CW_A,2)+1,0,CW_A1,CW_A2)))*CW_PER_SWING*AM944,AM944))</f>
        <v>38.65092965019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2*ROUNDUP(G945*1000/V_ZENER,0)*PRICE_Z+(4+IF(CORE_MODE=1,1,0)+IF(OR(CORE_MODE=3,CORE_MODE=4),IF(A_FEED=2,0,1)+2*N_CW+2*N_CW_A,0))*ROUNDUP(G945*DIODE_SAFETY/V_STICK,0)*PRICE_STICK</f>
        <v>162</v>
      </c>
      <c r="AG945" s="24" t="n">
        <f aca="false">SUM(X945:AF945)</f>
        <v>3618.39318288</v>
      </c>
      <c r="AH945" s="20" t="n">
        <f aca="false">FIXED_BOM</f>
        <v>3754</v>
      </c>
      <c r="AI945" s="24" t="n">
        <f aca="false">(AG945+AH945)*(1+CONT)</f>
        <v>8478.252160312</v>
      </c>
      <c r="AJ945" s="24" t="n">
        <f aca="false">IF(AR945&gt;0,AI945/AR945,1000000000000)</f>
        <v>1192.76598119768</v>
      </c>
      <c r="AK945" s="8" t="n">
        <f aca="false">IF(AND(AP945&gt;=V_NEED,AR945&gt;=P_MIN,AQ945&gt;=Z_MIN,F945&lt;=N_CAP,D945&lt;=R_MAX,OR(CORONA_REQ=0,O945&gt;=G945),OR(CORE_MODE&lt;&gt;3,E_CORE&lt;=E_NULL_MAX),N_CW_A_OK="yes"),1,0)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IF(CORE_MODE=1,G945,IF(OR(CORE_MODE=3,CORE_MODE=4),IF(A_FEED=2,0,G945)+(CHOOSE(N_CW+1,0,1,CW_N2,CW_N3,CW_N4,CW_N5,CW_N6)+IF(A_FEED=2,CHOOSE(MIN(N_CW_A,6)+1,0,1,CW_N2,CW_N3,CW_N4,CW_N5,CW_N6),CHOOSE(MIN(N_CW_A,2)+1,0,CW_A1,CW_A2)))*CW_PER_SWING*AM945,AM945))</f>
        <v>38.784318124266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2*ROUNDUP(G946*1000/V_ZENER,0)*PRICE_Z+(4+IF(CORE_MODE=1,1,0)+IF(OR(CORE_MODE=3,CORE_MODE=4),IF(A_FEED=2,0,1)+2*N_CW+2*N_CW_A,0))*ROUNDUP(G946*DIODE_SAFETY/V_STICK,0)*PRICE_STICK</f>
        <v>162</v>
      </c>
      <c r="AG946" s="24" t="n">
        <f aca="false">SUM(X946:AF946)</f>
        <v>4673.11588058</v>
      </c>
      <c r="AH946" s="20" t="n">
        <f aca="false">FIXED_BOM</f>
        <v>3754</v>
      </c>
      <c r="AI946" s="24" t="n">
        <f aca="false">(AG946+AH946)*(1+CONT)</f>
        <v>9691.183262667</v>
      </c>
      <c r="AJ946" s="24" t="n">
        <f aca="false">IF(AR946&gt;0,AI946/AR946,1000000000000)</f>
        <v>979.797729600251</v>
      </c>
      <c r="AK946" s="8" t="n">
        <f aca="false">IF(AND(AP946&gt;=V_NEED,AR946&gt;=P_MIN,AQ946&gt;=Z_MIN,F946&lt;=N_CAP,D946&lt;=R_MAX,OR(CORONA_REQ=0,O946&gt;=G946),OR(CORE_MODE&lt;&gt;3,E_CORE&lt;=E_NULL_MAX),N_CW_A_OK="yes"),1,0)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IF(CORE_MODE=1,G946,IF(OR(CORE_MODE=3,CORE_MODE=4),IF(A_FEED=2,0,G946)+(CHOOSE(N_CW+1,0,1,CW_N2,CW_N3,CW_N4,CW_N5,CW_N6)+IF(A_FEED=2,CHOOSE(MIN(N_CW_A,6)+1,0,1,CW_N2,CW_N3,CW_N4,CW_N5,CW_N6),CHOOSE(MIN(N_CW_A,2)+1,0,CW_A1,CW_A2)))*CW_PER_SWING*AM946,AM946))</f>
        <v>39.001277070756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2*ROUNDUP(G947*1000/V_ZENER,0)*PRICE_Z+(4+IF(CORE_MODE=1,1,0)+IF(OR(CORE_MODE=3,CORE_MODE=4),IF(A_FEED=2,0,1)+2*N_CW+2*N_CW_A,0))*ROUNDUP(G947*DIODE_SAFETY/V_STICK,0)*PRICE_STICK</f>
        <v>162</v>
      </c>
      <c r="AG947" s="24" t="n">
        <f aca="false">SUM(X947:AF947)</f>
        <v>1605.24494513</v>
      </c>
      <c r="AH947" s="20" t="n">
        <f aca="false">FIXED_BOM</f>
        <v>3754</v>
      </c>
      <c r="AI947" s="24" t="n">
        <f aca="false">(AG947+AH947)*(1+CONT)</f>
        <v>6163.1316868995</v>
      </c>
      <c r="AJ947" s="24" t="n">
        <f aca="false">IF(AR947&gt;0,AI947/AR947,1000000000000)</f>
        <v>3180.4459066887</v>
      </c>
      <c r="AK947" s="8" t="n">
        <f aca="false">IF(AND(AP947&gt;=V_NEED,AR947&gt;=P_MIN,AQ947&gt;=Z_MIN,F947&lt;=N_CAP,D947&lt;=R_MAX,OR(CORONA_REQ=0,O947&gt;=G947),OR(CORE_MODE&lt;&gt;3,E_CORE&lt;=E_NULL_MAX),N_CW_A_OK="yes"),1,0)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IF(CORE_MODE=1,G947,IF(OR(CORE_MODE=3,CORE_MODE=4),IF(A_FEED=2,0,G947)+(CHOOSE(N_CW+1,0,1,CW_N2,CW_N3,CW_N4,CW_N5,CW_N6)+IF(A_FEED=2,CHOOSE(MIN(N_CW_A,6)+1,0,1,CW_N2,CW_N3,CW_N4,CW_N5,CW_N6),CHOOSE(MIN(N_CW_A,2)+1,0,CW_A1,CW_A2)))*CW_PER_SWING*AM947,AM947))</f>
        <v>33.160503688884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2*ROUNDUP(G948*1000/V_ZENER,0)*PRICE_Z+(4+IF(CORE_MODE=1,1,0)+IF(OR(CORE_MODE=3,CORE_MODE=4),IF(A_FEED=2,0,1)+2*N_CW+2*N_CW_A,0))*ROUNDUP(G948*DIODE_SAFETY/V_STICK,0)*PRICE_STICK</f>
        <v>162</v>
      </c>
      <c r="AG948" s="24" t="n">
        <f aca="false">SUM(X948:AF948)</f>
        <v>2092.07267073</v>
      </c>
      <c r="AH948" s="20" t="n">
        <f aca="false">FIXED_BOM</f>
        <v>3754</v>
      </c>
      <c r="AI948" s="24" t="n">
        <f aca="false">(AG948+AH948)*(1+CONT)</f>
        <v>6722.9835713395</v>
      </c>
      <c r="AJ948" s="24" t="n">
        <f aca="false">IF(AR948&gt;0,AI948/AR948,1000000000000)</f>
        <v>1917.59363554151</v>
      </c>
      <c r="AK948" s="8" t="n">
        <f aca="false">IF(AND(AP948&gt;=V_NEED,AR948&gt;=P_MIN,AQ948&gt;=Z_MIN,F948&lt;=N_CAP,D948&lt;=R_MAX,OR(CORONA_REQ=0,O948&gt;=G948),OR(CORE_MODE&lt;&gt;3,E_CORE&lt;=E_NULL_MAX),N_CW_A_OK="yes"),1,0)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IF(CORE_MODE=1,G948,IF(OR(CORE_MODE=3,CORE_MODE=4),IF(A_FEED=2,0,G948)+(CHOOSE(N_CW+1,0,1,CW_N2,CW_N3,CW_N4,CW_N5,CW_N6)+IF(A_FEED=2,CHOOSE(MIN(N_CW_A,6)+1,0,1,CW_N2,CW_N3,CW_N4,CW_N5,CW_N6),CHOOSE(MIN(N_CW_A,2)+1,0,CW_A1,CW_A2)))*CW_PER_SWING*AM948,AM948))</f>
        <v>37.93547234763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2*ROUNDUP(G949*1000/V_ZENER,0)*PRICE_Z+(4+IF(CORE_MODE=1,1,0)+IF(OR(CORE_MODE=3,CORE_MODE=4),IF(A_FEED=2,0,1)+2*N_CW+2*N_CW_A,0))*ROUNDUP(G949*DIODE_SAFETY/V_STICK,0)*PRICE_STICK</f>
        <v>162</v>
      </c>
      <c r="AG949" s="24" t="n">
        <f aca="false">SUM(X949:AF949)</f>
        <v>2667.58264911</v>
      </c>
      <c r="AH949" s="20" t="n">
        <f aca="false">FIXED_BOM</f>
        <v>3754</v>
      </c>
      <c r="AI949" s="24" t="n">
        <f aca="false">(AG949+AH949)*(1+CONT)</f>
        <v>7384.8200464765</v>
      </c>
      <c r="AJ949" s="24" t="n">
        <f aca="false">IF(AR949&gt;0,AI949/AR949,1000000000000)</f>
        <v>1450.97301978647</v>
      </c>
      <c r="AK949" s="8" t="n">
        <f aca="false">IF(AND(AP949&gt;=V_NEED,AR949&gt;=P_MIN,AQ949&gt;=Z_MIN,F949&lt;=N_CAP,D949&lt;=R_MAX,OR(CORONA_REQ=0,O949&gt;=G949),OR(CORE_MODE&lt;&gt;3,E_CORE&lt;=E_NULL_MAX),N_CW_A_OK="yes"),1,0)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IF(CORE_MODE=1,G949,IF(OR(CORE_MODE=3,CORE_MODE=4),IF(A_FEED=2,0,G949)+(CHOOSE(N_CW+1,0,1,CW_N2,CW_N3,CW_N4,CW_N5,CW_N6)+IF(A_FEED=2,CHOOSE(MIN(N_CW_A,6)+1,0,1,CW_N2,CW_N3,CW_N4,CW_N5,CW_N6),CHOOSE(MIN(N_CW_A,2)+1,0,CW_A1,CW_A2)))*CW_PER_SWING*AM949,AM949))</f>
        <v>38.420307574506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2*ROUNDUP(G950*1000/V_ZENER,0)*PRICE_Z+(4+IF(CORE_MODE=1,1,0)+IF(OR(CORE_MODE=3,CORE_MODE=4),IF(A_FEED=2,0,1)+2*N_CW+2*N_CW_A,0))*ROUNDUP(G950*DIODE_SAFETY/V_STICK,0)*PRICE_STICK</f>
        <v>162</v>
      </c>
      <c r="AG950" s="24" t="n">
        <f aca="false">SUM(X950:AF950)</f>
        <v>3243.09256202</v>
      </c>
      <c r="AH950" s="20" t="n">
        <f aca="false">FIXED_BOM</f>
        <v>3754</v>
      </c>
      <c r="AI950" s="24" t="n">
        <f aca="false">(AG950+AH950)*(1+CONT)</f>
        <v>8046.656446323</v>
      </c>
      <c r="AJ950" s="24" t="n">
        <f aca="false">IF(AR950&gt;0,AI950/AR950,1000000000000)</f>
        <v>1205.9100125711</v>
      </c>
      <c r="AK950" s="8" t="n">
        <f aca="false">IF(AND(AP950&gt;=V_NEED,AR950&gt;=P_MIN,AQ950&gt;=Z_MIN,F950&lt;=N_CAP,D950&lt;=R_MAX,OR(CORONA_REQ=0,O950&gt;=G950),OR(CORE_MODE&lt;&gt;3,E_CORE&lt;=E_NULL_MAX),N_CW_A_OK="yes"),1,0)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IF(CORE_MODE=1,G950,IF(OR(CORE_MODE=3,CORE_MODE=4),IF(A_FEED=2,0,G950)+(CHOOSE(N_CW+1,0,1,CW_N2,CW_N3,CW_N4,CW_N5,CW_N6)+IF(A_FEED=2,CHOOSE(MIN(N_CW_A,6)+1,0,1,CW_N2,CW_N3,CW_N4,CW_N5,CW_N6),CHOOSE(MIN(N_CW_A,2)+1,0,CW_A1,CW_A2)))*CW_PER_SWING*AM950,AM950))</f>
        <v>38.580899215716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2*ROUNDUP(G951*1000/V_ZENER,0)*PRICE_Z+(4+IF(CORE_MODE=1,1,0)+IF(OR(CORE_MODE=3,CORE_MODE=4),IF(A_FEED=2,0,1)+2*N_CW+2*N_CW_A,0))*ROUNDUP(G951*DIODE_SAFETY/V_STICK,0)*PRICE_STICK</f>
        <v>162</v>
      </c>
      <c r="AG951" s="24" t="n">
        <f aca="false">SUM(X951:AF951)</f>
        <v>3818.60246843</v>
      </c>
      <c r="AH951" s="20" t="n">
        <f aca="false">FIXED_BOM</f>
        <v>3754</v>
      </c>
      <c r="AI951" s="24" t="n">
        <f aca="false">(AG951+AH951)*(1+CONT)</f>
        <v>8708.4928386945</v>
      </c>
      <c r="AJ951" s="24" t="n">
        <f aca="false">IF(AR951&gt;0,AI951/AR951,1000000000000)</f>
        <v>1053.74890234988</v>
      </c>
      <c r="AK951" s="8" t="n">
        <f aca="false">IF(AND(AP951&gt;=V_NEED,AR951&gt;=P_MIN,AQ951&gt;=Z_MIN,F951&lt;=N_CAP,D951&lt;=R_MAX,OR(CORONA_REQ=0,O951&gt;=G951),OR(CORE_MODE&lt;&gt;3,E_CORE&lt;=E_NULL_MAX),N_CW_A_OK="yes"),1,0)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IF(CORE_MODE=1,G951,IF(OR(CORE_MODE=3,CORE_MODE=4),IF(A_FEED=2,0,G951)+(CHOOSE(N_CW+1,0,1,CW_N2,CW_N3,CW_N4,CW_N5,CW_N6)+IF(A_FEED=2,CHOOSE(MIN(N_CW_A,6)+1,0,1,CW_N2,CW_N3,CW_N4,CW_N5,CW_N6),CHOOSE(MIN(N_CW_A,2)+1,0,CW_A1,CW_A2)))*CW_PER_SWING*AM951,AM951))</f>
        <v>38.716562755728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2*ROUNDUP(G952*1000/V_ZENER,0)*PRICE_Z+(4+IF(CORE_MODE=1,1,0)+IF(OR(CORE_MODE=3,CORE_MODE=4),IF(A_FEED=2,0,1)+2*N_CW+2*N_CW_A,0))*ROUNDUP(G952*DIODE_SAFETY/V_STICK,0)*PRICE_STICK</f>
        <v>162</v>
      </c>
      <c r="AG952" s="24" t="n">
        <f aca="false">SUM(X952:AF952)</f>
        <v>4880.94014847</v>
      </c>
      <c r="AH952" s="20" t="n">
        <f aca="false">FIXED_BOM</f>
        <v>3754</v>
      </c>
      <c r="AI952" s="24" t="n">
        <f aca="false">(AG952+AH952)*(1+CONT)</f>
        <v>9930.1811707405</v>
      </c>
      <c r="AJ952" s="24" t="n">
        <f aca="false">IF(AR952&gt;0,AI952/AR952,1000000000000)</f>
        <v>868.285440416463</v>
      </c>
      <c r="AK952" s="8" t="n">
        <f aca="false">IF(AND(AP952&gt;=V_NEED,AR952&gt;=P_MIN,AQ952&gt;=Z_MIN,F952&lt;=N_CAP,D952&lt;=R_MAX,OR(CORONA_REQ=0,O952&gt;=G952),OR(CORE_MODE&lt;&gt;3,E_CORE&lt;=E_NULL_MAX),N_CW_A_OK="yes"),1,0)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IF(CORE_MODE=1,G952,IF(OR(CORE_MODE=3,CORE_MODE=4),IF(A_FEED=2,0,G952)+(CHOOSE(N_CW+1,0,1,CW_N2,CW_N3,CW_N4,CW_N5,CW_N6)+IF(A_FEED=2,CHOOSE(MIN(N_CW_A,6)+1,0,1,CW_N2,CW_N3,CW_N4,CW_N5,CW_N6),CHOOSE(MIN(N_CW_A,2)+1,0,CW_A1,CW_A2)))*CW_PER_SWING*AM952,AM952))</f>
        <v>38.931497063316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2*ROUNDUP(G953*1000/V_ZENER,0)*PRICE_Z+(4+IF(CORE_MODE=1,1,0)+IF(OR(CORE_MODE=3,CORE_MODE=4),IF(A_FEED=2,0,1)+2*N_CW+2*N_CW_A,0))*ROUNDUP(G953*DIODE_SAFETY/V_STICK,0)*PRICE_STICK</f>
        <v>162</v>
      </c>
      <c r="AG953" s="24" t="n">
        <f aca="false">SUM(X953:AF953)</f>
        <v>1612.85993594</v>
      </c>
      <c r="AH953" s="20" t="n">
        <f aca="false">FIXED_BOM</f>
        <v>3754</v>
      </c>
      <c r="AI953" s="24" t="n">
        <f aca="false">(AG953+AH953)*(1+CONT)</f>
        <v>6171.888926331</v>
      </c>
      <c r="AJ953" s="24" t="n">
        <f aca="false">IF(AR953&gt;0,AI953/AR953,1000000000000)</f>
        <v>3073.97134477759</v>
      </c>
      <c r="AK953" s="8" t="n">
        <f aca="false">IF(AND(AP953&gt;=V_NEED,AR953&gt;=P_MIN,AQ953&gt;=Z_MIN,F953&lt;=N_CAP,D953&lt;=R_MAX,OR(CORONA_REQ=0,O953&gt;=G953),OR(CORE_MODE&lt;&gt;3,E_CORE&lt;=E_NULL_MAX),N_CW_A_OK="yes"),1,0)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IF(CORE_MODE=1,G953,IF(OR(CORE_MODE=3,CORE_MODE=4),IF(A_FEED=2,0,G953)+(CHOOSE(N_CW+1,0,1,CW_N2,CW_N3,CW_N4,CW_N5,CW_N6)+IF(A_FEED=2,CHOOSE(MIN(N_CW_A,6)+1,0,1,CW_N2,CW_N3,CW_N4,CW_N5,CW_N6),CHOOSE(MIN(N_CW_A,2)+1,0,CW_A1,CW_A2)))*CW_PER_SWING*AM953,AM953))</f>
        <v>31.585784542884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2*ROUNDUP(G954*1000/V_ZENER,0)*PRICE_Z+(4+IF(CORE_MODE=1,1,0)+IF(OR(CORE_MODE=3,CORE_MODE=4),IF(A_FEED=2,0,1)+2*N_CW+2*N_CW_A,0))*ROUNDUP(G954*DIODE_SAFETY/V_STICK,0)*PRICE_STICK</f>
        <v>162</v>
      </c>
      <c r="AG954" s="24" t="n">
        <f aca="false">SUM(X954:AF954)</f>
        <v>2192.17733677</v>
      </c>
      <c r="AH954" s="20" t="n">
        <f aca="false">FIXED_BOM</f>
        <v>3754</v>
      </c>
      <c r="AI954" s="24" t="n">
        <f aca="false">(AG954+AH954)*(1+CONT)</f>
        <v>6838.1039372855</v>
      </c>
      <c r="AJ954" s="24" t="n">
        <f aca="false">IF(AR954&gt;0,AI954/AR954,1000000000000)</f>
        <v>1897.24458054288</v>
      </c>
      <c r="AK954" s="8" t="n">
        <f aca="false">IF(AND(AP954&gt;=V_NEED,AR954&gt;=P_MIN,AQ954&gt;=Z_MIN,F954&lt;=N_CAP,D954&lt;=R_MAX,OR(CORONA_REQ=0,O954&gt;=G954),OR(CORE_MODE&lt;&gt;3,E_CORE&lt;=E_NULL_MAX),N_CW_A_OK="yes"),1,0)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IF(CORE_MODE=1,G954,IF(OR(CORE_MODE=3,CORE_MODE=4),IF(A_FEED=2,0,G954)+(CHOOSE(N_CW+1,0,1,CW_N2,CW_N3,CW_N4,CW_N5,CW_N6)+IF(A_FEED=2,CHOOSE(MIN(N_CW_A,6)+1,0,1,CW_N2,CW_N3,CW_N4,CW_N5,CW_N6),CHOOSE(MIN(N_CW_A,2)+1,0,CW_A1,CW_A2)))*CW_PER_SWING*AM954,AM954))</f>
        <v>37.870250961114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2*ROUNDUP(G955*1000/V_ZENER,0)*PRICE_Z+(4+IF(CORE_MODE=1,1,0)+IF(OR(CORE_MODE=3,CORE_MODE=4),IF(A_FEED=2,0,1)+2*N_CW+2*N_CW_A,0))*ROUNDUP(G955*DIODE_SAFETY/V_STICK,0)*PRICE_STICK</f>
        <v>162</v>
      </c>
      <c r="AG955" s="24" t="n">
        <f aca="false">SUM(X955:AF955)</f>
        <v>2771.49475107</v>
      </c>
      <c r="AH955" s="20" t="n">
        <f aca="false">FIXED_BOM</f>
        <v>3754</v>
      </c>
      <c r="AI955" s="24" t="n">
        <f aca="false">(AG955+AH955)*(1+CONT)</f>
        <v>7504.3189637305</v>
      </c>
      <c r="AJ955" s="24" t="n">
        <f aca="false">IF(AR955&gt;0,AI955/AR955,1000000000000)</f>
        <v>1439.55543026001</v>
      </c>
      <c r="AK955" s="8" t="n">
        <f aca="false">IF(AND(AP955&gt;=V_NEED,AR955&gt;=P_MIN,AQ955&gt;=Z_MIN,F955&lt;=N_CAP,D955&lt;=R_MAX,OR(CORONA_REQ=0,O955&gt;=G955),OR(CORE_MODE&lt;&gt;3,E_CORE&lt;=E_NULL_MAX),N_CW_A_OK="yes"),1,0)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IF(CORE_MODE=1,G955,IF(OR(CORE_MODE=3,CORE_MODE=4),IF(A_FEED=2,0,G955)+(CHOOSE(N_CW+1,0,1,CW_N2,CW_N3,CW_N4,CW_N5,CW_N6)+IF(A_FEED=2,CHOOSE(MIN(N_CW_A,6)+1,0,1,CW_N2,CW_N3,CW_N4,CW_N5,CW_N6),CHOOSE(MIN(N_CW_A,2)+1,0,CW_A1,CW_A2)))*CW_PER_SWING*AM955,AM955))</f>
        <v>38.06779544568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2*ROUNDUP(G956*1000/V_ZENER,0)*PRICE_Z+(4+IF(CORE_MODE=1,1,0)+IF(OR(CORE_MODE=3,CORE_MODE=4),IF(A_FEED=2,0,1)+2*N_CW+2*N_CW_A,0))*ROUNDUP(G956*DIODE_SAFETY/V_STICK,0)*PRICE_STICK</f>
        <v>162</v>
      </c>
      <c r="AG956" s="24" t="n">
        <f aca="false">SUM(X956:AF956)</f>
        <v>3350.8121469</v>
      </c>
      <c r="AH956" s="20" t="n">
        <f aca="false">FIXED_BOM</f>
        <v>3754</v>
      </c>
      <c r="AI956" s="24" t="n">
        <f aca="false">(AG956+AH956)*(1+CONT)</f>
        <v>8170.533968935</v>
      </c>
      <c r="AJ956" s="24" t="n">
        <f aca="false">IF(AR956&gt;0,AI956/AR956,1000000000000)</f>
        <v>1198.09156178332</v>
      </c>
      <c r="AK956" s="8" t="n">
        <f aca="false">IF(AND(AP956&gt;=V_NEED,AR956&gt;=P_MIN,AQ956&gt;=Z_MIN,F956&lt;=N_CAP,D956&lt;=R_MAX,OR(CORONA_REQ=0,O956&gt;=G956),OR(CORE_MODE&lt;&gt;3,E_CORE&lt;=E_NULL_MAX),N_CW_A_OK="yes"),1,0)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IF(CORE_MODE=1,G956,IF(OR(CORE_MODE=3,CORE_MODE=4),IF(A_FEED=2,0,G956)+(CHOOSE(N_CW+1,0,1,CW_N2,CW_N3,CW_N4,CW_N5,CW_N6)+IF(A_FEED=2,CHOOSE(MIN(N_CW_A,6)+1,0,1,CW_N2,CW_N3,CW_N4,CW_N5,CW_N6),CHOOSE(MIN(N_CW_A,2)+1,0,CW_A1,CW_A2)))*CW_PER_SWING*AM956,AM956))</f>
        <v>38.22395155722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2*ROUNDUP(G957*1000/V_ZENER,0)*PRICE_Z+(4+IF(CORE_MODE=1,1,0)+IF(OR(CORE_MODE=3,CORE_MODE=4),IF(A_FEED=2,0,1)+2*N_CW+2*N_CW_A,0))*ROUNDUP(G957*DIODE_SAFETY/V_STICK,0)*PRICE_STICK</f>
        <v>162</v>
      </c>
      <c r="AG957" s="24" t="n">
        <f aca="false">SUM(X957:AF957)</f>
        <v>3930.1296212</v>
      </c>
      <c r="AH957" s="20" t="n">
        <f aca="false">FIXED_BOM</f>
        <v>3754</v>
      </c>
      <c r="AI957" s="24" t="n">
        <f aca="false">(AG957+AH957)*(1+CONT)</f>
        <v>8836.74906438</v>
      </c>
      <c r="AJ957" s="24" t="n">
        <f aca="false">IF(AR957&gt;0,AI957/AR957,1000000000000)</f>
        <v>1047.87578440301</v>
      </c>
      <c r="AK957" s="8" t="n">
        <f aca="false">IF(AND(AP957&gt;=V_NEED,AR957&gt;=P_MIN,AQ957&gt;=Z_MIN,F957&lt;=N_CAP,D957&lt;=R_MAX,OR(CORONA_REQ=0,O957&gt;=G957),OR(CORE_MODE&lt;&gt;3,E_CORE&lt;=E_NULL_MAX),N_CW_A_OK="yes"),1,0)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IF(CORE_MODE=1,G957,IF(OR(CORE_MODE=3,CORE_MODE=4),IF(A_FEED=2,0,G957)+(CHOOSE(N_CW+1,0,1,CW_N2,CW_N3,CW_N4,CW_N5,CW_N6)+IF(A_FEED=2,CHOOSE(MIN(N_CW_A,6)+1,0,1,CW_N2,CW_N3,CW_N4,CW_N5,CW_N6),CHOOSE(MIN(N_CW_A,2)+1,0,CW_A1,CW_A2)))*CW_PER_SWING*AM957,AM957))</f>
        <v>38.358159224814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2*ROUNDUP(G958*1000/V_ZENER,0)*PRICE_Z+(4+IF(CORE_MODE=1,1,0)+IF(OR(CORE_MODE=3,CORE_MODE=4),IF(A_FEED=2,0,1)+2*N_CW+2*N_CW_A,0))*ROUNDUP(G958*DIODE_SAFETY/V_STICK,0)*PRICE_STICK</f>
        <v>162</v>
      </c>
      <c r="AG958" s="24" t="n">
        <f aca="false">SUM(X958:AF958)</f>
        <v>5177.44654517</v>
      </c>
      <c r="AH958" s="20" t="n">
        <f aca="false">FIXED_BOM</f>
        <v>3754</v>
      </c>
      <c r="AI958" s="24" t="n">
        <f aca="false">(AG958+AH958)*(1+CONT)</f>
        <v>10271.1635269455</v>
      </c>
      <c r="AJ958" s="24" t="n">
        <f aca="false">IF(AR958&gt;0,AI958/AR958,1000000000000)</f>
        <v>881.304746738147</v>
      </c>
      <c r="AK958" s="8" t="n">
        <f aca="false">IF(AND(AP958&gt;=V_NEED,AR958&gt;=P_MIN,AQ958&gt;=Z_MIN,F958&lt;=N_CAP,D958&lt;=R_MAX,OR(CORONA_REQ=0,O958&gt;=G958),OR(CORE_MODE&lt;&gt;3,E_CORE&lt;=E_NULL_MAX),N_CW_A_OK="yes"),1,0)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IF(CORE_MODE=1,G958,IF(OR(CORE_MODE=3,CORE_MODE=4),IF(A_FEED=2,0,G958)+(CHOOSE(N_CW+1,0,1,CW_N2,CW_N3,CW_N4,CW_N5,CW_N6)+IF(A_FEED=2,CHOOSE(MIN(N_CW_A,6)+1,0,1,CW_N2,CW_N3,CW_N4,CW_N5,CW_N6),CHOOSE(MIN(N_CW_A,2)+1,0,CW_A1,CW_A2)))*CW_PER_SWING*AM958,AM958))</f>
        <v>38.56654847331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2*ROUNDUP(G959*1000/V_ZENER,0)*PRICE_Z+(4+IF(CORE_MODE=1,1,0)+IF(OR(CORE_MODE=3,CORE_MODE=4),IF(A_FEED=2,0,1)+2*N_CW+2*N_CW_A,0))*ROUNDUP(G959*DIODE_SAFETY/V_STICK,0)*PRICE_STICK</f>
        <v>162</v>
      </c>
      <c r="AG959" s="24" t="n">
        <f aca="false">SUM(X959:AF959)</f>
        <v>1538.70454147</v>
      </c>
      <c r="AH959" s="20" t="n">
        <f aca="false">FIXED_BOM</f>
        <v>3754</v>
      </c>
      <c r="AI959" s="24" t="n">
        <f aca="false">(AG959+AH959)*(1+CONT)</f>
        <v>6086.6102226905</v>
      </c>
      <c r="AJ959" s="24" t="n">
        <f aca="false">IF(AR959&gt;0,AI959/AR959,1000000000000)</f>
        <v>3911.94206760085</v>
      </c>
      <c r="AK959" s="8" t="n">
        <f aca="false">IF(AND(AP959&gt;=V_NEED,AR959&gt;=P_MIN,AQ959&gt;=Z_MIN,F959&lt;=N_CAP,D959&lt;=R_MAX,OR(CORONA_REQ=0,O959&gt;=G959),OR(CORE_MODE&lt;&gt;3,E_CORE&lt;=E_NULL_MAX),N_CW_A_OK="yes"),1,0)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IF(CORE_MODE=1,G959,IF(OR(CORE_MODE=3,CORE_MODE=4),IF(A_FEED=2,0,G959)+(CHOOSE(N_CW+1,0,1,CW_N2,CW_N3,CW_N4,CW_N5,CW_N6)+IF(A_FEED=2,CHOOSE(MIN(N_CW_A,6)+1,0,1,CW_N2,CW_N3,CW_N4,CW_N5,CW_N6),CHOOSE(MIN(N_CW_A,2)+1,0,CW_A1,CW_A2)))*CW_PER_SWING*AM959,AM959))</f>
        <v>30.153150904734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2*ROUNDUP(G960*1000/V_ZENER,0)*PRICE_Z+(4+IF(CORE_MODE=1,1,0)+IF(OR(CORE_MODE=3,CORE_MODE=4),IF(A_FEED=2,0,1)+2*N_CW+2*N_CW_A,0))*ROUNDUP(G960*DIODE_SAFETY/V_STICK,0)*PRICE_STICK</f>
        <v>162</v>
      </c>
      <c r="AG960" s="24" t="n">
        <f aca="false">SUM(X960:AF960)</f>
        <v>2125.28530797</v>
      </c>
      <c r="AH960" s="20" t="n">
        <f aca="false">FIXED_BOM</f>
        <v>3754</v>
      </c>
      <c r="AI960" s="24" t="n">
        <f aca="false">(AG960+AH960)*(1+CONT)</f>
        <v>6761.1781041655</v>
      </c>
      <c r="AJ960" s="24" t="n">
        <f aca="false">IF(AR960&gt;0,AI960/AR960,1000000000000)</f>
        <v>2329.51285286849</v>
      </c>
      <c r="AK960" s="8" t="n">
        <f aca="false">IF(AND(AP960&gt;=V_NEED,AR960&gt;=P_MIN,AQ960&gt;=Z_MIN,F960&lt;=N_CAP,D960&lt;=R_MAX,OR(CORONA_REQ=0,O960&gt;=G960),OR(CORE_MODE&lt;&gt;3,E_CORE&lt;=E_NULL_MAX),N_CW_A_OK="yes"),1,0)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IF(CORE_MODE=1,G960,IF(OR(CORE_MODE=3,CORE_MODE=4),IF(A_FEED=2,0,G960)+(CHOOSE(N_CW+1,0,1,CW_N2,CW_N3,CW_N4,CW_N5,CW_N6)+IF(A_FEED=2,CHOOSE(MIN(N_CW_A,6)+1,0,1,CW_N2,CW_N3,CW_N4,CW_N5,CW_N6),CHOOSE(MIN(N_CW_A,2)+1,0,CW_A1,CW_A2)))*CW_PER_SWING*AM960,AM960))</f>
        <v>36.703188825732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2*ROUNDUP(G961*1000/V_ZENER,0)*PRICE_Z+(4+IF(CORE_MODE=1,1,0)+IF(OR(CORE_MODE=3,CORE_MODE=4),IF(A_FEED=2,0,1)+2*N_CW+2*N_CW_A,0))*ROUNDUP(G961*DIODE_SAFETY/V_STICK,0)*PRICE_STICK</f>
        <v>162</v>
      </c>
      <c r="AG961" s="24" t="n">
        <f aca="false">SUM(X961:AF961)</f>
        <v>2619.58900061</v>
      </c>
      <c r="AH961" s="20" t="n">
        <f aca="false">FIXED_BOM</f>
        <v>3754</v>
      </c>
      <c r="AI961" s="24" t="n">
        <f aca="false">(AG961+AH961)*(1+CONT)</f>
        <v>7329.6273507015</v>
      </c>
      <c r="AJ961" s="24" t="n">
        <f aca="false">IF(AR961&gt;0,AI961/AR961,1000000000000)</f>
        <v>1720.00857717822</v>
      </c>
      <c r="AK961" s="8" t="n">
        <f aca="false">IF(AND(AP961&gt;=V_NEED,AR961&gt;=P_MIN,AQ961&gt;=Z_MIN,F961&lt;=N_CAP,D961&lt;=R_MAX,OR(CORONA_REQ=0,O961&gt;=G961),OR(CORE_MODE&lt;&gt;3,E_CORE&lt;=E_NULL_MAX),N_CW_A_OK="yes"),1,0)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IF(CORE_MODE=1,G961,IF(OR(CORE_MODE=3,CORE_MODE=4),IF(A_FEED=2,0,G961)+(CHOOSE(N_CW+1,0,1,CW_N2,CW_N3,CW_N4,CW_N5,CW_N6)+IF(A_FEED=2,CHOOSE(MIN(N_CW_A,6)+1,0,1,CW_N2,CW_N3,CW_N4,CW_N5,CW_N6),CHOOSE(MIN(N_CW_A,2)+1,0,CW_A1,CW_A2)))*CW_PER_SWING*AM961,AM961))</f>
        <v>38.410443296082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2*ROUNDUP(G962*1000/V_ZENER,0)*PRICE_Z+(4+IF(CORE_MODE=1,1,0)+IF(OR(CORE_MODE=3,CORE_MODE=4),IF(A_FEED=2,0,1)+2*N_CW+2*N_CW_A,0))*ROUNDUP(G962*DIODE_SAFETY/V_STICK,0)*PRICE_STICK</f>
        <v>162</v>
      </c>
      <c r="AG962" s="24" t="n">
        <f aca="false">SUM(X962:AF962)</f>
        <v>3206.16975014</v>
      </c>
      <c r="AH962" s="20" t="n">
        <f aca="false">FIXED_BOM</f>
        <v>3754</v>
      </c>
      <c r="AI962" s="24" t="n">
        <f aca="false">(AG962+AH962)*(1+CONT)</f>
        <v>8004.195212661</v>
      </c>
      <c r="AJ962" s="24" t="n">
        <f aca="false">IF(AR962&gt;0,AI962/AR962,1000000000000)</f>
        <v>1421.39174594663</v>
      </c>
      <c r="AK962" s="8" t="n">
        <f aca="false">IF(AND(AP962&gt;=V_NEED,AR962&gt;=P_MIN,AQ962&gt;=Z_MIN,F962&lt;=N_CAP,D962&lt;=R_MAX,OR(CORONA_REQ=0,O962&gt;=G962),OR(CORE_MODE&lt;&gt;3,E_CORE&lt;=E_NULL_MAX),N_CW_A_OK="yes"),1,0)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IF(CORE_MODE=1,G962,IF(OR(CORE_MODE=3,CORE_MODE=4),IF(A_FEED=2,0,G962)+(CHOOSE(N_CW+1,0,1,CW_N2,CW_N3,CW_N4,CW_N5,CW_N6)+IF(A_FEED=2,CHOOSE(MIN(N_CW_A,6)+1,0,1,CW_N2,CW_N3,CW_N4,CW_N5,CW_N6),CHOOSE(MIN(N_CW_A,2)+1,0,CW_A1,CW_A2)))*CW_PER_SWING*AM962,AM962))</f>
        <v>38.57529219687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2*ROUNDUP(G963*1000/V_ZENER,0)*PRICE_Z+(4+IF(CORE_MODE=1,1,0)+IF(OR(CORE_MODE=3,CORE_MODE=4),IF(A_FEED=2,0,1)+2*N_CW+2*N_CW_A,0))*ROUNDUP(G963*DIODE_SAFETY/V_STICK,0)*PRICE_STICK</f>
        <v>162</v>
      </c>
      <c r="AG963" s="24" t="n">
        <f aca="false">SUM(X963:AF963)</f>
        <v>3700.47345975</v>
      </c>
      <c r="AH963" s="20" t="n">
        <f aca="false">FIXED_BOM</f>
        <v>3754</v>
      </c>
      <c r="AI963" s="24" t="n">
        <f aca="false">(AG963+AH963)*(1+CONT)</f>
        <v>8572.6444787125</v>
      </c>
      <c r="AJ963" s="24" t="n">
        <f aca="false">IF(AR963&gt;0,AI963/AR963,1000000000000)</f>
        <v>1224.99319512745</v>
      </c>
      <c r="AK963" s="8" t="n">
        <f aca="false">IF(AND(AP963&gt;=V_NEED,AR963&gt;=P_MIN,AQ963&gt;=Z_MIN,F963&lt;=N_CAP,D963&lt;=R_MAX,OR(CORONA_REQ=0,O963&gt;=G963),OR(CORE_MODE&lt;&gt;3,E_CORE&lt;=E_NULL_MAX),N_CW_A_OK="yes"),1,0)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IF(CORE_MODE=1,G963,IF(OR(CORE_MODE=3,CORE_MODE=4),IF(A_FEED=2,0,G963)+(CHOOSE(N_CW+1,0,1,CW_N2,CW_N3,CW_N4,CW_N5,CW_N6)+IF(A_FEED=2,CHOOSE(MIN(N_CW_A,6)+1,0,1,CW_N2,CW_N3,CW_N4,CW_N5,CW_N6),CHOOSE(MIN(N_CW_A,2)+1,0,CW_A1,CW_A2)))*CW_PER_SWING*AM963,AM963))</f>
        <v>38.707110196326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2*ROUNDUP(G964*1000/V_ZENER,0)*PRICE_Z+(4+IF(CORE_MODE=1,1,0)+IF(OR(CORE_MODE=3,CORE_MODE=4),IF(A_FEED=2,0,1)+2*N_CW+2*N_CW_A,0))*ROUNDUP(G964*DIODE_SAFETY/V_STICK,0)*PRICE_STICK</f>
        <v>162</v>
      </c>
      <c r="AG964" s="24" t="n">
        <f aca="false">SUM(X964:AF964)</f>
        <v>4781.35791539</v>
      </c>
      <c r="AH964" s="20" t="n">
        <f aca="false">FIXED_BOM</f>
        <v>3754</v>
      </c>
      <c r="AI964" s="24" t="n">
        <f aca="false">(AG964+AH964)*(1+CONT)</f>
        <v>9815.6616026985</v>
      </c>
      <c r="AJ964" s="24" t="n">
        <f aca="false">IF(AR964&gt;0,AI964/AR964,1000000000000)</f>
        <v>1008.197909694</v>
      </c>
      <c r="AK964" s="8" t="n">
        <f aca="false">IF(AND(AP964&gt;=V_NEED,AR964&gt;=P_MIN,AQ964&gt;=Z_MIN,F964&lt;=N_CAP,D964&lt;=R_MAX,OR(CORONA_REQ=0,O964&gt;=G964),OR(CORE_MODE&lt;&gt;3,E_CORE&lt;=E_NULL_MAX),N_CW_A_OK="yes"),1,0)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IF(CORE_MODE=1,G964,IF(OR(CORE_MODE=3,CORE_MODE=4),IF(A_FEED=2,0,G964)+(CHOOSE(N_CW+1,0,1,CW_N2,CW_N3,CW_N4,CW_N5,CW_N6)+IF(A_FEED=2,CHOOSE(MIN(N_CW_A,6)+1,0,1,CW_N2,CW_N3,CW_N4,CW_N5,CW_N6),CHOOSE(MIN(N_CW_A,2)+1,0,CW_A1,CW_A2)))*CW_PER_SWING*AM964,AM964))</f>
        <v>38.92289765364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2*ROUNDUP(G965*1000/V_ZENER,0)*PRICE_Z+(4+IF(CORE_MODE=1,1,0)+IF(OR(CORE_MODE=3,CORE_MODE=4),IF(A_FEED=2,0,1)+2*N_CW+2*N_CW_A,0))*ROUNDUP(G965*DIODE_SAFETY/V_STICK,0)*PRICE_STICK</f>
        <v>162</v>
      </c>
      <c r="AG965" s="24" t="n">
        <f aca="false">SUM(X965:AF965)</f>
        <v>1640.11959212</v>
      </c>
      <c r="AH965" s="20" t="n">
        <f aca="false">FIXED_BOM</f>
        <v>3754</v>
      </c>
      <c r="AI965" s="24" t="n">
        <f aca="false">(AG965+AH965)*(1+CONT)</f>
        <v>6203.237530938</v>
      </c>
      <c r="AJ965" s="24" t="n">
        <f aca="false">IF(AR965&gt;0,AI965/AR965,1000000000000)</f>
        <v>3274.30046029423</v>
      </c>
      <c r="AK965" s="8" t="n">
        <f aca="false">IF(AND(AP965&gt;=V_NEED,AR965&gt;=P_MIN,AQ965&gt;=Z_MIN,F965&lt;=N_CAP,D965&lt;=R_MAX,OR(CORONA_REQ=0,O965&gt;=G965),OR(CORE_MODE&lt;&gt;3,E_CORE&lt;=E_NULL_MAX),N_CW_A_OK="yes"),1,0)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IF(CORE_MODE=1,G965,IF(OR(CORE_MODE=3,CORE_MODE=4),IF(A_FEED=2,0,G965)+(CHOOSE(N_CW+1,0,1,CW_N2,CW_N3,CW_N4,CW_N5,CW_N6)+IF(A_FEED=2,CHOOSE(MIN(N_CW_A,6)+1,0,1,CW_N2,CW_N3,CW_N4,CW_N5,CW_N6),CHOOSE(MIN(N_CW_A,2)+1,0,CW_A1,CW_A2)))*CW_PER_SWING*AM965,AM965))</f>
        <v>32.459150946222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2*ROUNDUP(G966*1000/V_ZENER,0)*PRICE_Z+(4+IF(CORE_MODE=1,1,0)+IF(OR(CORE_MODE=3,CORE_MODE=4),IF(A_FEED=2,0,1)+2*N_CW+2*N_CW_A,0))*ROUNDUP(G966*DIODE_SAFETY/V_STICK,0)*PRICE_STICK</f>
        <v>162</v>
      </c>
      <c r="AG966" s="24" t="n">
        <f aca="false">SUM(X966:AF966)</f>
        <v>2138.99227467</v>
      </c>
      <c r="AH966" s="20" t="n">
        <f aca="false">FIXED_BOM</f>
        <v>3754</v>
      </c>
      <c r="AI966" s="24" t="n">
        <f aca="false">(AG966+AH966)*(1+CONT)</f>
        <v>6776.9411158705</v>
      </c>
      <c r="AJ966" s="24" t="n">
        <f aca="false">IF(AR966&gt;0,AI966/AR966,1000000000000)</f>
        <v>1972.62435715101</v>
      </c>
      <c r="AK966" s="8" t="n">
        <f aca="false">IF(AND(AP966&gt;=V_NEED,AR966&gt;=P_MIN,AQ966&gt;=Z_MIN,F966&lt;=N_CAP,D966&lt;=R_MAX,OR(CORONA_REQ=0,O966&gt;=G966),OR(CORE_MODE&lt;&gt;3,E_CORE&lt;=E_NULL_MAX),N_CW_A_OK="yes"),1,0)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IF(CORE_MODE=1,G966,IF(OR(CORE_MODE=3,CORE_MODE=4),IF(A_FEED=2,0,G966)+(CHOOSE(N_CW+1,0,1,CW_N2,CW_N3,CW_N4,CW_N5,CW_N6)+IF(A_FEED=2,CHOOSE(MIN(N_CW_A,6)+1,0,1,CW_N2,CW_N3,CW_N4,CW_N5,CW_N6),CHOOSE(MIN(N_CW_A,2)+1,0,CW_A1,CW_A2)))*CW_PER_SWING*AM966,AM966))</f>
        <v>37.850382334908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2*ROUNDUP(G967*1000/V_ZENER,0)*PRICE_Z+(4+IF(CORE_MODE=1,1,0)+IF(OR(CORE_MODE=3,CORE_MODE=4),IF(A_FEED=2,0,1)+2*N_CW+2*N_CW_A,0))*ROUNDUP(G967*DIODE_SAFETY/V_STICK,0)*PRICE_STICK</f>
        <v>162</v>
      </c>
      <c r="AG967" s="24" t="n">
        <f aca="false">SUM(X967:AF967)</f>
        <v>2730.14209305</v>
      </c>
      <c r="AH967" s="20" t="n">
        <f aca="false">FIXED_BOM</f>
        <v>3754</v>
      </c>
      <c r="AI967" s="24" t="n">
        <f aca="false">(AG967+AH967)*(1+CONT)</f>
        <v>7456.7634070075</v>
      </c>
      <c r="AJ967" s="24" t="n">
        <f aca="false">IF(AR967&gt;0,AI967/AR967,1000000000000)</f>
        <v>1493.95724646499</v>
      </c>
      <c r="AK967" s="8" t="n">
        <f aca="false">IF(AND(AP967&gt;=V_NEED,AR967&gt;=P_MIN,AQ967&gt;=Z_MIN,F967&lt;=N_CAP,D967&lt;=R_MAX,OR(CORONA_REQ=0,O967&gt;=G967),OR(CORE_MODE&lt;&gt;3,E_CORE&lt;=E_NULL_MAX),N_CW_A_OK="yes"),1,0)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IF(CORE_MODE=1,G967,IF(OR(CORE_MODE=3,CORE_MODE=4),IF(A_FEED=2,0,G967)+(CHOOSE(N_CW+1,0,1,CW_N2,CW_N3,CW_N4,CW_N5,CW_N6)+IF(A_FEED=2,CHOOSE(MIN(N_CW_A,6)+1,0,1,CW_N2,CW_N3,CW_N4,CW_N5,CW_N6),CHOOSE(MIN(N_CW_A,2)+1,0,CW_A1,CW_A2)))*CW_PER_SWING*AM967,AM967))</f>
        <v>38.349258453792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2*ROUNDUP(G968*1000/V_ZENER,0)*PRICE_Z+(4+IF(CORE_MODE=1,1,0)+IF(OR(CORE_MODE=3,CORE_MODE=4),IF(A_FEED=2,0,1)+2*N_CW+2*N_CW_A,0))*ROUNDUP(G968*DIODE_SAFETY/V_STICK,0)*PRICE_STICK</f>
        <v>162</v>
      </c>
      <c r="AG968" s="24" t="n">
        <f aca="false">SUM(X968:AF968)</f>
        <v>3321.29179793</v>
      </c>
      <c r="AH968" s="20" t="n">
        <f aca="false">FIXED_BOM</f>
        <v>3754</v>
      </c>
      <c r="AI968" s="24" t="n">
        <f aca="false">(AG968+AH968)*(1+CONT)</f>
        <v>8136.5855676195</v>
      </c>
      <c r="AJ968" s="24" t="n">
        <f aca="false">IF(AR968&gt;0,AI968/AR968,1000000000000)</f>
        <v>1241.8193737077</v>
      </c>
      <c r="AK968" s="8" t="n">
        <f aca="false">IF(AND(AP968&gt;=V_NEED,AR968&gt;=P_MIN,AQ968&gt;=Z_MIN,F968&lt;=N_CAP,D968&lt;=R_MAX,OR(CORONA_REQ=0,O968&gt;=G968),OR(CORE_MODE&lt;&gt;3,E_CORE&lt;=E_NULL_MAX),N_CW_A_OK="yes"),1,0)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IF(CORE_MODE=1,G968,IF(OR(CORE_MODE=3,CORE_MODE=4),IF(A_FEED=2,0,G968)+(CHOOSE(N_CW+1,0,1,CW_N2,CW_N3,CW_N4,CW_N5,CW_N6)+IF(A_FEED=2,CHOOSE(MIN(N_CW_A,6)+1,0,1,CW_N2,CW_N3,CW_N4,CW_N5,CW_N6),CHOOSE(MIN(N_CW_A,2)+1,0,CW_A1,CW_A2)))*CW_PER_SWING*AM968,AM968))</f>
        <v>38.508063149556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2*ROUNDUP(G969*1000/V_ZENER,0)*PRICE_Z+(4+IF(CORE_MODE=1,1,0)+IF(OR(CORE_MODE=3,CORE_MODE=4),IF(A_FEED=2,0,1)+2*N_CW+2*N_CW_A,0))*ROUNDUP(G969*DIODE_SAFETY/V_STICK,0)*PRICE_STICK</f>
        <v>162</v>
      </c>
      <c r="AG969" s="24" t="n">
        <f aca="false">SUM(X969:AF969)</f>
        <v>3912.44160434</v>
      </c>
      <c r="AH969" s="20" t="n">
        <f aca="false">FIXED_BOM</f>
        <v>3754</v>
      </c>
      <c r="AI969" s="24" t="n">
        <f aca="false">(AG969+AH969)*(1+CONT)</f>
        <v>8816.407844991</v>
      </c>
      <c r="AJ969" s="24" t="n">
        <f aca="false">IF(AR969&gt;0,AI969/AR969,1000000000000)</f>
        <v>1087.14607208237</v>
      </c>
      <c r="AK969" s="8" t="n">
        <f aca="false">IF(AND(AP969&gt;=V_NEED,AR969&gt;=P_MIN,AQ969&gt;=Z_MIN,F969&lt;=N_CAP,D969&lt;=R_MAX,OR(CORONA_REQ=0,O969&gt;=G969),OR(CORE_MODE&lt;&gt;3,E_CORE&lt;=E_NULL_MAX),N_CW_A_OK="yes"),1,0)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IF(CORE_MODE=1,G969,IF(OR(CORE_MODE=3,CORE_MODE=4),IF(A_FEED=2,0,G969)+(CHOOSE(N_CW+1,0,1,CW_N2,CW_N3,CW_N4,CW_N5,CW_N6)+IF(A_FEED=2,CHOOSE(MIN(N_CW_A,6)+1,0,1,CW_N2,CW_N3,CW_N4,CW_N5,CW_N6),CHOOSE(MIN(N_CW_A,2)+1,0,CW_A1,CW_A2)))*CW_PER_SWING*AM969,AM969))</f>
        <v>38.642962674888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2*ROUNDUP(G970*1000/V_ZENER,0)*PRICE_Z+(4+IF(CORE_MODE=1,1,0)+IF(OR(CORE_MODE=3,CORE_MODE=4),IF(A_FEED=2,0,1)+2*N_CW+2*N_CW_A,0))*ROUNDUP(G970*DIODE_SAFETY/V_STICK,0)*PRICE_STICK</f>
        <v>162</v>
      </c>
      <c r="AG970" s="24" t="n">
        <f aca="false">SUM(X970:AF970)</f>
        <v>5002.46404527</v>
      </c>
      <c r="AH970" s="20" t="n">
        <f aca="false">FIXED_BOM</f>
        <v>3754</v>
      </c>
      <c r="AI970" s="24" t="n">
        <f aca="false">(AG970+AH970)*(1+CONT)</f>
        <v>10069.9336520605</v>
      </c>
      <c r="AJ970" s="24" t="n">
        <f aca="false">IF(AR970&gt;0,AI970/AR970,1000000000000)</f>
        <v>895.59185823021</v>
      </c>
      <c r="AK970" s="8" t="n">
        <f aca="false">IF(AND(AP970&gt;=V_NEED,AR970&gt;=P_MIN,AQ970&gt;=Z_MIN,F970&lt;=N_CAP,D970&lt;=R_MAX,OR(CORONA_REQ=0,O970&gt;=G970),OR(CORE_MODE&lt;&gt;3,E_CORE&lt;=E_NULL_MAX),N_CW_A_OK="yes"),1,0)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IF(CORE_MODE=1,G970,IF(OR(CORE_MODE=3,CORE_MODE=4),IF(A_FEED=2,0,G970)+(CHOOSE(N_CW+1,0,1,CW_N2,CW_N3,CW_N4,CW_N5,CW_N6)+IF(A_FEED=2,CHOOSE(MIN(N_CW_A,6)+1,0,1,CW_N2,CW_N3,CW_N4,CW_N5,CW_N6),CHOOSE(MIN(N_CW_A,2)+1,0,CW_A1,CW_A2)))*CW_PER_SWING*AM970,AM970))</f>
        <v>38.856924986022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2*ROUNDUP(G971*1000/V_ZENER,0)*PRICE_Z+(4+IF(CORE_MODE=1,1,0)+IF(OR(CORE_MODE=3,CORE_MODE=4),IF(A_FEED=2,0,1)+2*N_CW+2*N_CW_A,0))*ROUNDUP(G971*DIODE_SAFETY/V_STICK,0)*PRICE_STICK</f>
        <v>162</v>
      </c>
      <c r="AG971" s="24" t="n">
        <f aca="false">SUM(X971:AF971)</f>
        <v>1649.25757391</v>
      </c>
      <c r="AH971" s="20" t="n">
        <f aca="false">FIXED_BOM</f>
        <v>3754</v>
      </c>
      <c r="AI971" s="24" t="n">
        <f aca="false">(AG971+AH971)*(1+CONT)</f>
        <v>6213.7462099965</v>
      </c>
      <c r="AJ971" s="24" t="n">
        <f aca="false">IF(AR971&gt;0,AI971/AR971,1000000000000)</f>
        <v>3187.35378814901</v>
      </c>
      <c r="AK971" s="8" t="n">
        <f aca="false">IF(AND(AP971&gt;=V_NEED,AR971&gt;=P_MIN,AQ971&gt;=Z_MIN,F971&lt;=N_CAP,D971&lt;=R_MAX,OR(CORONA_REQ=0,O971&gt;=G971),OR(CORE_MODE&lt;&gt;3,E_CORE&lt;=E_NULL_MAX),N_CW_A_OK="yes"),1,0)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IF(CORE_MODE=1,G971,IF(OR(CORE_MODE=3,CORE_MODE=4),IF(A_FEED=2,0,G971)+(CHOOSE(N_CW+1,0,1,CW_N2,CW_N3,CW_N4,CW_N5,CW_N6)+IF(A_FEED=2,CHOOSE(MIN(N_CW_A,6)+1,0,1,CW_N2,CW_N3,CW_N4,CW_N5,CW_N6),CHOOSE(MIN(N_CW_A,2)+1,0,CW_A1,CW_A2)))*CW_PER_SWING*AM971,AM971))</f>
        <v>29.89746490302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2*ROUNDUP(G972*1000/V_ZENER,0)*PRICE_Z+(4+IF(CORE_MODE=1,1,0)+IF(OR(CORE_MODE=3,CORE_MODE=4),IF(A_FEED=2,0,1)+2*N_CW+2*N_CW_A,0))*ROUNDUP(G972*DIODE_SAFETY/V_STICK,0)*PRICE_STICK</f>
        <v>162</v>
      </c>
      <c r="AG972" s="24" t="n">
        <f aca="false">SUM(X972:AF972)</f>
        <v>2244.9763822</v>
      </c>
      <c r="AH972" s="20" t="n">
        <f aca="false">FIXED_BOM</f>
        <v>3754</v>
      </c>
      <c r="AI972" s="24" t="n">
        <f aca="false">(AG972+AH972)*(1+CONT)</f>
        <v>6898.82283953</v>
      </c>
      <c r="AJ972" s="24" t="n">
        <f aca="false">IF(AR972&gt;0,AI972/AR972,1000000000000)</f>
        <v>1964.99793911455</v>
      </c>
      <c r="AK972" s="8" t="n">
        <f aca="false">IF(AND(AP972&gt;=V_NEED,AR972&gt;=P_MIN,AQ972&gt;=Z_MIN,F972&lt;=N_CAP,D972&lt;=R_MAX,OR(CORONA_REQ=0,O972&gt;=G972),OR(CORE_MODE&lt;&gt;3,E_CORE&lt;=E_NULL_MAX),N_CW_A_OK="yes"),1,0)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IF(CORE_MODE=1,G972,IF(OR(CORE_MODE=3,CORE_MODE=4),IF(A_FEED=2,0,G972)+(CHOOSE(N_CW+1,0,1,CW_N2,CW_N3,CW_N4,CW_N5,CW_N6)+IF(A_FEED=2,CHOOSE(MIN(N_CW_A,6)+1,0,1,CW_N2,CW_N3,CW_N4,CW_N5,CW_N6),CHOOSE(MIN(N_CW_A,2)+1,0,CW_A1,CW_A2)))*CW_PER_SWING*AM972,AM972))</f>
        <v>36.644495520204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2*ROUNDUP(G973*1000/V_ZENER,0)*PRICE_Z+(4+IF(CORE_MODE=1,1,0)+IF(OR(CORE_MODE=3,CORE_MODE=4),IF(A_FEED=2,0,1)+2*N_CW+2*N_CW_A,0))*ROUNDUP(G973*DIODE_SAFETY/V_STICK,0)*PRICE_STICK</f>
        <v>162</v>
      </c>
      <c r="AG973" s="24" t="n">
        <f aca="false">SUM(X973:AF973)</f>
        <v>2840.69507199</v>
      </c>
      <c r="AH973" s="20" t="n">
        <f aca="false">FIXED_BOM</f>
        <v>3754</v>
      </c>
      <c r="AI973" s="24" t="n">
        <f aca="false">(AG973+AH973)*(1+CONT)</f>
        <v>7583.8993327885</v>
      </c>
      <c r="AJ973" s="24" t="n">
        <f aca="false">IF(AR973&gt;0,AI973/AR973,1000000000000)</f>
        <v>1491.7503835719</v>
      </c>
      <c r="AK973" s="8" t="n">
        <f aca="false">IF(AND(AP973&gt;=V_NEED,AR973&gt;=P_MIN,AQ973&gt;=Z_MIN,F973&lt;=N_CAP,D973&lt;=R_MAX,OR(CORONA_REQ=0,O973&gt;=G973),OR(CORE_MODE&lt;&gt;3,E_CORE&lt;=E_NULL_MAX),N_CW_A_OK="yes"),1,0)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IF(CORE_MODE=1,G973,IF(OR(CORE_MODE=3,CORE_MODE=4),IF(A_FEED=2,0,G973)+(CHOOSE(N_CW+1,0,1,CW_N2,CW_N3,CW_N4,CW_N5,CW_N6)+IF(A_FEED=2,CHOOSE(MIN(N_CW_A,6)+1,0,1,CW_N2,CW_N3,CW_N4,CW_N5,CW_N6),CHOOSE(MIN(N_CW_A,2)+1,0,CW_A1,CW_A2)))*CW_PER_SWING*AM973,AM973))</f>
        <v>37.310427693396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2*ROUNDUP(G974*1000/V_ZENER,0)*PRICE_Z+(4+IF(CORE_MODE=1,1,0)+IF(OR(CORE_MODE=3,CORE_MODE=4),IF(A_FEED=2,0,1)+2*N_CW+2*N_CW_A,0))*ROUNDUP(G974*DIODE_SAFETY/V_STICK,0)*PRICE_STICK</f>
        <v>162</v>
      </c>
      <c r="AG974" s="24" t="n">
        <f aca="false">SUM(X974:AF974)</f>
        <v>3436.41388725</v>
      </c>
      <c r="AH974" s="20" t="n">
        <f aca="false">FIXED_BOM</f>
        <v>3754</v>
      </c>
      <c r="AI974" s="24" t="n">
        <f aca="false">(AG974+AH974)*(1+CONT)</f>
        <v>8268.9759703375</v>
      </c>
      <c r="AJ974" s="24" t="n">
        <f aca="false">IF(AR974&gt;0,AI974/AR974,1000000000000)</f>
        <v>1242.56953884104</v>
      </c>
      <c r="AK974" s="8" t="n">
        <f aca="false">IF(AND(AP974&gt;=V_NEED,AR974&gt;=P_MIN,AQ974&gt;=Z_MIN,F974&lt;=N_CAP,D974&lt;=R_MAX,OR(CORONA_REQ=0,O974&gt;=G974),OR(CORE_MODE&lt;&gt;3,E_CORE&lt;=E_NULL_MAX),N_CW_A_OK="yes"),1,0)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IF(CORE_MODE=1,G974,IF(OR(CORE_MODE=3,CORE_MODE=4),IF(A_FEED=2,0,G974)+(CHOOSE(N_CW+1,0,1,CW_N2,CW_N3,CW_N4,CW_N5,CW_N6)+IF(A_FEED=2,CHOOSE(MIN(N_CW_A,6)+1,0,1,CW_N2,CW_N3,CW_N4,CW_N5,CW_N6),CHOOSE(MIN(N_CW_A,2)+1,0,CW_A1,CW_A2)))*CW_PER_SWING*AM974,AM974))</f>
        <v>37.724587317846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2*ROUNDUP(G975*1000/V_ZENER,0)*PRICE_Z+(4+IF(CORE_MODE=1,1,0)+IF(OR(CORE_MODE=3,CORE_MODE=4),IF(A_FEED=2,0,1)+2*N_CW+2*N_CW_A,0))*ROUNDUP(G975*DIODE_SAFETY/V_STICK,0)*PRICE_STICK</f>
        <v>162</v>
      </c>
      <c r="AG975" s="24" t="n">
        <f aca="false">SUM(X975:AF975)</f>
        <v>4032.13262507</v>
      </c>
      <c r="AH975" s="20" t="n">
        <f aca="false">FIXED_BOM</f>
        <v>3754</v>
      </c>
      <c r="AI975" s="24" t="n">
        <f aca="false">(AG975+AH975)*(1+CONT)</f>
        <v>8954.0525188305</v>
      </c>
      <c r="AJ975" s="24" t="n">
        <f aca="false">IF(AR975&gt;0,AI975/AR975,1000000000000)</f>
        <v>1087.6994136893</v>
      </c>
      <c r="AK975" s="8" t="n">
        <f aca="false">IF(AND(AP975&gt;=V_NEED,AR975&gt;=P_MIN,AQ975&gt;=Z_MIN,F975&lt;=N_CAP,D975&lt;=R_MAX,OR(CORONA_REQ=0,O975&gt;=G975),OR(CORE_MODE&lt;&gt;3,E_CORE&lt;=E_NULL_MAX),N_CW_A_OK="yes"),1,0)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IF(CORE_MODE=1,G975,IF(OR(CORE_MODE=3,CORE_MODE=4),IF(A_FEED=2,0,G975)+(CHOOSE(N_CW+1,0,1,CW_N2,CW_N3,CW_N4,CW_N5,CW_N6)+IF(A_FEED=2,CHOOSE(MIN(N_CW_A,6)+1,0,1,CW_N2,CW_N3,CW_N4,CW_N5,CW_N6),CHOOSE(MIN(N_CW_A,2)+1,0,CW_A1,CW_A2)))*CW_PER_SWING*AM975,AM975))</f>
        <v>38.024811130878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2*ROUNDUP(G976*1000/V_ZENER,0)*PRICE_Z+(4+IF(CORE_MODE=1,1,0)+IF(OR(CORE_MODE=3,CORE_MODE=4),IF(A_FEED=2,0,1)+2*N_CW+2*N_CW_A,0))*ROUNDUP(G976*DIODE_SAFETY/V_STICK,0)*PRICE_STICK</f>
        <v>162</v>
      </c>
      <c r="AG976" s="24" t="n">
        <f aca="false">SUM(X976:AF976)</f>
        <v>5315.84725898</v>
      </c>
      <c r="AH976" s="20" t="n">
        <f aca="false">FIXED_BOM</f>
        <v>3754</v>
      </c>
      <c r="AI976" s="24" t="n">
        <f aca="false">(AG976+AH976)*(1+CONT)</f>
        <v>10430.324347827</v>
      </c>
      <c r="AJ976" s="24" t="n">
        <f aca="false">IF(AR976&gt;0,AI976/AR976,1000000000000)</f>
        <v>916.431219216007</v>
      </c>
      <c r="AK976" s="8" t="n">
        <f aca="false">IF(AND(AP976&gt;=V_NEED,AR976&gt;=P_MIN,AQ976&gt;=Z_MIN,F976&lt;=N_CAP,D976&lt;=R_MAX,OR(CORONA_REQ=0,O976&gt;=G976),OR(CORE_MODE&lt;&gt;3,E_CORE&lt;=E_NULL_MAX),N_CW_A_OK="yes"),1,0)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IF(CORE_MODE=1,G976,IF(OR(CORE_MODE=3,CORE_MODE=4),IF(A_FEED=2,0,G976)+(CHOOSE(N_CW+1,0,1,CW_N2,CW_N3,CW_N4,CW_N5,CW_N6)+IF(A_FEED=2,CHOOSE(MIN(N_CW_A,6)+1,0,1,CW_N2,CW_N3,CW_N4,CW_N5,CW_N6),CHOOSE(MIN(N_CW_A,2)+1,0,CW_A1,CW_A2)))*CW_PER_SWING*AM976,AM976))</f>
        <v>38.4248449728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2*ROUNDUP(G977*1000/V_ZENER,0)*PRICE_Z+(4+IF(CORE_MODE=1,1,0)+IF(OR(CORE_MODE=3,CORE_MODE=4),IF(A_FEED=2,0,1)+2*N_CW+2*N_CW_A,0))*ROUNDUP(G977*DIODE_SAFETY/V_STICK,0)*PRICE_STICK</f>
        <v>162</v>
      </c>
      <c r="AG977" s="24" t="n">
        <f aca="false">SUM(X977:AF977)</f>
        <v>1598.21799148</v>
      </c>
      <c r="AH977" s="20" t="n">
        <f aca="false">FIXED_BOM</f>
        <v>3754</v>
      </c>
      <c r="AI977" s="24" t="n">
        <f aca="false">(AG977+AH977)*(1+CONT)</f>
        <v>6155.050690202</v>
      </c>
      <c r="AJ977" s="24" t="n">
        <f aca="false">IF(AR977&gt;0,AI977/AR977,1000000000000)</f>
        <v>4108.27788830382</v>
      </c>
      <c r="AK977" s="8" t="n">
        <f aca="false">IF(AND(AP977&gt;=V_NEED,AR977&gt;=P_MIN,AQ977&gt;=Z_MIN,F977&lt;=N_CAP,D977&lt;=R_MAX,OR(CORONA_REQ=0,O977&gt;=G977),OR(CORE_MODE&lt;&gt;3,E_CORE&lt;=E_NULL_MAX),N_CW_A_OK="yes"),1,0)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IF(CORE_MODE=1,G977,IF(OR(CORE_MODE=3,CORE_MODE=4),IF(A_FEED=2,0,G977)+(CHOOSE(N_CW+1,0,1,CW_N2,CW_N3,CW_N4,CW_N5,CW_N6)+IF(A_FEED=2,CHOOSE(MIN(N_CW_A,6)+1,0,1,CW_N2,CW_N3,CW_N4,CW_N5,CW_N6),CHOOSE(MIN(N_CW_A,2)+1,0,CW_A1,CW_A2)))*CW_PER_SWING*AM977,AM977))</f>
        <v>28.893384076986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2*ROUNDUP(G978*1000/V_ZENER,0)*PRICE_Z+(4+IF(CORE_MODE=1,1,0)+IF(OR(CORE_MODE=3,CORE_MODE=4),IF(A_FEED=2,0,1)+2*N_CW+2*N_CW_A,0))*ROUNDUP(G978*DIODE_SAFETY/V_STICK,0)*PRICE_STICK</f>
        <v>162</v>
      </c>
      <c r="AG978" s="24" t="n">
        <f aca="false">SUM(X978:AF978)</f>
        <v>2214.55545897</v>
      </c>
      <c r="AH978" s="20" t="n">
        <f aca="false">FIXED_BOM</f>
        <v>3754</v>
      </c>
      <c r="AI978" s="24" t="n">
        <f aca="false">(AG978+AH978)*(1+CONT)</f>
        <v>6863.8387778155</v>
      </c>
      <c r="AJ978" s="24" t="n">
        <f aca="false">IF(AR978&gt;0,AI978/AR978,1000000000000)</f>
        <v>2447.69071425303</v>
      </c>
      <c r="AK978" s="8" t="n">
        <f aca="false">IF(AND(AP978&gt;=V_NEED,AR978&gt;=P_MIN,AQ978&gt;=Z_MIN,F978&lt;=N_CAP,D978&lt;=R_MAX,OR(CORONA_REQ=0,O978&gt;=G978),OR(CORE_MODE&lt;&gt;3,E_CORE&lt;=E_NULL_MAX),N_CW_A_OK="yes"),1,0)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IF(CORE_MODE=1,G978,IF(OR(CORE_MODE=3,CORE_MODE=4),IF(A_FEED=2,0,G978)+(CHOOSE(N_CW+1,0,1,CW_N2,CW_N3,CW_N4,CW_N5,CW_N6)+IF(A_FEED=2,CHOOSE(MIN(N_CW_A,6)+1,0,1,CW_N2,CW_N3,CW_N4,CW_N5,CW_N6),CHOOSE(MIN(N_CW_A,2)+1,0,CW_A1,CW_A2)))*CW_PER_SWING*AM978,AM978))</f>
        <v>36.08473167585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2*ROUNDUP(G979*1000/V_ZENER,0)*PRICE_Z+(4+IF(CORE_MODE=1,1,0)+IF(OR(CORE_MODE=3,CORE_MODE=4),IF(A_FEED=2,0,1)+2*N_CW+2*N_CW_A,0))*ROUNDUP(G979*DIODE_SAFETY/V_STICK,0)*PRICE_STICK</f>
        <v>162</v>
      </c>
      <c r="AG979" s="24" t="n">
        <f aca="false">SUM(X979:AF979)</f>
        <v>2731.4259665</v>
      </c>
      <c r="AH979" s="20" t="n">
        <f aca="false">FIXED_BOM</f>
        <v>3754</v>
      </c>
      <c r="AI979" s="24" t="n">
        <f aca="false">(AG979+AH979)*(1+CONT)</f>
        <v>7458.239861475</v>
      </c>
      <c r="AJ979" s="24" t="n">
        <f aca="false">IF(AR979&gt;0,AI979/AR979,1000000000000)</f>
        <v>1807.20733692768</v>
      </c>
      <c r="AK979" s="8" t="n">
        <f aca="false">IF(AND(AP979&gt;=V_NEED,AR979&gt;=P_MIN,AQ979&gt;=Z_MIN,F979&lt;=N_CAP,D979&lt;=R_MAX,OR(CORONA_REQ=0,O979&gt;=G979),OR(CORE_MODE&lt;&gt;3,E_CORE&lt;=E_NULL_MAX),N_CW_A_OK="yes"),1,0)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IF(CORE_MODE=1,G979,IF(OR(CORE_MODE=3,CORE_MODE=4),IF(A_FEED=2,0,G979)+(CHOOSE(N_CW+1,0,1,CW_N2,CW_N3,CW_N4,CW_N5,CW_N6)+IF(A_FEED=2,CHOOSE(MIN(N_CW_A,6)+1,0,1,CW_N2,CW_N3,CW_N4,CW_N5,CW_N6),CHOOSE(MIN(N_CW_A,2)+1,0,CW_A1,CW_A2)))*CW_PER_SWING*AM979,AM979))</f>
        <v>38.276345986164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2*ROUNDUP(G980*1000/V_ZENER,0)*PRICE_Z+(4+IF(CORE_MODE=1,1,0)+IF(OR(CORE_MODE=3,CORE_MODE=4),IF(A_FEED=2,0,1)+2*N_CW+2*N_CW_A,0))*ROUNDUP(G980*DIODE_SAFETY/V_STICK,0)*PRICE_STICK</f>
        <v>162</v>
      </c>
      <c r="AG980" s="24" t="n">
        <f aca="false">SUM(X980:AF980)</f>
        <v>3347.76342899</v>
      </c>
      <c r="AH980" s="20" t="n">
        <f aca="false">FIXED_BOM</f>
        <v>3754</v>
      </c>
      <c r="AI980" s="24" t="n">
        <f aca="false">(AG980+AH980)*(1+CONT)</f>
        <v>8167.0279433385</v>
      </c>
      <c r="AJ980" s="24" t="n">
        <f aca="false">IF(AR980&gt;0,AI980/AR980,1000000000000)</f>
        <v>1497.62300029661</v>
      </c>
      <c r="AK980" s="8" t="n">
        <f aca="false">IF(AND(AP980&gt;=V_NEED,AR980&gt;=P_MIN,AQ980&gt;=Z_MIN,F980&lt;=N_CAP,D980&lt;=R_MAX,OR(CORONA_REQ=0,O980&gt;=G980),OR(CORE_MODE&lt;&gt;3,E_CORE&lt;=E_NULL_MAX),N_CW_A_OK="yes"),1,0)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IF(CORE_MODE=1,G980,IF(OR(CORE_MODE=3,CORE_MODE=4),IF(A_FEED=2,0,G980)+(CHOOSE(N_CW+1,0,1,CW_N2,CW_N3,CW_N4,CW_N5,CW_N6)+IF(A_FEED=2,CHOOSE(MIN(N_CW_A,6)+1,0,1,CW_N2,CW_N3,CW_N4,CW_N5,CW_N6),CHOOSE(MIN(N_CW_A,2)+1,0,CW_A1,CW_A2)))*CW_PER_SWING*AM980,AM980))</f>
        <v>38.43755732817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2*ROUNDUP(G981*1000/V_ZENER,0)*PRICE_Z+(4+IF(CORE_MODE=1,1,0)+IF(OR(CORE_MODE=3,CORE_MODE=4),IF(A_FEED=2,0,1)+2*N_CW+2*N_CW_A,0))*ROUNDUP(G981*DIODE_SAFETY/V_STICK,0)*PRICE_STICK</f>
        <v>162</v>
      </c>
      <c r="AG981" s="24" t="n">
        <f aca="false">SUM(X981:AF981)</f>
        <v>3864.63394152</v>
      </c>
      <c r="AH981" s="20" t="n">
        <f aca="false">FIXED_BOM</f>
        <v>3754</v>
      </c>
      <c r="AI981" s="24" t="n">
        <f aca="false">(AG981+AH981)*(1+CONT)</f>
        <v>8761.429032748</v>
      </c>
      <c r="AJ981" s="24" t="n">
        <f aca="false">IF(AR981&gt;0,AI981/AR981,1000000000000)</f>
        <v>1291.28189859814</v>
      </c>
      <c r="AK981" s="8" t="n">
        <f aca="false">IF(AND(AP981&gt;=V_NEED,AR981&gt;=P_MIN,AQ981&gt;=Z_MIN,F981&lt;=N_CAP,D981&lt;=R_MAX,OR(CORONA_REQ=0,O981&gt;=G981),OR(CORE_MODE&lt;&gt;3,E_CORE&lt;=E_NULL_MAX),N_CW_A_OK="yes"),1,0)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IF(CORE_MODE=1,G981,IF(OR(CORE_MODE=3,CORE_MODE=4),IF(A_FEED=2,0,G981)+(CHOOSE(N_CW+1,0,1,CW_N2,CW_N3,CW_N4,CW_N5,CW_N6)+IF(A_FEED=2,CHOOSE(MIN(N_CW_A,6)+1,0,1,CW_N2,CW_N3,CW_N4,CW_N5,CW_N6),CHOOSE(MIN(N_CW_A,2)+1,0,CW_A1,CW_A2)))*CW_PER_SWING*AM981,AM981))</f>
        <v>38.566539984258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2*ROUNDUP(G982*1000/V_ZENER,0)*PRICE_Z+(4+IF(CORE_MODE=1,1,0)+IF(OR(CORE_MODE=3,CORE_MODE=4),IF(A_FEED=2,0,1)+2*N_CW+2*N_CW_A,0))*ROUNDUP(G982*DIODE_SAFETY/V_STICK,0)*PRICE_STICK</f>
        <v>162</v>
      </c>
      <c r="AG982" s="24" t="n">
        <f aca="false">SUM(X982:AF982)</f>
        <v>4997.84198501</v>
      </c>
      <c r="AH982" s="20" t="n">
        <f aca="false">FIXED_BOM</f>
        <v>3754</v>
      </c>
      <c r="AI982" s="24" t="n">
        <f aca="false">(AG982+AH982)*(1+CONT)</f>
        <v>10064.6182827615</v>
      </c>
      <c r="AJ982" s="24" t="n">
        <f aca="false">IF(AR982&gt;0,AI982/AR982,1000000000000)</f>
        <v>1064.82104961392</v>
      </c>
      <c r="AK982" s="8" t="n">
        <f aca="false">IF(AND(AP982&gt;=V_NEED,AR982&gt;=P_MIN,AQ982&gt;=Z_MIN,F982&lt;=N_CAP,D982&lt;=R_MAX,OR(CORONA_REQ=0,O982&gt;=G982),OR(CORE_MODE&lt;&gt;3,E_CORE&lt;=E_NULL_MAX),N_CW_A_OK="yes"),1,0)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IF(CORE_MODE=1,G982,IF(OR(CORE_MODE=3,CORE_MODE=4),IF(A_FEED=2,0,G982)+(CHOOSE(N_CW+1,0,1,CW_N2,CW_N3,CW_N4,CW_N5,CW_N6)+IF(A_FEED=2,CHOOSE(MIN(N_CW_A,6)+1,0,1,CW_N2,CW_N3,CW_N4,CW_N5,CW_N6),CHOOSE(MIN(N_CW_A,2)+1,0,CW_A1,CW_A2)))*CW_PER_SWING*AM982,AM982))</f>
        <v>38.780332514352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2*ROUNDUP(G983*1000/V_ZENER,0)*PRICE_Z+(4+IF(CORE_MODE=1,1,0)+IF(OR(CORE_MODE=3,CORE_MODE=4),IF(A_FEED=2,0,1)+2*N_CW+2*N_CW_A,0))*ROUNDUP(G983*DIODE_SAFETY/V_STICK,0)*PRICE_STICK</f>
        <v>162</v>
      </c>
      <c r="AG983" s="24" t="n">
        <f aca="false">SUM(X983:AF983)</f>
        <v>1709.86892216</v>
      </c>
      <c r="AH983" s="20" t="n">
        <f aca="false">FIXED_BOM</f>
        <v>3754</v>
      </c>
      <c r="AI983" s="24" t="n">
        <f aca="false">(AG983+AH983)*(1+CONT)</f>
        <v>6283.449260484</v>
      </c>
      <c r="AJ983" s="24" t="n">
        <f aca="false">IF(AR983&gt;0,AI983/AR983,1000000000000)</f>
        <v>3464.6050315525</v>
      </c>
      <c r="AK983" s="8" t="n">
        <f aca="false">IF(AND(AP983&gt;=V_NEED,AR983&gt;=P_MIN,AQ983&gt;=Z_MIN,F983&lt;=N_CAP,D983&lt;=R_MAX,OR(CORONA_REQ=0,O983&gt;=G983),OR(CORE_MODE&lt;&gt;3,E_CORE&lt;=E_NULL_MAX),N_CW_A_OK="yes"),1,0)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IF(CORE_MODE=1,G983,IF(OR(CORE_MODE=3,CORE_MODE=4),IF(A_FEED=2,0,G983)+(CHOOSE(N_CW+1,0,1,CW_N2,CW_N3,CW_N4,CW_N5,CW_N6)+IF(A_FEED=2,CHOOSE(MIN(N_CW_A,6)+1,0,1,CW_N2,CW_N3,CW_N4,CW_N5,CW_N6),CHOOSE(MIN(N_CW_A,2)+1,0,CW_A1,CW_A2)))*CW_PER_SWING*AM983,AM983))</f>
        <v>31.13351331948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2*ROUNDUP(G984*1000/V_ZENER,0)*PRICE_Z+(4+IF(CORE_MODE=1,1,0)+IF(OR(CORE_MODE=3,CORE_MODE=4),IF(A_FEED=2,0,1)+2*N_CW+2*N_CW_A,0))*ROUNDUP(G984*DIODE_SAFETY/V_STICK,0)*PRICE_STICK</f>
        <v>162</v>
      </c>
      <c r="AG984" s="24" t="n">
        <f aca="false">SUM(X984:AF984)</f>
        <v>2232.83142255</v>
      </c>
      <c r="AH984" s="20" t="n">
        <f aca="false">FIXED_BOM</f>
        <v>3754</v>
      </c>
      <c r="AI984" s="24" t="n">
        <f aca="false">(AG984+AH984)*(1+CONT)</f>
        <v>6884.8561359325</v>
      </c>
      <c r="AJ984" s="24" t="n">
        <f aca="false">IF(AR984&gt;0,AI984/AR984,1000000000000)</f>
        <v>2083.65927144322</v>
      </c>
      <c r="AK984" s="8" t="n">
        <f aca="false">IF(AND(AP984&gt;=V_NEED,AR984&gt;=P_MIN,AQ984&gt;=Z_MIN,F984&lt;=N_CAP,D984&lt;=R_MAX,OR(CORONA_REQ=0,O984&gt;=G984),OR(CORE_MODE&lt;&gt;3,E_CORE&lt;=E_NULL_MAX),N_CW_A_OK="yes"),1,0)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IF(CORE_MODE=1,G984,IF(OR(CORE_MODE=3,CORE_MODE=4),IF(A_FEED=2,0,G984)+(CHOOSE(N_CW+1,0,1,CW_N2,CW_N3,CW_N4,CW_N5,CW_N6)+IF(A_FEED=2,CHOOSE(MIN(N_CW_A,6)+1,0,1,CW_N2,CW_N3,CW_N4,CW_N5,CW_N6),CHOOSE(MIN(N_CW_A,2)+1,0,CW_A1,CW_A2)))*CW_PER_SWING*AM984,AM984))</f>
        <v>37.733246150886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2*ROUNDUP(G985*1000/V_ZENER,0)*PRICE_Z+(4+IF(CORE_MODE=1,1,0)+IF(OR(CORE_MODE=3,CORE_MODE=4),IF(A_FEED=2,0,1)+2*N_CW+2*N_CW_A,0))*ROUNDUP(G985*DIODE_SAFETY/V_STICK,0)*PRICE_STICK</f>
        <v>162</v>
      </c>
      <c r="AG985" s="24" t="n">
        <f aca="false">SUM(X985:AF985)</f>
        <v>2855.26092093</v>
      </c>
      <c r="AH985" s="20" t="n">
        <f aca="false">FIXED_BOM</f>
        <v>3754</v>
      </c>
      <c r="AI985" s="24" t="n">
        <f aca="false">(AG985+AH985)*(1+CONT)</f>
        <v>7600.6500590695</v>
      </c>
      <c r="AJ985" s="24" t="n">
        <f aca="false">IF(AR985&gt;0,AI985/AR985,1000000000000)</f>
        <v>1580.7229148761</v>
      </c>
      <c r="AK985" s="8" t="n">
        <f aca="false">IF(AND(AP985&gt;=V_NEED,AR985&gt;=P_MIN,AQ985&gt;=Z_MIN,F985&lt;=N_CAP,D985&lt;=R_MAX,OR(CORONA_REQ=0,O985&gt;=G985),OR(CORE_MODE&lt;&gt;3,E_CORE&lt;=E_NULL_MAX),N_CW_A_OK="yes"),1,0)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IF(CORE_MODE=1,G985,IF(OR(CORE_MODE=3,CORE_MODE=4),IF(A_FEED=2,0,G985)+(CHOOSE(N_CW+1,0,1,CW_N2,CW_N3,CW_N4,CW_N5,CW_N6)+IF(A_FEED=2,CHOOSE(MIN(N_CW_A,6)+1,0,1,CW_N2,CW_N3,CW_N4,CW_N5,CW_N6),CHOOSE(MIN(N_CW_A,2)+1,0,CW_A1,CW_A2)))*CW_PER_SWING*AM985,AM985))</f>
        <v>38.211234957324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2*ROUNDUP(G986*1000/V_ZENER,0)*PRICE_Z+(4+IF(CORE_MODE=1,1,0)+IF(OR(CORE_MODE=3,CORE_MODE=4),IF(A_FEED=2,0,1)+2*N_CW+2*N_CW_A,0))*ROUNDUP(G986*DIODE_SAFETY/V_STICK,0)*PRICE_STICK</f>
        <v>162</v>
      </c>
      <c r="AG986" s="24" t="n">
        <f aca="false">SUM(X986:AF986)</f>
        <v>3477.69031778</v>
      </c>
      <c r="AH986" s="20" t="n">
        <f aca="false">FIXED_BOM</f>
        <v>3754</v>
      </c>
      <c r="AI986" s="24" t="n">
        <f aca="false">(AG986+AH986)*(1+CONT)</f>
        <v>8316.443865447</v>
      </c>
      <c r="AJ986" s="24" t="n">
        <f aca="false">IF(AR986&gt;0,AI986/AR986,1000000000000)</f>
        <v>1318.05947266599</v>
      </c>
      <c r="AK986" s="8" t="n">
        <f aca="false">IF(AND(AP986&gt;=V_NEED,AR986&gt;=P_MIN,AQ986&gt;=Z_MIN,F986&lt;=N_CAP,D986&lt;=R_MAX,OR(CORONA_REQ=0,O986&gt;=G986),OR(CORE_MODE&lt;&gt;3,E_CORE&lt;=E_NULL_MAX),N_CW_A_OK="yes"),1,0)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IF(CORE_MODE=1,G986,IF(OR(CORE_MODE=3,CORE_MODE=4),IF(A_FEED=2,0,G986)+(CHOOSE(N_CW+1,0,1,CW_N2,CW_N3,CW_N4,CW_N5,CW_N6)+IF(A_FEED=2,CHOOSE(MIN(N_CW_A,6)+1,0,1,CW_N2,CW_N3,CW_N4,CW_N5,CW_N6),CHOOSE(MIN(N_CW_A,2)+1,0,CW_A1,CW_A2)))*CW_PER_SWING*AM986,AM986))</f>
        <v>38.36654640819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2*ROUNDUP(G987*1000/V_ZENER,0)*PRICE_Z+(4+IF(CORE_MODE=1,1,0)+IF(OR(CORE_MODE=3,CORE_MODE=4),IF(A_FEED=2,0,1)+2*N_CW+2*N_CW_A,0))*ROUNDUP(G987*DIODE_SAFETY/V_STICK,0)*PRICE_STICK</f>
        <v>162</v>
      </c>
      <c r="AG987" s="24" t="n">
        <f aca="false">SUM(X987:AF987)</f>
        <v>4100.11976813</v>
      </c>
      <c r="AH987" s="20" t="n">
        <f aca="false">FIXED_BOM</f>
        <v>3754</v>
      </c>
      <c r="AI987" s="24" t="n">
        <f aca="false">(AG987+AH987)*(1+CONT)</f>
        <v>9032.2377333495</v>
      </c>
      <c r="AJ987" s="24" t="n">
        <f aca="false">IF(AR987&gt;0,AI987/AR987,1000000000000)</f>
        <v>1154.70221092416</v>
      </c>
      <c r="AK987" s="8" t="n">
        <f aca="false">IF(AND(AP987&gt;=V_NEED,AR987&gt;=P_MIN,AQ987&gt;=Z_MIN,F987&lt;=N_CAP,D987&lt;=R_MAX,OR(CORONA_REQ=0,O987&gt;=G987),OR(CORE_MODE&lt;&gt;3,E_CORE&lt;=E_NULL_MAX),N_CW_A_OK="yes"),1,0)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IF(CORE_MODE=1,G987,IF(OR(CORE_MODE=3,CORE_MODE=4),IF(A_FEED=2,0,G987)+(CHOOSE(N_CW+1,0,1,CW_N2,CW_N3,CW_N4,CW_N5,CW_N6)+IF(A_FEED=2,CHOOSE(MIN(N_CW_A,6)+1,0,1,CW_N2,CW_N3,CW_N4,CW_N5,CW_N6),CHOOSE(MIN(N_CW_A,2)+1,0,CW_A1,CW_A2)))*CW_PER_SWING*AM987,AM987))</f>
        <v>38.500168331196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2*ROUNDUP(G988*1000/V_ZENER,0)*PRICE_Z+(4+IF(CORE_MODE=1,1,0)+IF(OR(CORE_MODE=3,CORE_MODE=4),IF(A_FEED=2,0,1)+2*N_CW+2*N_CW_A,0))*ROUNDUP(G988*DIODE_SAFETY/V_STICK,0)*PRICE_STICK</f>
        <v>162</v>
      </c>
      <c r="AG988" s="24" t="n">
        <f aca="false">SUM(X988:AF988)</f>
        <v>5245.51185084</v>
      </c>
      <c r="AH988" s="20" t="n">
        <f aca="false">FIXED_BOM</f>
        <v>3754</v>
      </c>
      <c r="AI988" s="24" t="n">
        <f aca="false">(AG988+AH988)*(1+CONT)</f>
        <v>10349.438628466</v>
      </c>
      <c r="AJ988" s="24" t="n">
        <f aca="false">IF(AR988&gt;0,AI988/AR988,1000000000000)</f>
        <v>954.651292946165</v>
      </c>
      <c r="AK988" s="8" t="n">
        <f aca="false">IF(AND(AP988&gt;=V_NEED,AR988&gt;=P_MIN,AQ988&gt;=Z_MIN,F988&lt;=N_CAP,D988&lt;=R_MAX,OR(CORONA_REQ=0,O988&gt;=G988),OR(CORE_MODE&lt;&gt;3,E_CORE&lt;=E_NULL_MAX),N_CW_A_OK="yes"),1,0)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IF(CORE_MODE=1,G988,IF(OR(CORE_MODE=3,CORE_MODE=4),IF(A_FEED=2,0,G988)+(CHOOSE(N_CW+1,0,1,CW_N2,CW_N3,CW_N4,CW_N5,CW_N6)+IF(A_FEED=2,CHOOSE(MIN(N_CW_A,6)+1,0,1,CW_N2,CW_N3,CW_N4,CW_N5,CW_N6),CHOOSE(MIN(N_CW_A,2)+1,0,CW_A1,CW_A2)))*CW_PER_SWING*AM988,AM988))</f>
        <v>38.712233339208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2*ROUNDUP(G989*1000/V_ZENER,0)*PRICE_Z+(4+IF(CORE_MODE=1,1,0)+IF(OR(CORE_MODE=3,CORE_MODE=4),IF(A_FEED=2,0,1)+2*N_CW+2*N_CW_A,0))*ROUNDUP(G989*DIODE_SAFETY/V_STICK,0)*PRICE_STICK</f>
        <v>162</v>
      </c>
      <c r="AG989" s="24" t="n">
        <f aca="false">SUM(X989:AF989)</f>
        <v>1722.05289788</v>
      </c>
      <c r="AH989" s="20" t="n">
        <f aca="false">FIXED_BOM</f>
        <v>3754</v>
      </c>
      <c r="AI989" s="24" t="n">
        <f aca="false">(AG989+AH989)*(1+CONT)</f>
        <v>6297.460832562</v>
      </c>
      <c r="AJ989" s="24" t="n">
        <f aca="false">IF(AR989&gt;0,AI989/AR989,1000000000000)</f>
        <v>3434.22248259265</v>
      </c>
      <c r="AK989" s="8" t="n">
        <f aca="false">IF(AND(AP989&gt;=V_NEED,AR989&gt;=P_MIN,AQ989&gt;=Z_MIN,F989&lt;=N_CAP,D989&lt;=R_MAX,OR(CORONA_REQ=0,O989&gt;=G989),OR(CORE_MODE&lt;&gt;3,E_CORE&lt;=E_NULL_MAX),N_CW_A_OK="yes"),1,0)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IF(CORE_MODE=1,G989,IF(OR(CORE_MODE=3,CORE_MODE=4),IF(A_FEED=2,0,G989)+(CHOOSE(N_CW+1,0,1,CW_N2,CW_N3,CW_N4,CW_N5,CW_N6)+IF(A_FEED=2,CHOOSE(MIN(N_CW_A,6)+1,0,1,CW_N2,CW_N3,CW_N4,CW_N5,CW_N6),CHOOSE(MIN(N_CW_A,2)+1,0,CW_A1,CW_A2)))*CW_PER_SWING*AM989,AM989))</f>
        <v>26.793765623196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2*ROUNDUP(G990*1000/V_ZENER,0)*PRICE_Z+(4+IF(CORE_MODE=1,1,0)+IF(OR(CORE_MODE=3,CORE_MODE=4),IF(A_FEED=2,0,1)+2*N_CW+2*N_CW_A,0))*ROUNDUP(G990*DIODE_SAFETY/V_STICK,0)*PRICE_STICK</f>
        <v>162</v>
      </c>
      <c r="AG990" s="24" t="n">
        <f aca="false">SUM(X990:AF990)</f>
        <v>2350.57434109</v>
      </c>
      <c r="AH990" s="20" t="n">
        <f aca="false">FIXED_BOM</f>
        <v>3754</v>
      </c>
      <c r="AI990" s="24" t="n">
        <f aca="false">(AG990+AH990)*(1+CONT)</f>
        <v>7020.2604922535</v>
      </c>
      <c r="AJ990" s="24" t="n">
        <f aca="false">IF(AR990&gt;0,AI990/AR990,1000000000000)</f>
        <v>2110.42350968249</v>
      </c>
      <c r="AK990" s="8" t="n">
        <f aca="false">IF(AND(AP990&gt;=V_NEED,AR990&gt;=P_MIN,AQ990&gt;=Z_MIN,F990&lt;=N_CAP,D990&lt;=R_MAX,OR(CORONA_REQ=0,O990&gt;=G990),OR(CORE_MODE&lt;&gt;3,E_CORE&lt;=E_NULL_MAX),N_CW_A_OK="yes"),1,0)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IF(CORE_MODE=1,G990,IF(OR(CORE_MODE=3,CORE_MODE=4),IF(A_FEED=2,0,G990)+(CHOOSE(N_CW+1,0,1,CW_N2,CW_N3,CW_N4,CW_N5,CW_N6)+IF(A_FEED=2,CHOOSE(MIN(N_CW_A,6)+1,0,1,CW_N2,CW_N3,CW_N4,CW_N5,CW_N6),CHOOSE(MIN(N_CW_A,2)+1,0,CW_A1,CW_A2)))*CW_PER_SWING*AM990,AM990))</f>
        <v>33.435336747384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2*ROUNDUP(G991*1000/V_ZENER,0)*PRICE_Z+(4+IF(CORE_MODE=1,1,0)+IF(OR(CORE_MODE=3,CORE_MODE=4),IF(A_FEED=2,0,1)+2*N_CW+2*N_CW_A,0))*ROUNDUP(G991*DIODE_SAFETY/V_STICK,0)*PRICE_STICK</f>
        <v>162</v>
      </c>
      <c r="AG991" s="24" t="n">
        <f aca="false">SUM(X991:AF991)</f>
        <v>2979.0957858</v>
      </c>
      <c r="AH991" s="20" t="n">
        <f aca="false">FIXED_BOM</f>
        <v>3754</v>
      </c>
      <c r="AI991" s="24" t="n">
        <f aca="false">(AG991+AH991)*(1+CONT)</f>
        <v>7743.06015367</v>
      </c>
      <c r="AJ991" s="24" t="n">
        <f aca="false">IF(AR991&gt;0,AI991/AR991,1000000000000)</f>
        <v>1604.17886148107</v>
      </c>
      <c r="AK991" s="8" t="n">
        <f aca="false">IF(AND(AP991&gt;=V_NEED,AR991&gt;=P_MIN,AQ991&gt;=Z_MIN,F991&lt;=N_CAP,D991&lt;=R_MAX,OR(CORONA_REQ=0,O991&gt;=G991),OR(CORE_MODE&lt;&gt;3,E_CORE&lt;=E_NULL_MAX),N_CW_A_OK="yes"),1,0)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IF(CORE_MODE=1,G991,IF(OR(CORE_MODE=3,CORE_MODE=4),IF(A_FEED=2,0,G991)+(CHOOSE(N_CW+1,0,1,CW_N2,CW_N3,CW_N4,CW_N5,CW_N6)+IF(A_FEED=2,CHOOSE(MIN(N_CW_A,6)+1,0,1,CW_N2,CW_N3,CW_N4,CW_N5,CW_N6),CHOOSE(MIN(N_CW_A,2)+1,0,CW_A1,CW_A2)))*CW_PER_SWING*AM991,AM991))</f>
        <v>34.84278336825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2*ROUNDUP(G992*1000/V_ZENER,0)*PRICE_Z+(4+IF(CORE_MODE=1,1,0)+IF(OR(CORE_MODE=3,CORE_MODE=4),IF(A_FEED=2,0,1)+2*N_CW+2*N_CW_A,0))*ROUNDUP(G992*DIODE_SAFETY/V_STICK,0)*PRICE_STICK</f>
        <v>162</v>
      </c>
      <c r="AG992" s="24" t="n">
        <f aca="false">SUM(X992:AF992)</f>
        <v>3607.61727204</v>
      </c>
      <c r="AH992" s="20" t="n">
        <f aca="false">FIXED_BOM</f>
        <v>3754</v>
      </c>
      <c r="AI992" s="24" t="n">
        <f aca="false">(AG992+AH992)*(1+CONT)</f>
        <v>8465.859862846</v>
      </c>
      <c r="AJ992" s="24" t="n">
        <f aca="false">IF(AR992&gt;0,AI992/AR992,1000000000000)</f>
        <v>1337.25024872003</v>
      </c>
      <c r="AK992" s="8" t="n">
        <f aca="false">IF(AND(AP992&gt;=V_NEED,AR992&gt;=P_MIN,AQ992&gt;=Z_MIN,F992&lt;=N_CAP,D992&lt;=R_MAX,OR(CORONA_REQ=0,O992&gt;=G992),OR(CORE_MODE&lt;&gt;3,E_CORE&lt;=E_NULL_MAX),N_CW_A_OK="yes"),1,0)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IF(CORE_MODE=1,G992,IF(OR(CORE_MODE=3,CORE_MODE=4),IF(A_FEED=2,0,G992)+(CHOOSE(N_CW+1,0,1,CW_N2,CW_N3,CW_N4,CW_N5,CW_N6)+IF(A_FEED=2,CHOOSE(MIN(N_CW_A,6)+1,0,1,CW_N2,CW_N3,CW_N4,CW_N5,CW_N6),CHOOSE(MIN(N_CW_A,2)+1,0,CW_A1,CW_A2)))*CW_PER_SWING*AM992,AM992))</f>
        <v>35.861439896568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2*ROUNDUP(G993*1000/V_ZENER,0)*PRICE_Z+(4+IF(CORE_MODE=1,1,0)+IF(OR(CORE_MODE=3,CORE_MODE=4),IF(A_FEED=2,0,1)+2*N_CW+2*N_CW_A,0))*ROUNDUP(G993*DIODE_SAFETY/V_STICK,0)*PRICE_STICK</f>
        <v>162</v>
      </c>
      <c r="AG993" s="24" t="n">
        <f aca="false">SUM(X993:AF993)</f>
        <v>4335.60567171</v>
      </c>
      <c r="AH993" s="20" t="n">
        <f aca="false">FIXED_BOM</f>
        <v>3754</v>
      </c>
      <c r="AI993" s="24" t="n">
        <f aca="false">(AG993+AH993)*(1+CONT)</f>
        <v>9303.0465224665</v>
      </c>
      <c r="AJ993" s="24" t="n">
        <f aca="false">IF(AR993&gt;0,AI993/AR993,1000000000000)</f>
        <v>1188.00261561884</v>
      </c>
      <c r="AK993" s="8" t="n">
        <f aca="false">IF(AND(AP993&gt;=V_NEED,AR993&gt;=P_MIN,AQ993&gt;=Z_MIN,F993&lt;=N_CAP,D993&lt;=R_MAX,OR(CORONA_REQ=0,O993&gt;=G993),OR(CORE_MODE&lt;&gt;3,E_CORE&lt;=E_NULL_MAX),N_CW_A_OK="yes"),1,0)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IF(CORE_MODE=1,G993,IF(OR(CORE_MODE=3,CORE_MODE=4),IF(A_FEED=2,0,G993)+(CHOOSE(N_CW+1,0,1,CW_N2,CW_N3,CW_N4,CW_N5,CW_N6)+IF(A_FEED=2,CHOOSE(MIN(N_CW_A,6)+1,0,1,CW_N2,CW_N3,CW_N4,CW_N5,CW_N6),CHOOSE(MIN(N_CW_A,2)+1,0,CW_A1,CW_A2)))*CW_PER_SWING*AM993,AM993))</f>
        <v>36.6873482547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2*ROUNDUP(G994*1000/V_ZENER,0)*PRICE_Z+(4+IF(CORE_MODE=1,1,0)+IF(OR(CORE_MODE=3,CORE_MODE=4),IF(A_FEED=2,0,1)+2*N_CW+2*N_CW_A,0))*ROUNDUP(G994*DIODE_SAFETY/V_STICK,0)*PRICE_STICK</f>
        <v>162</v>
      </c>
      <c r="AG994" s="24" t="n">
        <f aca="false">SUM(X994:AF994)</f>
        <v>5592.64861463</v>
      </c>
      <c r="AH994" s="20" t="n">
        <f aca="false">FIXED_BOM</f>
        <v>3754</v>
      </c>
      <c r="AI994" s="24" t="n">
        <f aca="false">(AG994+AH994)*(1+CONT)</f>
        <v>10748.6459068245</v>
      </c>
      <c r="AJ994" s="24" t="n">
        <f aca="false">IF(AR994&gt;0,AI994/AR994,1000000000000)</f>
        <v>990.960189619412</v>
      </c>
      <c r="AK994" s="8" t="n">
        <f aca="false">IF(AND(AP994&gt;=V_NEED,AR994&gt;=P_MIN,AQ994&gt;=Z_MIN,F994&lt;=N_CAP,D994&lt;=R_MAX,OR(CORONA_REQ=0,O994&gt;=G994),OR(CORE_MODE&lt;&gt;3,E_CORE&lt;=E_NULL_MAX),N_CW_A_OK="yes"),1,0)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IF(CORE_MODE=1,G994,IF(OR(CORE_MODE=3,CORE_MODE=4),IF(A_FEED=2,0,G994)+(CHOOSE(N_CW+1,0,1,CW_N2,CW_N3,CW_N4,CW_N5,CW_N6)+IF(A_FEED=2,CHOOSE(MIN(N_CW_A,6)+1,0,1,CW_N2,CW_N3,CW_N4,CW_N5,CW_N6),CHOOSE(MIN(N_CW_A,2)+1,0,CW_A1,CW_A2)))*CW_PER_SWING*AM994,AM994))</f>
        <v>37.913362611696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2*ROUNDUP(G995*1000/V_ZENER,0)*PRICE_Z+(4+IF(CORE_MODE=1,1,0)+IF(OR(CORE_MODE=3,CORE_MODE=4),IF(A_FEED=2,0,1)+2*N_CW+2*N_CW_A,0))*ROUNDUP(G995*DIODE_SAFETY/V_STICK,0)*PRICE_STICK</f>
        <v>184.8</v>
      </c>
      <c r="AG995" s="24" t="n">
        <f aca="false">SUM(X995:AF995)</f>
        <v>1505.7245185</v>
      </c>
      <c r="AH995" s="20" t="n">
        <f aca="false">FIXED_BOM</f>
        <v>3754</v>
      </c>
      <c r="AI995" s="24" t="n">
        <f aca="false">(AG995+AH995)*(1+CONT)</f>
        <v>6048.683196275</v>
      </c>
      <c r="AJ995" s="24" t="n">
        <f aca="false">IF(AR995&gt;0,AI995/AR995,1000000000000)</f>
        <v>4338.85685776498</v>
      </c>
      <c r="AK995" s="8" t="n">
        <f aca="false">IF(AND(AP995&gt;=V_NEED,AR995&gt;=P_MIN,AQ995&gt;=Z_MIN,F995&lt;=N_CAP,D995&lt;=R_MAX,OR(CORONA_REQ=0,O995&gt;=G995),OR(CORE_MODE&lt;&gt;3,E_CORE&lt;=E_NULL_MAX),N_CW_A_OK="yes"),1,0)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IF(CORE_MODE=1,G995,IF(OR(CORE_MODE=3,CORE_MODE=4),IF(A_FEED=2,0,G995)+(CHOOSE(N_CW+1,0,1,CW_N2,CW_N3,CW_N4,CW_N5,CW_N6)+IF(A_FEED=2,CHOOSE(MIN(N_CW_A,6)+1,0,1,CW_N2,CW_N3,CW_N4,CW_N5,CW_N6),CHOOSE(MIN(N_CW_A,2)+1,0,CW_A1,CW_A2)))*CW_PER_SWING*AM995,AM995))</f>
        <v>21.43562031468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2*ROUNDUP(G996*1000/V_ZENER,0)*PRICE_Z+(4+IF(CORE_MODE=1,1,0)+IF(OR(CORE_MODE=3,CORE_MODE=4),IF(A_FEED=2,0,1)+2*N_CW+2*N_CW_A,0))*ROUNDUP(G996*DIODE_SAFETY/V_STICK,0)*PRICE_STICK</f>
        <v>184.8</v>
      </c>
      <c r="AG996" s="24" t="n">
        <f aca="false">SUM(X996:AF996)</f>
        <v>2065.4139795</v>
      </c>
      <c r="AH996" s="20" t="n">
        <f aca="false">FIXED_BOM</f>
        <v>3754</v>
      </c>
      <c r="AI996" s="24" t="n">
        <f aca="false">(AG996+AH996)*(1+CONT)</f>
        <v>6692.326076425</v>
      </c>
      <c r="AJ996" s="24" t="n">
        <f aca="false">IF(AR996&gt;0,AI996/AR996,1000000000000)</f>
        <v>2358.82745215166</v>
      </c>
      <c r="AK996" s="8" t="n">
        <f aca="false">IF(AND(AP996&gt;=V_NEED,AR996&gt;=P_MIN,AQ996&gt;=Z_MIN,F996&lt;=N_CAP,D996&lt;=R_MAX,OR(CORONA_REQ=0,O996&gt;=G996),OR(CORE_MODE&lt;&gt;3,E_CORE&lt;=E_NULL_MAX),N_CW_A_OK="yes"),1,0)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IF(CORE_MODE=1,G996,IF(OR(CORE_MODE=3,CORE_MODE=4),IF(A_FEED=2,0,G996)+(CHOOSE(N_CW+1,0,1,CW_N2,CW_N3,CW_N4,CW_N5,CW_N6)+IF(A_FEED=2,CHOOSE(MIN(N_CW_A,6)+1,0,1,CW_N2,CW_N3,CW_N4,CW_N5,CW_N6),CHOOSE(MIN(N_CW_A,2)+1,0,CW_A1,CW_A2)))*CW_PER_SWING*AM996,AM996))</f>
        <v>38.27980951938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2*ROUNDUP(G997*1000/V_ZENER,0)*PRICE_Z+(4+IF(CORE_MODE=1,1,0)+IF(OR(CORE_MODE=3,CORE_MODE=4),IF(A_FEED=2,0,1)+2*N_CW+2*N_CW_A,0))*ROUNDUP(G997*DIODE_SAFETY/V_STICK,0)*PRICE_STICK</f>
        <v>184.8</v>
      </c>
      <c r="AG997" s="24" t="n">
        <f aca="false">SUM(X997:AF997)</f>
        <v>2540.65379579</v>
      </c>
      <c r="AH997" s="20" t="n">
        <f aca="false">FIXED_BOM</f>
        <v>3754</v>
      </c>
      <c r="AI997" s="24" t="n">
        <f aca="false">(AG997+AH997)*(1+CONT)</f>
        <v>7238.8518651585</v>
      </c>
      <c r="AJ997" s="24" t="n">
        <f aca="false">IF(AR997&gt;0,AI997/AR997,1000000000000)</f>
        <v>1684.75392527501</v>
      </c>
      <c r="AK997" s="8" t="n">
        <f aca="false">IF(AND(AP997&gt;=V_NEED,AR997&gt;=P_MIN,AQ997&gt;=Z_MIN,F997&lt;=N_CAP,D997&lt;=R_MAX,OR(CORONA_REQ=0,O997&gt;=G997),OR(CORE_MODE&lt;&gt;3,E_CORE&lt;=E_NULL_MAX),N_CW_A_OK="yes"),1,0)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IF(CORE_MODE=1,G997,IF(OR(CORE_MODE=3,CORE_MODE=4),IF(A_FEED=2,0,G997)+(CHOOSE(N_CW+1,0,1,CW_N2,CW_N3,CW_N4,CW_N5,CW_N6)+IF(A_FEED=2,CHOOSE(MIN(N_CW_A,6)+1,0,1,CW_N2,CW_N3,CW_N4,CW_N5,CW_N6),CHOOSE(MIN(N_CW_A,2)+1,0,CW_A1,CW_A2)))*CW_PER_SWING*AM997,AM997))</f>
        <v>44.244565505712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2*ROUNDUP(G998*1000/V_ZENER,0)*PRICE_Z+(4+IF(CORE_MODE=1,1,0)+IF(OR(CORE_MODE=3,CORE_MODE=4),IF(A_FEED=2,0,1)+2*N_CW+2*N_CW_A,0))*ROUNDUP(G998*DIODE_SAFETY/V_STICK,0)*PRICE_STICK</f>
        <v>184.8</v>
      </c>
      <c r="AG998" s="24" t="n">
        <f aca="false">SUM(X998:AF998)</f>
        <v>3100.34319179</v>
      </c>
      <c r="AH998" s="20" t="n">
        <f aca="false">FIXED_BOM</f>
        <v>3754</v>
      </c>
      <c r="AI998" s="24" t="n">
        <f aca="false">(AG998+AH998)*(1+CONT)</f>
        <v>7882.4946705585</v>
      </c>
      <c r="AJ998" s="24" t="n">
        <f aca="false">IF(AR998&gt;0,AI998/AR998,1000000000000)</f>
        <v>1367.29654640667</v>
      </c>
      <c r="AK998" s="8" t="n">
        <f aca="false">IF(AND(AP998&gt;=V_NEED,AR998&gt;=P_MIN,AQ998&gt;=Z_MIN,F998&lt;=N_CAP,D998&lt;=R_MAX,OR(CORONA_REQ=0,O998&gt;=G998),OR(CORE_MODE&lt;&gt;3,E_CORE&lt;=E_NULL_MAX),N_CW_A_OK="yes"),1,0)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IF(CORE_MODE=1,G998,IF(OR(CORE_MODE=3,CORE_MODE=4),IF(A_FEED=2,0,G998)+(CHOOSE(N_CW+1,0,1,CW_N2,CW_N3,CW_N4,CW_N5,CW_N6)+IF(A_FEED=2,CHOOSE(MIN(N_CW_A,6)+1,0,1,CW_N2,CW_N3,CW_N4,CW_N5,CW_N6),CHOOSE(MIN(N_CW_A,2)+1,0,CW_A1,CW_A2)))*CW_PER_SWING*AM998,AM998))</f>
        <v>46.398620005452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2*ROUNDUP(G999*1000/V_ZENER,0)*PRICE_Z+(4+IF(CORE_MODE=1,1,0)+IF(OR(CORE_MODE=3,CORE_MODE=4),IF(A_FEED=2,0,1)+2*N_CW+2*N_CW_A,0))*ROUNDUP(G999*DIODE_SAFETY/V_STICK,0)*PRICE_STICK</f>
        <v>184.8</v>
      </c>
      <c r="AG999" s="24" t="n">
        <f aca="false">SUM(X999:AF999)</f>
        <v>3575.58306111</v>
      </c>
      <c r="AH999" s="20" t="n">
        <f aca="false">FIXED_BOM</f>
        <v>3754</v>
      </c>
      <c r="AI999" s="24" t="n">
        <f aca="false">(AG999+AH999)*(1+CONT)</f>
        <v>8429.0205202765</v>
      </c>
      <c r="AJ999" s="24" t="n">
        <f aca="false">IF(AR999&gt;0,AI999/AR999,1000000000000)</f>
        <v>1165.70854761097</v>
      </c>
      <c r="AK999" s="8" t="n">
        <f aca="false">IF(AND(AP999&gt;=V_NEED,AR999&gt;=P_MIN,AQ999&gt;=Z_MIN,F999&lt;=N_CAP,D999&lt;=R_MAX,OR(CORONA_REQ=0,O999&gt;=G999),OR(CORE_MODE&lt;&gt;3,E_CORE&lt;=E_NULL_MAX),N_CW_A_OK="yes"),1,0)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IF(CORE_MODE=1,G999,IF(OR(CORE_MODE=3,CORE_MODE=4),IF(A_FEED=2,0,G999)+(CHOOSE(N_CW+1,0,1,CW_N2,CW_N3,CW_N4,CW_N5,CW_N6)+IF(A_FEED=2,CHOOSE(MIN(N_CW_A,6)+1,0,1,CW_N2,CW_N3,CW_N4,CW_N5,CW_N6),CHOOSE(MIN(N_CW_A,2)+1,0,CW_A1,CW_A2)))*CW_PER_SWING*AM999,AM999))</f>
        <v>46.551554521758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2*ROUNDUP(G1000*1000/V_ZENER,0)*PRICE_Z+(4+IF(CORE_MODE=1,1,0)+IF(OR(CORE_MODE=3,CORE_MODE=4),IF(A_FEED=2,0,1)+2*N_CW+2*N_CW_A,0))*ROUNDUP(G1000*DIODE_SAFETY/V_STICK,0)*PRICE_STICK</f>
        <v>184.8</v>
      </c>
      <c r="AG1000" s="24" t="n">
        <f aca="false">SUM(X1000:AF1000)</f>
        <v>4610.51238293</v>
      </c>
      <c r="AH1000" s="20" t="n">
        <f aca="false">FIXED_BOM</f>
        <v>3754</v>
      </c>
      <c r="AI1000" s="24" t="n">
        <f aca="false">(AG1000+AH1000)*(1+CONT)</f>
        <v>9619.1892403695</v>
      </c>
      <c r="AJ1000" s="24" t="n">
        <f aca="false">IF(AR1000&gt;0,AI1000/AR1000,1000000000000)</f>
        <v>944.757127390759</v>
      </c>
      <c r="AK1000" s="8" t="n">
        <f aca="false">IF(AND(AP1000&gt;=V_NEED,AR1000&gt;=P_MIN,AQ1000&gt;=Z_MIN,F1000&lt;=N_CAP,D1000&lt;=R_MAX,OR(CORONA_REQ=0,O1000&gt;=G1000),OR(CORE_MODE&lt;&gt;3,E_CORE&lt;=E_NULL_MAX),N_CW_A_OK="yes"),1,0)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IF(CORE_MODE=1,G1000,IF(OR(CORE_MODE=3,CORE_MODE=4),IF(A_FEED=2,0,G1000)+(CHOOSE(N_CW+1,0,1,CW_N2,CW_N3,CW_N4,CW_N5,CW_N6)+IF(A_FEED=2,CHOOSE(MIN(N_CW_A,6)+1,0,1,CW_N2,CW_N3,CW_N4,CW_N5,CW_N6),CHOOSE(MIN(N_CW_A,2)+1,0,CW_A1,CW_A2)))*CW_PER_SWING*AM1000,AM1000))</f>
        <v>46.791306572868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2*ROUNDUP(G1001*1000/V_ZENER,0)*PRICE_Z+(4+IF(CORE_MODE=1,1,0)+IF(OR(CORE_MODE=3,CORE_MODE=4),IF(A_FEED=2,0,1)+2*N_CW+2*N_CW_A,0))*ROUNDUP(G1001*DIODE_SAFETY/V_STICK,0)*PRICE_STICK</f>
        <v>184.8</v>
      </c>
      <c r="AG1001" s="24" t="n">
        <f aca="false">SUM(X1001:AF1001)</f>
        <v>1594.74303509</v>
      </c>
      <c r="AH1001" s="20" t="n">
        <f aca="false">FIXED_BOM</f>
        <v>3754</v>
      </c>
      <c r="AI1001" s="24" t="n">
        <f aca="false">(AG1001+AH1001)*(1+CONT)</f>
        <v>6151.0544903535</v>
      </c>
      <c r="AJ1001" s="24" t="n">
        <f aca="false">IF(AR1001&gt;0,AI1001/AR1001,1000000000000)</f>
        <v>3541.49808495576</v>
      </c>
      <c r="AK1001" s="8" t="n">
        <f aca="false">IF(AND(AP1001&gt;=V_NEED,AR1001&gt;=P_MIN,AQ1001&gt;=Z_MIN,F1001&lt;=N_CAP,D1001&lt;=R_MAX,OR(CORONA_REQ=0,O1001&gt;=G1001),OR(CORE_MODE&lt;&gt;3,E_CORE&lt;=E_NULL_MAX),N_CW_A_OK="yes"),1,0)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IF(CORE_MODE=1,G1001,IF(OR(CORE_MODE=3,CORE_MODE=4),IF(A_FEED=2,0,G1001)+(CHOOSE(N_CW+1,0,1,CW_N2,CW_N3,CW_N4,CW_N5,CW_N6)+IF(A_FEED=2,CHOOSE(MIN(N_CW_A,6)+1,0,1,CW_N2,CW_N3,CW_N4,CW_N5,CW_N6),CHOOSE(MIN(N_CW_A,2)+1,0,CW_A1,CW_A2)))*CW_PER_SWING*AM1001,AM1001))</f>
        <v>27.617700276738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2*ROUNDUP(G1002*1000/V_ZENER,0)*PRICE_Z+(4+IF(CORE_MODE=1,1,0)+IF(OR(CORE_MODE=3,CORE_MODE=4),IF(A_FEED=2,0,1)+2*N_CW+2*N_CW_A,0))*ROUNDUP(G1002*DIODE_SAFETY/V_STICK,0)*PRICE_STICK</f>
        <v>184.8</v>
      </c>
      <c r="AG1002" s="24" t="n">
        <f aca="false">SUM(X1002:AF1002)</f>
        <v>2072.26746285</v>
      </c>
      <c r="AH1002" s="20" t="n">
        <f aca="false">FIXED_BOM</f>
        <v>3754</v>
      </c>
      <c r="AI1002" s="24" t="n">
        <f aca="false">(AG1002+AH1002)*(1+CONT)</f>
        <v>6700.2075822775</v>
      </c>
      <c r="AJ1002" s="24" t="n">
        <f aca="false">IF(AR1002&gt;0,AI1002/AR1002,1000000000000)</f>
        <v>1982.42137347292</v>
      </c>
      <c r="AK1002" s="8" t="n">
        <f aca="false">IF(AND(AP1002&gt;=V_NEED,AR1002&gt;=P_MIN,AQ1002&gt;=Z_MIN,F1002&lt;=N_CAP,D1002&lt;=R_MAX,OR(CORONA_REQ=0,O1002&gt;=G1002),OR(CORE_MODE&lt;&gt;3,E_CORE&lt;=E_NULL_MAX),N_CW_A_OK="yes"),1,0)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IF(CORE_MODE=1,G1002,IF(OR(CORE_MODE=3,CORE_MODE=4),IF(A_FEED=2,0,G1002)+(CHOOSE(N_CW+1,0,1,CW_N2,CW_N3,CW_N4,CW_N5,CW_N6)+IF(A_FEED=2,CHOOSE(MIN(N_CW_A,6)+1,0,1,CW_N2,CW_N3,CW_N4,CW_N5,CW_N6),CHOOSE(MIN(N_CW_A,2)+1,0,CW_A1,CW_A2)))*CW_PER_SWING*AM1002,AM1002))</f>
        <v>40.637614000698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2*ROUNDUP(G1003*1000/V_ZENER,0)*PRICE_Z+(4+IF(CORE_MODE=1,1,0)+IF(OR(CORE_MODE=3,CORE_MODE=4),IF(A_FEED=2,0,1)+2*N_CW+2*N_CW_A,0))*ROUNDUP(G1003*DIODE_SAFETY/V_STICK,0)*PRICE_STICK</f>
        <v>184.8</v>
      </c>
      <c r="AG1003" s="24" t="n">
        <f aca="false">SUM(X1003:AF1003)</f>
        <v>2634.24136926</v>
      </c>
      <c r="AH1003" s="20" t="n">
        <f aca="false">FIXED_BOM</f>
        <v>3754</v>
      </c>
      <c r="AI1003" s="24" t="n">
        <f aca="false">(AG1003+AH1003)*(1+CONT)</f>
        <v>7346.477574649</v>
      </c>
      <c r="AJ1003" s="24" t="n">
        <f aca="false">IF(AR1003&gt;0,AI1003/AR1003,1000000000000)</f>
        <v>1458.80640511574</v>
      </c>
      <c r="AK1003" s="8" t="n">
        <f aca="false">IF(AND(AP1003&gt;=V_NEED,AR1003&gt;=P_MIN,AQ1003&gt;=Z_MIN,F1003&lt;=N_CAP,D1003&lt;=R_MAX,OR(CORONA_REQ=0,O1003&gt;=G1003),OR(CORE_MODE&lt;&gt;3,E_CORE&lt;=E_NULL_MAX),N_CW_A_OK="yes"),1,0)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IF(CORE_MODE=1,G1003,IF(OR(CORE_MODE=3,CORE_MODE=4),IF(A_FEED=2,0,G1003)+(CHOOSE(N_CW+1,0,1,CW_N2,CW_N3,CW_N4,CW_N5,CW_N6)+IF(A_FEED=2,CHOOSE(MIN(N_CW_A,6)+1,0,1,CW_N2,CW_N3,CW_N4,CW_N5,CW_N6),CHOOSE(MIN(N_CW_A,2)+1,0,CW_A1,CW_A2)))*CW_PER_SWING*AM1003,AM1003))</f>
        <v>46.158744863088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2*ROUNDUP(G1004*1000/V_ZENER,0)*PRICE_Z+(4+IF(CORE_MODE=1,1,0)+IF(OR(CORE_MODE=3,CORE_MODE=4),IF(A_FEED=2,0,1)+2*N_CW+2*N_CW_A,0))*ROUNDUP(G1004*DIODE_SAFETY/V_STICK,0)*PRICE_STICK</f>
        <v>184.8</v>
      </c>
      <c r="AG1004" s="24" t="n">
        <f aca="false">SUM(X1004:AF1004)</f>
        <v>3196.21519823</v>
      </c>
      <c r="AH1004" s="20" t="n">
        <f aca="false">FIXED_BOM</f>
        <v>3754</v>
      </c>
      <c r="AI1004" s="24" t="n">
        <f aca="false">(AG1004+AH1004)*(1+CONT)</f>
        <v>7992.7474779645</v>
      </c>
      <c r="AJ1004" s="24" t="n">
        <f aca="false">IF(AR1004&gt;0,AI1004/AR1004,1000000000000)</f>
        <v>1192.34462786715</v>
      </c>
      <c r="AK1004" s="8" t="n">
        <f aca="false">IF(AND(AP1004&gt;=V_NEED,AR1004&gt;=P_MIN,AQ1004&gt;=Z_MIN,F1004&lt;=N_CAP,D1004&lt;=R_MAX,OR(CORONA_REQ=0,O1004&gt;=G1004),OR(CORE_MODE&lt;&gt;3,E_CORE&lt;=E_NULL_MAX),N_CW_A_OK="yes"),1,0)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IF(CORE_MODE=1,G1004,IF(OR(CORE_MODE=3,CORE_MODE=4),IF(A_FEED=2,0,G1004)+(CHOOSE(N_CW+1,0,1,CW_N2,CW_N3,CW_N4,CW_N5,CW_N6)+IF(A_FEED=2,CHOOSE(MIN(N_CW_A,6)+1,0,1,CW_N2,CW_N3,CW_N4,CW_N5,CW_N6),CHOOSE(MIN(N_CW_A,2)+1,0,CW_A1,CW_A2)))*CW_PER_SWING*AM1004,AM1004))</f>
        <v>46.34347512366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2*ROUNDUP(G1005*1000/V_ZENER,0)*PRICE_Z+(4+IF(CORE_MODE=1,1,0)+IF(OR(CORE_MODE=3,CORE_MODE=4),IF(A_FEED=2,0,1)+2*N_CW+2*N_CW_A,0))*ROUNDUP(G1005*DIODE_SAFETY/V_STICK,0)*PRICE_STICK</f>
        <v>184.8</v>
      </c>
      <c r="AG1005" s="24" t="n">
        <f aca="false">SUM(X1005:AF1005)</f>
        <v>3758.18915267</v>
      </c>
      <c r="AH1005" s="20" t="n">
        <f aca="false">FIXED_BOM</f>
        <v>3754</v>
      </c>
      <c r="AI1005" s="24" t="n">
        <f aca="false">(AG1005+AH1005)*(1+CONT)</f>
        <v>8639.0175255705</v>
      </c>
      <c r="AJ1005" s="24" t="n">
        <f aca="false">IF(AR1005&gt;0,AI1005/AR1005,1000000000000)</f>
        <v>1031.80328315227</v>
      </c>
      <c r="AK1005" s="8" t="n">
        <f aca="false">IF(AND(AP1005&gt;=V_NEED,AR1005&gt;=P_MIN,AQ1005&gt;=Z_MIN,F1005&lt;=N_CAP,D1005&lt;=R_MAX,OR(CORONA_REQ=0,O1005&gt;=G1005),OR(CORE_MODE&lt;&gt;3,E_CORE&lt;=E_NULL_MAX),N_CW_A_OK="yes"),1,0)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IF(CORE_MODE=1,G1005,IF(OR(CORE_MODE=3,CORE_MODE=4),IF(A_FEED=2,0,G1005)+(CHOOSE(N_CW+1,0,1,CW_N2,CW_N3,CW_N4,CW_N5,CW_N6)+IF(A_FEED=2,CHOOSE(MIN(N_CW_A,6)+1,0,1,CW_N2,CW_N3,CW_N4,CW_N5,CW_N6),CHOOSE(MIN(N_CW_A,2)+1,0,CW_A1,CW_A2)))*CW_PER_SWING*AM1005,AM1005))</f>
        <v>46.491422321916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2*ROUNDUP(G1006*1000/V_ZENER,0)*PRICE_Z+(4+IF(CORE_MODE=1,1,0)+IF(OR(CORE_MODE=3,CORE_MODE=4),IF(A_FEED=2,0,1)+2*N_CW+2*N_CW_A,0))*ROUNDUP(G1006*DIODE_SAFETY/V_STICK,0)*PRICE_STICK</f>
        <v>184.8</v>
      </c>
      <c r="AG1006" s="24" t="n">
        <f aca="false">SUM(X1006:AF1006)</f>
        <v>4797.68747487</v>
      </c>
      <c r="AH1006" s="20" t="n">
        <f aca="false">FIXED_BOM</f>
        <v>3754</v>
      </c>
      <c r="AI1006" s="24" t="n">
        <f aca="false">(AG1006+AH1006)*(1+CONT)</f>
        <v>9834.4405961005</v>
      </c>
      <c r="AJ1006" s="24" t="n">
        <f aca="false">IF(AR1006&gt;0,AI1006/AR1006,1000000000000)</f>
        <v>839.798463896944</v>
      </c>
      <c r="AK1006" s="8" t="n">
        <f aca="false">IF(AND(AP1006&gt;=V_NEED,AR1006&gt;=P_MIN,AQ1006&gt;=Z_MIN,F1006&lt;=N_CAP,D1006&lt;=R_MAX,OR(CORONA_REQ=0,O1006&gt;=G1006),OR(CORE_MODE&lt;&gt;3,E_CORE&lt;=E_NULL_MAX),N_CW_A_OK="yes"),1,0)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IF(CORE_MODE=1,G1006,IF(OR(CORE_MODE=3,CORE_MODE=4),IF(A_FEED=2,0,G1006)+(CHOOSE(N_CW+1,0,1,CW_N2,CW_N3,CW_N4,CW_N5,CW_N6)+IF(A_FEED=2,CHOOSE(MIN(N_CW_A,6)+1,0,1,CW_N2,CW_N3,CW_N4,CW_N5,CW_N6),CHOOSE(MIN(N_CW_A,2)+1,0,CW_A1,CW_A2)))*CW_PER_SWING*AM1006,AM1006))</f>
        <v>46.740809447046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2*ROUNDUP(G1007*1000/V_ZENER,0)*PRICE_Z+(4+IF(CORE_MODE=1,1,0)+IF(OR(CORE_MODE=3,CORE_MODE=4),IF(A_FEED=2,0,1)+2*N_CW+2*N_CW_A,0))*ROUNDUP(G1007*DIODE_SAFETY/V_STICK,0)*PRICE_STICK</f>
        <v>184.8</v>
      </c>
      <c r="AG1007" s="24" t="n">
        <f aca="false">SUM(X1007:AF1007)</f>
        <v>1599.31203197</v>
      </c>
      <c r="AH1007" s="20" t="n">
        <f aca="false">FIXED_BOM</f>
        <v>3754</v>
      </c>
      <c r="AI1007" s="24" t="n">
        <f aca="false">(AG1007+AH1007)*(1+CONT)</f>
        <v>6156.3088367655</v>
      </c>
      <c r="AJ1007" s="24" t="n">
        <f aca="false">IF(AR1007&gt;0,AI1007/AR1007,1000000000000)</f>
        <v>3555.91672130746</v>
      </c>
      <c r="AK1007" s="8" t="n">
        <f aca="false">IF(AND(AP1007&gt;=V_NEED,AR1007&gt;=P_MIN,AQ1007&gt;=Z_MIN,F1007&lt;=N_CAP,D1007&lt;=R_MAX,OR(CORONA_REQ=0,O1007&gt;=G1007),OR(CORE_MODE&lt;&gt;3,E_CORE&lt;=E_NULL_MAX),N_CW_A_OK="yes"),1,0)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IF(CORE_MODE=1,G1007,IF(OR(CORE_MODE=3,CORE_MODE=4),IF(A_FEED=2,0,G1007)+(CHOOSE(N_CW+1,0,1,CW_N2,CW_N3,CW_N4,CW_N5,CW_N6)+IF(A_FEED=2,CHOOSE(MIN(N_CW_A,6)+1,0,1,CW_N2,CW_N3,CW_N4,CW_N5,CW_N6),CHOOSE(MIN(N_CW_A,2)+1,0,CW_A1,CW_A2)))*CW_PER_SWING*AM1007,AM1007))</f>
        <v>22.389594511284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2*ROUNDUP(G1008*1000/V_ZENER,0)*PRICE_Z+(4+IF(CORE_MODE=1,1,0)+IF(OR(CORE_MODE=3,CORE_MODE=4),IF(A_FEED=2,0,1)+2*N_CW+2*N_CW_A,0))*ROUNDUP(G1008*DIODE_SAFETY/V_STICK,0)*PRICE_STICK</f>
        <v>184.8</v>
      </c>
      <c r="AG1008" s="24" t="n">
        <f aca="false">SUM(X1008:AF1008)</f>
        <v>2163.57048985</v>
      </c>
      <c r="AH1008" s="20" t="n">
        <f aca="false">FIXED_BOM</f>
        <v>3754</v>
      </c>
      <c r="AI1008" s="24" t="n">
        <f aca="false">(AG1008+AH1008)*(1+CONT)</f>
        <v>6805.2060633275</v>
      </c>
      <c r="AJ1008" s="24" t="n">
        <f aca="false">IF(AR1008&gt;0,AI1008/AR1008,1000000000000)</f>
        <v>2024.69730526379</v>
      </c>
      <c r="AK1008" s="8" t="n">
        <f aca="false">IF(AND(AP1008&gt;=V_NEED,AR1008&gt;=P_MIN,AQ1008&gt;=Z_MIN,F1008&lt;=N_CAP,D1008&lt;=R_MAX,OR(CORONA_REQ=0,O1008&gt;=G1008),OR(CORE_MODE&lt;&gt;3,E_CORE&lt;=E_NULL_MAX),N_CW_A_OK="yes"),1,0)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IF(CORE_MODE=1,G1008,IF(OR(CORE_MODE=3,CORE_MODE=4),IF(A_FEED=2,0,G1008)+(CHOOSE(N_CW+1,0,1,CW_N2,CW_N3,CW_N4,CW_N5,CW_N6)+IF(A_FEED=2,CHOOSE(MIN(N_CW_A,6)+1,0,1,CW_N2,CW_N3,CW_N4,CW_N5,CW_N6),CHOOSE(MIN(N_CW_A,2)+1,0,CW_A1,CW_A2)))*CW_PER_SWING*AM1008,AM1008))</f>
        <v>31.833834642324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2*ROUNDUP(G1009*1000/V_ZENER,0)*PRICE_Z+(4+IF(CORE_MODE=1,1,0)+IF(OR(CORE_MODE=3,CORE_MODE=4),IF(A_FEED=2,0,1)+2*N_CW+2*N_CW_A,0))*ROUNDUP(G1009*DIODE_SAFETY/V_STICK,0)*PRICE_STICK</f>
        <v>184.8</v>
      </c>
      <c r="AG1009" s="24" t="n">
        <f aca="false">SUM(X1009:AF1009)</f>
        <v>2727.82888923</v>
      </c>
      <c r="AH1009" s="20" t="n">
        <f aca="false">FIXED_BOM</f>
        <v>3754</v>
      </c>
      <c r="AI1009" s="24" t="n">
        <f aca="false">(AG1009+AH1009)*(1+CONT)</f>
        <v>7454.1032226145</v>
      </c>
      <c r="AJ1009" s="24" t="n">
        <f aca="false">IF(AR1009&gt;0,AI1009/AR1009,1000000000000)</f>
        <v>1490.96586459811</v>
      </c>
      <c r="AK1009" s="8" t="n">
        <f aca="false">IF(AND(AP1009&gt;=V_NEED,AR1009&gt;=P_MIN,AQ1009&gt;=Z_MIN,F1009&lt;=N_CAP,D1009&lt;=R_MAX,OR(CORONA_REQ=0,O1009&gt;=G1009),OR(CORE_MODE&lt;&gt;3,E_CORE&lt;=E_NULL_MAX),N_CW_A_OK="yes"),1,0)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IF(CORE_MODE=1,G1009,IF(OR(CORE_MODE=3,CORE_MODE=4),IF(A_FEED=2,0,G1009)+(CHOOSE(N_CW+1,0,1,CW_N2,CW_N3,CW_N4,CW_N5,CW_N6)+IF(A_FEED=2,CHOOSE(MIN(N_CW_A,6)+1,0,1,CW_N2,CW_N3,CW_N4,CW_N5,CW_N6),CHOOSE(MIN(N_CW_A,2)+1,0,CW_A1,CW_A2)))*CW_PER_SWING*AM1009,AM1009))</f>
        <v>35.964598856472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2*ROUNDUP(G1010*1000/V_ZENER,0)*PRICE_Z+(4+IF(CORE_MODE=1,1,0)+IF(OR(CORE_MODE=3,CORE_MODE=4),IF(A_FEED=2,0,1)+2*N_CW+2*N_CW_A,0))*ROUNDUP(G1010*DIODE_SAFETY/V_STICK,0)*PRICE_STICK</f>
        <v>184.8</v>
      </c>
      <c r="AG1010" s="24" t="n">
        <f aca="false">SUM(X1010:AF1010)</f>
        <v>3292.08733014</v>
      </c>
      <c r="AH1010" s="20" t="n">
        <f aca="false">FIXED_BOM</f>
        <v>3754</v>
      </c>
      <c r="AI1010" s="24" t="n">
        <f aca="false">(AG1010+AH1010)*(1+CONT)</f>
        <v>8103.000429661</v>
      </c>
      <c r="AJ1010" s="24" t="n">
        <f aca="false">IF(AR1010&gt;0,AI1010/AR1010,1000000000000)</f>
        <v>1218.98133146828</v>
      </c>
      <c r="AK1010" s="8" t="n">
        <f aca="false">IF(AND(AP1010&gt;=V_NEED,AR1010&gt;=P_MIN,AQ1010&gt;=Z_MIN,F1010&lt;=N_CAP,D1010&lt;=R_MAX,OR(CORONA_REQ=0,O1010&gt;=G1010),OR(CORE_MODE&lt;&gt;3,E_CORE&lt;=E_NULL_MAX),N_CW_A_OK="yes"),1,0)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IF(CORE_MODE=1,G1010,IF(OR(CORE_MODE=3,CORE_MODE=4),IF(A_FEED=2,0,G1010)+(CHOOSE(N_CW+1,0,1,CW_N2,CW_N3,CW_N4,CW_N5,CW_N6)+IF(A_FEED=2,CHOOSE(MIN(N_CW_A,6)+1,0,1,CW_N2,CW_N3,CW_N4,CW_N5,CW_N6),CHOOSE(MIN(N_CW_A,2)+1,0,CW_A1,CW_A2)))*CW_PER_SWING*AM1010,AM1010))</f>
        <v>38.252894980014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2*ROUNDUP(G1011*1000/V_ZENER,0)*PRICE_Z+(4+IF(CORE_MODE=1,1,0)+IF(OR(CORE_MODE=3,CORE_MODE=4),IF(A_FEED=2,0,1)+2*N_CW+2*N_CW_A,0))*ROUNDUP(G1011*DIODE_SAFETY/V_STICK,0)*PRICE_STICK</f>
        <v>184.8</v>
      </c>
      <c r="AG1011" s="24" t="n">
        <f aca="false">SUM(X1011:AF1011)</f>
        <v>3940.7952612</v>
      </c>
      <c r="AH1011" s="20" t="n">
        <f aca="false">FIXED_BOM</f>
        <v>3754</v>
      </c>
      <c r="AI1011" s="24" t="n">
        <f aca="false">(AG1011+AH1011)*(1+CONT)</f>
        <v>8849.01455038</v>
      </c>
      <c r="AJ1011" s="24" t="n">
        <f aca="false">IF(AR1011&gt;0,AI1011/AR1011,1000000000000)</f>
        <v>1066.71914670082</v>
      </c>
      <c r="AK1011" s="8" t="n">
        <f aca="false">IF(AND(AP1011&gt;=V_NEED,AR1011&gt;=P_MIN,AQ1011&gt;=Z_MIN,F1011&lt;=N_CAP,D1011&lt;=R_MAX,OR(CORONA_REQ=0,O1011&gt;=G1011),OR(CORE_MODE&lt;&gt;3,E_CORE&lt;=E_NULL_MAX),N_CW_A_OK="yes"),1,0)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IF(CORE_MODE=1,G1011,IF(OR(CORE_MODE=3,CORE_MODE=4),IF(A_FEED=2,0,G1011)+(CHOOSE(N_CW+1,0,1,CW_N2,CW_N3,CW_N4,CW_N5,CW_N6)+IF(A_FEED=2,CHOOSE(MIN(N_CW_A,6)+1,0,1,CW_N2,CW_N3,CW_N4,CW_N5,CW_N6),CHOOSE(MIN(N_CW_A,2)+1,0,CW_A1,CW_A2)))*CW_PER_SWING*AM1011,AM1011))</f>
        <v>40.112668003122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2*ROUNDUP(G1012*1000/V_ZENER,0)*PRICE_Z+(4+IF(CORE_MODE=1,1,0)+IF(OR(CORE_MODE=3,CORE_MODE=4),IF(A_FEED=2,0,1)+2*N_CW+2*N_CW_A,0))*ROUNDUP(G1012*DIODE_SAFETY/V_STICK,0)*PRICE_STICK</f>
        <v>184.8</v>
      </c>
      <c r="AG1012" s="24" t="n">
        <f aca="false">SUM(X1012:AF1012)</f>
        <v>5069.31204149</v>
      </c>
      <c r="AH1012" s="20" t="n">
        <f aca="false">FIXED_BOM</f>
        <v>3754</v>
      </c>
      <c r="AI1012" s="24" t="n">
        <f aca="false">(AG1012+AH1012)*(1+CONT)</f>
        <v>10146.8088477135</v>
      </c>
      <c r="AJ1012" s="24" t="n">
        <f aca="false">IF(AR1012&gt;0,AI1012/AR1012,1000000000000)</f>
        <v>875.287952277016</v>
      </c>
      <c r="AK1012" s="8" t="n">
        <f aca="false">IF(AND(AP1012&gt;=V_NEED,AR1012&gt;=P_MIN,AQ1012&gt;=Z_MIN,F1012&lt;=N_CAP,D1012&lt;=R_MAX,OR(CORONA_REQ=0,O1012&gt;=G1012),OR(CORE_MODE&lt;&gt;3,E_CORE&lt;=E_NULL_MAX),N_CW_A_OK="yes"),1,0)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IF(CORE_MODE=1,G1012,IF(OR(CORE_MODE=3,CORE_MODE=4),IF(A_FEED=2,0,G1012)+(CHOOSE(N_CW+1,0,1,CW_N2,CW_N3,CW_N4,CW_N5,CW_N6)+IF(A_FEED=2,CHOOSE(MIN(N_CW_A,6)+1,0,1,CW_N2,CW_N3,CW_N4,CW_N5,CW_N6),CHOOSE(MIN(N_CW_A,2)+1,0,CW_A1,CW_A2)))*CW_PER_SWING*AM1012,AM1012))</f>
        <v>43.135734022524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2*ROUNDUP(G1013*1000/V_ZENER,0)*PRICE_Z+(4+IF(CORE_MODE=1,1,0)+IF(OR(CORE_MODE=3,CORE_MODE=4),IF(A_FEED=2,0,1)+2*N_CW+2*N_CW_A,0))*ROUNDUP(G1013*DIODE_SAFETY/V_STICK,0)*PRICE_STICK</f>
        <v>184.8</v>
      </c>
      <c r="AG1013" s="24" t="n">
        <f aca="false">SUM(X1013:AF1013)</f>
        <v>1535.48121949</v>
      </c>
      <c r="AH1013" s="20" t="n">
        <f aca="false">FIXED_BOM</f>
        <v>3754</v>
      </c>
      <c r="AI1013" s="24" t="n">
        <f aca="false">(AG1013+AH1013)*(1+CONT)</f>
        <v>6082.9034024135</v>
      </c>
      <c r="AJ1013" s="24" t="n">
        <f aca="false">IF(AR1013&gt;0,AI1013/AR1013,1000000000000)</f>
        <v>4467.23430433159</v>
      </c>
      <c r="AK1013" s="8" t="n">
        <f aca="false">IF(AND(AP1013&gt;=V_NEED,AR1013&gt;=P_MIN,AQ1013&gt;=Z_MIN,F1013&lt;=N_CAP,D1013&lt;=R_MAX,OR(CORONA_REQ=0,O1013&gt;=G1013),OR(CORE_MODE&lt;&gt;3,E_CORE&lt;=E_NULL_MAX),N_CW_A_OK="yes"),1,0)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IF(CORE_MODE=1,G1013,IF(OR(CORE_MODE=3,CORE_MODE=4),IF(A_FEED=2,0,G1013)+(CHOOSE(N_CW+1,0,1,CW_N2,CW_N3,CW_N4,CW_N5,CW_N6)+IF(A_FEED=2,CHOOSE(MIN(N_CW_A,6)+1,0,1,CW_N2,CW_N3,CW_N4,CW_N5,CW_N6),CHOOSE(MIN(N_CW_A,2)+1,0,CW_A1,CW_A2)))*CW_PER_SWING*AM1013,AM1013))</f>
        <v>21.11995491606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2*ROUNDUP(G1014*1000/V_ZENER,0)*PRICE_Z+(4+IF(CORE_MODE=1,1,0)+IF(OR(CORE_MODE=3,CORE_MODE=4),IF(A_FEED=2,0,1)+2*N_CW+2*N_CW_A,0))*ROUNDUP(G1014*DIODE_SAFETY/V_STICK,0)*PRICE_STICK</f>
        <v>184.8</v>
      </c>
      <c r="AG1014" s="24" t="n">
        <f aca="false">SUM(X1014:AF1014)</f>
        <v>2110.04897697</v>
      </c>
      <c r="AH1014" s="20" t="n">
        <f aca="false">FIXED_BOM</f>
        <v>3754</v>
      </c>
      <c r="AI1014" s="24" t="n">
        <f aca="false">(AG1014+AH1014)*(1+CONT)</f>
        <v>6743.6563235155</v>
      </c>
      <c r="AJ1014" s="24" t="n">
        <f aca="false">IF(AR1014&gt;0,AI1014/AR1014,1000000000000)</f>
        <v>2423.79564158757</v>
      </c>
      <c r="AK1014" s="8" t="n">
        <f aca="false">IF(AND(AP1014&gt;=V_NEED,AR1014&gt;=P_MIN,AQ1014&gt;=Z_MIN,F1014&lt;=N_CAP,D1014&lt;=R_MAX,OR(CORONA_REQ=0,O1014&gt;=G1014),OR(CORE_MODE&lt;&gt;3,E_CORE&lt;=E_NULL_MAX),N_CW_A_OK="yes"),1,0)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IF(CORE_MODE=1,G1014,IF(OR(CORE_MODE=3,CORE_MODE=4),IF(A_FEED=2,0,G1014)+(CHOOSE(N_CW+1,0,1,CW_N2,CW_N3,CW_N4,CW_N5,CW_N6)+IF(A_FEED=2,CHOOSE(MIN(N_CW_A,6)+1,0,1,CW_N2,CW_N3,CW_N4,CW_N5,CW_N6),CHOOSE(MIN(N_CW_A,2)+1,0,CW_A1,CW_A2)))*CW_PER_SWING*AM1014,AM1014))</f>
        <v>37.691755909236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2*ROUNDUP(G1015*1000/V_ZENER,0)*PRICE_Z+(4+IF(CORE_MODE=1,1,0)+IF(OR(CORE_MODE=3,CORE_MODE=4),IF(A_FEED=2,0,1)+2*N_CW+2*N_CW_A,0))*ROUNDUP(G1015*DIODE_SAFETY/V_STICK,0)*PRICE_STICK</f>
        <v>184.8</v>
      </c>
      <c r="AG1015" s="24" t="n">
        <f aca="false">SUM(X1015:AF1015)</f>
        <v>2596.57230275</v>
      </c>
      <c r="AH1015" s="20" t="n">
        <f aca="false">FIXED_BOM</f>
        <v>3754</v>
      </c>
      <c r="AI1015" s="24" t="n">
        <f aca="false">(AG1015+AH1015)*(1+CONT)</f>
        <v>7303.1581481625</v>
      </c>
      <c r="AJ1015" s="24" t="n">
        <f aca="false">IF(AR1015&gt;0,AI1015/AR1015,1000000000000)</f>
        <v>1730.78706759699</v>
      </c>
      <c r="AK1015" s="8" t="n">
        <f aca="false">IF(AND(AP1015&gt;=V_NEED,AR1015&gt;=P_MIN,AQ1015&gt;=Z_MIN,F1015&lt;=N_CAP,D1015&lt;=R_MAX,OR(CORONA_REQ=0,O1015&gt;=G1015),OR(CORE_MODE&lt;&gt;3,E_CORE&lt;=E_NULL_MAX),N_CW_A_OK="yes"),1,0)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IF(CORE_MODE=1,G1015,IF(OR(CORE_MODE=3,CORE_MODE=4),IF(A_FEED=2,0,G1015)+(CHOOSE(N_CW+1,0,1,CW_N2,CW_N3,CW_N4,CW_N5,CW_N6)+IF(A_FEED=2,CHOOSE(MIN(N_CW_A,6)+1,0,1,CW_N2,CW_N3,CW_N4,CW_N5,CW_N6),CHOOSE(MIN(N_CW_A,2)+1,0,CW_A1,CW_A2)))*CW_PER_SWING*AM1015,AM1015))</f>
        <v>44.137225687698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2*ROUNDUP(G1016*1000/V_ZENER,0)*PRICE_Z+(4+IF(CORE_MODE=1,1,0)+IF(OR(CORE_MODE=3,CORE_MODE=4),IF(A_FEED=2,0,1)+2*N_CW+2*N_CW_A,0))*ROUNDUP(G1016*DIODE_SAFETY/V_STICK,0)*PRICE_STICK</f>
        <v>184.8</v>
      </c>
      <c r="AG1016" s="24" t="n">
        <f aca="false">SUM(X1016:AF1016)</f>
        <v>3171.14005523</v>
      </c>
      <c r="AH1016" s="20" t="n">
        <f aca="false">FIXED_BOM</f>
        <v>3754</v>
      </c>
      <c r="AI1016" s="24" t="n">
        <f aca="false">(AG1016+AH1016)*(1+CONT)</f>
        <v>7963.9110635145</v>
      </c>
      <c r="AJ1016" s="24" t="n">
        <f aca="false">IF(AR1016&gt;0,AI1016/AR1016,1000000000000)</f>
        <v>1405.77629117237</v>
      </c>
      <c r="AK1016" s="8" t="n">
        <f aca="false">IF(AND(AP1016&gt;=V_NEED,AR1016&gt;=P_MIN,AQ1016&gt;=Z_MIN,F1016&lt;=N_CAP,D1016&lt;=R_MAX,OR(CORONA_REQ=0,O1016&gt;=G1016),OR(CORE_MODE&lt;&gt;3,E_CORE&lt;=E_NULL_MAX),N_CW_A_OK="yes"),1,0)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IF(CORE_MODE=1,G1016,IF(OR(CORE_MODE=3,CORE_MODE=4),IF(A_FEED=2,0,G1016)+(CHOOSE(N_CW+1,0,1,CW_N2,CW_N3,CW_N4,CW_N5,CW_N6)+IF(A_FEED=2,CHOOSE(MIN(N_CW_A,6)+1,0,1,CW_N2,CW_N3,CW_N4,CW_N5,CW_N6),CHOOSE(MIN(N_CW_A,2)+1,0,CW_A1,CW_A2)))*CW_PER_SWING*AM1016,AM1016))</f>
        <v>46.322651479104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2*ROUNDUP(G1017*1000/V_ZENER,0)*PRICE_Z+(4+IF(CORE_MODE=1,1,0)+IF(OR(CORE_MODE=3,CORE_MODE=4),IF(A_FEED=2,0,1)+2*N_CW+2*N_CW_A,0))*ROUNDUP(G1017*DIODE_SAFETY/V_STICK,0)*PRICE_STICK</f>
        <v>184.8</v>
      </c>
      <c r="AG1017" s="24" t="n">
        <f aca="false">SUM(X1017:AF1017)</f>
        <v>3657.66333798</v>
      </c>
      <c r="AH1017" s="20" t="n">
        <f aca="false">FIXED_BOM</f>
        <v>3754</v>
      </c>
      <c r="AI1017" s="24" t="n">
        <f aca="false">(AG1017+AH1017)*(1+CONT)</f>
        <v>8523.412838677</v>
      </c>
      <c r="AJ1017" s="24" t="n">
        <f aca="false">IF(AR1017&gt;0,AI1017/AR1017,1000000000000)</f>
        <v>1197.39864485104</v>
      </c>
      <c r="AK1017" s="8" t="n">
        <f aca="false">IF(AND(AP1017&gt;=V_NEED,AR1017&gt;=P_MIN,AQ1017&gt;=Z_MIN,F1017&lt;=N_CAP,D1017&lt;=R_MAX,OR(CORONA_REQ=0,O1017&gt;=G1017),OR(CORE_MODE&lt;&gt;3,E_CORE&lt;=E_NULL_MAX),N_CW_A_OK="yes"),1,0)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IF(CORE_MODE=1,G1017,IF(OR(CORE_MODE=3,CORE_MODE=4),IF(A_FEED=2,0,G1017)+(CHOOSE(N_CW+1,0,1,CW_N2,CW_N3,CW_N4,CW_N5,CW_N6)+IF(A_FEED=2,CHOOSE(MIN(N_CW_A,6)+1,0,1,CW_N2,CW_N3,CW_N4,CW_N5,CW_N6),CHOOSE(MIN(N_CW_A,2)+1,0,CW_A1,CW_A2)))*CW_PER_SWING*AM1017,AM1017))</f>
        <v>46.473892429536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2*ROUNDUP(G1018*1000/V_ZENER,0)*PRICE_Z+(4+IF(CORE_MODE=1,1,0)+IF(OR(CORE_MODE=3,CORE_MODE=4),IF(A_FEED=2,0,1)+2*N_CW+2*N_CW_A,0))*ROUNDUP(G1018*DIODE_SAFETY/V_STICK,0)*PRICE_STICK</f>
        <v>184.8</v>
      </c>
      <c r="AG1018" s="24" t="n">
        <f aca="false">SUM(X1018:AF1018)</f>
        <v>4718.75434577</v>
      </c>
      <c r="AH1018" s="20" t="n">
        <f aca="false">FIXED_BOM</f>
        <v>3754</v>
      </c>
      <c r="AI1018" s="24" t="n">
        <f aca="false">(AG1018+AH1018)*(1+CONT)</f>
        <v>9743.6674976355</v>
      </c>
      <c r="AJ1018" s="24" t="n">
        <f aca="false">IF(AR1018&gt;0,AI1018/AR1018,1000000000000)</f>
        <v>972.661091273892</v>
      </c>
      <c r="AK1018" s="8" t="n">
        <f aca="false">IF(AND(AP1018&gt;=V_NEED,AR1018&gt;=P_MIN,AQ1018&gt;=Z_MIN,F1018&lt;=N_CAP,D1018&lt;=R_MAX,OR(CORONA_REQ=0,O1018&gt;=G1018),OR(CORE_MODE&lt;&gt;3,E_CORE&lt;=E_NULL_MAX),N_CW_A_OK="yes"),1,0)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IF(CORE_MODE=1,G1018,IF(OR(CORE_MODE=3,CORE_MODE=4),IF(A_FEED=2,0,G1018)+(CHOOSE(N_CW+1,0,1,CW_N2,CW_N3,CW_N4,CW_N5,CW_N6)+IF(A_FEED=2,CHOOSE(MIN(N_CW_A,6)+1,0,1,CW_N2,CW_N3,CW_N4,CW_N5,CW_N6),CHOOSE(MIN(N_CW_A,2)+1,0,CW_A1,CW_A2)))*CW_PER_SWING*AM1018,AM1018))</f>
        <v>46.711916958564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2*ROUNDUP(G1019*1000/V_ZENER,0)*PRICE_Z+(4+IF(CORE_MODE=1,1,0)+IF(OR(CORE_MODE=3,CORE_MODE=4),IF(A_FEED=2,0,1)+2*N_CW+2*N_CW_A,0))*ROUNDUP(G1019*DIODE_SAFETY/V_STICK,0)*PRICE_STICK</f>
        <v>184.8</v>
      </c>
      <c r="AG1019" s="24" t="n">
        <f aca="false">SUM(X1019:AF1019)</f>
        <v>1629.61774208</v>
      </c>
      <c r="AH1019" s="20" t="n">
        <f aca="false">FIXED_BOM</f>
        <v>3754</v>
      </c>
      <c r="AI1019" s="24" t="n">
        <f aca="false">(AG1019+AH1019)*(1+CONT)</f>
        <v>6191.160403392</v>
      </c>
      <c r="AJ1019" s="24" t="n">
        <f aca="false">IF(AR1019&gt;0,AI1019/AR1019,1000000000000)</f>
        <v>3674.52995509605</v>
      </c>
      <c r="AK1019" s="8" t="n">
        <f aca="false">IF(AND(AP1019&gt;=V_NEED,AR1019&gt;=P_MIN,AQ1019&gt;=Z_MIN,F1019&lt;=N_CAP,D1019&lt;=R_MAX,OR(CORONA_REQ=0,O1019&gt;=G1019),OR(CORE_MODE&lt;&gt;3,E_CORE&lt;=E_NULL_MAX),N_CW_A_OK="yes"),1,0)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IF(CORE_MODE=1,G1019,IF(OR(CORE_MODE=3,CORE_MODE=4),IF(A_FEED=2,0,G1019)+(CHOOSE(N_CW+1,0,1,CW_N2,CW_N3,CW_N4,CW_N5,CW_N6)+IF(A_FEED=2,CHOOSE(MIN(N_CW_A,6)+1,0,1,CW_N2,CW_N3,CW_N4,CW_N5,CW_N6),CHOOSE(MIN(N_CW_A,2)+1,0,CW_A1,CW_A2)))*CW_PER_SWING*AM1019,AM1019))</f>
        <v>26.120320638984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2*ROUNDUP(G1020*1000/V_ZENER,0)*PRICE_Z+(4+IF(CORE_MODE=1,1,0)+IF(OR(CORE_MODE=3,CORE_MODE=4),IF(A_FEED=2,0,1)+2*N_CW+2*N_CW_A,0))*ROUNDUP(G1020*DIODE_SAFETY/V_STICK,0)*PRICE_STICK</f>
        <v>184.8</v>
      </c>
      <c r="AG1020" s="24" t="n">
        <f aca="false">SUM(X1020:AF1020)</f>
        <v>2119.18695876</v>
      </c>
      <c r="AH1020" s="20" t="n">
        <f aca="false">FIXED_BOM</f>
        <v>3754</v>
      </c>
      <c r="AI1020" s="24" t="n">
        <f aca="false">(AG1020+AH1020)*(1+CONT)</f>
        <v>6754.165002574</v>
      </c>
      <c r="AJ1020" s="24" t="n">
        <f aca="false">IF(AR1020&gt;0,AI1020/AR1020,1000000000000)</f>
        <v>2050.18271877638</v>
      </c>
      <c r="AK1020" s="8" t="n">
        <f aca="false">IF(AND(AP1020&gt;=V_NEED,AR1020&gt;=P_MIN,AQ1020&gt;=Z_MIN,F1020&lt;=N_CAP,D1020&lt;=R_MAX,OR(CORONA_REQ=0,O1020&gt;=G1020),OR(CORE_MODE&lt;&gt;3,E_CORE&lt;=E_NULL_MAX),N_CW_A_OK="yes"),1,0)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IF(CORE_MODE=1,G1020,IF(OR(CORE_MODE=3,CORE_MODE=4),IF(A_FEED=2,0,G1020)+(CHOOSE(N_CW+1,0,1,CW_N2,CW_N3,CW_N4,CW_N5,CW_N6)+IF(A_FEED=2,CHOOSE(MIN(N_CW_A,6)+1,0,1,CW_N2,CW_N3,CW_N4,CW_N5,CW_N6),CHOOSE(MIN(N_CW_A,2)+1,0,CW_A1,CW_A2)))*CW_PER_SWING*AM1020,AM1020))</f>
        <v>38.86969252023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2*ROUNDUP(G1021*1000/V_ZENER,0)*PRICE_Z+(4+IF(CORE_MODE=1,1,0)+IF(OR(CORE_MODE=3,CORE_MODE=4),IF(A_FEED=2,0,1)+2*N_CW+2*N_CW_A,0))*ROUNDUP(G1021*DIODE_SAFETY/V_STICK,0)*PRICE_STICK</f>
        <v>184.8</v>
      </c>
      <c r="AG1021" s="24" t="n">
        <f aca="false">SUM(X1021:AF1021)</f>
        <v>2696.8007532</v>
      </c>
      <c r="AH1021" s="20" t="n">
        <f aca="false">FIXED_BOM</f>
        <v>3754</v>
      </c>
      <c r="AI1021" s="24" t="n">
        <f aca="false">(AG1021+AH1021)*(1+CONT)</f>
        <v>7418.42086618</v>
      </c>
      <c r="AJ1021" s="24" t="n">
        <f aca="false">IF(AR1021&gt;0,AI1021/AR1021,1000000000000)</f>
        <v>1508.69501749706</v>
      </c>
      <c r="AK1021" s="8" t="n">
        <f aca="false">IF(AND(AP1021&gt;=V_NEED,AR1021&gt;=P_MIN,AQ1021&gt;=Z_MIN,F1021&lt;=N_CAP,D1021&lt;=R_MAX,OR(CORONA_REQ=0,O1021&gt;=G1021),OR(CORE_MODE&lt;&gt;3,E_CORE&lt;=E_NULL_MAX),N_CW_A_OK="yes"),1,0)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IF(CORE_MODE=1,G1021,IF(OR(CORE_MODE=3,CORE_MODE=4),IF(A_FEED=2,0,G1021)+(CHOOSE(N_CW+1,0,1,CW_N2,CW_N3,CW_N4,CW_N5,CW_N6)+IF(A_FEED=2,CHOOSE(MIN(N_CW_A,6)+1,0,1,CW_N2,CW_N3,CW_N4,CW_N5,CW_N6),CHOOSE(MIN(N_CW_A,2)+1,0,CW_A1,CW_A2)))*CW_PER_SWING*AM1021,AM1021))</f>
        <v>44.772270445188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2*ROUNDUP(G1022*1000/V_ZENER,0)*PRICE_Z+(4+IF(CORE_MODE=1,1,0)+IF(OR(CORE_MODE=3,CORE_MODE=4),IF(A_FEED=2,0,1)+2*N_CW+2*N_CW_A,0))*ROUNDUP(G1022*DIODE_SAFETY/V_STICK,0)*PRICE_STICK</f>
        <v>184.8</v>
      </c>
      <c r="AG1022" s="24" t="n">
        <f aca="false">SUM(X1022:AF1022)</f>
        <v>3274.41450611</v>
      </c>
      <c r="AH1022" s="20" t="n">
        <f aca="false">FIXED_BOM</f>
        <v>3754</v>
      </c>
      <c r="AI1022" s="24" t="n">
        <f aca="false">(AG1022+AH1022)*(1+CONT)</f>
        <v>8082.6766820265</v>
      </c>
      <c r="AJ1022" s="24" t="n">
        <f aca="false">IF(AR1022&gt;0,AI1022/AR1022,1000000000000)</f>
        <v>1235.22921762169</v>
      </c>
      <c r="AK1022" s="8" t="n">
        <f aca="false">IF(AND(AP1022&gt;=V_NEED,AR1022&gt;=P_MIN,AQ1022&gt;=Z_MIN,F1022&lt;=N_CAP,D1022&lt;=R_MAX,OR(CORONA_REQ=0,O1022&gt;=G1022),OR(CORE_MODE&lt;&gt;3,E_CORE&lt;=E_NULL_MAX),N_CW_A_OK="yes"),1,0)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IF(CORE_MODE=1,G1022,IF(OR(CORE_MODE=3,CORE_MODE=4),IF(A_FEED=2,0,G1022)+(CHOOSE(N_CW+1,0,1,CW_N2,CW_N3,CW_N4,CW_N5,CW_N6)+IF(A_FEED=2,CHOOSE(MIN(N_CW_A,6)+1,0,1,CW_N2,CW_N3,CW_N4,CW_N5,CW_N6),CHOOSE(MIN(N_CW_A,2)+1,0,CW_A1,CW_A2)))*CW_PER_SWING*AM1022,AM1022))</f>
        <v>45.403019742366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2*ROUNDUP(G1023*1000/V_ZENER,0)*PRICE_Z+(4+IF(CORE_MODE=1,1,0)+IF(OR(CORE_MODE=3,CORE_MODE=4),IF(A_FEED=2,0,1)+2*N_CW+2*N_CW_A,0))*ROUNDUP(G1023*DIODE_SAFETY/V_STICK,0)*PRICE_STICK</f>
        <v>184.8</v>
      </c>
      <c r="AG1023" s="24" t="n">
        <f aca="false">SUM(X1023:AF1023)</f>
        <v>3852.02830055</v>
      </c>
      <c r="AH1023" s="20" t="n">
        <f aca="false">FIXED_BOM</f>
        <v>3754</v>
      </c>
      <c r="AI1023" s="24" t="n">
        <f aca="false">(AG1023+AH1023)*(1+CONT)</f>
        <v>8746.9325456325</v>
      </c>
      <c r="AJ1023" s="24" t="n">
        <f aca="false">IF(AR1023&gt;0,AI1023/AR1023,1000000000000)</f>
        <v>1069.351473812</v>
      </c>
      <c r="AK1023" s="8" t="n">
        <f aca="false">IF(AND(AP1023&gt;=V_NEED,AR1023&gt;=P_MIN,AQ1023&gt;=Z_MIN,F1023&lt;=N_CAP,D1023&lt;=R_MAX,OR(CORONA_REQ=0,O1023&gt;=G1023),OR(CORE_MODE&lt;&gt;3,E_CORE&lt;=E_NULL_MAX),N_CW_A_OK="yes"),1,0)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IF(CORE_MODE=1,G1023,IF(OR(CORE_MODE=3,CORE_MODE=4),IF(A_FEED=2,0,G1023)+(CHOOSE(N_CW+1,0,1,CW_N2,CW_N3,CW_N4,CW_N5,CW_N6)+IF(A_FEED=2,CHOOSE(MIN(N_CW_A,6)+1,0,1,CW_N2,CW_N3,CW_N4,CW_N5,CW_N6),CHOOSE(MIN(N_CW_A,2)+1,0,CW_A1,CW_A2)))*CW_PER_SWING*AM1023,AM1023))</f>
        <v>45.815676804612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2*ROUNDUP(G1024*1000/V_ZENER,0)*PRICE_Z+(4+IF(CORE_MODE=1,1,0)+IF(OR(CORE_MODE=3,CORE_MODE=4),IF(A_FEED=2,0,1)+2*N_CW+2*N_CW_A,0))*ROUNDUP(G1024*DIODE_SAFETY/V_STICK,0)*PRICE_STICK</f>
        <v>184.8</v>
      </c>
      <c r="AG1024" s="24" t="n">
        <f aca="false">SUM(X1024:AF1024)</f>
        <v>5007.25583593</v>
      </c>
      <c r="AH1024" s="20" t="n">
        <f aca="false">FIXED_BOM</f>
        <v>3754</v>
      </c>
      <c r="AI1024" s="24" t="n">
        <f aca="false">(AG1024+AH1024)*(1+CONT)</f>
        <v>10075.4442113195</v>
      </c>
      <c r="AJ1024" s="24" t="n">
        <f aca="false">IF(AR1024&gt;0,AI1024/AR1024,1000000000000)</f>
        <v>880.43873813127</v>
      </c>
      <c r="AK1024" s="8" t="n">
        <f aca="false">IF(AND(AP1024&gt;=V_NEED,AR1024&gt;=P_MIN,AQ1024&gt;=Z_MIN,F1024&lt;=N_CAP,D1024&lt;=R_MAX,OR(CORONA_REQ=0,O1024&gt;=G1024),OR(CORE_MODE&lt;&gt;3,E_CORE&lt;=E_NULL_MAX),N_CW_A_OK="yes"),1,0)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IF(CORE_MODE=1,G1024,IF(OR(CORE_MODE=3,CORE_MODE=4),IF(A_FEED=2,0,G1024)+(CHOOSE(N_CW+1,0,1,CW_N2,CW_N3,CW_N4,CW_N5,CW_N6)+IF(A_FEED=2,CHOOSE(MIN(N_CW_A,6)+1,0,1,CW_N2,CW_N3,CW_N4,CW_N5,CW_N6),CHOOSE(MIN(N_CW_A,2)+1,0,CW_A1,CW_A2)))*CW_PER_SWING*AM1024,AM1024))</f>
        <v>46.369188462168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2*ROUNDUP(G1025*1000/V_ZENER,0)*PRICE_Z+(4+IF(CORE_MODE=1,1,0)+IF(OR(CORE_MODE=3,CORE_MODE=4),IF(A_FEED=2,0,1)+2*N_CW+2*N_CW_A,0))*ROUNDUP(G1025*DIODE_SAFETY/V_STICK,0)*PRICE_STICK</f>
        <v>184.8</v>
      </c>
      <c r="AG1025" s="24" t="n">
        <f aca="false">SUM(X1025:AF1025)</f>
        <v>1635.70972994</v>
      </c>
      <c r="AH1025" s="20" t="n">
        <f aca="false">FIXED_BOM</f>
        <v>3754</v>
      </c>
      <c r="AI1025" s="24" t="n">
        <f aca="false">(AG1025+AH1025)*(1+CONT)</f>
        <v>6198.166189431</v>
      </c>
      <c r="AJ1025" s="24" t="n">
        <f aca="false">IF(AR1025&gt;0,AI1025/AR1025,1000000000000)</f>
        <v>3745.37124856924</v>
      </c>
      <c r="AK1025" s="8" t="n">
        <f aca="false">IF(AND(AP1025&gt;=V_NEED,AR1025&gt;=P_MIN,AQ1025&gt;=Z_MIN,F1025&lt;=N_CAP,D1025&lt;=R_MAX,OR(CORONA_REQ=0,O1025&gt;=G1025),OR(CORE_MODE&lt;&gt;3,E_CORE&lt;=E_NULL_MAX),N_CW_A_OK="yes"),1,0)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IF(CORE_MODE=1,G1025,IF(OR(CORE_MODE=3,CORE_MODE=4),IF(A_FEED=2,0,G1025)+(CHOOSE(N_CW+1,0,1,CW_N2,CW_N3,CW_N4,CW_N5,CW_N6)+IF(A_FEED=2,CHOOSE(MIN(N_CW_A,6)+1,0,1,CW_N2,CW_N3,CW_N4,CW_N5,CW_N6),CHOOSE(MIN(N_CW_A,2)+1,0,CW_A1,CW_A2)))*CW_PER_SWING*AM1025,AM1025))</f>
        <v>20.495555429778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2*ROUNDUP(G1026*1000/V_ZENER,0)*PRICE_Z+(4+IF(CORE_MODE=1,1,0)+IF(OR(CORE_MODE=3,CORE_MODE=4),IF(A_FEED=2,0,1)+2*N_CW+2*N_CW_A,0))*ROUNDUP(G1026*DIODE_SAFETY/V_STICK,0)*PRICE_STICK</f>
        <v>184.8</v>
      </c>
      <c r="AG1026" s="24" t="n">
        <f aca="false">SUM(X1026:AF1026)</f>
        <v>2216.36946331</v>
      </c>
      <c r="AH1026" s="20" t="n">
        <f aca="false">FIXED_BOM</f>
        <v>3754</v>
      </c>
      <c r="AI1026" s="24" t="n">
        <f aca="false">(AG1026+AH1026)*(1+CONT)</f>
        <v>6865.9248828065</v>
      </c>
      <c r="AJ1026" s="24" t="n">
        <f aca="false">IF(AR1026&gt;0,AI1026/AR1026,1000000000000)</f>
        <v>2122.3072145345</v>
      </c>
      <c r="AK1026" s="8" t="n">
        <f aca="false">IF(AND(AP1026&gt;=V_NEED,AR1026&gt;=P_MIN,AQ1026&gt;=Z_MIN,F1026&lt;=N_CAP,D1026&lt;=R_MAX,OR(CORONA_REQ=0,O1026&gt;=G1026),OR(CORE_MODE&lt;&gt;3,E_CORE&lt;=E_NULL_MAX),N_CW_A_OK="yes"),1,0)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IF(CORE_MODE=1,G1026,IF(OR(CORE_MODE=3,CORE_MODE=4),IF(A_FEED=2,0,G1026)+(CHOOSE(N_CW+1,0,1,CW_N2,CW_N3,CW_N4,CW_N5,CW_N6)+IF(A_FEED=2,CHOOSE(MIN(N_CW_A,6)+1,0,1,CW_N2,CW_N3,CW_N4,CW_N5,CW_N6),CHOOSE(MIN(N_CW_A,2)+1,0,CW_A1,CW_A2)))*CW_PER_SWING*AM1026,AM1026))</f>
        <v>29.611952617104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2*ROUNDUP(G1027*1000/V_ZENER,0)*PRICE_Z+(4+IF(CORE_MODE=1,1,0)+IF(OR(CORE_MODE=3,CORE_MODE=4),IF(A_FEED=2,0,1)+2*N_CW+2*N_CW_A,0))*ROUNDUP(G1027*DIODE_SAFETY/V_STICK,0)*PRICE_STICK</f>
        <v>184.8</v>
      </c>
      <c r="AG1027" s="24" t="n">
        <f aca="false">SUM(X1027:AF1027)</f>
        <v>2797.02927015</v>
      </c>
      <c r="AH1027" s="20" t="n">
        <f aca="false">FIXED_BOM</f>
        <v>3754</v>
      </c>
      <c r="AI1027" s="24" t="n">
        <f aca="false">(AG1027+AH1027)*(1+CONT)</f>
        <v>7533.6836606725</v>
      </c>
      <c r="AJ1027" s="24" t="n">
        <f aca="false">IF(AR1027&gt;0,AI1027/AR1027,1000000000000)</f>
        <v>1560.87893992363</v>
      </c>
      <c r="AK1027" s="8" t="n">
        <f aca="false">IF(AND(AP1027&gt;=V_NEED,AR1027&gt;=P_MIN,AQ1027&gt;=Z_MIN,F1027&lt;=N_CAP,D1027&lt;=R_MAX,OR(CORONA_REQ=0,O1027&gt;=G1027),OR(CORE_MODE&lt;&gt;3,E_CORE&lt;=E_NULL_MAX),N_CW_A_OK="yes"),1,0)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IF(CORE_MODE=1,G1027,IF(OR(CORE_MODE=3,CORE_MODE=4),IF(A_FEED=2,0,G1027)+(CHOOSE(N_CW+1,0,1,CW_N2,CW_N3,CW_N4,CW_N5,CW_N6)+IF(A_FEED=2,CHOOSE(MIN(N_CW_A,6)+1,0,1,CW_N2,CW_N3,CW_N4,CW_N5,CW_N6),CHOOSE(MIN(N_CW_A,2)+1,0,CW_A1,CW_A2)))*CW_PER_SWING*AM1027,AM1027))</f>
        <v>33.980215039056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2*ROUNDUP(G1028*1000/V_ZENER,0)*PRICE_Z+(4+IF(CORE_MODE=1,1,0)+IF(OR(CORE_MODE=3,CORE_MODE=4),IF(A_FEED=2,0,1)+2*N_CW+2*N_CW_A,0))*ROUNDUP(G1028*DIODE_SAFETY/V_STICK,0)*PRICE_STICK</f>
        <v>184.8</v>
      </c>
      <c r="AG1028" s="24" t="n">
        <f aca="false">SUM(X1028:AF1028)</f>
        <v>3465.73347975</v>
      </c>
      <c r="AH1028" s="20" t="n">
        <f aca="false">FIXED_BOM</f>
        <v>3754</v>
      </c>
      <c r="AI1028" s="24" t="n">
        <f aca="false">(AG1028+AH1028)*(1+CONT)</f>
        <v>8302.6935017125</v>
      </c>
      <c r="AJ1028" s="24" t="n">
        <f aca="false">IF(AR1028&gt;0,AI1028/AR1028,1000000000000)</f>
        <v>1291.85010589151</v>
      </c>
      <c r="AK1028" s="8" t="n">
        <f aca="false">IF(AND(AP1028&gt;=V_NEED,AR1028&gt;=P_MIN,AQ1028&gt;=Z_MIN,F1028&lt;=N_CAP,D1028&lt;=R_MAX,OR(CORONA_REQ=0,O1028&gt;=G1028),OR(CORE_MODE&lt;&gt;3,E_CORE&lt;=E_NULL_MAX),N_CW_A_OK="yes"),1,0)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IF(CORE_MODE=1,G1028,IF(OR(CORE_MODE=3,CORE_MODE=4),IF(A_FEED=2,0,G1028)+(CHOOSE(N_CW+1,0,1,CW_N2,CW_N3,CW_N4,CW_N5,CW_N6)+IF(A_FEED=2,CHOOSE(MIN(N_CW_A,6)+1,0,1,CW_N2,CW_N3,CW_N4,CW_N5,CW_N6),CHOOSE(MIN(N_CW_A,2)+1,0,CW_A1,CW_A2)))*CW_PER_SWING*AM1028,AM1028))</f>
        <v>36.654979499424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2*ROUNDUP(G1029*1000/V_ZENER,0)*PRICE_Z+(4+IF(CORE_MODE=1,1,0)+IF(OR(CORE_MODE=3,CORE_MODE=4),IF(A_FEED=2,0,1)+2*N_CW+2*N_CW_A,0))*ROUNDUP(G1029*DIODE_SAFETY/V_STICK,0)*PRICE_STICK</f>
        <v>184.8</v>
      </c>
      <c r="AG1029" s="24" t="n">
        <f aca="false">SUM(X1029:AF1029)</f>
        <v>4046.39328009</v>
      </c>
      <c r="AH1029" s="20" t="n">
        <f aca="false">FIXED_BOM</f>
        <v>3754</v>
      </c>
      <c r="AI1029" s="24" t="n">
        <f aca="false">(AG1029+AH1029)*(1+CONT)</f>
        <v>8970.4522721035</v>
      </c>
      <c r="AJ1029" s="24" t="n">
        <f aca="false">IF(AR1029&gt;0,AI1029/AR1029,1000000000000)</f>
        <v>1117.4560597949</v>
      </c>
      <c r="AK1029" s="8" t="n">
        <f aca="false">IF(AND(AP1029&gt;=V_NEED,AR1029&gt;=P_MIN,AQ1029&gt;=Z_MIN,F1029&lt;=N_CAP,D1029&lt;=R_MAX,OR(CORONA_REQ=0,O1029&gt;=G1029),OR(CORE_MODE&lt;&gt;3,E_CORE&lt;=E_NULL_MAX),N_CW_A_OK="yes"),1,0)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IF(CORE_MODE=1,G1029,IF(OR(CORE_MODE=3,CORE_MODE=4),IF(A_FEED=2,0,G1029)+(CHOOSE(N_CW+1,0,1,CW_N2,CW_N3,CW_N4,CW_N5,CW_N6)+IF(A_FEED=2,CHOOSE(MIN(N_CW_A,6)+1,0,1,CW_N2,CW_N3,CW_N4,CW_N5,CW_N6),CHOOSE(MIN(N_CW_A,2)+1,0,CW_A1,CW_A2)))*CW_PER_SWING*AM1029,AM1029))</f>
        <v>38.853100668096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2*ROUNDUP(G1030*1000/V_ZENER,0)*PRICE_Z+(4+IF(CORE_MODE=1,1,0)+IF(OR(CORE_MODE=3,CORE_MODE=4),IF(A_FEED=2,0,1)+2*N_CW+2*N_CW_A,0))*ROUNDUP(G1030*DIODE_SAFETY/V_STICK,0)*PRICE_STICK</f>
        <v>184.8</v>
      </c>
      <c r="AG1030" s="24" t="n">
        <f aca="false">SUM(X1030:AF1030)</f>
        <v>5207.7128153</v>
      </c>
      <c r="AH1030" s="20" t="n">
        <f aca="false">FIXED_BOM</f>
        <v>3754</v>
      </c>
      <c r="AI1030" s="24" t="n">
        <f aca="false">(AG1030+AH1030)*(1+CONT)</f>
        <v>10305.969737595</v>
      </c>
      <c r="AJ1030" s="24" t="n">
        <f aca="false">IF(AR1030&gt;0,AI1030/AR1030,1000000000000)</f>
        <v>917.792395355686</v>
      </c>
      <c r="AK1030" s="8" t="n">
        <f aca="false">IF(AND(AP1030&gt;=V_NEED,AR1030&gt;=P_MIN,AQ1030&gt;=Z_MIN,F1030&lt;=N_CAP,D1030&lt;=R_MAX,OR(CORONA_REQ=0,O1030&gt;=G1030),OR(CORE_MODE&lt;&gt;3,E_CORE&lt;=E_NULL_MAX),N_CW_A_OK="yes"),1,0)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IF(CORE_MODE=1,G1030,IF(OR(CORE_MODE=3,CORE_MODE=4),IF(A_FEED=2,0,G1030)+(CHOOSE(N_CW+1,0,1,CW_N2,CW_N3,CW_N4,CW_N5,CW_N6)+IF(A_FEED=2,CHOOSE(MIN(N_CW_A,6)+1,0,1,CW_N2,CW_N3,CW_N4,CW_N5,CW_N6),CHOOSE(MIN(N_CW_A,2)+1,0,CW_A1,CW_A2)))*CW_PER_SWING*AM1030,AM1030))</f>
        <v>42.436202181516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2*ROUNDUP(G1031*1000/V_ZENER,0)*PRICE_Z+(4+IF(CORE_MODE=1,1,0)+IF(OR(CORE_MODE=3,CORE_MODE=4),IF(A_FEED=2,0,1)+2*N_CW+2*N_CW_A,0))*ROUNDUP(G1031*DIODE_SAFETY/V_STICK,0)*PRICE_STICK</f>
        <v>184.8</v>
      </c>
      <c r="AG1031" s="24" t="n">
        <f aca="false">SUM(X1031:AF1031)</f>
        <v>1565.23792048</v>
      </c>
      <c r="AH1031" s="20" t="n">
        <f aca="false">FIXED_BOM</f>
        <v>3754</v>
      </c>
      <c r="AI1031" s="24" t="n">
        <f aca="false">(AG1031+AH1031)*(1+CONT)</f>
        <v>6117.123608552</v>
      </c>
      <c r="AJ1031" s="24" t="n">
        <f aca="false">IF(AR1031&gt;0,AI1031/AR1031,1000000000000)</f>
        <v>4600.52059103274</v>
      </c>
      <c r="AK1031" s="8" t="n">
        <f aca="false">IF(AND(AP1031&gt;=V_NEED,AR1031&gt;=P_MIN,AQ1031&gt;=Z_MIN,F1031&lt;=N_CAP,D1031&lt;=R_MAX,OR(CORONA_REQ=0,O1031&gt;=G1031),OR(CORE_MODE&lt;&gt;3,E_CORE&lt;=E_NULL_MAX),N_CW_A_OK="yes"),1,0)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IF(CORE_MODE=1,G1031,IF(OR(CORE_MODE=3,CORE_MODE=4),IF(A_FEED=2,0,G1031)+(CHOOSE(N_CW+1,0,1,CW_N2,CW_N3,CW_N4,CW_N5,CW_N6)+IF(A_FEED=2,CHOOSE(MIN(N_CW_A,6)+1,0,1,CW_N2,CW_N3,CW_N4,CW_N5,CW_N6),CHOOSE(MIN(N_CW_A,2)+1,0,CW_A1,CW_A2)))*CW_PER_SWING*AM1031,AM1031))</f>
        <v>20.768096444238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2*ROUNDUP(G1032*1000/V_ZENER,0)*PRICE_Z+(4+IF(CORE_MODE=1,1,0)+IF(OR(CORE_MODE=3,CORE_MODE=4),IF(A_FEED=2,0,1)+2*N_CW+2*N_CW_A,0))*ROUNDUP(G1032*DIODE_SAFETY/V_STICK,0)*PRICE_STICK</f>
        <v>184.8</v>
      </c>
      <c r="AG1032" s="24" t="n">
        <f aca="false">SUM(X1032:AF1032)</f>
        <v>2154.68408247</v>
      </c>
      <c r="AH1032" s="20" t="n">
        <f aca="false">FIXED_BOM</f>
        <v>3754</v>
      </c>
      <c r="AI1032" s="24" t="n">
        <f aca="false">(AG1032+AH1032)*(1+CONT)</f>
        <v>6794.9866948405</v>
      </c>
      <c r="AJ1032" s="24" t="n">
        <f aca="false">IF(AR1032&gt;0,AI1032/AR1032,1000000000000)</f>
        <v>2488.00180104606</v>
      </c>
      <c r="AK1032" s="8" t="n">
        <f aca="false">IF(AND(AP1032&gt;=V_NEED,AR1032&gt;=P_MIN,AQ1032&gt;=Z_MIN,F1032&lt;=N_CAP,D1032&lt;=R_MAX,OR(CORONA_REQ=0,O1032&gt;=G1032),OR(CORE_MODE&lt;&gt;3,E_CORE&lt;=E_NULL_MAX),N_CW_A_OK="yes"),1,0)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IF(CORE_MODE=1,G1032,IF(OR(CORE_MODE=3,CORE_MODE=4),IF(A_FEED=2,0,G1032)+(CHOOSE(N_CW+1,0,1,CW_N2,CW_N3,CW_N4,CW_N5,CW_N6)+IF(A_FEED=2,CHOOSE(MIN(N_CW_A,6)+1,0,1,CW_N2,CW_N3,CW_N4,CW_N5,CW_N6),CHOOSE(MIN(N_CW_A,2)+1,0,CW_A1,CW_A2)))*CW_PER_SWING*AM1032,AM1032))</f>
        <v>37.140735788442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2*ROUNDUP(G1033*1000/V_ZENER,0)*PRICE_Z+(4+IF(CORE_MODE=1,1,0)+IF(OR(CORE_MODE=3,CORE_MODE=4),IF(A_FEED=2,0,1)+2*N_CW+2*N_CW_A,0))*ROUNDUP(G1033*DIODE_SAFETY/V_STICK,0)*PRICE_STICK</f>
        <v>184.8</v>
      </c>
      <c r="AG1033" s="24" t="n">
        <f aca="false">SUM(X1033:AF1033)</f>
        <v>2652.49076168</v>
      </c>
      <c r="AH1033" s="20" t="n">
        <f aca="false">FIXED_BOM</f>
        <v>3754</v>
      </c>
      <c r="AI1033" s="24" t="n">
        <f aca="false">(AG1033+AH1033)*(1+CONT)</f>
        <v>7367.464375932</v>
      </c>
      <c r="AJ1033" s="24" t="n">
        <f aca="false">IF(AR1033&gt;0,AI1033/AR1033,1000000000000)</f>
        <v>1776.03213480987</v>
      </c>
      <c r="AK1033" s="8" t="n">
        <f aca="false">IF(AND(AP1033&gt;=V_NEED,AR1033&gt;=P_MIN,AQ1033&gt;=Z_MIN,F1033&lt;=N_CAP,D1033&lt;=R_MAX,OR(CORONA_REQ=0,O1033&gt;=G1033),OR(CORE_MODE&lt;&gt;3,E_CORE&lt;=E_NULL_MAX),N_CW_A_OK="yes"),1,0)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IF(CORE_MODE=1,G1033,IF(OR(CORE_MODE=3,CORE_MODE=4),IF(A_FEED=2,0,G1033)+(CHOOSE(N_CW+1,0,1,CW_N2,CW_N3,CW_N4,CW_N5,CW_N6)+IF(A_FEED=2,CHOOSE(MIN(N_CW_A,6)+1,0,1,CW_N2,CW_N3,CW_N4,CW_N5,CW_N6),CHOOSE(MIN(N_CW_A,2)+1,0,CW_A1,CW_A2)))*CW_PER_SWING*AM1033,AM1033))</f>
        <v>44.045879243652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2*ROUNDUP(G1034*1000/V_ZENER,0)*PRICE_Z+(4+IF(CORE_MODE=1,1,0)+IF(OR(CORE_MODE=3,CORE_MODE=4),IF(A_FEED=2,0,1)+2*N_CW+2*N_CW_A,0))*ROUNDUP(G1034*DIODE_SAFETY/V_STICK,0)*PRICE_STICK</f>
        <v>184.8</v>
      </c>
      <c r="AG1034" s="24" t="n">
        <f aca="false">SUM(X1034:AF1034)</f>
        <v>3241.93691867</v>
      </c>
      <c r="AH1034" s="20" t="n">
        <f aca="false">FIXED_BOM</f>
        <v>3754</v>
      </c>
      <c r="AI1034" s="24" t="n">
        <f aca="false">(AG1034+AH1034)*(1+CONT)</f>
        <v>8045.3274564705</v>
      </c>
      <c r="AJ1034" s="24" t="n">
        <f aca="false">IF(AR1034&gt;0,AI1034/AR1034,1000000000000)</f>
        <v>1443.55472437131</v>
      </c>
      <c r="AK1034" s="8" t="n">
        <f aca="false">IF(AND(AP1034&gt;=V_NEED,AR1034&gt;=P_MIN,AQ1034&gt;=Z_MIN,F1034&lt;=N_CAP,D1034&lt;=R_MAX,OR(CORONA_REQ=0,O1034&gt;=G1034),OR(CORE_MODE&lt;&gt;3,E_CORE&lt;=E_NULL_MAX),N_CW_A_OK="yes"),1,0)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IF(CORE_MODE=1,G1034,IF(OR(CORE_MODE=3,CORE_MODE=4),IF(A_FEED=2,0,G1034)+(CHOOSE(N_CW+1,0,1,CW_N2,CW_N3,CW_N4,CW_N5,CW_N6)+IF(A_FEED=2,CHOOSE(MIN(N_CW_A,6)+1,0,1,CW_N2,CW_N3,CW_N4,CW_N5,CW_N6),CHOOSE(MIN(N_CW_A,2)+1,0,CW_A1,CW_A2)))*CW_PER_SWING*AM1034,AM1034))</f>
        <v>46.249717788846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2*ROUNDUP(G1035*1000/V_ZENER,0)*PRICE_Z+(4+IF(CORE_MODE=1,1,0)+IF(OR(CORE_MODE=3,CORE_MODE=4),IF(A_FEED=2,0,1)+2*N_CW+2*N_CW_A,0))*ROUNDUP(G1035*DIODE_SAFETY/V_STICK,0)*PRICE_STICK</f>
        <v>184.8</v>
      </c>
      <c r="AG1035" s="24" t="n">
        <f aca="false">SUM(X1035:AF1035)</f>
        <v>3739.74360288</v>
      </c>
      <c r="AH1035" s="20" t="n">
        <f aca="false">FIXED_BOM</f>
        <v>3754</v>
      </c>
      <c r="AI1035" s="24" t="n">
        <f aca="false">(AG1035+AH1035)*(1+CONT)</f>
        <v>8617.805143312</v>
      </c>
      <c r="AJ1035" s="24" t="n">
        <f aca="false">IF(AR1035&gt;0,AI1035/AR1035,1000000000000)</f>
        <v>1231.84550485752</v>
      </c>
      <c r="AK1035" s="8" t="n">
        <f aca="false">IF(AND(AP1035&gt;=V_NEED,AR1035&gt;=P_MIN,AQ1035&gt;=Z_MIN,F1035&lt;=N_CAP,D1035&lt;=R_MAX,OR(CORONA_REQ=0,O1035&gt;=G1035),OR(CORE_MODE&lt;&gt;3,E_CORE&lt;=E_NULL_MAX),N_CW_A_OK="yes"),1,0)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IF(CORE_MODE=1,G1035,IF(OR(CORE_MODE=3,CORE_MODE=4),IF(A_FEED=2,0,G1035)+(CHOOSE(N_CW+1,0,1,CW_N2,CW_N3,CW_N4,CW_N5,CW_N6)+IF(A_FEED=2,CHOOSE(MIN(N_CW_A,6)+1,0,1,CW_N2,CW_N3,CW_N4,CW_N5,CW_N6),CHOOSE(MIN(N_CW_A,2)+1,0,CW_A1,CW_A2)))*CW_PER_SWING*AM1035,AM1035))</f>
        <v>46.399358552976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2*ROUNDUP(G1036*1000/V_ZENER,0)*PRICE_Z+(4+IF(CORE_MODE=1,1,0)+IF(OR(CORE_MODE=3,CORE_MODE=4),IF(A_FEED=2,0,1)+2*N_CW+2*N_CW_A,0))*ROUNDUP(G1036*DIODE_SAFETY/V_STICK,0)*PRICE_STICK</f>
        <v>184.8</v>
      </c>
      <c r="AG1036" s="24" t="n">
        <f aca="false">SUM(X1036:AF1036)</f>
        <v>4826.99638058</v>
      </c>
      <c r="AH1036" s="20" t="n">
        <f aca="false">FIXED_BOM</f>
        <v>3754</v>
      </c>
      <c r="AI1036" s="24" t="n">
        <f aca="false">(AG1036+AH1036)*(1+CONT)</f>
        <v>9868.145837667</v>
      </c>
      <c r="AJ1036" s="24" t="n">
        <f aca="false">IF(AR1036&gt;0,AI1036/AR1036,1000000000000)</f>
        <v>1001.07631741512</v>
      </c>
      <c r="AK1036" s="8" t="n">
        <f aca="false">IF(AND(AP1036&gt;=V_NEED,AR1036&gt;=P_MIN,AQ1036&gt;=Z_MIN,F1036&lt;=N_CAP,D1036&lt;=R_MAX,OR(CORONA_REQ=0,O1036&gt;=G1036),OR(CORE_MODE&lt;&gt;3,E_CORE&lt;=E_NULL_MAX),N_CW_A_OK="yes"),1,0)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IF(CORE_MODE=1,G1036,IF(OR(CORE_MODE=3,CORE_MODE=4),IF(A_FEED=2,0,G1036)+(CHOOSE(N_CW+1,0,1,CW_N2,CW_N3,CW_N4,CW_N5,CW_N6)+IF(A_FEED=2,CHOOSE(MIN(N_CW_A,6)+1,0,1,CW_N2,CW_N3,CW_N4,CW_N5,CW_N6),CHOOSE(MIN(N_CW_A,2)+1,0,CW_A1,CW_A2)))*CW_PER_SWING*AM1036,AM1036))</f>
        <v>46.635765917598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2*ROUNDUP(G1037*1000/V_ZENER,0)*PRICE_Z+(4+IF(CORE_MODE=1,1,0)+IF(OR(CORE_MODE=3,CORE_MODE=4),IF(A_FEED=2,0,1)+2*N_CW+2*N_CW_A,0))*ROUNDUP(G1037*DIODE_SAFETY/V_STICK,0)*PRICE_STICK</f>
        <v>184.8</v>
      </c>
      <c r="AG1037" s="24" t="n">
        <f aca="false">SUM(X1037:AF1037)</f>
        <v>1664.49236513</v>
      </c>
      <c r="AH1037" s="20" t="n">
        <f aca="false">FIXED_BOM</f>
        <v>3754</v>
      </c>
      <c r="AI1037" s="24" t="n">
        <f aca="false">(AG1037+AH1037)*(1+CONT)</f>
        <v>6231.2662198995</v>
      </c>
      <c r="AJ1037" s="24" t="n">
        <f aca="false">IF(AR1037&gt;0,AI1037/AR1037,1000000000000)</f>
        <v>3813.55109603514</v>
      </c>
      <c r="AK1037" s="8" t="n">
        <f aca="false">IF(AND(AP1037&gt;=V_NEED,AR1037&gt;=P_MIN,AQ1037&gt;=Z_MIN,F1037&lt;=N_CAP,D1037&lt;=R_MAX,OR(CORONA_REQ=0,O1037&gt;=G1037),OR(CORE_MODE&lt;&gt;3,E_CORE&lt;=E_NULL_MAX),N_CW_A_OK="yes"),1,0)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IF(CORE_MODE=1,G1037,IF(OR(CORE_MODE=3,CORE_MODE=4),IF(A_FEED=2,0,G1037)+(CHOOSE(N_CW+1,0,1,CW_N2,CW_N3,CW_N4,CW_N5,CW_N6)+IF(A_FEED=2,CHOOSE(MIN(N_CW_A,6)+1,0,1,CW_N2,CW_N3,CW_N4,CW_N5,CW_N6),CHOOSE(MIN(N_CW_A,2)+1,0,CW_A1,CW_A2)))*CW_PER_SWING*AM1037,AM1037))</f>
        <v>24.784844200974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2*ROUNDUP(G1038*1000/V_ZENER,0)*PRICE_Z+(4+IF(CORE_MODE=1,1,0)+IF(OR(CORE_MODE=3,CORE_MODE=4),IF(A_FEED=2,0,1)+2*N_CW+2*N_CW_A,0))*ROUNDUP(G1038*DIODE_SAFETY/V_STICK,0)*PRICE_STICK</f>
        <v>184.8</v>
      </c>
      <c r="AG1038" s="24" t="n">
        <f aca="false">SUM(X1038:AF1038)</f>
        <v>2257.74595654</v>
      </c>
      <c r="AH1038" s="20" t="n">
        <f aca="false">FIXED_BOM</f>
        <v>3754</v>
      </c>
      <c r="AI1038" s="24" t="n">
        <f aca="false">(AG1038+AH1038)*(1+CONT)</f>
        <v>6913.507850021</v>
      </c>
      <c r="AJ1038" s="24" t="n">
        <f aca="false">IF(AR1038&gt;0,AI1038/AR1038,1000000000000)</f>
        <v>2153.48113795035</v>
      </c>
      <c r="AK1038" s="8" t="n">
        <f aca="false">IF(AND(AP1038&gt;=V_NEED,AR1038&gt;=P_MIN,AQ1038&gt;=Z_MIN,F1038&lt;=N_CAP,D1038&lt;=R_MAX,OR(CORONA_REQ=0,O1038&gt;=G1038),OR(CORE_MODE&lt;&gt;3,E_CORE&lt;=E_NULL_MAX),N_CW_A_OK="yes"),1,0)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IF(CORE_MODE=1,G1038,IF(OR(CORE_MODE=3,CORE_MODE=4),IF(A_FEED=2,0,G1038)+(CHOOSE(N_CW+1,0,1,CW_N2,CW_N3,CW_N4,CW_N5,CW_N6)+IF(A_FEED=2,CHOOSE(MIN(N_CW_A,6)+1,0,1,CW_N2,CW_N3,CW_N4,CW_N5,CW_N6),CHOOSE(MIN(N_CW_A,2)+1,0,CW_A1,CW_A2)))*CW_PER_SWING*AM1038,AM1038))</f>
        <v>36.96434602146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2*ROUNDUP(G1039*1000/V_ZENER,0)*PRICE_Z+(4+IF(CORE_MODE=1,1,0)+IF(OR(CORE_MODE=3,CORE_MODE=4),IF(A_FEED=2,0,1)+2*N_CW+2*N_CW_A,0))*ROUNDUP(G1039*DIODE_SAFETY/V_STICK,0)*PRICE_STICK</f>
        <v>184.8</v>
      </c>
      <c r="AG1039" s="24" t="n">
        <f aca="false">SUM(X1039:AF1039)</f>
        <v>2759.36020911</v>
      </c>
      <c r="AH1039" s="20" t="n">
        <f aca="false">FIXED_BOM</f>
        <v>3754</v>
      </c>
      <c r="AI1039" s="24" t="n">
        <f aca="false">(AG1039+AH1039)*(1+CONT)</f>
        <v>7490.3642404765</v>
      </c>
      <c r="AJ1039" s="24" t="n">
        <f aca="false">IF(AR1039&gt;0,AI1039/AR1039,1000000000000)</f>
        <v>1560.11357251061</v>
      </c>
      <c r="AK1039" s="8" t="n">
        <f aca="false">IF(AND(AP1039&gt;=V_NEED,AR1039&gt;=P_MIN,AQ1039&gt;=Z_MIN,F1039&lt;=N_CAP,D1039&lt;=R_MAX,OR(CORONA_REQ=0,O1039&gt;=G1039),OR(CORE_MODE&lt;&gt;3,E_CORE&lt;=E_NULL_MAX),N_CW_A_OK="yes"),1,0)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IF(CORE_MODE=1,G1039,IF(OR(CORE_MODE=3,CORE_MODE=4),IF(A_FEED=2,0,G1039)+(CHOOSE(N_CW+1,0,1,CW_N2,CW_N3,CW_N4,CW_N5,CW_N6)+IF(A_FEED=2,CHOOSE(MIN(N_CW_A,6)+1,0,1,CW_N2,CW_N3,CW_N4,CW_N5,CW_N6),CHOOSE(MIN(N_CW_A,2)+1,0,CW_A1,CW_A2)))*CW_PER_SWING*AM1039,AM1039))</f>
        <v>42.735487954302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2*ROUNDUP(G1040*1000/V_ZENER,0)*PRICE_Z+(4+IF(CORE_MODE=1,1,0)+IF(OR(CORE_MODE=3,CORE_MODE=4),IF(A_FEED=2,0,1)+2*N_CW+2*N_CW_A,0))*ROUNDUP(G1040*DIODE_SAFETY/V_STICK,0)*PRICE_STICK</f>
        <v>184.8</v>
      </c>
      <c r="AG1040" s="24" t="n">
        <f aca="false">SUM(X1040:AF1040)</f>
        <v>3352.61380202</v>
      </c>
      <c r="AH1040" s="20" t="n">
        <f aca="false">FIXED_BOM</f>
        <v>3754</v>
      </c>
      <c r="AI1040" s="24" t="n">
        <f aca="false">(AG1040+AH1040)*(1+CONT)</f>
        <v>8172.605872323</v>
      </c>
      <c r="AJ1040" s="24" t="n">
        <f aca="false">IF(AR1040&gt;0,AI1040/AR1040,1000000000000)</f>
        <v>1277.70634511507</v>
      </c>
      <c r="AK1040" s="8" t="n">
        <f aca="false">IF(AND(AP1040&gt;=V_NEED,AR1040&gt;=P_MIN,AQ1040&gt;=Z_MIN,F1040&lt;=N_CAP,D1040&lt;=R_MAX,OR(CORONA_REQ=0,O1040&gt;=G1040),OR(CORE_MODE&lt;&gt;3,E_CORE&lt;=E_NULL_MAX),N_CW_A_OK="yes"),1,0)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IF(CORE_MODE=1,G1040,IF(OR(CORE_MODE=3,CORE_MODE=4),IF(A_FEED=2,0,G1040)+(CHOOSE(N_CW+1,0,1,CW_N2,CW_N3,CW_N4,CW_N5,CW_N6)+IF(A_FEED=2,CHOOSE(MIN(N_CW_A,6)+1,0,1,CW_N2,CW_N3,CW_N4,CW_N5,CW_N6),CHOOSE(MIN(N_CW_A,2)+1,0,CW_A1,CW_A2)))*CW_PER_SWING*AM1040,AM1040))</f>
        <v>43.709653361088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2*ROUNDUP(G1041*1000/V_ZENER,0)*PRICE_Z+(4+IF(CORE_MODE=1,1,0)+IF(OR(CORE_MODE=3,CORE_MODE=4),IF(A_FEED=2,0,1)+2*N_CW+2*N_CW_A,0))*ROUNDUP(G1041*DIODE_SAFETY/V_STICK,0)*PRICE_STICK</f>
        <v>184.8</v>
      </c>
      <c r="AG1041" s="24" t="n">
        <f aca="false">SUM(X1041:AF1041)</f>
        <v>3945.86744843</v>
      </c>
      <c r="AH1041" s="20" t="n">
        <f aca="false">FIXED_BOM</f>
        <v>3754</v>
      </c>
      <c r="AI1041" s="24" t="n">
        <f aca="false">(AG1041+AH1041)*(1+CONT)</f>
        <v>8854.8475656945</v>
      </c>
      <c r="AJ1041" s="24" t="n">
        <f aca="false">IF(AR1041&gt;0,AI1041/AR1041,1000000000000)</f>
        <v>1106.18435353617</v>
      </c>
      <c r="AK1041" s="8" t="n">
        <f aca="false">IF(AND(AP1041&gt;=V_NEED,AR1041&gt;=P_MIN,AQ1041&gt;=Z_MIN,F1041&lt;=N_CAP,D1041&lt;=R_MAX,OR(CORONA_REQ=0,O1041&gt;=G1041),OR(CORE_MODE&lt;&gt;3,E_CORE&lt;=E_NULL_MAX),N_CW_A_OK="yes"),1,0)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IF(CORE_MODE=1,G1041,IF(OR(CORE_MODE=3,CORE_MODE=4),IF(A_FEED=2,0,G1041)+(CHOOSE(N_CW+1,0,1,CW_N2,CW_N3,CW_N4,CW_N5,CW_N6)+IF(A_FEED=2,CHOOSE(MIN(N_CW_A,6)+1,0,1,CW_N2,CW_N3,CW_N4,CW_N5,CW_N6),CHOOSE(MIN(N_CW_A,2)+1,0,CW_A1,CW_A2)))*CW_PER_SWING*AM1041,AM1041))</f>
        <v>44.403480559152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2*ROUNDUP(G1042*1000/V_ZENER,0)*PRICE_Z+(4+IF(CORE_MODE=1,1,0)+IF(OR(CORE_MODE=3,CORE_MODE=4),IF(A_FEED=2,0,1)+2*N_CW+2*N_CW_A,0))*ROUNDUP(G1042*DIODE_SAFETY/V_STICK,0)*PRICE_STICK</f>
        <v>184.8</v>
      </c>
      <c r="AG1042" s="24" t="n">
        <f aca="false">SUM(X1042:AF1042)</f>
        <v>5132.37467578</v>
      </c>
      <c r="AH1042" s="20" t="n">
        <f aca="false">FIXED_BOM</f>
        <v>3754</v>
      </c>
      <c r="AI1042" s="24" t="n">
        <f aca="false">(AG1042+AH1042)*(1+CONT)</f>
        <v>10219.330877147</v>
      </c>
      <c r="AJ1042" s="24" t="n">
        <f aca="false">IF(AR1042&gt;0,AI1042/AR1042,1000000000000)</f>
        <v>912.498754576141</v>
      </c>
      <c r="AK1042" s="8" t="n">
        <f aca="false">IF(AND(AP1042&gt;=V_NEED,AR1042&gt;=P_MIN,AQ1042&gt;=Z_MIN,F1042&lt;=N_CAP,D1042&lt;=R_MAX,OR(CORONA_REQ=0,O1042&gt;=G1042),OR(CORE_MODE&lt;&gt;3,E_CORE&lt;=E_NULL_MAX),N_CW_A_OK="yes"),1,0)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IF(CORE_MODE=1,G1042,IF(OR(CORE_MODE=3,CORE_MODE=4),IF(A_FEED=2,0,G1042)+(CHOOSE(N_CW+1,0,1,CW_N2,CW_N3,CW_N4,CW_N5,CW_N6)+IF(A_FEED=2,CHOOSE(MIN(N_CW_A,6)+1,0,1,CW_N2,CW_N3,CW_N4,CW_N5,CW_N6),CHOOSE(MIN(N_CW_A,2)+1,0,CW_A1,CW_A2)))*CW_PER_SWING*AM1042,AM1042))</f>
        <v>45.445639027932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2*ROUNDUP(G1043*1000/V_ZENER,0)*PRICE_Z+(4+IF(CORE_MODE=1,1,0)+IF(OR(CORE_MODE=3,CORE_MODE=4),IF(A_FEED=2,0,1)+2*N_CW+2*N_CW_A,0))*ROUNDUP(G1043*DIODE_SAFETY/V_STICK,0)*PRICE_STICK</f>
        <v>184.8</v>
      </c>
      <c r="AG1043" s="24" t="n">
        <f aca="false">SUM(X1043:AF1043)</f>
        <v>1672.10735594</v>
      </c>
      <c r="AH1043" s="20" t="n">
        <f aca="false">FIXED_BOM</f>
        <v>3754</v>
      </c>
      <c r="AI1043" s="24" t="n">
        <f aca="false">(AG1043+AH1043)*(1+CONT)</f>
        <v>6240.023459331</v>
      </c>
      <c r="AJ1043" s="24" t="n">
        <f aca="false">IF(AR1043&gt;0,AI1043/AR1043,1000000000000)</f>
        <v>3960.16712561552</v>
      </c>
      <c r="AK1043" s="8" t="n">
        <f aca="false">IF(AND(AP1043&gt;=V_NEED,AR1043&gt;=P_MIN,AQ1043&gt;=Z_MIN,F1043&lt;=N_CAP,D1043&lt;=R_MAX,OR(CORONA_REQ=0,O1043&gt;=G1043),OR(CORE_MODE&lt;&gt;3,E_CORE&lt;=E_NULL_MAX),N_CW_A_OK="yes"),1,0)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IF(CORE_MODE=1,G1043,IF(OR(CORE_MODE=3,CORE_MODE=4),IF(A_FEED=2,0,G1043)+(CHOOSE(N_CW+1,0,1,CW_N2,CW_N3,CW_N4,CW_N5,CW_N6)+IF(A_FEED=2,CHOOSE(MIN(N_CW_A,6)+1,0,1,CW_N2,CW_N3,CW_N4,CW_N5,CW_N6),CHOOSE(MIN(N_CW_A,2)+1,0,CW_A1,CW_A2)))*CW_PER_SWING*AM1043,AM1043))</f>
        <v>18.743334450984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2*ROUNDUP(G1044*1000/V_ZENER,0)*PRICE_Z+(4+IF(CORE_MODE=1,1,0)+IF(OR(CORE_MODE=3,CORE_MODE=4),IF(A_FEED=2,0,1)+2*N_CW+2*N_CW_A,0))*ROUNDUP(G1044*DIODE_SAFETY/V_STICK,0)*PRICE_STICK</f>
        <v>184.8</v>
      </c>
      <c r="AG1044" s="24" t="n">
        <f aca="false">SUM(X1044:AF1044)</f>
        <v>2269.16843677</v>
      </c>
      <c r="AH1044" s="20" t="n">
        <f aca="false">FIXED_BOM</f>
        <v>3754</v>
      </c>
      <c r="AI1044" s="24" t="n">
        <f aca="false">(AG1044+AH1044)*(1+CONT)</f>
        <v>6926.6437022855</v>
      </c>
      <c r="AJ1044" s="24" t="n">
        <f aca="false">IF(AR1044&gt;0,AI1044/AR1044,1000000000000)</f>
        <v>2226.11501970102</v>
      </c>
      <c r="AK1044" s="8" t="n">
        <f aca="false">IF(AND(AP1044&gt;=V_NEED,AR1044&gt;=P_MIN,AQ1044&gt;=Z_MIN,F1044&lt;=N_CAP,D1044&lt;=R_MAX,OR(CORONA_REQ=0,O1044&gt;=G1044),OR(CORE_MODE&lt;&gt;3,E_CORE&lt;=E_NULL_MAX),N_CW_A_OK="yes"),1,0)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IF(CORE_MODE=1,G1044,IF(OR(CORE_MODE=3,CORE_MODE=4),IF(A_FEED=2,0,G1044)+(CHOOSE(N_CW+1,0,1,CW_N2,CW_N3,CW_N4,CW_N5,CW_N6)+IF(A_FEED=2,CHOOSE(MIN(N_CW_A,6)+1,0,1,CW_N2,CW_N3,CW_N4,CW_N5,CW_N6),CHOOSE(MIN(N_CW_A,2)+1,0,CW_A1,CW_A2)))*CW_PER_SWING*AM1044,AM1044))</f>
        <v>27.565717566816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2*ROUNDUP(G1045*1000/V_ZENER,0)*PRICE_Z+(4+IF(CORE_MODE=1,1,0)+IF(OR(CORE_MODE=3,CORE_MODE=4),IF(A_FEED=2,0,1)+2*N_CW+2*N_CW_A,0))*ROUNDUP(G1045*DIODE_SAFETY/V_STICK,0)*PRICE_STICK</f>
        <v>184.8</v>
      </c>
      <c r="AG1045" s="24" t="n">
        <f aca="false">SUM(X1045:AF1045)</f>
        <v>2866.22953107</v>
      </c>
      <c r="AH1045" s="20" t="n">
        <f aca="false">FIXED_BOM</f>
        <v>3754</v>
      </c>
      <c r="AI1045" s="24" t="n">
        <f aca="false">(AG1045+AH1045)*(1+CONT)</f>
        <v>7613.2639607305</v>
      </c>
      <c r="AJ1045" s="24" t="n">
        <f aca="false">IF(AR1045&gt;0,AI1045/AR1045,1000000000000)</f>
        <v>1636.11859863242</v>
      </c>
      <c r="AK1045" s="8" t="n">
        <f aca="false">IF(AND(AP1045&gt;=V_NEED,AR1045&gt;=P_MIN,AQ1045&gt;=Z_MIN,F1045&lt;=N_CAP,D1045&lt;=R_MAX,OR(CORONA_REQ=0,O1045&gt;=G1045),OR(CORE_MODE&lt;&gt;3,E_CORE&lt;=E_NULL_MAX),N_CW_A_OK="yes"),1,0)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IF(CORE_MODE=1,G1045,IF(OR(CORE_MODE=3,CORE_MODE=4),IF(A_FEED=2,0,G1045)+(CHOOSE(N_CW+1,0,1,CW_N2,CW_N3,CW_N4,CW_N5,CW_N6)+IF(A_FEED=2,CHOOSE(MIN(N_CW_A,6)+1,0,1,CW_N2,CW_N3,CW_N4,CW_N5,CW_N6),CHOOSE(MIN(N_CW_A,2)+1,0,CW_A1,CW_A2)))*CW_PER_SWING*AM1045,AM1045))</f>
        <v>32.185124347662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2*ROUNDUP(G1046*1000/V_ZENER,0)*PRICE_Z+(4+IF(CORE_MODE=1,1,0)+IF(OR(CORE_MODE=3,CORE_MODE=4),IF(A_FEED=2,0,1)+2*N_CW+2*N_CW_A,0))*ROUNDUP(G1046*DIODE_SAFETY/V_STICK,0)*PRICE_STICK</f>
        <v>184.8</v>
      </c>
      <c r="AG1046" s="24" t="n">
        <f aca="false">SUM(X1046:AF1046)</f>
        <v>3554.93009118</v>
      </c>
      <c r="AH1046" s="20" t="n">
        <f aca="false">FIXED_BOM</f>
        <v>3754</v>
      </c>
      <c r="AI1046" s="24" t="n">
        <f aca="false">(AG1046+AH1046)*(1+CONT)</f>
        <v>8405.269604857</v>
      </c>
      <c r="AJ1046" s="24" t="n">
        <f aca="false">IF(AR1046&gt;0,AI1046/AR1046,1000000000000)</f>
        <v>1354.23590030388</v>
      </c>
      <c r="AK1046" s="8" t="n">
        <f aca="false">IF(AND(AP1046&gt;=V_NEED,AR1046&gt;=P_MIN,AQ1046&gt;=Z_MIN,F1046&lt;=N_CAP,D1046&lt;=R_MAX,OR(CORONA_REQ=0,O1046&gt;=G1046),OR(CORE_MODE&lt;&gt;3,E_CORE&lt;=E_NULL_MAX),N_CW_A_OK="yes"),1,0)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IF(CORE_MODE=1,G1046,IF(OR(CORE_MODE=3,CORE_MODE=4),IF(A_FEED=2,0,G1046)+(CHOOSE(N_CW+1,0,1,CW_N2,CW_N3,CW_N4,CW_N5,CW_N6)+IF(A_FEED=2,CHOOSE(MIN(N_CW_A,6)+1,0,1,CW_N2,CW_N3,CW_N4,CW_N5,CW_N6),CHOOSE(MIN(N_CW_A,2)+1,0,CW_A1,CW_A2)))*CW_PER_SWING*AM1046,AM1046))</f>
        <v>35.209009560582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2*ROUNDUP(G1047*1000/V_ZENER,0)*PRICE_Z+(4+IF(CORE_MODE=1,1,0)+IF(OR(CORE_MODE=3,CORE_MODE=4),IF(A_FEED=2,0,1)+2*N_CW+2*N_CW_A,0))*ROUNDUP(G1047*DIODE_SAFETY/V_STICK,0)*PRICE_STICK</f>
        <v>184.8</v>
      </c>
      <c r="AG1047" s="24" t="n">
        <f aca="false">SUM(X1047:AF1047)</f>
        <v>4151.99122701</v>
      </c>
      <c r="AH1047" s="20" t="n">
        <f aca="false">FIXED_BOM</f>
        <v>3754</v>
      </c>
      <c r="AI1047" s="24" t="n">
        <f aca="false">(AG1047+AH1047)*(1+CONT)</f>
        <v>9091.8899110615</v>
      </c>
      <c r="AJ1047" s="24" t="n">
        <f aca="false">IF(AR1047&gt;0,AI1047/AR1047,1000000000000)</f>
        <v>1171.62186040154</v>
      </c>
      <c r="AK1047" s="8" t="n">
        <f aca="false">IF(AND(AP1047&gt;=V_NEED,AR1047&gt;=P_MIN,AQ1047&gt;=Z_MIN,F1047&lt;=N_CAP,D1047&lt;=R_MAX,OR(CORONA_REQ=0,O1047&gt;=G1047),OR(CORE_MODE&lt;&gt;3,E_CORE&lt;=E_NULL_MAX),N_CW_A_OK="yes"),1,0)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IF(CORE_MODE=1,G1047,IF(OR(CORE_MODE=3,CORE_MODE=4),IF(A_FEED=2,0,G1047)+(CHOOSE(N_CW+1,0,1,CW_N2,CW_N3,CW_N4,CW_N5,CW_N6)+IF(A_FEED=2,CHOOSE(MIN(N_CW_A,6)+1,0,1,CW_N2,CW_N3,CW_N4,CW_N5,CW_N6),CHOOSE(MIN(N_CW_A,2)+1,0,CW_A1,CW_A2)))*CW_PER_SWING*AM1047,AM1047))</f>
        <v>37.711675469754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2*ROUNDUP(G1048*1000/V_ZENER,0)*PRICE_Z+(4+IF(CORE_MODE=1,1,0)+IF(OR(CORE_MODE=3,CORE_MODE=4),IF(A_FEED=2,0,1)+2*N_CW+2*N_CW_A,0))*ROUNDUP(G1048*DIODE_SAFETY/V_STICK,0)*PRICE_STICK</f>
        <v>184.8</v>
      </c>
      <c r="AG1048" s="24" t="n">
        <f aca="false">SUM(X1048:AF1048)</f>
        <v>5346.11350517</v>
      </c>
      <c r="AH1048" s="20" t="n">
        <f aca="false">FIXED_BOM</f>
        <v>3754</v>
      </c>
      <c r="AI1048" s="24" t="n">
        <f aca="false">(AG1048+AH1048)*(1+CONT)</f>
        <v>10465.1305309455</v>
      </c>
      <c r="AJ1048" s="24" t="n">
        <f aca="false">IF(AR1048&gt;0,AI1048/AR1048,1000000000000)</f>
        <v>963.837039518714</v>
      </c>
      <c r="AK1048" s="8" t="n">
        <f aca="false">IF(AND(AP1048&gt;=V_NEED,AR1048&gt;=P_MIN,AQ1048&gt;=Z_MIN,F1048&lt;=N_CAP,D1048&lt;=R_MAX,OR(CORONA_REQ=0,O1048&gt;=G1048),OR(CORE_MODE&lt;&gt;3,E_CORE&lt;=E_NULL_MAX),N_CW_A_OK="yes"),1,0)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IF(CORE_MODE=1,G1048,IF(OR(CORE_MODE=3,CORE_MODE=4),IF(A_FEED=2,0,G1048)+(CHOOSE(N_CW+1,0,1,CW_N2,CW_N3,CW_N4,CW_N5,CW_N6)+IF(A_FEED=2,CHOOSE(MIN(N_CW_A,6)+1,0,1,CW_N2,CW_N3,CW_N4,CW_N5,CW_N6),CHOOSE(MIN(N_CW_A,2)+1,0,CW_A1,CW_A2)))*CW_PER_SWING*AM1048,AM1048))</f>
        <v>41.799748241394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2*ROUNDUP(G1049*1000/V_ZENER,0)*PRICE_Z+(4+IF(CORE_MODE=1,1,0)+IF(OR(CORE_MODE=3,CORE_MODE=4),IF(A_FEED=2,0,1)+2*N_CW+2*N_CW_A,0))*ROUNDUP(G1049*DIODE_SAFETY/V_STICK,0)*PRICE_STICK</f>
        <v>184.8</v>
      </c>
      <c r="AG1049" s="24" t="n">
        <f aca="false">SUM(X1049:AF1049)</f>
        <v>1594.99468147</v>
      </c>
      <c r="AH1049" s="20" t="n">
        <f aca="false">FIXED_BOM</f>
        <v>3754</v>
      </c>
      <c r="AI1049" s="24" t="n">
        <f aca="false">(AG1049+AH1049)*(1+CONT)</f>
        <v>6151.3438836905</v>
      </c>
      <c r="AJ1049" s="24" t="n">
        <f aca="false">IF(AR1049&gt;0,AI1049/AR1049,1000000000000)</f>
        <v>4770.51757236845</v>
      </c>
      <c r="AK1049" s="8" t="n">
        <f aca="false">IF(AND(AP1049&gt;=V_NEED,AR1049&gt;=P_MIN,AQ1049&gt;=Z_MIN,F1049&lt;=N_CAP,D1049&lt;=R_MAX,OR(CORONA_REQ=0,O1049&gt;=G1049),OR(CORE_MODE&lt;&gt;3,E_CORE&lt;=E_NULL_MAX),N_CW_A_OK="yes"),1,0)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IF(CORE_MODE=1,G1049,IF(OR(CORE_MODE=3,CORE_MODE=4),IF(A_FEED=2,0,G1049)+(CHOOSE(N_CW+1,0,1,CW_N2,CW_N3,CW_N4,CW_N5,CW_N6)+IF(A_FEED=2,CHOOSE(MIN(N_CW_A,6)+1,0,1,CW_N2,CW_N3,CW_N4,CW_N5,CW_N6),CHOOSE(MIN(N_CW_A,2)+1,0,CW_A1,CW_A2)))*CW_PER_SWING*AM1049,AM1049))</f>
        <v>19.880600013846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2*ROUNDUP(G1050*1000/V_ZENER,0)*PRICE_Z+(4+IF(CORE_MODE=1,1,0)+IF(OR(CORE_MODE=3,CORE_MODE=4),IF(A_FEED=2,0,1)+2*N_CW+2*N_CW_A,0))*ROUNDUP(G1050*DIODE_SAFETY/V_STICK,0)*PRICE_STICK</f>
        <v>184.8</v>
      </c>
      <c r="AG1050" s="24" t="n">
        <f aca="false">SUM(X1050:AF1050)</f>
        <v>2199.31912797</v>
      </c>
      <c r="AH1050" s="20" t="n">
        <f aca="false">FIXED_BOM</f>
        <v>3754</v>
      </c>
      <c r="AI1050" s="24" t="n">
        <f aca="false">(AG1050+AH1050)*(1+CONT)</f>
        <v>6846.3169971655</v>
      </c>
      <c r="AJ1050" s="24" t="n">
        <f aca="false">IF(AR1050&gt;0,AI1050/AR1050,1000000000000)</f>
        <v>2568.96098750907</v>
      </c>
      <c r="AK1050" s="8" t="n">
        <f aca="false">IF(AND(AP1050&gt;=V_NEED,AR1050&gt;=P_MIN,AQ1050&gt;=Z_MIN,F1050&lt;=N_CAP,D1050&lt;=R_MAX,OR(CORONA_REQ=0,O1050&gt;=G1050),OR(CORE_MODE&lt;&gt;3,E_CORE&lt;=E_NULL_MAX),N_CW_A_OK="yes"),1,0)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IF(CORE_MODE=1,G1050,IF(OR(CORE_MODE=3,CORE_MODE=4),IF(A_FEED=2,0,G1050)+(CHOOSE(N_CW+1,0,1,CW_N2,CW_N3,CW_N4,CW_N5,CW_N6)+IF(A_FEED=2,CHOOSE(MIN(N_CW_A,6)+1,0,1,CW_N2,CW_N3,CW_N4,CW_N5,CW_N6),CHOOSE(MIN(N_CW_A,2)+1,0,CW_A1,CW_A2)))*CW_PER_SWING*AM1050,AM1050))</f>
        <v>36.061925837652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2*ROUNDUP(G1051*1000/V_ZENER,0)*PRICE_Z+(4+IF(CORE_MODE=1,1,0)+IF(OR(CORE_MODE=3,CORE_MODE=4),IF(A_FEED=2,0,1)+2*N_CW+2*N_CW_A,0))*ROUNDUP(G1051*DIODE_SAFETY/V_STICK,0)*PRICE_STICK</f>
        <v>184.8</v>
      </c>
      <c r="AG1051" s="24" t="n">
        <f aca="false">SUM(X1051:AF1051)</f>
        <v>2708.40922061</v>
      </c>
      <c r="AH1051" s="20" t="n">
        <f aca="false">FIXED_BOM</f>
        <v>3754</v>
      </c>
      <c r="AI1051" s="24" t="n">
        <f aca="false">(AG1051+AH1051)*(1+CONT)</f>
        <v>7431.7706037015</v>
      </c>
      <c r="AJ1051" s="24" t="n">
        <f aca="false">IF(AR1051&gt;0,AI1051/AR1051,1000000000000)</f>
        <v>1833.52740006609</v>
      </c>
      <c r="AK1051" s="8" t="n">
        <f aca="false">IF(AND(AP1051&gt;=V_NEED,AR1051&gt;=P_MIN,AQ1051&gt;=Z_MIN,F1051&lt;=N_CAP,D1051&lt;=R_MAX,OR(CORONA_REQ=0,O1051&gt;=G1051),OR(CORE_MODE&lt;&gt;3,E_CORE&lt;=E_NULL_MAX),N_CW_A_OK="yes"),1,0)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IF(CORE_MODE=1,G1051,IF(OR(CORE_MODE=3,CORE_MODE=4),IF(A_FEED=2,0,G1051)+(CHOOSE(N_CW+1,0,1,CW_N2,CW_N3,CW_N4,CW_N5,CW_N6)+IF(A_FEED=2,CHOOSE(MIN(N_CW_A,6)+1,0,1,CW_N2,CW_N3,CW_N4,CW_N5,CW_N6),CHOOSE(MIN(N_CW_A,2)+1,0,CW_A1,CW_A2)))*CW_PER_SWING*AM1051,AM1051))</f>
        <v>43.669941575832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2*ROUNDUP(G1052*1000/V_ZENER,0)*PRICE_Z+(4+IF(CORE_MODE=1,1,0)+IF(OR(CORE_MODE=3,CORE_MODE=4),IF(A_FEED=2,0,1)+2*N_CW+2*N_CW_A,0))*ROUNDUP(G1052*DIODE_SAFETY/V_STICK,0)*PRICE_STICK</f>
        <v>184.8</v>
      </c>
      <c r="AG1052" s="24" t="n">
        <f aca="false">SUM(X1052:AF1052)</f>
        <v>3312.73371014</v>
      </c>
      <c r="AH1052" s="20" t="n">
        <f aca="false">FIXED_BOM</f>
        <v>3754</v>
      </c>
      <c r="AI1052" s="24" t="n">
        <f aca="false">(AG1052+AH1052)*(1+CONT)</f>
        <v>8126.743766661</v>
      </c>
      <c r="AJ1052" s="24" t="n">
        <f aca="false">IF(AR1052&gt;0,AI1052/AR1052,1000000000000)</f>
        <v>1491.74343749146</v>
      </c>
      <c r="AK1052" s="8" t="n">
        <f aca="false">IF(AND(AP1052&gt;=V_NEED,AR1052&gt;=P_MIN,AQ1052&gt;=Z_MIN,F1052&lt;=N_CAP,D1052&lt;=R_MAX,OR(CORONA_REQ=0,O1052&gt;=G1052),OR(CORE_MODE&lt;&gt;3,E_CORE&lt;=E_NULL_MAX),N_CW_A_OK="yes"),1,0)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IF(CORE_MODE=1,G1052,IF(OR(CORE_MODE=3,CORE_MODE=4),IF(A_FEED=2,0,G1052)+(CHOOSE(N_CW+1,0,1,CW_N2,CW_N3,CW_N4,CW_N5,CW_N6)+IF(A_FEED=2,CHOOSE(MIN(N_CW_A,6)+1,0,1,CW_N2,CW_N3,CW_N4,CW_N5,CW_N6),CHOOSE(MIN(N_CW_A,2)+1,0,CW_A1,CW_A2)))*CW_PER_SWING*AM1052,AM1052))</f>
        <v>46.177085459934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2*ROUNDUP(G1053*1000/V_ZENER,0)*PRICE_Z+(4+IF(CORE_MODE=1,1,0)+IF(OR(CORE_MODE=3,CORE_MODE=4),IF(A_FEED=2,0,1)+2*N_CW+2*N_CW_A,0))*ROUNDUP(G1053*DIODE_SAFETY/V_STICK,0)*PRICE_STICK</f>
        <v>184.8</v>
      </c>
      <c r="AG1053" s="24" t="n">
        <f aca="false">SUM(X1053:AF1053)</f>
        <v>3821.82381975</v>
      </c>
      <c r="AH1053" s="20" t="n">
        <f aca="false">FIXED_BOM</f>
        <v>3754</v>
      </c>
      <c r="AI1053" s="24" t="n">
        <f aca="false">(AG1053+AH1053)*(1+CONT)</f>
        <v>8712.1973927125</v>
      </c>
      <c r="AJ1053" s="24" t="n">
        <f aca="false">IF(AR1053&gt;0,AI1053/AR1053,1000000000000)</f>
        <v>1271.4675533141</v>
      </c>
      <c r="AK1053" s="8" t="n">
        <f aca="false">IF(AND(AP1053&gt;=V_NEED,AR1053&gt;=P_MIN,AQ1053&gt;=Z_MIN,F1053&lt;=N_CAP,D1053&lt;=R_MAX,OR(CORONA_REQ=0,O1053&gt;=G1053),OR(CORE_MODE&lt;&gt;3,E_CORE&lt;=E_NULL_MAX),N_CW_A_OK="yes"),1,0)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IF(CORE_MODE=1,G1053,IF(OR(CORE_MODE=3,CORE_MODE=4),IF(A_FEED=2,0,G1053)+(CHOOSE(N_CW+1,0,1,CW_N2,CW_N3,CW_N4,CW_N5,CW_N6)+IF(A_FEED=2,CHOOSE(MIN(N_CW_A,6)+1,0,1,CW_N2,CW_N3,CW_N4,CW_N5,CW_N6),CHOOSE(MIN(N_CW_A,2)+1,0,CW_A1,CW_A2)))*CW_PER_SWING*AM1053,AM1053))</f>
        <v>46.325210928282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2*ROUNDUP(G1054*1000/V_ZENER,0)*PRICE_Z+(4+IF(CORE_MODE=1,1,0)+IF(OR(CORE_MODE=3,CORE_MODE=4),IF(A_FEED=2,0,1)+2*N_CW+2*N_CW_A,0))*ROUNDUP(G1054*DIODE_SAFETY/V_STICK,0)*PRICE_STICK</f>
        <v>184.8</v>
      </c>
      <c r="AG1054" s="24" t="n">
        <f aca="false">SUM(X1054:AF1054)</f>
        <v>4935.23841539</v>
      </c>
      <c r="AH1054" s="20" t="n">
        <f aca="false">FIXED_BOM</f>
        <v>3754</v>
      </c>
      <c r="AI1054" s="24" t="n">
        <f aca="false">(AG1054+AH1054)*(1+CONT)</f>
        <v>9992.6241776985</v>
      </c>
      <c r="AJ1054" s="24" t="n">
        <f aca="false">IF(AR1054&gt;0,AI1054/AR1054,1000000000000)</f>
        <v>1034.32403742281</v>
      </c>
      <c r="AK1054" s="8" t="n">
        <f aca="false">IF(AND(AP1054&gt;=V_NEED,AR1054&gt;=P_MIN,AQ1054&gt;=Z_MIN,F1054&lt;=N_CAP,D1054&lt;=R_MAX,OR(CORONA_REQ=0,O1054&gt;=G1054),OR(CORE_MODE&lt;&gt;3,E_CORE&lt;=E_NULL_MAX),N_CW_A_OK="yes"),1,0)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IF(CORE_MODE=1,G1054,IF(OR(CORE_MODE=3,CORE_MODE=4),IF(A_FEED=2,0,G1054)+(CHOOSE(N_CW+1,0,1,CW_N2,CW_N3,CW_N4,CW_N5,CW_N6)+IF(A_FEED=2,CHOOSE(MIN(N_CW_A,6)+1,0,1,CW_N2,CW_N3,CW_N4,CW_N5,CW_N6),CHOOSE(MIN(N_CW_A,2)+1,0,CW_A1,CW_A2)))*CW_PER_SWING*AM1054,AM1054))</f>
        <v>46.5599035044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2*ROUNDUP(G1055*1000/V_ZENER,0)*PRICE_Z+(4+IF(CORE_MODE=1,1,0)+IF(OR(CORE_MODE=3,CORE_MODE=4),IF(A_FEED=2,0,1)+2*N_CW+2*N_CW_A,0))*ROUNDUP(G1055*DIODE_SAFETY/V_STICK,0)*PRICE_STICK</f>
        <v>184.8</v>
      </c>
      <c r="AG1055" s="24" t="n">
        <f aca="false">SUM(X1055:AF1055)</f>
        <v>1699.36701212</v>
      </c>
      <c r="AH1055" s="20" t="n">
        <f aca="false">FIXED_BOM</f>
        <v>3754</v>
      </c>
      <c r="AI1055" s="24" t="n">
        <f aca="false">(AG1055+AH1055)*(1+CONT)</f>
        <v>6271.372063938</v>
      </c>
      <c r="AJ1055" s="24" t="n">
        <f aca="false">IF(AR1055&gt;0,AI1055/AR1055,1000000000000)</f>
        <v>3963.05751175576</v>
      </c>
      <c r="AK1055" s="8" t="n">
        <f aca="false">IF(AND(AP1055&gt;=V_NEED,AR1055&gt;=P_MIN,AQ1055&gt;=Z_MIN,F1055&lt;=N_CAP,D1055&lt;=R_MAX,OR(CORONA_REQ=0,O1055&gt;=G1055),OR(CORE_MODE&lt;&gt;3,E_CORE&lt;=E_NULL_MAX),N_CW_A_OK="yes"),1,0)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IF(CORE_MODE=1,G1055,IF(OR(CORE_MODE=3,CORE_MODE=4),IF(A_FEED=2,0,G1055)+(CHOOSE(N_CW+1,0,1,CW_N2,CW_N3,CW_N4,CW_N5,CW_N6)+IF(A_FEED=2,CHOOSE(MIN(N_CW_A,6)+1,0,1,CW_N2,CW_N3,CW_N4,CW_N5,CW_N6),CHOOSE(MIN(N_CW_A,2)+1,0,CW_A1,CW_A2)))*CW_PER_SWING*AM1055,AM1055))</f>
        <v>23.472266980734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2*ROUNDUP(G1056*1000/V_ZENER,0)*PRICE_Z+(4+IF(CORE_MODE=1,1,0)+IF(OR(CORE_MODE=3,CORE_MODE=4),IF(A_FEED=2,0,1)+2*N_CW+2*N_CW_A,0))*ROUNDUP(G1056*DIODE_SAFETY/V_STICK,0)*PRICE_STICK</f>
        <v>184.8</v>
      </c>
      <c r="AG1056" s="24" t="n">
        <f aca="false">SUM(X1056:AF1056)</f>
        <v>2308.26050353</v>
      </c>
      <c r="AH1056" s="20" t="n">
        <f aca="false">FIXED_BOM</f>
        <v>3754</v>
      </c>
      <c r="AI1056" s="24" t="n">
        <f aca="false">(AG1056+AH1056)*(1+CONT)</f>
        <v>6971.5995790595</v>
      </c>
      <c r="AJ1056" s="24" t="n">
        <f aca="false">IF(AR1056&gt;0,AI1056/AR1056,1000000000000)</f>
        <v>2229.83797533012</v>
      </c>
      <c r="AK1056" s="8" t="n">
        <f aca="false">IF(AND(AP1056&gt;=V_NEED,AR1056&gt;=P_MIN,AQ1056&gt;=Z_MIN,F1056&lt;=N_CAP,D1056&lt;=R_MAX,OR(CORONA_REQ=0,O1056&gt;=G1056),OR(CORE_MODE&lt;&gt;3,E_CORE&lt;=E_NULL_MAX),N_CW_A_OK="yes"),1,0)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IF(CORE_MODE=1,G1056,IF(OR(CORE_MODE=3,CORE_MODE=4),IF(A_FEED=2,0,G1056)+(CHOOSE(N_CW+1,0,1,CW_N2,CW_N3,CW_N4,CW_N5,CW_N6)+IF(A_FEED=2,CHOOSE(MIN(N_CW_A,6)+1,0,1,CW_N2,CW_N3,CW_N4,CW_N5,CW_N6),CHOOSE(MIN(N_CW_A,2)+1,0,CW_A1,CW_A2)))*CW_PER_SWING*AM1056,AM1056))</f>
        <v>35.150889266064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2*ROUNDUP(G1057*1000/V_ZENER,0)*PRICE_Z+(4+IF(CORE_MODE=1,1,0)+IF(OR(CORE_MODE=3,CORE_MODE=4),IF(A_FEED=2,0,1)+2*N_CW+2*N_CW_A,0))*ROUNDUP(G1057*DIODE_SAFETY/V_STICK,0)*PRICE_STICK</f>
        <v>184.8</v>
      </c>
      <c r="AG1057" s="24" t="n">
        <f aca="false">SUM(X1057:AF1057)</f>
        <v>2821.91959305</v>
      </c>
      <c r="AH1057" s="20" t="n">
        <f aca="false">FIXED_BOM</f>
        <v>3754</v>
      </c>
      <c r="AI1057" s="24" t="n">
        <f aca="false">(AG1057+AH1057)*(1+CONT)</f>
        <v>7562.3075320075</v>
      </c>
      <c r="AJ1057" s="24" t="n">
        <f aca="false">IF(AR1057&gt;0,AI1057/AR1057,1000000000000)</f>
        <v>1613.93440419655</v>
      </c>
      <c r="AK1057" s="8" t="n">
        <f aca="false">IF(AND(AP1057&gt;=V_NEED,AR1057&gt;=P_MIN,AQ1057&gt;=Z_MIN,F1057&lt;=N_CAP,D1057&lt;=R_MAX,OR(CORONA_REQ=0,O1057&gt;=G1057),OR(CORE_MODE&lt;&gt;3,E_CORE&lt;=E_NULL_MAX),N_CW_A_OK="yes"),1,0)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IF(CORE_MODE=1,G1057,IF(OR(CORE_MODE=3,CORE_MODE=4),IF(A_FEED=2,0,G1057)+(CHOOSE(N_CW+1,0,1,CW_N2,CW_N3,CW_N4,CW_N5,CW_N6)+IF(A_FEED=2,CHOOSE(MIN(N_CW_A,6)+1,0,1,CW_N2,CW_N3,CW_N4,CW_N5,CW_N6),CHOOSE(MIN(N_CW_A,2)+1,0,CW_A1,CW_A2)))*CW_PER_SWING*AM1057,AM1057))</f>
        <v>40.835362222512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2*ROUNDUP(G1058*1000/V_ZENER,0)*PRICE_Z+(4+IF(CORE_MODE=1,1,0)+IF(OR(CORE_MODE=3,CORE_MODE=4),IF(A_FEED=2,0,1)+2*N_CW+2*N_CW_A,0))*ROUNDUP(G1058*DIODE_SAFETY/V_STICK,0)*PRICE_STICK</f>
        <v>184.8</v>
      </c>
      <c r="AG1058" s="24" t="n">
        <f aca="false">SUM(X1058:AF1058)</f>
        <v>3430.81303793</v>
      </c>
      <c r="AH1058" s="20" t="n">
        <f aca="false">FIXED_BOM</f>
        <v>3754</v>
      </c>
      <c r="AI1058" s="24" t="n">
        <f aca="false">(AG1058+AH1058)*(1+CONT)</f>
        <v>8262.5349936195</v>
      </c>
      <c r="AJ1058" s="24" t="n">
        <f aca="false">IF(AR1058&gt;0,AI1058/AR1058,1000000000000)</f>
        <v>1322.25904959375</v>
      </c>
      <c r="AK1058" s="8" t="n">
        <f aca="false">IF(AND(AP1058&gt;=V_NEED,AR1058&gt;=P_MIN,AQ1058&gt;=Z_MIN,F1058&lt;=N_CAP,D1058&lt;=R_MAX,OR(CORONA_REQ=0,O1058&gt;=G1058),OR(CORE_MODE&lt;&gt;3,E_CORE&lt;=E_NULL_MAX),N_CW_A_OK="yes"),1,0)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IF(CORE_MODE=1,G1058,IF(OR(CORE_MODE=3,CORE_MODE=4),IF(A_FEED=2,0,G1058)+(CHOOSE(N_CW+1,0,1,CW_N2,CW_N3,CW_N4,CW_N5,CW_N6)+IF(A_FEED=2,CHOOSE(MIN(N_CW_A,6)+1,0,1,CW_N2,CW_N3,CW_N4,CW_N5,CW_N6),CHOOSE(MIN(N_CW_A,2)+1,0,CW_A1,CW_A2)))*CW_PER_SWING*AM1058,AM1058))</f>
        <v>42.131835711108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2*ROUNDUP(G1059*1000/V_ZENER,0)*PRICE_Z+(4+IF(CORE_MODE=1,1,0)+IF(OR(CORE_MODE=3,CORE_MODE=4),IF(A_FEED=2,0,1)+2*N_CW+2*N_CW_A,0))*ROUNDUP(G1059*DIODE_SAFETY/V_STICK,0)*PRICE_STICK</f>
        <v>184.8</v>
      </c>
      <c r="AG1059" s="24" t="n">
        <f aca="false">SUM(X1059:AF1059)</f>
        <v>4039.70658434</v>
      </c>
      <c r="AH1059" s="20" t="n">
        <f aca="false">FIXED_BOM</f>
        <v>3754</v>
      </c>
      <c r="AI1059" s="24" t="n">
        <f aca="false">(AG1059+AH1059)*(1+CONT)</f>
        <v>8962.762571991</v>
      </c>
      <c r="AJ1059" s="24" t="n">
        <f aca="false">IF(AR1059&gt;0,AI1059/AR1059,1000000000000)</f>
        <v>1146.4306308581</v>
      </c>
      <c r="AK1059" s="8" t="n">
        <f aca="false">IF(AND(AP1059&gt;=V_NEED,AR1059&gt;=P_MIN,AQ1059&gt;=Z_MIN,F1059&lt;=N_CAP,D1059&lt;=R_MAX,OR(CORONA_REQ=0,O1059&gt;=G1059),OR(CORE_MODE&lt;&gt;3,E_CORE&lt;=E_NULL_MAX),N_CW_A_OK="yes"),1,0)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IF(CORE_MODE=1,G1059,IF(OR(CORE_MODE=3,CORE_MODE=4),IF(A_FEED=2,0,G1059)+(CHOOSE(N_CW+1,0,1,CW_N2,CW_N3,CW_N4,CW_N5,CW_N6)+IF(A_FEED=2,CHOOSE(MIN(N_CW_A,6)+1,0,1,CW_N2,CW_N3,CW_N4,CW_N5,CW_N6),CHOOSE(MIN(N_CW_A,2)+1,0,CW_A1,CW_A2)))*CW_PER_SWING*AM1059,AM1059))</f>
        <v>43.089294663558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2*ROUNDUP(G1060*1000/V_ZENER,0)*PRICE_Z+(4+IF(CORE_MODE=1,1,0)+IF(OR(CORE_MODE=3,CORE_MODE=4),IF(A_FEED=2,0,1)+2*N_CW+2*N_CW_A,0))*ROUNDUP(G1060*DIODE_SAFETY/V_STICK,0)*PRICE_STICK</f>
        <v>184.8</v>
      </c>
      <c r="AG1060" s="24" t="n">
        <f aca="false">SUM(X1060:AF1060)</f>
        <v>5257.49345563</v>
      </c>
      <c r="AH1060" s="20" t="n">
        <f aca="false">FIXED_BOM</f>
        <v>3754</v>
      </c>
      <c r="AI1060" s="24" t="n">
        <f aca="false">(AG1060+AH1060)*(1+CONT)</f>
        <v>10363.2174739745</v>
      </c>
      <c r="AJ1060" s="24" t="n">
        <f aca="false">IF(AR1060&gt;0,AI1060/AR1060,1000000000000)</f>
        <v>945.984744978755</v>
      </c>
      <c r="AK1060" s="8" t="n">
        <f aca="false">IF(AND(AP1060&gt;=V_NEED,AR1060&gt;=P_MIN,AQ1060&gt;=Z_MIN,F1060&lt;=N_CAP,D1060&lt;=R_MAX,OR(CORONA_REQ=0,O1060&gt;=G1060),OR(CORE_MODE&lt;&gt;3,E_CORE&lt;=E_NULL_MAX),N_CW_A_OK="yes"),1,0)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IF(CORE_MODE=1,G1060,IF(OR(CORE_MODE=3,CORE_MODE=4),IF(A_FEED=2,0,G1060)+(CHOOSE(N_CW+1,0,1,CW_N2,CW_N3,CW_N4,CW_N5,CW_N6)+IF(A_FEED=2,CHOOSE(MIN(N_CW_A,6)+1,0,1,CW_N2,CW_N3,CW_N4,CW_N5,CW_N6),CHOOSE(MIN(N_CW_A,2)+1,0,CW_A1,CW_A2)))*CW_PER_SWING*AM1060,AM1060))</f>
        <v>44.590137834528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2*ROUNDUP(G1061*1000/V_ZENER,0)*PRICE_Z+(4+IF(CORE_MODE=1,1,0)+IF(OR(CORE_MODE=3,CORE_MODE=4),IF(A_FEED=2,0,1)+2*N_CW+2*N_CW_A,0))*ROUNDUP(G1061*DIODE_SAFETY/V_STICK,0)*PRICE_STICK</f>
        <v>184.8</v>
      </c>
      <c r="AG1061" s="24" t="n">
        <f aca="false">SUM(X1061:AF1061)</f>
        <v>1708.50499391</v>
      </c>
      <c r="AH1061" s="20" t="n">
        <f aca="false">FIXED_BOM</f>
        <v>3754</v>
      </c>
      <c r="AI1061" s="24" t="n">
        <f aca="false">(AG1061+AH1061)*(1+CONT)</f>
        <v>6281.8807429965</v>
      </c>
      <c r="AJ1061" s="24" t="n">
        <f aca="false">IF(AR1061&gt;0,AI1061/AR1061,1000000000000)</f>
        <v>4181.54503300401</v>
      </c>
      <c r="AK1061" s="8" t="n">
        <f aca="false">IF(AND(AP1061&gt;=V_NEED,AR1061&gt;=P_MIN,AQ1061&gt;=Z_MIN,F1061&lt;=N_CAP,D1061&lt;=R_MAX,OR(CORONA_REQ=0,O1061&gt;=G1061),OR(CORE_MODE&lt;&gt;3,E_CORE&lt;=E_NULL_MAX),N_CW_A_OK="yes"),1,0)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IF(CORE_MODE=1,G1061,IF(OR(CORE_MODE=3,CORE_MODE=4),IF(A_FEED=2,0,G1061)+(CHOOSE(N_CW+1,0,1,CW_N2,CW_N3,CW_N4,CW_N5,CW_N6)+IF(A_FEED=2,CHOOSE(MIN(N_CW_A,6)+1,0,1,CW_N2,CW_N3,CW_N4,CW_N5,CW_N6),CHOOSE(MIN(N_CW_A,2)+1,0,CW_A1,CW_A2)))*CW_PER_SWING*AM1061,AM1061))</f>
        <v>17.164200997944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2*ROUNDUP(G1062*1000/V_ZENER,0)*PRICE_Z+(4+IF(CORE_MODE=1,1,0)+IF(OR(CORE_MODE=3,CORE_MODE=4),IF(A_FEED=2,0,1)+2*N_CW+2*N_CW_A,0))*ROUNDUP(G1062*DIODE_SAFETY/V_STICK,0)*PRICE_STICK</f>
        <v>184.8</v>
      </c>
      <c r="AG1062" s="24" t="n">
        <f aca="false">SUM(X1062:AF1062)</f>
        <v>2321.9674822</v>
      </c>
      <c r="AH1062" s="20" t="n">
        <f aca="false">FIXED_BOM</f>
        <v>3754</v>
      </c>
      <c r="AI1062" s="24" t="n">
        <f aca="false">(AG1062+AH1062)*(1+CONT)</f>
        <v>6987.36260453</v>
      </c>
      <c r="AJ1062" s="24" t="n">
        <f aca="false">IF(AR1062&gt;0,AI1062/AR1062,1000000000000)</f>
        <v>2334.12445296233</v>
      </c>
      <c r="AK1062" s="8" t="n">
        <f aca="false">IF(AND(AP1062&gt;=V_NEED,AR1062&gt;=P_MIN,AQ1062&gt;=Z_MIN,F1062&lt;=N_CAP,D1062&lt;=R_MAX,OR(CORONA_REQ=0,O1062&gt;=G1062),OR(CORE_MODE&lt;&gt;3,E_CORE&lt;=E_NULL_MAX),N_CW_A_OK="yes"),1,0)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IF(CORE_MODE=1,G1062,IF(OR(CORE_MODE=3,CORE_MODE=4),IF(A_FEED=2,0,G1062)+(CHOOSE(N_CW+1,0,1,CW_N2,CW_N3,CW_N4,CW_N5,CW_N6)+IF(A_FEED=2,CHOOSE(MIN(N_CW_A,6)+1,0,1,CW_N2,CW_N3,CW_N4,CW_N5,CW_N6),CHOOSE(MIN(N_CW_A,2)+1,0,CW_A1,CW_A2)))*CW_PER_SWING*AM1062,AM1062))</f>
        <v>25.720664559876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2*ROUNDUP(G1063*1000/V_ZENER,0)*PRICE_Z+(4+IF(CORE_MODE=1,1,0)+IF(OR(CORE_MODE=3,CORE_MODE=4),IF(A_FEED=2,0,1)+2*N_CW+2*N_CW_A,0))*ROUNDUP(G1063*DIODE_SAFETY/V_STICK,0)*PRICE_STICK</f>
        <v>184.8</v>
      </c>
      <c r="AG1063" s="24" t="n">
        <f aca="false">SUM(X1063:AF1063)</f>
        <v>2935.42991199</v>
      </c>
      <c r="AH1063" s="20" t="n">
        <f aca="false">FIXED_BOM</f>
        <v>3754</v>
      </c>
      <c r="AI1063" s="24" t="n">
        <f aca="false">(AG1063+AH1063)*(1+CONT)</f>
        <v>7692.8443987885</v>
      </c>
      <c r="AJ1063" s="24" t="n">
        <f aca="false">IF(AR1063&gt;0,AI1063/AR1063,1000000000000)</f>
        <v>1710.88512324682</v>
      </c>
      <c r="AK1063" s="8" t="n">
        <f aca="false">IF(AND(AP1063&gt;=V_NEED,AR1063&gt;=P_MIN,AQ1063&gt;=Z_MIN,F1063&lt;=N_CAP,D1063&lt;=R_MAX,OR(CORONA_REQ=0,O1063&gt;=G1063),OR(CORE_MODE&lt;&gt;3,E_CORE&lt;=E_NULL_MAX),N_CW_A_OK="yes"),1,0)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IF(CORE_MODE=1,G1063,IF(OR(CORE_MODE=3,CORE_MODE=4),IF(A_FEED=2,0,G1063)+(CHOOSE(N_CW+1,0,1,CW_N2,CW_N3,CW_N4,CW_N5,CW_N6)+IF(A_FEED=2,CHOOSE(MIN(N_CW_A,6)+1,0,1,CW_N2,CW_N3,CW_N4,CW_N5,CW_N6),CHOOSE(MIN(N_CW_A,2)+1,0,CW_A1,CW_A2)))*CW_PER_SWING*AM1063,AM1063))</f>
        <v>30.57775630767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2*ROUNDUP(G1064*1000/V_ZENER,0)*PRICE_Z+(4+IF(CORE_MODE=1,1,0)+IF(OR(CORE_MODE=3,CORE_MODE=4),IF(A_FEED=2,0,1)+2*N_CW+2*N_CW_A,0))*ROUNDUP(G1064*DIODE_SAFETY/V_STICK,0)*PRICE_STICK</f>
        <v>184.8</v>
      </c>
      <c r="AG1064" s="24" t="n">
        <f aca="false">SUM(X1064:AF1064)</f>
        <v>3644.12682261</v>
      </c>
      <c r="AH1064" s="20" t="n">
        <f aca="false">FIXED_BOM</f>
        <v>3754</v>
      </c>
      <c r="AI1064" s="24" t="n">
        <f aca="false">(AG1064+AH1064)*(1+CONT)</f>
        <v>8507.8458460015</v>
      </c>
      <c r="AJ1064" s="24" t="n">
        <f aca="false">IF(AR1064&gt;0,AI1064/AR1064,1000000000000)</f>
        <v>1417.27464641647</v>
      </c>
      <c r="AK1064" s="8" t="n">
        <f aca="false">IF(AND(AP1064&gt;=V_NEED,AR1064&gt;=P_MIN,AQ1064&gt;=Z_MIN,F1064&lt;=N_CAP,D1064&lt;=R_MAX,OR(CORONA_REQ=0,O1064&gt;=G1064),OR(CORE_MODE&lt;&gt;3,E_CORE&lt;=E_NULL_MAX),N_CW_A_OK="yes"),1,0)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IF(CORE_MODE=1,G1064,IF(OR(CORE_MODE=3,CORE_MODE=4),IF(A_FEED=2,0,G1064)+(CHOOSE(N_CW+1,0,1,CW_N2,CW_N3,CW_N4,CW_N5,CW_N6)+IF(A_FEED=2,CHOOSE(MIN(N_CW_A,6)+1,0,1,CW_N2,CW_N3,CW_N4,CW_N5,CW_N6),CHOOSE(MIN(N_CW_A,2)+1,0,CW_A1,CW_A2)))*CW_PER_SWING*AM1064,AM1064))</f>
        <v>33.917799284226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2*ROUNDUP(G1065*1000/V_ZENER,0)*PRICE_Z+(4+IF(CORE_MODE=1,1,0)+IF(OR(CORE_MODE=3,CORE_MODE=4),IF(A_FEED=2,0,1)+2*N_CW+2*N_CW_A,0))*ROUNDUP(G1065*DIODE_SAFETY/V_STICK,0)*PRICE_STICK</f>
        <v>184.8</v>
      </c>
      <c r="AG1065" s="24" t="n">
        <f aca="false">SUM(X1065:AF1065)</f>
        <v>4257.58923393</v>
      </c>
      <c r="AH1065" s="20" t="n">
        <f aca="false">FIXED_BOM</f>
        <v>3754</v>
      </c>
      <c r="AI1065" s="24" t="n">
        <f aca="false">(AG1065+AH1065)*(1+CONT)</f>
        <v>9213.3276190195</v>
      </c>
      <c r="AJ1065" s="24" t="n">
        <f aca="false">IF(AR1065&gt;0,AI1065/AR1065,1000000000000)</f>
        <v>1228.59717527636</v>
      </c>
      <c r="AK1065" s="8" t="n">
        <f aca="false">IF(AND(AP1065&gt;=V_NEED,AR1065&gt;=P_MIN,AQ1065&gt;=Z_MIN,F1065&lt;=N_CAP,D1065&lt;=R_MAX,OR(CORONA_REQ=0,O1065&gt;=G1065),OR(CORE_MODE&lt;&gt;3,E_CORE&lt;=E_NULL_MAX),N_CW_A_OK="yes"),1,0)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IF(CORE_MODE=1,G1065,IF(OR(CORE_MODE=3,CORE_MODE=4),IF(A_FEED=2,0,G1065)+(CHOOSE(N_CW+1,0,1,CW_N2,CW_N3,CW_N4,CW_N5,CW_N6)+IF(A_FEED=2,CHOOSE(MIN(N_CW_A,6)+1,0,1,CW_N2,CW_N3,CW_N4,CW_N5,CW_N6),CHOOSE(MIN(N_CW_A,2)+1,0,CW_A1,CW_A2)))*CW_PER_SWING*AM1065,AM1065))</f>
        <v>36.698536825236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2*ROUNDUP(G1066*1000/V_ZENER,0)*PRICE_Z+(4+IF(CORE_MODE=1,1,0)+IF(OR(CORE_MODE=3,CORE_MODE=4),IF(A_FEED=2,0,1)+2*N_CW+2*N_CW_A,0))*ROUNDUP(G1066*DIODE_SAFETY/V_STICK,0)*PRICE_STICK</f>
        <v>184.8</v>
      </c>
      <c r="AG1066" s="24" t="n">
        <f aca="false">SUM(X1066:AF1066)</f>
        <v>5484.51415898</v>
      </c>
      <c r="AH1066" s="20" t="n">
        <f aca="false">FIXED_BOM</f>
        <v>3754</v>
      </c>
      <c r="AI1066" s="24" t="n">
        <f aca="false">(AG1066+AH1066)*(1+CONT)</f>
        <v>10624.291282827</v>
      </c>
      <c r="AJ1066" s="24" t="n">
        <f aca="false">IF(AR1066&gt;0,AI1066/AR1066,1000000000000)</f>
        <v>1010.52329602537</v>
      </c>
      <c r="AK1066" s="8" t="n">
        <f aca="false">IF(AND(AP1066&gt;=V_NEED,AR1066&gt;=P_MIN,AQ1066&gt;=Z_MIN,F1066&lt;=N_CAP,D1066&lt;=R_MAX,OR(CORONA_REQ=0,O1066&gt;=G1066),OR(CORE_MODE&lt;&gt;3,E_CORE&lt;=E_NULL_MAX),N_CW_A_OK="yes"),1,0)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IF(CORE_MODE=1,G1066,IF(OR(CORE_MODE=3,CORE_MODE=4),IF(A_FEED=2,0,G1066)+(CHOOSE(N_CW+1,0,1,CW_N2,CW_N3,CW_N4,CW_N5,CW_N6)+IF(A_FEED=2,CHOOSE(MIN(N_CW_A,6)+1,0,1,CW_N2,CW_N3,CW_N4,CW_N5,CW_N6),CHOOSE(MIN(N_CW_A,2)+1,0,CW_A1,CW_A2)))*CW_PER_SWING*AM1066,AM1066))</f>
        <v>41.243829937596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2*ROUNDUP(G1067*1000/V_ZENER,0)*PRICE_Z+(4+IF(CORE_MODE=1,1,0)+IF(OR(CORE_MODE=3,CORE_MODE=4),IF(A_FEED=2,0,1)+2*N_CW+2*N_CW_A,0))*ROUNDUP(G1067*DIODE_SAFETY/V_STICK,0)*PRICE_STICK</f>
        <v>184.8</v>
      </c>
      <c r="AG1067" s="24" t="n">
        <f aca="false">SUM(X1067:AF1067)</f>
        <v>1654.50807148</v>
      </c>
      <c r="AH1067" s="20" t="n">
        <f aca="false">FIXED_BOM</f>
        <v>3754</v>
      </c>
      <c r="AI1067" s="24" t="n">
        <f aca="false">(AG1067+AH1067)*(1+CONT)</f>
        <v>6219.784282202</v>
      </c>
      <c r="AJ1067" s="24" t="n">
        <f aca="false">IF(AR1067&gt;0,AI1067/AR1067,1000000000000)</f>
        <v>5118.07721669144</v>
      </c>
      <c r="AK1067" s="8" t="n">
        <f aca="false">IF(AND(AP1067&gt;=V_NEED,AR1067&gt;=P_MIN,AQ1067&gt;=Z_MIN,F1067&lt;=N_CAP,D1067&lt;=R_MAX,OR(CORONA_REQ=0,O1067&gt;=G1067),OR(CORE_MODE&lt;&gt;3,E_CORE&lt;=E_NULL_MAX),N_CW_A_OK="yes"),1,0)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IF(CORE_MODE=1,G1067,IF(OR(CORE_MODE=3,CORE_MODE=4),IF(A_FEED=2,0,G1067)+(CHOOSE(N_CW+1,0,1,CW_N2,CW_N3,CW_N4,CW_N5,CW_N6)+IF(A_FEED=2,CHOOSE(MIN(N_CW_A,6)+1,0,1,CW_N2,CW_N3,CW_N4,CW_N5,CW_N6),CHOOSE(MIN(N_CW_A,2)+1,0,CW_A1,CW_A2)))*CW_PER_SWING*AM1067,AM1067))</f>
        <v>18.26082097983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2*ROUNDUP(G1068*1000/V_ZENER,0)*PRICE_Z+(4+IF(CORE_MODE=1,1,0)+IF(OR(CORE_MODE=3,CORE_MODE=4),IF(A_FEED=2,0,1)+2*N_CW+2*N_CW_A,0))*ROUNDUP(G1068*DIODE_SAFETY/V_STICK,0)*PRICE_STICK</f>
        <v>184.8</v>
      </c>
      <c r="AG1068" s="24" t="n">
        <f aca="false">SUM(X1068:AF1068)</f>
        <v>2288.58927897</v>
      </c>
      <c r="AH1068" s="20" t="n">
        <f aca="false">FIXED_BOM</f>
        <v>3754</v>
      </c>
      <c r="AI1068" s="24" t="n">
        <f aca="false">(AG1068+AH1068)*(1+CONT)</f>
        <v>6948.9776708155</v>
      </c>
      <c r="AJ1068" s="24" t="n">
        <f aca="false">IF(AR1068&gt;0,AI1068/AR1068,1000000000000)</f>
        <v>2731.8202735664</v>
      </c>
      <c r="AK1068" s="8" t="n">
        <f aca="false">IF(AND(AP1068&gt;=V_NEED,AR1068&gt;=P_MIN,AQ1068&gt;=Z_MIN,F1068&lt;=N_CAP,D1068&lt;=R_MAX,OR(CORONA_REQ=0,O1068&gt;=G1068),OR(CORE_MODE&lt;&gt;3,E_CORE&lt;=E_NULL_MAX),N_CW_A_OK="yes"),1,0)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IF(CORE_MODE=1,G1068,IF(OR(CORE_MODE=3,CORE_MODE=4),IF(A_FEED=2,0,G1068)+(CHOOSE(N_CW+1,0,1,CW_N2,CW_N3,CW_N4,CW_N5,CW_N6)+IF(A_FEED=2,CHOOSE(MIN(N_CW_A,6)+1,0,1,CW_N2,CW_N3,CW_N4,CW_N5,CW_N6),CHOOSE(MIN(N_CW_A,2)+1,0,CW_A1,CW_A2)))*CW_PER_SWING*AM1068,AM1068))</f>
        <v>32.81027087052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2*ROUNDUP(G1069*1000/V_ZENER,0)*PRICE_Z+(4+IF(CORE_MODE=1,1,0)+IF(OR(CORE_MODE=3,CORE_MODE=4),IF(A_FEED=2,0,1)+2*N_CW+2*N_CW_A,0))*ROUNDUP(G1069*DIODE_SAFETY/V_STICK,0)*PRICE_STICK</f>
        <v>184.8</v>
      </c>
      <c r="AG1069" s="24" t="n">
        <f aca="false">SUM(X1069:AF1069)</f>
        <v>2820.2461865</v>
      </c>
      <c r="AH1069" s="20" t="n">
        <f aca="false">FIXED_BOM</f>
        <v>3754</v>
      </c>
      <c r="AI1069" s="24" t="n">
        <f aca="false">(AG1069+AH1069)*(1+CONT)</f>
        <v>7560.383114475</v>
      </c>
      <c r="AJ1069" s="24" t="n">
        <f aca="false">IF(AR1069&gt;0,AI1069/AR1069,1000000000000)</f>
        <v>1945.76058384143</v>
      </c>
      <c r="AK1069" s="8" t="n">
        <f aca="false">IF(AND(AP1069&gt;=V_NEED,AR1069&gt;=P_MIN,AQ1069&gt;=Z_MIN,F1069&lt;=N_CAP,D1069&lt;=R_MAX,OR(CORONA_REQ=0,O1069&gt;=G1069),OR(CORE_MODE&lt;&gt;3,E_CORE&lt;=E_NULL_MAX),N_CW_A_OK="yes"),1,0)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IF(CORE_MODE=1,G1069,IF(OR(CORE_MODE=3,CORE_MODE=4),IF(A_FEED=2,0,G1069)+(CHOOSE(N_CW+1,0,1,CW_N2,CW_N3,CW_N4,CW_N5,CW_N6)+IF(A_FEED=2,CHOOSE(MIN(N_CW_A,6)+1,0,1,CW_N2,CW_N3,CW_N4,CW_N5,CW_N6),CHOOSE(MIN(N_CW_A,2)+1,0,CW_A1,CW_A2)))*CW_PER_SWING*AM1069,AM1069))</f>
        <v>40.047671576484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2*ROUNDUP(G1070*1000/V_ZENER,0)*PRICE_Z+(4+IF(CORE_MODE=1,1,0)+IF(OR(CORE_MODE=3,CORE_MODE=4),IF(A_FEED=2,0,1)+2*N_CW+2*N_CW_A,0))*ROUNDUP(G1070*DIODE_SAFETY/V_STICK,0)*PRICE_STICK</f>
        <v>184.8</v>
      </c>
      <c r="AG1070" s="24" t="n">
        <f aca="false">SUM(X1070:AF1070)</f>
        <v>3454.32738899</v>
      </c>
      <c r="AH1070" s="20" t="n">
        <f aca="false">FIXED_BOM</f>
        <v>3754</v>
      </c>
      <c r="AI1070" s="24" t="n">
        <f aca="false">(AG1070+AH1070)*(1+CONT)</f>
        <v>8289.5764973385</v>
      </c>
      <c r="AJ1070" s="24" t="n">
        <f aca="false">IF(AR1070&gt;0,AI1070/AR1070,1000000000000)</f>
        <v>1584.09852589875</v>
      </c>
      <c r="AK1070" s="8" t="n">
        <f aca="false">IF(AND(AP1070&gt;=V_NEED,AR1070&gt;=P_MIN,AQ1070&gt;=Z_MIN,F1070&lt;=N_CAP,D1070&lt;=R_MAX,OR(CORONA_REQ=0,O1070&gt;=G1070),OR(CORE_MODE&lt;&gt;3,E_CORE&lt;=E_NULL_MAX),N_CW_A_OK="yes"),1,0)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IF(CORE_MODE=1,G1070,IF(OR(CORE_MODE=3,CORE_MODE=4),IF(A_FEED=2,0,G1070)+(CHOOSE(N_CW+1,0,1,CW_N2,CW_N3,CW_N4,CW_N5,CW_N6)+IF(A_FEED=2,CHOOSE(MIN(N_CW_A,6)+1,0,1,CW_N2,CW_N3,CW_N4,CW_N5,CW_N6),CHOOSE(MIN(N_CW_A,2)+1,0,CW_A1,CW_A2)))*CW_PER_SWING*AM1070,AM1070))</f>
        <v>42.7194563796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2*ROUNDUP(G1071*1000/V_ZENER,0)*PRICE_Z+(4+IF(CORE_MODE=1,1,0)+IF(OR(CORE_MODE=3,CORE_MODE=4),IF(A_FEED=2,0,1)+2*N_CW+2*N_CW_A,0))*ROUNDUP(G1071*DIODE_SAFETY/V_STICK,0)*PRICE_STICK</f>
        <v>184.8</v>
      </c>
      <c r="AG1071" s="24" t="n">
        <f aca="false">SUM(X1071:AF1071)</f>
        <v>3985.98430152</v>
      </c>
      <c r="AH1071" s="20" t="n">
        <f aca="false">FIXED_BOM</f>
        <v>3754</v>
      </c>
      <c r="AI1071" s="24" t="n">
        <f aca="false">(AG1071+AH1071)*(1+CONT)</f>
        <v>8900.981946748</v>
      </c>
      <c r="AJ1071" s="24" t="n">
        <f aca="false">IF(AR1071&gt;0,AI1071/AR1071,1000000000000)</f>
        <v>1351.85945170499</v>
      </c>
      <c r="AK1071" s="8" t="n">
        <f aca="false">IF(AND(AP1071&gt;=V_NEED,AR1071&gt;=P_MIN,AQ1071&gt;=Z_MIN,F1071&lt;=N_CAP,D1071&lt;=R_MAX,OR(CORONA_REQ=0,O1071&gt;=G1071),OR(CORE_MODE&lt;&gt;3,E_CORE&lt;=E_NULL_MAX),N_CW_A_OK="yes"),1,0)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IF(CORE_MODE=1,G1071,IF(OR(CORE_MODE=3,CORE_MODE=4),IF(A_FEED=2,0,G1071)+(CHOOSE(N_CW+1,0,1,CW_N2,CW_N3,CW_N4,CW_N5,CW_N6)+IF(A_FEED=2,CHOOSE(MIN(N_CW_A,6)+1,0,1,CW_N2,CW_N3,CW_N4,CW_N5,CW_N6),CHOOSE(MIN(N_CW_A,2)+1,0,CW_A1,CW_A2)))*CW_PER_SWING*AM1071,AM1071))</f>
        <v>43.530186312756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2*ROUNDUP(G1072*1000/V_ZENER,0)*PRICE_Z+(4+IF(CORE_MODE=1,1,0)+IF(OR(CORE_MODE=3,CORE_MODE=4),IF(A_FEED=2,0,1)+2*N_CW+2*N_CW_A,0))*ROUNDUP(G1072*DIODE_SAFETY/V_STICK,0)*PRICE_STICK</f>
        <v>184.8</v>
      </c>
      <c r="AG1072" s="24" t="n">
        <f aca="false">SUM(X1072:AF1072)</f>
        <v>5254.14672497</v>
      </c>
      <c r="AH1072" s="20" t="n">
        <f aca="false">FIXED_BOM</f>
        <v>3754</v>
      </c>
      <c r="AI1072" s="24" t="n">
        <f aca="false">(AG1072+AH1072)*(1+CONT)</f>
        <v>10359.3687337155</v>
      </c>
      <c r="AJ1072" s="24" t="n">
        <f aca="false">IF(AR1072&gt;0,AI1072/AR1072,1000000000000)</f>
        <v>1114.36534948568</v>
      </c>
      <c r="AK1072" s="8" t="n">
        <f aca="false">IF(AND(AP1072&gt;=V_NEED,AR1072&gt;=P_MIN,AQ1072&gt;=Z_MIN,F1072&lt;=N_CAP,D1072&lt;=R_MAX,OR(CORONA_REQ=0,O1072&gt;=G1072),OR(CORE_MODE&lt;&gt;3,E_CORE&lt;=E_NULL_MAX),N_CW_A_OK="yes"),1,0)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IF(CORE_MODE=1,G1072,IF(OR(CORE_MODE=3,CORE_MODE=4),IF(A_FEED=2,0,G1072)+(CHOOSE(N_CW+1,0,1,CW_N2,CW_N3,CW_N4,CW_N5,CW_N6)+IF(A_FEED=2,CHOOSE(MIN(N_CW_A,6)+1,0,1,CW_N2,CW_N3,CW_N4,CW_N5,CW_N6),CHOOSE(MIN(N_CW_A,2)+1,0,CW_A1,CW_A2)))*CW_PER_SWING*AM1072,AM1072))</f>
        <v>44.67246890535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2*ROUNDUP(G1073*1000/V_ZENER,0)*PRICE_Z+(4+IF(CORE_MODE=1,1,0)+IF(OR(CORE_MODE=3,CORE_MODE=4),IF(A_FEED=2,0,1)+2*N_CW+2*N_CW_A,0))*ROUNDUP(G1073*DIODE_SAFETY/V_STICK,0)*PRICE_STICK</f>
        <v>184.8</v>
      </c>
      <c r="AG1073" s="24" t="n">
        <f aca="false">SUM(X1073:AF1073)</f>
        <v>1769.11628216</v>
      </c>
      <c r="AH1073" s="20" t="n">
        <f aca="false">FIXED_BOM</f>
        <v>3754</v>
      </c>
      <c r="AI1073" s="24" t="n">
        <f aca="false">(AG1073+AH1073)*(1+CONT)</f>
        <v>6351.583724484</v>
      </c>
      <c r="AJ1073" s="24" t="n">
        <f aca="false">IF(AR1073&gt;0,AI1073/AR1073,1000000000000)</f>
        <v>4297.24059053314</v>
      </c>
      <c r="AK1073" s="8" t="n">
        <f aca="false">IF(AND(AP1073&gt;=V_NEED,AR1073&gt;=P_MIN,AQ1073&gt;=Z_MIN,F1073&lt;=N_CAP,D1073&lt;=R_MAX,OR(CORONA_REQ=0,O1073&gt;=G1073),OR(CORE_MODE&lt;&gt;3,E_CORE&lt;=E_NULL_MAX),N_CW_A_OK="yes"),1,0)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IF(CORE_MODE=1,G1073,IF(OR(CORE_MODE=3,CORE_MODE=4),IF(A_FEED=2,0,G1073)+(CHOOSE(N_CW+1,0,1,CW_N2,CW_N3,CW_N4,CW_N5,CW_N6)+IF(A_FEED=2,CHOOSE(MIN(N_CW_A,6)+1,0,1,CW_N2,CW_N3,CW_N4,CW_N5,CW_N6),CHOOSE(MIN(N_CW_A,2)+1,0,CW_A1,CW_A2)))*CW_PER_SWING*AM1073,AM1073))</f>
        <v>20.911985875638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2*ROUNDUP(G1074*1000/V_ZENER,0)*PRICE_Z+(4+IF(CORE_MODE=1,1,0)+IF(OR(CORE_MODE=3,CORE_MODE=4),IF(A_FEED=2,0,1)+2*N_CW+2*N_CW_A,0))*ROUNDUP(G1074*DIODE_SAFETY/V_STICK,0)*PRICE_STICK</f>
        <v>184.8</v>
      </c>
      <c r="AG1074" s="24" t="n">
        <f aca="false">SUM(X1074:AF1074)</f>
        <v>2409.28953751</v>
      </c>
      <c r="AH1074" s="20" t="n">
        <f aca="false">FIXED_BOM</f>
        <v>3754</v>
      </c>
      <c r="AI1074" s="24" t="n">
        <f aca="false">(AG1074+AH1074)*(1+CONT)</f>
        <v>7087.7829681365</v>
      </c>
      <c r="AJ1074" s="24" t="n">
        <f aca="false">IF(AR1074&gt;0,AI1074/AR1074,1000000000000)</f>
        <v>2395.17994750465</v>
      </c>
      <c r="AK1074" s="8" t="n">
        <f aca="false">IF(AND(AP1074&gt;=V_NEED,AR1074&gt;=P_MIN,AQ1074&gt;=Z_MIN,F1074&lt;=N_CAP,D1074&lt;=R_MAX,OR(CORONA_REQ=0,O1074&gt;=G1074),OR(CORE_MODE&lt;&gt;3,E_CORE&lt;=E_NULL_MAX),N_CW_A_OK="yes"),1,0)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IF(CORE_MODE=1,G1074,IF(OR(CORE_MODE=3,CORE_MODE=4),IF(A_FEED=2,0,G1074)+(CHOOSE(N_CW+1,0,1,CW_N2,CW_N3,CW_N4,CW_N5,CW_N6)+IF(A_FEED=2,CHOOSE(MIN(N_CW_A,6)+1,0,1,CW_N2,CW_N3,CW_N4,CW_N5,CW_N6),CHOOSE(MIN(N_CW_A,2)+1,0,CW_A1,CW_A2)))*CW_PER_SWING*AM1074,AM1074))</f>
        <v>31.613615899866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2*ROUNDUP(G1075*1000/V_ZENER,0)*PRICE_Z+(4+IF(CORE_MODE=1,1,0)+IF(OR(CORE_MODE=3,CORE_MODE=4),IF(A_FEED=2,0,1)+2*N_CW+2*N_CW_A,0))*ROUNDUP(G1075*DIODE_SAFETY/V_STICK,0)*PRICE_STICK</f>
        <v>184.8</v>
      </c>
      <c r="AG1075" s="24" t="n">
        <f aca="false">SUM(X1075:AF1075)</f>
        <v>2947.03842093</v>
      </c>
      <c r="AH1075" s="20" t="n">
        <f aca="false">FIXED_BOM</f>
        <v>3754</v>
      </c>
      <c r="AI1075" s="24" t="n">
        <f aca="false">(AG1075+AH1075)*(1+CONT)</f>
        <v>7706.1941840695</v>
      </c>
      <c r="AJ1075" s="24" t="n">
        <f aca="false">IF(AR1075&gt;0,AI1075/AR1075,1000000000000)</f>
        <v>1729.69731599972</v>
      </c>
      <c r="AK1075" s="8" t="n">
        <f aca="false">IF(AND(AP1075&gt;=V_NEED,AR1075&gt;=P_MIN,AQ1075&gt;=Z_MIN,F1075&lt;=N_CAP,D1075&lt;=R_MAX,OR(CORONA_REQ=0,O1075&gt;=G1075),OR(CORE_MODE&lt;&gt;3,E_CORE&lt;=E_NULL_MAX),N_CW_A_OK="yes"),1,0)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IF(CORE_MODE=1,G1075,IF(OR(CORE_MODE=3,CORE_MODE=4),IF(A_FEED=2,0,G1075)+(CHOOSE(N_CW+1,0,1,CW_N2,CW_N3,CW_N4,CW_N5,CW_N6)+IF(A_FEED=2,CHOOSE(MIN(N_CW_A,6)+1,0,1,CW_N2,CW_N3,CW_N4,CW_N5,CW_N6),CHOOSE(MIN(N_CW_A,2)+1,0,CW_A1,CW_A2)))*CW_PER_SWING*AM1075,AM1075))</f>
        <v>37.13268392262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2*ROUNDUP(G1076*1000/V_ZENER,0)*PRICE_Z+(4+IF(CORE_MODE=1,1,0)+IF(OR(CORE_MODE=3,CORE_MODE=4),IF(A_FEED=2,0,1)+2*N_CW+2*N_CW_A,0))*ROUNDUP(G1076*DIODE_SAFETY/V_STICK,0)*PRICE_STICK</f>
        <v>184.8</v>
      </c>
      <c r="AG1076" s="24" t="n">
        <f aca="false">SUM(X1076:AF1076)</f>
        <v>3587.21161778</v>
      </c>
      <c r="AH1076" s="20" t="n">
        <f aca="false">FIXED_BOM</f>
        <v>3754</v>
      </c>
      <c r="AI1076" s="24" t="n">
        <f aca="false">(AG1076+AH1076)*(1+CONT)</f>
        <v>8442.393360447</v>
      </c>
      <c r="AJ1076" s="24" t="n">
        <f aca="false">IF(AR1076&gt;0,AI1076/AR1076,1000000000000)</f>
        <v>1417.78305477993</v>
      </c>
      <c r="AK1076" s="8" t="n">
        <f aca="false">IF(AND(AP1076&gt;=V_NEED,AR1076&gt;=P_MIN,AQ1076&gt;=Z_MIN,F1076&lt;=N_CAP,D1076&lt;=R_MAX,OR(CORONA_REQ=0,O1076&gt;=G1076),OR(CORE_MODE&lt;&gt;3,E_CORE&lt;=E_NULL_MAX),N_CW_A_OK="yes"),1,0)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IF(CORE_MODE=1,G1076,IF(OR(CORE_MODE=3,CORE_MODE=4),IF(A_FEED=2,0,G1076)+(CHOOSE(N_CW+1,0,1,CW_N2,CW_N3,CW_N4,CW_N5,CW_N6)+IF(A_FEED=2,CHOOSE(MIN(N_CW_A,6)+1,0,1,CW_N2,CW_N3,CW_N4,CW_N5,CW_N6),CHOOSE(MIN(N_CW_A,2)+1,0,CW_A1,CW_A2)))*CW_PER_SWING*AM1076,AM1076))</f>
        <v>39.06434648259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2*ROUNDUP(G1077*1000/V_ZENER,0)*PRICE_Z+(4+IF(CORE_MODE=1,1,0)+IF(OR(CORE_MODE=3,CORE_MODE=4),IF(A_FEED=2,0,1)+2*N_CW+2*N_CW_A,0))*ROUNDUP(G1077*DIODE_SAFETY/V_STICK,0)*PRICE_STICK</f>
        <v>184.8</v>
      </c>
      <c r="AG1077" s="24" t="n">
        <f aca="false">SUM(X1077:AF1077)</f>
        <v>4227.38474813</v>
      </c>
      <c r="AH1077" s="20" t="n">
        <f aca="false">FIXED_BOM</f>
        <v>3754</v>
      </c>
      <c r="AI1077" s="24" t="n">
        <f aca="false">(AG1077+AH1077)*(1+CONT)</f>
        <v>9178.5924603495</v>
      </c>
      <c r="AJ1077" s="24" t="n">
        <f aca="false">IF(AR1077&gt;0,AI1077/AR1077,1000000000000)</f>
        <v>1231.1017636627</v>
      </c>
      <c r="AK1077" s="8" t="n">
        <f aca="false">IF(AND(AP1077&gt;=V_NEED,AR1077&gt;=P_MIN,AQ1077&gt;=Z_MIN,F1077&lt;=N_CAP,D1077&lt;=R_MAX,OR(CORONA_REQ=0,O1077&gt;=G1077),OR(CORE_MODE&lt;&gt;3,E_CORE&lt;=E_NULL_MAX),N_CW_A_OK="yes"),1,0)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IF(CORE_MODE=1,G1077,IF(OR(CORE_MODE=3,CORE_MODE=4),IF(A_FEED=2,0,G1077)+(CHOOSE(N_CW+1,0,1,CW_N2,CW_N3,CW_N4,CW_N5,CW_N6)+IF(A_FEED=2,CHOOSE(MIN(N_CW_A,6)+1,0,1,CW_N2,CW_N3,CW_N4,CW_N5,CW_N6),CHOOSE(MIN(N_CW_A,2)+1,0,CW_A1,CW_A2)))*CW_PER_SWING*AM1077,AM1077))</f>
        <v>40.541309950284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2*ROUNDUP(G1078*1000/V_ZENER,0)*PRICE_Z+(4+IF(CORE_MODE=1,1,0)+IF(OR(CORE_MODE=3,CORE_MODE=4),IF(A_FEED=2,0,1)+2*N_CW+2*N_CW_A,0))*ROUNDUP(G1078*DIODE_SAFETY/V_STICK,0)*PRICE_STICK</f>
        <v>184.8</v>
      </c>
      <c r="AG1078" s="24" t="n">
        <f aca="false">SUM(X1078:AF1078)</f>
        <v>5507.7311473</v>
      </c>
      <c r="AH1078" s="20" t="n">
        <f aca="false">FIXED_BOM</f>
        <v>3754</v>
      </c>
      <c r="AI1078" s="24" t="n">
        <f aca="false">(AG1078+AH1078)*(1+CONT)</f>
        <v>10650.990819395</v>
      </c>
      <c r="AJ1078" s="24" t="n">
        <f aca="false">IF(AR1078&gt;0,AI1078/AR1078,1000000000000)</f>
        <v>1017.50274551108</v>
      </c>
      <c r="AK1078" s="8" t="n">
        <f aca="false">IF(AND(AP1078&gt;=V_NEED,AR1078&gt;=P_MIN,AQ1078&gt;=Z_MIN,F1078&lt;=N_CAP,D1078&lt;=R_MAX,OR(CORONA_REQ=0,O1078&gt;=G1078),OR(CORE_MODE&lt;&gt;3,E_CORE&lt;=E_NULL_MAX),N_CW_A_OK="yes"),1,0)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IF(CORE_MODE=1,G1078,IF(OR(CORE_MODE=3,CORE_MODE=4),IF(A_FEED=2,0,G1078)+(CHOOSE(N_CW+1,0,1,CW_N2,CW_N3,CW_N4,CW_N5,CW_N6)+IF(A_FEED=2,CHOOSE(MIN(N_CW_A,6)+1,0,1,CW_N2,CW_N3,CW_N4,CW_N5,CW_N6),CHOOSE(MIN(N_CW_A,2)+1,0,CW_A1,CW_A2)))*CW_PER_SWING*AM1078,AM1078))</f>
        <v>42.95131361235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2*ROUNDUP(G1079*1000/V_ZENER,0)*PRICE_Z+(4+IF(CORE_MODE=1,1,0)+IF(OR(CORE_MODE=3,CORE_MODE=4),IF(A_FEED=2,0,1)+2*N_CW+2*N_CW_A,0))*ROUNDUP(G1079*DIODE_SAFETY/V_STICK,0)*PRICE_STICK</f>
        <v>184.8</v>
      </c>
      <c r="AG1079" s="24" t="n">
        <f aca="false">SUM(X1079:AF1079)</f>
        <v>1781.30025788</v>
      </c>
      <c r="AH1079" s="20" t="n">
        <f aca="false">FIXED_BOM</f>
        <v>3754</v>
      </c>
      <c r="AI1079" s="24" t="n">
        <f aca="false">(AG1079+AH1079)*(1+CONT)</f>
        <v>6365.595296562</v>
      </c>
      <c r="AJ1079" s="24" t="n">
        <f aca="false">IF(AR1079&gt;0,AI1079/AR1079,1000000000000)</f>
        <v>4669.0357795585</v>
      </c>
      <c r="AK1079" s="8" t="n">
        <f aca="false">IF(AND(AP1079&gt;=V_NEED,AR1079&gt;=P_MIN,AQ1079&gt;=Z_MIN,F1079&lt;=N_CAP,D1079&lt;=R_MAX,OR(CORONA_REQ=0,O1079&gt;=G1079),OR(CORE_MODE&lt;&gt;3,E_CORE&lt;=E_NULL_MAX),N_CW_A_OK="yes"),1,0)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IF(CORE_MODE=1,G1079,IF(OR(CORE_MODE=3,CORE_MODE=4),IF(A_FEED=2,0,G1079)+(CHOOSE(N_CW+1,0,1,CW_N2,CW_N3,CW_N4,CW_N5,CW_N6)+IF(A_FEED=2,CHOOSE(MIN(N_CW_A,6)+1,0,1,CW_N2,CW_N3,CW_N4,CW_N5,CW_N6),CHOOSE(MIN(N_CW_A,2)+1,0,CW_A1,CW_A2)))*CW_PER_SWING*AM1079,AM1079))</f>
        <v>14.284031190858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2*ROUNDUP(G1080*1000/V_ZENER,0)*PRICE_Z+(4+IF(CORE_MODE=1,1,0)+IF(OR(CORE_MODE=3,CORE_MODE=4),IF(A_FEED=2,0,1)+2*N_CW+2*N_CW_A,0))*ROUNDUP(G1080*DIODE_SAFETY/V_STICK,0)*PRICE_STICK</f>
        <v>184.8</v>
      </c>
      <c r="AG1080" s="24" t="n">
        <f aca="false">SUM(X1080:AF1080)</f>
        <v>2427.56550109</v>
      </c>
      <c r="AH1080" s="20" t="n">
        <f aca="false">FIXED_BOM</f>
        <v>3754</v>
      </c>
      <c r="AI1080" s="24" t="n">
        <f aca="false">(AG1080+AH1080)*(1+CONT)</f>
        <v>7108.8003262535</v>
      </c>
      <c r="AJ1080" s="24" t="n">
        <f aca="false">IF(AR1080&gt;0,AI1080/AR1080,1000000000000)</f>
        <v>2566.29924714726</v>
      </c>
      <c r="AK1080" s="8" t="n">
        <f aca="false">IF(AND(AP1080&gt;=V_NEED,AR1080&gt;=P_MIN,AQ1080&gt;=Z_MIN,F1080&lt;=N_CAP,D1080&lt;=R_MAX,OR(CORONA_REQ=0,O1080&gt;=G1080),OR(CORE_MODE&lt;&gt;3,E_CORE&lt;=E_NULL_MAX),N_CW_A_OK="yes"),1,0)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IF(CORE_MODE=1,G1080,IF(OR(CORE_MODE=3,CORE_MODE=4),IF(A_FEED=2,0,G1080)+(CHOOSE(N_CW+1,0,1,CW_N2,CW_N3,CW_N4,CW_N5,CW_N6)+IF(A_FEED=2,CHOOSE(MIN(N_CW_A,6)+1,0,1,CW_N2,CW_N3,CW_N4,CW_N5,CW_N6),CHOOSE(MIN(N_CW_A,2)+1,0,CW_A1,CW_A2)))*CW_PER_SWING*AM1080,AM1080))</f>
        <v>22.365035683848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2*ROUNDUP(G1081*1000/V_ZENER,0)*PRICE_Z+(4+IF(CORE_MODE=1,1,0)+IF(OR(CORE_MODE=3,CORE_MODE=4),IF(A_FEED=2,0,1)+2*N_CW+2*N_CW_A,0))*ROUNDUP(G1081*DIODE_SAFETY/V_STICK,0)*PRICE_STICK</f>
        <v>184.8</v>
      </c>
      <c r="AG1081" s="24" t="n">
        <f aca="false">SUM(X1081:AF1081)</f>
        <v>3176.25490879</v>
      </c>
      <c r="AH1081" s="20" t="n">
        <f aca="false">FIXED_BOM</f>
        <v>3754</v>
      </c>
      <c r="AI1081" s="24" t="n">
        <f aca="false">(AG1081+AH1081)*(1+CONT)</f>
        <v>7969.7931451085</v>
      </c>
      <c r="AJ1081" s="24" t="n">
        <f aca="false">IF(AR1081&gt;0,AI1081/AR1081,1000000000000)</f>
        <v>1906.47804206764</v>
      </c>
      <c r="AK1081" s="8" t="n">
        <f aca="false">IF(AND(AP1081&gt;=V_NEED,AR1081&gt;=P_MIN,AQ1081&gt;=Z_MIN,F1081&lt;=N_CAP,D1081&lt;=R_MAX,OR(CORONA_REQ=0,O1081&gt;=G1081),OR(CORE_MODE&lt;&gt;3,E_CORE&lt;=E_NULL_MAX),N_CW_A_OK="yes"),1,0)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IF(CORE_MODE=1,G1081,IF(OR(CORE_MODE=3,CORE_MODE=4),IF(A_FEED=2,0,G1081)+(CHOOSE(N_CW+1,0,1,CW_N2,CW_N3,CW_N4,CW_N5,CW_N6)+IF(A_FEED=2,CHOOSE(MIN(N_CW_A,6)+1,0,1,CW_N2,CW_N3,CW_N4,CW_N5,CW_N6),CHOOSE(MIN(N_CW_A,2)+1,0,CW_A1,CW_A2)))*CW_PER_SWING*AM1081,AM1081))</f>
        <v>27.688354656534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2*ROUNDUP(G1082*1000/V_ZENER,0)*PRICE_Z+(4+IF(CORE_MODE=1,1,0)+IF(OR(CORE_MODE=3,CORE_MODE=4),IF(A_FEED=2,0,1)+2*N_CW+2*N_CW_A,0))*ROUNDUP(G1082*DIODE_SAFETY/V_STICK,0)*PRICE_STICK</f>
        <v>184.8</v>
      </c>
      <c r="AG1082" s="24" t="n">
        <f aca="false">SUM(X1082:AF1082)</f>
        <v>3822.52002153</v>
      </c>
      <c r="AH1082" s="20" t="n">
        <f aca="false">FIXED_BOM</f>
        <v>3754</v>
      </c>
      <c r="AI1082" s="24" t="n">
        <f aca="false">(AG1082+AH1082)*(1+CONT)</f>
        <v>8712.9980247595</v>
      </c>
      <c r="AJ1082" s="24" t="n">
        <f aca="false">IF(AR1082&gt;0,AI1082/AR1082,1000000000000)</f>
        <v>1555.61360512499</v>
      </c>
      <c r="AK1082" s="8" t="n">
        <f aca="false">IF(AND(AP1082&gt;=V_NEED,AR1082&gt;=P_MIN,AQ1082&gt;=Z_MIN,F1082&lt;=N_CAP,D1082&lt;=R_MAX,OR(CORONA_REQ=0,O1082&gt;=G1082),OR(CORE_MODE&lt;&gt;3,E_CORE&lt;=E_NULL_MAX),N_CW_A_OK="yes"),1,0)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IF(CORE_MODE=1,G1082,IF(OR(CORE_MODE=3,CORE_MODE=4),IF(A_FEED=2,0,G1082)+(CHOOSE(N_CW+1,0,1,CW_N2,CW_N3,CW_N4,CW_N5,CW_N6)+IF(A_FEED=2,CHOOSE(MIN(N_CW_A,6)+1,0,1,CW_N2,CW_N3,CW_N4,CW_N5,CW_N6),CHOOSE(MIN(N_CW_A,2)+1,0,CW_A1,CW_A2)))*CW_PER_SWING*AM1082,AM1082))</f>
        <v>31.596896711952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2*ROUNDUP(G1083*1000/V_ZENER,0)*PRICE_Z+(4+IF(CORE_MODE=1,1,0)+IF(OR(CORE_MODE=3,CORE_MODE=4),IF(A_FEED=2,0,1)+2*N_CW+2*N_CW_A,0))*ROUNDUP(G1083*DIODE_SAFETY/V_STICK,0)*PRICE_STICK</f>
        <v>184.8</v>
      </c>
      <c r="AG1083" s="24" t="n">
        <f aca="false">SUM(X1083:AF1083)</f>
        <v>4468.78521171</v>
      </c>
      <c r="AH1083" s="20" t="n">
        <f aca="false">FIXED_BOM</f>
        <v>3754</v>
      </c>
      <c r="AI1083" s="24" t="n">
        <f aca="false">(AG1083+AH1083)*(1+CONT)</f>
        <v>9456.2029934665</v>
      </c>
      <c r="AJ1083" s="24" t="n">
        <f aca="false">IF(AR1083&gt;0,AI1083/AR1083,1000000000000)</f>
        <v>1347.00618681739</v>
      </c>
      <c r="AK1083" s="8" t="n">
        <f aca="false">IF(AND(AP1083&gt;=V_NEED,AR1083&gt;=P_MIN,AQ1083&gt;=Z_MIN,F1083&lt;=N_CAP,D1083&lt;=R_MAX,OR(CORONA_REQ=0,O1083&gt;=G1083),OR(CORE_MODE&lt;&gt;3,E_CORE&lt;=E_NULL_MAX),N_CW_A_OK="yes"),1,0)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IF(CORE_MODE=1,G1083,IF(OR(CORE_MODE=3,CORE_MODE=4),IF(A_FEED=2,0,G1083)+(CHOOSE(N_CW+1,0,1,CW_N2,CW_N3,CW_N4,CW_N5,CW_N6)+IF(A_FEED=2,CHOOSE(MIN(N_CW_A,6)+1,0,1,CW_N2,CW_N3,CW_N4,CW_N5,CW_N6),CHOOSE(MIN(N_CW_A,2)+1,0,CW_A1,CW_A2)))*CW_PER_SWING*AM1083,AM1083))</f>
        <v>34.876849933926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2*ROUNDUP(G1084*1000/V_ZENER,0)*PRICE_Z+(4+IF(CORE_MODE=1,1,0)+IF(OR(CORE_MODE=3,CORE_MODE=4),IF(A_FEED=2,0,1)+2*N_CW+2*N_CW_A,0))*ROUNDUP(G1084*DIODE_SAFETY/V_STICK,0)*PRICE_STICK</f>
        <v>184.8</v>
      </c>
      <c r="AG1084" s="24" t="n">
        <f aca="false">SUM(X1084:AF1084)</f>
        <v>5761.31557463</v>
      </c>
      <c r="AH1084" s="20" t="n">
        <f aca="false">FIXED_BOM</f>
        <v>3754</v>
      </c>
      <c r="AI1084" s="24" t="n">
        <f aca="false">(AG1084+AH1084)*(1+CONT)</f>
        <v>10942.6129108245</v>
      </c>
      <c r="AJ1084" s="24" t="n">
        <f aca="false">IF(AR1084&gt;0,AI1084/AR1084,1000000000000)</f>
        <v>1110.07722738737</v>
      </c>
      <c r="AK1084" s="8" t="n">
        <f aca="false">IF(AND(AP1084&gt;=V_NEED,AR1084&gt;=P_MIN,AQ1084&gt;=Z_MIN,F1084&lt;=N_CAP,D1084&lt;=R_MAX,OR(CORONA_REQ=0,O1084&gt;=G1084),OR(CORE_MODE&lt;&gt;3,E_CORE&lt;=E_NULL_MAX),N_CW_A_OK="yes"),1,0)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IF(CORE_MODE=1,G1084,IF(OR(CORE_MODE=3,CORE_MODE=4),IF(A_FEED=2,0,G1084)+(CHOOSE(N_CW+1,0,1,CW_N2,CW_N3,CW_N4,CW_N5,CW_N6)+IF(A_FEED=2,CHOOSE(MIN(N_CW_A,6)+1,0,1,CW_N2,CW_N3,CW_N4,CW_N5,CW_N6),CHOOSE(MIN(N_CW_A,2)+1,0,CW_A1,CW_A2)))*CW_PER_SWING*AM1084,AM1084))</f>
        <v>40.243165954992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2*ROUNDUP(G1085*1000/V_ZENER,0)*PRICE_Z+(4+IF(CORE_MODE=1,1,0)+IF(OR(CORE_MODE=3,CORE_MODE=4),IF(A_FEED=2,0,1)+2*N_CW+2*N_CW_A,0))*ROUNDUP(G1085*DIODE_SAFETY/V_STICK,0)*PRICE_STICK</f>
        <v>74.4</v>
      </c>
      <c r="AG1085" s="24" t="n">
        <f aca="false">SUM(X1085:AF1085)</f>
        <v>1360.62548239</v>
      </c>
      <c r="AH1085" s="20" t="n">
        <f aca="false">FIXED_BOM</f>
        <v>3754</v>
      </c>
      <c r="AI1085" s="24" t="n">
        <f aca="false">(AG1085+AH1085)*(1+CONT)</f>
        <v>5881.8193047485</v>
      </c>
      <c r="AJ1085" s="24" t="n">
        <f aca="false">IF(AR1085&gt;0,AI1085/AR1085,1000000000000)</f>
        <v>3121.36679136694</v>
      </c>
      <c r="AK1085" s="8" t="n">
        <f aca="false">IF(AND(AP1085&gt;=V_NEED,AR1085&gt;=P_MIN,AQ1085&gt;=Z_MIN,F1085&lt;=N_CAP,D1085&lt;=R_MAX,OR(CORONA_REQ=0,O1085&gt;=G1085),OR(CORE_MODE&lt;&gt;3,E_CORE&lt;=E_NULL_MAX),N_CW_A_OK="yes"),1,0)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IF(CORE_MODE=1,G1085,IF(OR(CORE_MODE=3,CORE_MODE=4),IF(A_FEED=2,0,G1085)+(CHOOSE(N_CW+1,0,1,CW_N2,CW_N3,CW_N4,CW_N5,CW_N6)+IF(A_FEED=2,CHOOSE(MIN(N_CW_A,6)+1,0,1,CW_N2,CW_N3,CW_N4,CW_N5,CW_N6),CHOOSE(MIN(N_CW_A,2)+1,0,CW_A1,CW_A2)))*CW_PER_SWING*AM1085,AM1085))</f>
        <v>17.301456235206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2*ROUNDUP(G1086*1000/V_ZENER,0)*PRICE_Z+(4+IF(CORE_MODE=1,1,0)+IF(OR(CORE_MODE=3,CORE_MODE=4),IF(A_FEED=2,0,1)+2*N_CW+2*N_CW_A,0))*ROUNDUP(G1086*DIODE_SAFETY/V_STICK,0)*PRICE_STICK</f>
        <v>74.4</v>
      </c>
      <c r="AG1086" s="24" t="n">
        <f aca="false">SUM(X1086:AF1086)</f>
        <v>1816.56777734</v>
      </c>
      <c r="AH1086" s="20" t="n">
        <f aca="false">FIXED_BOM</f>
        <v>3754</v>
      </c>
      <c r="AI1086" s="24" t="n">
        <f aca="false">(AG1086+AH1086)*(1+CONT)</f>
        <v>6406.152943941</v>
      </c>
      <c r="AJ1086" s="24" t="n">
        <f aca="false">IF(AR1086&gt;0,AI1086/AR1086,1000000000000)</f>
        <v>2078.66044271263</v>
      </c>
      <c r="AK1086" s="8" t="n">
        <f aca="false">IF(AND(AP1086&gt;=V_NEED,AR1086&gt;=P_MIN,AQ1086&gt;=Z_MIN,F1086&lt;=N_CAP,D1086&lt;=R_MAX,OR(CORONA_REQ=0,O1086&gt;=G1086),OR(CORE_MODE&lt;&gt;3,E_CORE&lt;=E_NULL_MAX),N_CW_A_OK="yes"),1,0)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IF(CORE_MODE=1,G1086,IF(OR(CORE_MODE=3,CORE_MODE=4),IF(A_FEED=2,0,G1086)+(CHOOSE(N_CW+1,0,1,CW_N2,CW_N3,CW_N4,CW_N5,CW_N6)+IF(A_FEED=2,CHOOSE(MIN(N_CW_A,6)+1,0,1,CW_N2,CW_N3,CW_N4,CW_N5,CW_N6),CHOOSE(MIN(N_CW_A,2)+1,0,CW_A1,CW_A2)))*CW_PER_SWING*AM1086,AM1086))</f>
        <v>17.434046738394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2*ROUNDUP(G1087*1000/V_ZENER,0)*PRICE_Z+(4+IF(CORE_MODE=1,1,0)+IF(OR(CORE_MODE=3,CORE_MODE=4),IF(A_FEED=2,0,1)+2*N_CW+2*N_CW_A,0))*ROUNDUP(G1087*DIODE_SAFETY/V_STICK,0)*PRICE_STICK</f>
        <v>74.4</v>
      </c>
      <c r="AG1087" s="24" t="n">
        <f aca="false">SUM(X1087:AF1087)</f>
        <v>2352.13454308</v>
      </c>
      <c r="AH1087" s="20" t="n">
        <f aca="false">FIXED_BOM</f>
        <v>3754</v>
      </c>
      <c r="AI1087" s="24" t="n">
        <f aca="false">(AG1087+AH1087)*(1+CONT)</f>
        <v>7022.054724542</v>
      </c>
      <c r="AJ1087" s="24" t="n">
        <f aca="false">IF(AR1087&gt;0,AI1087/AR1087,1000000000000)</f>
        <v>1642.30123493027</v>
      </c>
      <c r="AK1087" s="8" t="n">
        <f aca="false">IF(AND(AP1087&gt;=V_NEED,AR1087&gt;=P_MIN,AQ1087&gt;=Z_MIN,F1087&lt;=N_CAP,D1087&lt;=R_MAX,OR(CORONA_REQ=0,O1087&gt;=G1087),OR(CORE_MODE&lt;&gt;3,E_CORE&lt;=E_NULL_MAX),N_CW_A_OK="yes"),1,0)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IF(CORE_MODE=1,G1087,IF(OR(CORE_MODE=3,CORE_MODE=4),IF(A_FEED=2,0,G1087)+(CHOOSE(N_CW+1,0,1,CW_N2,CW_N3,CW_N4,CW_N5,CW_N6)+IF(A_FEED=2,CHOOSE(MIN(N_CW_A,6)+1,0,1,CW_N2,CW_N3,CW_N4,CW_N5,CW_N6),CHOOSE(MIN(N_CW_A,2)+1,0,CW_A1,CW_A2)))*CW_PER_SWING*AM1087,AM1087))</f>
        <v>17.54869563018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2*ROUNDUP(G1088*1000/V_ZENER,0)*PRICE_Z+(4+IF(CORE_MODE=1,1,0)+IF(OR(CORE_MODE=3,CORE_MODE=4),IF(A_FEED=2,0,1)+2*N_CW+2*N_CW_A,0))*ROUNDUP(G1088*DIODE_SAFETY/V_STICK,0)*PRICE_STICK</f>
        <v>74.4</v>
      </c>
      <c r="AG1088" s="24" t="n">
        <f aca="false">SUM(X1088:AF1088)</f>
        <v>2808.07677803</v>
      </c>
      <c r="AH1088" s="20" t="n">
        <f aca="false">FIXED_BOM</f>
        <v>3754</v>
      </c>
      <c r="AI1088" s="24" t="n">
        <f aca="false">(AG1088+AH1088)*(1+CONT)</f>
        <v>7546.3882947345</v>
      </c>
      <c r="AJ1088" s="24" t="n">
        <f aca="false">IF(AR1088&gt;0,AI1088/AR1088,1000000000000)</f>
        <v>1378.6568186627</v>
      </c>
      <c r="AK1088" s="8" t="n">
        <f aca="false">IF(AND(AP1088&gt;=V_NEED,AR1088&gt;=P_MIN,AQ1088&gt;=Z_MIN,F1088&lt;=N_CAP,D1088&lt;=R_MAX,OR(CORONA_REQ=0,O1088&gt;=G1088),OR(CORE_MODE&lt;&gt;3,E_CORE&lt;=E_NULL_MAX),N_CW_A_OK="yes"),1,0)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IF(CORE_MODE=1,G1088,IF(OR(CORE_MODE=3,CORE_MODE=4),IF(A_FEED=2,0,G1088)+(CHOOSE(N_CW+1,0,1,CW_N2,CW_N3,CW_N4,CW_N5,CW_N6)+IF(A_FEED=2,CHOOSE(MIN(N_CW_A,6)+1,0,1,CW_N2,CW_N3,CW_N4,CW_N5,CW_N6),CHOOSE(MIN(N_CW_A,2)+1,0,CW_A1,CW_A2)))*CW_PER_SWING*AM1088,AM1088))</f>
        <v>17.687716590258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2*ROUNDUP(G1089*1000/V_ZENER,0)*PRICE_Z+(4+IF(CORE_MODE=1,1,0)+IF(OR(CORE_MODE=3,CORE_MODE=4),IF(A_FEED=2,0,1)+2*N_CW+2*N_CW_A,0))*ROUNDUP(G1089*DIODE_SAFETY/V_STICK,0)*PRICE_STICK</f>
        <v>74.4</v>
      </c>
      <c r="AG1089" s="24" t="n">
        <f aca="false">SUM(X1089:AF1089)</f>
        <v>3264.01907448</v>
      </c>
      <c r="AH1089" s="20" t="n">
        <f aca="false">FIXED_BOM</f>
        <v>3754</v>
      </c>
      <c r="AI1089" s="24" t="n">
        <f aca="false">(AG1089+AH1089)*(1+CONT)</f>
        <v>8070.721935652</v>
      </c>
      <c r="AJ1089" s="24" t="n">
        <f aca="false">IF(AR1089&gt;0,AI1089/AR1089,1000000000000)</f>
        <v>1208.91653255215</v>
      </c>
      <c r="AK1089" s="8" t="n">
        <f aca="false">IF(AND(AP1089&gt;=V_NEED,AR1089&gt;=P_MIN,AQ1089&gt;=Z_MIN,F1089&lt;=N_CAP,D1089&lt;=R_MAX,OR(CORONA_REQ=0,O1089&gt;=G1089),OR(CORE_MODE&lt;&gt;3,E_CORE&lt;=E_NULL_MAX),N_CW_A_OK="yes"),1,0)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IF(CORE_MODE=1,G1089,IF(OR(CORE_MODE=3,CORE_MODE=4),IF(A_FEED=2,0,G1089)+(CHOOSE(N_CW+1,0,1,CW_N2,CW_N3,CW_N4,CW_N5,CW_N6)+IF(A_FEED=2,CHOOSE(MIN(N_CW_A,6)+1,0,1,CW_N2,CW_N3,CW_N4,CW_N5,CW_N6),CHOOSE(MIN(N_CW_A,2)+1,0,CW_A1,CW_A2)))*CW_PER_SWING*AM1089,AM1089))</f>
        <v>17.799975813906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2*ROUNDUP(G1090*1000/V_ZENER,0)*PRICE_Z+(4+IF(CORE_MODE=1,1,0)+IF(OR(CORE_MODE=3,CORE_MODE=4),IF(A_FEED=2,0,1)+2*N_CW+2*N_CW_A,0))*ROUNDUP(G1090*DIODE_SAFETY/V_STICK,0)*PRICE_STICK</f>
        <v>74.4</v>
      </c>
      <c r="AG1090" s="24" t="n">
        <f aca="false">SUM(X1090:AF1090)</f>
        <v>4255.52814214</v>
      </c>
      <c r="AH1090" s="20" t="n">
        <f aca="false">FIXED_BOM</f>
        <v>3754</v>
      </c>
      <c r="AI1090" s="24" t="n">
        <f aca="false">(AG1090+AH1090)*(1+CONT)</f>
        <v>9210.957363461</v>
      </c>
      <c r="AJ1090" s="24" t="n">
        <f aca="false">IF(AR1090&gt;0,AI1090/AR1090,1000000000000)</f>
        <v>1015.76290956834</v>
      </c>
      <c r="AK1090" s="8" t="n">
        <f aca="false">IF(AND(AP1090&gt;=V_NEED,AR1090&gt;=P_MIN,AQ1090&gt;=Z_MIN,F1090&lt;=N_CAP,D1090&lt;=R_MAX,OR(CORONA_REQ=0,O1090&gt;=G1090),OR(CORE_MODE&lt;&gt;3,E_CORE&lt;=E_NULL_MAX),N_CW_A_OK="yes"),1,0)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IF(CORE_MODE=1,G1090,IF(OR(CORE_MODE=3,CORE_MODE=4),IF(A_FEED=2,0,G1090)+(CHOOSE(N_CW+1,0,1,CW_N2,CW_N3,CW_N4,CW_N5,CW_N6)+IF(A_FEED=2,CHOOSE(MIN(N_CW_A,6)+1,0,1,CW_N2,CW_N3,CW_N4,CW_N5,CW_N6),CHOOSE(MIN(N_CW_A,2)+1,0,CW_A1,CW_A2)))*CW_PER_SWING*AM1090,AM1090))</f>
        <v>18.069889466772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2*ROUNDUP(G1091*1000/V_ZENER,0)*PRICE_Z+(4+IF(CORE_MODE=1,1,0)+IF(OR(CORE_MODE=3,CORE_MODE=4),IF(A_FEED=2,0,1)+2*N_CW+2*N_CW_A,0))*ROUNDUP(G1091*DIODE_SAFETY/V_STICK,0)*PRICE_STICK</f>
        <v>74.4</v>
      </c>
      <c r="AG1091" s="24" t="n">
        <f aca="false">SUM(X1091:AF1091)</f>
        <v>1366.71747025</v>
      </c>
      <c r="AH1091" s="20" t="n">
        <f aca="false">FIXED_BOM</f>
        <v>3754</v>
      </c>
      <c r="AI1091" s="24" t="n">
        <f aca="false">(AG1091+AH1091)*(1+CONT)</f>
        <v>5888.8250907875</v>
      </c>
      <c r="AJ1091" s="24" t="n">
        <f aca="false">IF(AR1091&gt;0,AI1091/AR1091,1000000000000)</f>
        <v>2552.89429419957</v>
      </c>
      <c r="AK1091" s="8" t="n">
        <f aca="false">IF(AND(AP1091&gt;=V_NEED,AR1091&gt;=P_MIN,AQ1091&gt;=Z_MIN,F1091&lt;=N_CAP,D1091&lt;=R_MAX,OR(CORONA_REQ=0,O1091&gt;=G1091),OR(CORE_MODE&lt;&gt;3,E_CORE&lt;=E_NULL_MAX),N_CW_A_OK="yes"),1,0)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IF(CORE_MODE=1,G1091,IF(OR(CORE_MODE=3,CORE_MODE=4),IF(A_FEED=2,0,G1091)+(CHOOSE(N_CW+1,0,1,CW_N2,CW_N3,CW_N4,CW_N5,CW_N6)+IF(A_FEED=2,CHOOSE(MIN(N_CW_A,6)+1,0,1,CW_N2,CW_N3,CW_N4,CW_N5,CW_N6),CHOOSE(MIN(N_CW_A,2)+1,0,CW_A1,CW_A2)))*CW_PER_SWING*AM1091,AM1091))</f>
        <v>17.335824162228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2*ROUNDUP(G1092*1000/V_ZENER,0)*PRICE_Z+(4+IF(CORE_MODE=1,1,0)+IF(OR(CORE_MODE=3,CORE_MODE=4),IF(A_FEED=2,0,1)+2*N_CW+2*N_CW_A,0))*ROUNDUP(G1092*DIODE_SAFETY/V_STICK,0)*PRICE_STICK</f>
        <v>74.4</v>
      </c>
      <c r="AG1092" s="24" t="n">
        <f aca="false">SUM(X1092:AF1092)</f>
        <v>1905.33019386</v>
      </c>
      <c r="AH1092" s="20" t="n">
        <f aca="false">FIXED_BOM</f>
        <v>3754</v>
      </c>
      <c r="AI1092" s="24" t="n">
        <f aca="false">(AG1092+AH1092)*(1+CONT)</f>
        <v>6508.229722939</v>
      </c>
      <c r="AJ1092" s="24" t="n">
        <f aca="false">IF(AR1092&gt;0,AI1092/AR1092,1000000000000)</f>
        <v>1737.92858480221</v>
      </c>
      <c r="AK1092" s="8" t="n">
        <f aca="false">IF(AND(AP1092&gt;=V_NEED,AR1092&gt;=P_MIN,AQ1092&gt;=Z_MIN,F1092&lt;=N_CAP,D1092&lt;=R_MAX,OR(CORONA_REQ=0,O1092&gt;=G1092),OR(CORE_MODE&lt;&gt;3,E_CORE&lt;=E_NULL_MAX),N_CW_A_OK="yes"),1,0)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IF(CORE_MODE=1,G1092,IF(OR(CORE_MODE=3,CORE_MODE=4),IF(A_FEED=2,0,G1092)+(CHOOSE(N_CW+1,0,1,CW_N2,CW_N3,CW_N4,CW_N5,CW_N6)+IF(A_FEED=2,CHOOSE(MIN(N_CW_A,6)+1,0,1,CW_N2,CW_N3,CW_N4,CW_N5,CW_N6),CHOOSE(MIN(N_CW_A,2)+1,0,CW_A1,CW_A2)))*CW_PER_SWING*AM1092,AM1092))</f>
        <v>17.468881563276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2*ROUNDUP(G1093*1000/V_ZENER,0)*PRICE_Z+(4+IF(CORE_MODE=1,1,0)+IF(OR(CORE_MODE=3,CORE_MODE=4),IF(A_FEED=2,0,1)+2*N_CW+2*N_CW_A,0))*ROUNDUP(G1093*DIODE_SAFETY/V_STICK,0)*PRICE_STICK</f>
        <v>74.4</v>
      </c>
      <c r="AG1093" s="24" t="n">
        <f aca="false">SUM(X1093:AF1093)</f>
        <v>2443.94288853</v>
      </c>
      <c r="AH1093" s="20" t="n">
        <f aca="false">FIXED_BOM</f>
        <v>3754</v>
      </c>
      <c r="AI1093" s="24" t="n">
        <f aca="false">(AG1093+AH1093)*(1+CONT)</f>
        <v>7127.6343218095</v>
      </c>
      <c r="AJ1093" s="24" t="n">
        <f aca="false">IF(AR1093&gt;0,AI1093/AR1093,1000000000000)</f>
        <v>1375.22976116882</v>
      </c>
      <c r="AK1093" s="8" t="n">
        <f aca="false">IF(AND(AP1093&gt;=V_NEED,AR1093&gt;=P_MIN,AQ1093&gt;=Z_MIN,F1093&lt;=N_CAP,D1093&lt;=R_MAX,OR(CORONA_REQ=0,O1093&gt;=G1093),OR(CORE_MODE&lt;&gt;3,E_CORE&lt;=E_NULL_MAX),N_CW_A_OK="yes"),1,0)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IF(CORE_MODE=1,G1093,IF(OR(CORE_MODE=3,CORE_MODE=4),IF(A_FEED=2,0,G1093)+(CHOOSE(N_CW+1,0,1,CW_N2,CW_N3,CW_N4,CW_N5,CW_N6)+IF(A_FEED=2,CHOOSE(MIN(N_CW_A,6)+1,0,1,CW_N2,CW_N3,CW_N4,CW_N5,CW_N6),CHOOSE(MIN(N_CW_A,2)+1,0,CW_A1,CW_A2)))*CW_PER_SWING*AM1093,AM1093))</f>
        <v>17.641850242302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2*ROUNDUP(G1094*1000/V_ZENER,0)*PRICE_Z+(4+IF(CORE_MODE=1,1,0)+IF(OR(CORE_MODE=3,CORE_MODE=4),IF(A_FEED=2,0,1)+2*N_CW+2*N_CW_A,0))*ROUNDUP(G1094*DIODE_SAFETY/V_STICK,0)*PRICE_STICK</f>
        <v>74.4</v>
      </c>
      <c r="AG1094" s="24" t="n">
        <f aca="false">SUM(X1094:AF1094)</f>
        <v>2902.93123741</v>
      </c>
      <c r="AH1094" s="20" t="n">
        <f aca="false">FIXED_BOM</f>
        <v>3754</v>
      </c>
      <c r="AI1094" s="24" t="n">
        <f aca="false">(AG1094+AH1094)*(1+CONT)</f>
        <v>7655.4709230215</v>
      </c>
      <c r="AJ1094" s="24" t="n">
        <f aca="false">IF(AR1094&gt;0,AI1094/AR1094,1000000000000)</f>
        <v>1156.70664596581</v>
      </c>
      <c r="AK1094" s="8" t="n">
        <f aca="false">IF(AND(AP1094&gt;=V_NEED,AR1094&gt;=P_MIN,AQ1094&gt;=Z_MIN,F1094&lt;=N_CAP,D1094&lt;=R_MAX,OR(CORONA_REQ=0,O1094&gt;=G1094),OR(CORE_MODE&lt;&gt;3,E_CORE&lt;=E_NULL_MAX),N_CW_A_OK="yes"),1,0)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IF(CORE_MODE=1,G1094,IF(OR(CORE_MODE=3,CORE_MODE=4),IF(A_FEED=2,0,G1094)+(CHOOSE(N_CW+1,0,1,CW_N2,CW_N3,CW_N4,CW_N5,CW_N6)+IF(A_FEED=2,CHOOSE(MIN(N_CW_A,6)+1,0,1,CW_N2,CW_N3,CW_N4,CW_N5,CW_N6),CHOOSE(MIN(N_CW_A,2)+1,0,CW_A1,CW_A2)))*CW_PER_SWING*AM1094,AM1094))</f>
        <v>17.780697176814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2*ROUNDUP(G1095*1000/V_ZENER,0)*PRICE_Z+(4+IF(CORE_MODE=1,1,0)+IF(OR(CORE_MODE=3,CORE_MODE=4),IF(A_FEED=2,0,1)+2*N_CW+2*N_CW_A,0))*ROUNDUP(G1095*DIODE_SAFETY/V_STICK,0)*PRICE_STICK</f>
        <v>74.4</v>
      </c>
      <c r="AG1095" s="24" t="n">
        <f aca="false">SUM(X1095:AF1095)</f>
        <v>3441.54388905</v>
      </c>
      <c r="AH1095" s="20" t="n">
        <f aca="false">FIXED_BOM</f>
        <v>3754</v>
      </c>
      <c r="AI1095" s="24" t="n">
        <f aca="false">(AG1095+AH1095)*(1+CONT)</f>
        <v>8274.8754724075</v>
      </c>
      <c r="AJ1095" s="24" t="n">
        <f aca="false">IF(AR1095&gt;0,AI1095/AR1095,1000000000000)</f>
        <v>1026.81529373595</v>
      </c>
      <c r="AK1095" s="8" t="n">
        <f aca="false">IF(AND(AP1095&gt;=V_NEED,AR1095&gt;=P_MIN,AQ1095&gt;=Z_MIN,F1095&lt;=N_CAP,D1095&lt;=R_MAX,OR(CORONA_REQ=0,O1095&gt;=G1095),OR(CORE_MODE&lt;&gt;3,E_CORE&lt;=E_NULL_MAX),N_CW_A_OK="yes"),1,0)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IF(CORE_MODE=1,G1095,IF(OR(CORE_MODE=3,CORE_MODE=4),IF(A_FEED=2,0,G1095)+(CHOOSE(N_CW+1,0,1,CW_N2,CW_N3,CW_N4,CW_N5,CW_N6)+IF(A_FEED=2,CHOOSE(MIN(N_CW_A,6)+1,0,1,CW_N2,CW_N3,CW_N4,CW_N5,CW_N6),CHOOSE(MIN(N_CW_A,2)+1,0,CW_A1,CW_A2)))*CW_PER_SWING*AM1095,AM1095))</f>
        <v>17.902451405124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2*ROUNDUP(G1096*1000/V_ZENER,0)*PRICE_Z+(4+IF(CORE_MODE=1,1,0)+IF(OR(CORE_MODE=3,CORE_MODE=4),IF(A_FEED=2,0,1)+2*N_CW+2*N_CW_A,0))*ROUNDUP(G1096*DIODE_SAFETY/V_STICK,0)*PRICE_STICK</f>
        <v>74.4</v>
      </c>
      <c r="AG1096" s="24" t="n">
        <f aca="false">SUM(X1096:AF1096)</f>
        <v>4439.14496154</v>
      </c>
      <c r="AH1096" s="20" t="n">
        <f aca="false">FIXED_BOM</f>
        <v>3754</v>
      </c>
      <c r="AI1096" s="24" t="n">
        <f aca="false">(AG1096+AH1096)*(1+CONT)</f>
        <v>9422.116705771</v>
      </c>
      <c r="AJ1096" s="24" t="n">
        <f aca="false">IF(AR1096&gt;0,AI1096/AR1096,1000000000000)</f>
        <v>860.869096595772</v>
      </c>
      <c r="AK1096" s="8" t="n">
        <f aca="false">IF(AND(AP1096&gt;=V_NEED,AR1096&gt;=P_MIN,AQ1096&gt;=Z_MIN,F1096&lt;=N_CAP,D1096&lt;=R_MAX,OR(CORONA_REQ=0,O1096&gt;=G1096),OR(CORE_MODE&lt;&gt;3,E_CORE&lt;=E_NULL_MAX),N_CW_A_OK="yes"),1,0)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IF(CORE_MODE=1,G1096,IF(OR(CORE_MODE=3,CORE_MODE=4),IF(A_FEED=2,0,G1096)+(CHOOSE(N_CW+1,0,1,CW_N2,CW_N3,CW_N4,CW_N5,CW_N6)+IF(A_FEED=2,CHOOSE(MIN(N_CW_A,6)+1,0,1,CW_N2,CW_N3,CW_N4,CW_N5,CW_N6),CHOOSE(MIN(N_CW_A,2)+1,0,CW_A1,CW_A2)))*CW_PER_SWING*AM1096,AM1096))</f>
        <v>18.315651766698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2*ROUNDUP(G1097*1000/V_ZENER,0)*PRICE_Z+(4+IF(CORE_MODE=1,1,0)+IF(OR(CORE_MODE=3,CORE_MODE=4),IF(A_FEED=2,0,1)+2*N_CW+2*N_CW_A,0))*ROUNDUP(G1097*DIODE_SAFETY/V_STICK,0)*PRICE_STICK</f>
        <v>74.4</v>
      </c>
      <c r="AG1097" s="24" t="n">
        <f aca="false">SUM(X1097:AF1097)</f>
        <v>1452.43389284</v>
      </c>
      <c r="AH1097" s="20" t="n">
        <f aca="false">FIXED_BOM</f>
        <v>3754</v>
      </c>
      <c r="AI1097" s="24" t="n">
        <f aca="false">(AG1097+AH1097)*(1+CONT)</f>
        <v>5987.398976766</v>
      </c>
      <c r="AJ1097" s="24" t="n">
        <f aca="false">IF(AR1097&gt;0,AI1097/AR1097,1000000000000)</f>
        <v>2253.85645647734</v>
      </c>
      <c r="AK1097" s="8" t="n">
        <f aca="false">IF(AND(AP1097&gt;=V_NEED,AR1097&gt;=P_MIN,AQ1097&gt;=Z_MIN,F1097&lt;=N_CAP,D1097&lt;=R_MAX,OR(CORONA_REQ=0,O1097&gt;=G1097),OR(CORE_MODE&lt;&gt;3,E_CORE&lt;=E_NULL_MAX),N_CW_A_OK="yes"),1,0)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IF(CORE_MODE=1,G1097,IF(OR(CORE_MODE=3,CORE_MODE=4),IF(A_FEED=2,0,G1097)+(CHOOSE(N_CW+1,0,1,CW_N2,CW_N3,CW_N4,CW_N5,CW_N6)+IF(A_FEED=2,CHOOSE(MIN(N_CW_A,6)+1,0,1,CW_N2,CW_N3,CW_N4,CW_N5,CW_N6),CHOOSE(MIN(N_CW_A,2)+1,0,CW_A1,CW_A2)))*CW_PER_SWING*AM1097,AM1097))</f>
        <v>17.323137274014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2*ROUNDUP(G1098*1000/V_ZENER,0)*PRICE_Z+(4+IF(CORE_MODE=1,1,0)+IF(OR(CORE_MODE=3,CORE_MODE=4),IF(A_FEED=2,0,1)+2*N_CW+2*N_CW_A,0))*ROUNDUP(G1098*DIODE_SAFETY/V_STICK,0)*PRICE_STICK</f>
        <v>74.4</v>
      </c>
      <c r="AG1098" s="24" t="n">
        <f aca="false">SUM(X1098:AF1098)</f>
        <v>1994.09259341</v>
      </c>
      <c r="AH1098" s="20" t="n">
        <f aca="false">FIXED_BOM</f>
        <v>3754</v>
      </c>
      <c r="AI1098" s="24" t="n">
        <f aca="false">(AG1098+AH1098)*(1+CONT)</f>
        <v>6610.3064824215</v>
      </c>
      <c r="AJ1098" s="24" t="n">
        <f aca="false">IF(AR1098&gt;0,AI1098/AR1098,1000000000000)</f>
        <v>1540.43524539359</v>
      </c>
      <c r="AK1098" s="8" t="n">
        <f aca="false">IF(AND(AP1098&gt;=V_NEED,AR1098&gt;=P_MIN,AQ1098&gt;=Z_MIN,F1098&lt;=N_CAP,D1098&lt;=R_MAX,OR(CORONA_REQ=0,O1098&gt;=G1098),OR(CORE_MODE&lt;&gt;3,E_CORE&lt;=E_NULL_MAX),N_CW_A_OK="yes"),1,0)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IF(CORE_MODE=1,G1098,IF(OR(CORE_MODE=3,CORE_MODE=4),IF(A_FEED=2,0,G1098)+(CHOOSE(N_CW+1,0,1,CW_N2,CW_N3,CW_N4,CW_N5,CW_N6)+IF(A_FEED=2,CHOOSE(MIN(N_CW_A,6)+1,0,1,CW_N2,CW_N3,CW_N4,CW_N5,CW_N6),CHOOSE(MIN(N_CW_A,2)+1,0,CW_A1,CW_A2)))*CW_PER_SWING*AM1098,AM1098))</f>
        <v>17.49321967536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2*ROUNDUP(G1099*1000/V_ZENER,0)*PRICE_Z+(4+IF(CORE_MODE=1,1,0)+IF(OR(CORE_MODE=3,CORE_MODE=4),IF(A_FEED=2,0,1)+2*N_CW+2*N_CW_A,0))*ROUNDUP(G1099*DIODE_SAFETY/V_STICK,0)*PRICE_STICK</f>
        <v>74.4</v>
      </c>
      <c r="AG1099" s="24" t="n">
        <f aca="false">SUM(X1099:AF1099)</f>
        <v>2535.75129748</v>
      </c>
      <c r="AH1099" s="20" t="n">
        <f aca="false">FIXED_BOM</f>
        <v>3754</v>
      </c>
      <c r="AI1099" s="24" t="n">
        <f aca="false">(AG1099+AH1099)*(1+CONT)</f>
        <v>7233.213992102</v>
      </c>
      <c r="AJ1099" s="24" t="n">
        <f aca="false">IF(AR1099&gt;0,AI1099/AR1099,1000000000000)</f>
        <v>1220.93346777923</v>
      </c>
      <c r="AK1099" s="8" t="n">
        <f aca="false">IF(AND(AP1099&gt;=V_NEED,AR1099&gt;=P_MIN,AQ1099&gt;=Z_MIN,F1099&lt;=N_CAP,D1099&lt;=R_MAX,OR(CORONA_REQ=0,O1099&gt;=G1099),OR(CORE_MODE&lt;&gt;3,E_CORE&lt;=E_NULL_MAX),N_CW_A_OK="yes"),1,0)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IF(CORE_MODE=1,G1099,IF(OR(CORE_MODE=3,CORE_MODE=4),IF(A_FEED=2,0,G1099)+(CHOOSE(N_CW+1,0,1,CW_N2,CW_N3,CW_N4,CW_N5,CW_N6)+IF(A_FEED=2,CHOOSE(MIN(N_CW_A,6)+1,0,1,CW_N2,CW_N3,CW_N4,CW_N5,CW_N6),CHOOSE(MIN(N_CW_A,2)+1,0,CW_A1,CW_A2)))*CW_PER_SWING*AM1099,AM1099))</f>
        <v>17.672686723692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2*ROUNDUP(G1100*1000/V_ZENER,0)*PRICE_Z+(4+IF(CORE_MODE=1,1,0)+IF(OR(CORE_MODE=3,CORE_MODE=4),IF(A_FEED=2,0,1)+2*N_CW+2*N_CW_A,0))*ROUNDUP(G1100*DIODE_SAFETY/V_STICK,0)*PRICE_STICK</f>
        <v>74.4</v>
      </c>
      <c r="AG1100" s="24" t="n">
        <f aca="false">SUM(X1100:AF1100)</f>
        <v>3077.40994305</v>
      </c>
      <c r="AH1100" s="20" t="n">
        <f aca="false">FIXED_BOM</f>
        <v>3754</v>
      </c>
      <c r="AI1100" s="24" t="n">
        <f aca="false">(AG1100+AH1100)*(1+CONT)</f>
        <v>7856.1214345075</v>
      </c>
      <c r="AJ1100" s="24" t="n">
        <f aca="false">IF(AR1100&gt;0,AI1100/AR1100,1000000000000)</f>
        <v>1038.28750689659</v>
      </c>
      <c r="AK1100" s="8" t="n">
        <f aca="false">IF(AND(AP1100&gt;=V_NEED,AR1100&gt;=P_MIN,AQ1100&gt;=Z_MIN,F1100&lt;=N_CAP,D1100&lt;=R_MAX,OR(CORONA_REQ=0,O1100&gt;=G1100),OR(CORE_MODE&lt;&gt;3,E_CORE&lt;=E_NULL_MAX),N_CW_A_OK="yes"),1,0)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IF(CORE_MODE=1,G1100,IF(OR(CORE_MODE=3,CORE_MODE=4),IF(A_FEED=2,0,G1100)+(CHOOSE(N_CW+1,0,1,CW_N2,CW_N3,CW_N4,CW_N5,CW_N6)+IF(A_FEED=2,CHOOSE(MIN(N_CW_A,6)+1,0,1,CW_N2,CW_N3,CW_N4,CW_N5,CW_N6),CHOOSE(MIN(N_CW_A,2)+1,0,CW_A1,CW_A2)))*CW_PER_SWING*AM1100,AM1100))</f>
        <v>17.809279814898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2*ROUNDUP(G1101*1000/V_ZENER,0)*PRICE_Z+(4+IF(CORE_MODE=1,1,0)+IF(OR(CORE_MODE=3,CORE_MODE=4),IF(A_FEED=2,0,1)+2*N_CW+2*N_CW_A,0))*ROUNDUP(G1101*DIODE_SAFETY/V_STICK,0)*PRICE_STICK</f>
        <v>74.4</v>
      </c>
      <c r="AG1101" s="24" t="n">
        <f aca="false">SUM(X1101:AF1101)</f>
        <v>3619.06865559</v>
      </c>
      <c r="AH1101" s="20" t="n">
        <f aca="false">FIXED_BOM</f>
        <v>3754</v>
      </c>
      <c r="AI1101" s="24" t="n">
        <f aca="false">(AG1101+AH1101)*(1+CONT)</f>
        <v>8479.0289539285</v>
      </c>
      <c r="AJ1101" s="24" t="n">
        <f aca="false">IF(AR1101&gt;0,AI1101/AR1101,1000000000000)</f>
        <v>921.359978094386</v>
      </c>
      <c r="AK1101" s="8" t="n">
        <f aca="false">IF(AND(AP1101&gt;=V_NEED,AR1101&gt;=P_MIN,AQ1101&gt;=Z_MIN,F1101&lt;=N_CAP,D1101&lt;=R_MAX,OR(CORONA_REQ=0,O1101&gt;=G1101),OR(CORE_MODE&lt;&gt;3,E_CORE&lt;=E_NULL_MAX),N_CW_A_OK="yes"),1,0)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IF(CORE_MODE=1,G1101,IF(OR(CORE_MODE=3,CORE_MODE=4),IF(A_FEED=2,0,G1101)+(CHOOSE(N_CW+1,0,1,CW_N2,CW_N3,CW_N4,CW_N5,CW_N6)+IF(A_FEED=2,CHOOSE(MIN(N_CW_A,6)+1,0,1,CW_N2,CW_N3,CW_N4,CW_N5,CW_N6),CHOOSE(MIN(N_CW_A,2)+1,0,CW_A1,CW_A2)))*CW_PER_SWING*AM1101,AM1101))</f>
        <v>18.053318837268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2*ROUNDUP(G1102*1000/V_ZENER,0)*PRICE_Z+(4+IF(CORE_MODE=1,1,0)+IF(OR(CORE_MODE=3,CORE_MODE=4),IF(A_FEED=2,0,1)+2*N_CW+2*N_CW_A,0))*ROUNDUP(G1102*DIODE_SAFETY/V_STICK,0)*PRICE_STICK</f>
        <v>74.4</v>
      </c>
      <c r="AG1102" s="24" t="n">
        <f aca="false">SUM(X1102:AF1102)</f>
        <v>4702.3860787</v>
      </c>
      <c r="AH1102" s="20" t="n">
        <f aca="false">FIXED_BOM</f>
        <v>3754</v>
      </c>
      <c r="AI1102" s="24" t="n">
        <f aca="false">(AG1102+AH1102)*(1+CONT)</f>
        <v>9724.843990505</v>
      </c>
      <c r="AJ1102" s="24" t="n">
        <f aca="false">IF(AR1102&gt;0,AI1102/AR1102,1000000000000)</f>
        <v>779.088901638869</v>
      </c>
      <c r="AK1102" s="8" t="n">
        <f aca="false">IF(AND(AP1102&gt;=V_NEED,AR1102&gt;=P_MIN,AQ1102&gt;=Z_MIN,F1102&lt;=N_CAP,D1102&lt;=R_MAX,OR(CORONA_REQ=0,O1102&gt;=G1102),OR(CORE_MODE&lt;&gt;3,E_CORE&lt;=E_NULL_MAX),N_CW_A_OK="yes"),1,0)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IF(CORE_MODE=1,G1102,IF(OR(CORE_MODE=3,CORE_MODE=4),IF(A_FEED=2,0,G1102)+(CHOOSE(N_CW+1,0,1,CW_N2,CW_N3,CW_N4,CW_N5,CW_N6)+IF(A_FEED=2,CHOOSE(MIN(N_CW_A,6)+1,0,1,CW_N2,CW_N3,CW_N4,CW_N5,CW_N6),CHOOSE(MIN(N_CW_A,2)+1,0,CW_A1,CW_A2)))*CW_PER_SWING*AM1102,AM1102))</f>
        <v>18.455058978642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2*ROUNDUP(G1103*1000/V_ZENER,0)*PRICE_Z+(4+IF(CORE_MODE=1,1,0)+IF(OR(CORE_MODE=3,CORE_MODE=4),IF(A_FEED=2,0,1)+2*N_CW+2*N_CW_A,0))*ROUNDUP(G1103*DIODE_SAFETY/V_STICK,0)*PRICE_STICK</f>
        <v>74.4</v>
      </c>
      <c r="AG1103" s="24" t="n">
        <f aca="false">SUM(X1103:AF1103)</f>
        <v>1397.55478453</v>
      </c>
      <c r="AH1103" s="20" t="n">
        <f aca="false">FIXED_BOM</f>
        <v>3754</v>
      </c>
      <c r="AI1103" s="24" t="n">
        <f aca="false">(AG1103+AH1103)*(1+CONT)</f>
        <v>5924.2880022095</v>
      </c>
      <c r="AJ1103" s="24" t="n">
        <f aca="false">IF(AR1103&gt;0,AI1103/AR1103,1000000000000)</f>
        <v>3167.5382688403</v>
      </c>
      <c r="AK1103" s="8" t="n">
        <f aca="false">IF(AND(AP1103&gt;=V_NEED,AR1103&gt;=P_MIN,AQ1103&gt;=Z_MIN,F1103&lt;=N_CAP,D1103&lt;=R_MAX,OR(CORONA_REQ=0,O1103&gt;=G1103),OR(CORE_MODE&lt;&gt;3,E_CORE&lt;=E_NULL_MAX),N_CW_A_OK="yes"),1,0)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IF(CORE_MODE=1,G1103,IF(OR(CORE_MODE=3,CORE_MODE=4),IF(A_FEED=2,0,G1103)+(CHOOSE(N_CW+1,0,1,CW_N2,CW_N3,CW_N4,CW_N5,CW_N6)+IF(A_FEED=2,CHOOSE(MIN(N_CW_A,6)+1,0,1,CW_N2,CW_N3,CW_N4,CW_N5,CW_N6),CHOOSE(MIN(N_CW_A,2)+1,0,CW_A1,CW_A2)))*CW_PER_SWING*AM1103,AM1103))</f>
        <v>17.278162276518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2*ROUNDUP(G1104*1000/V_ZENER,0)*PRICE_Z+(4+IF(CORE_MODE=1,1,0)+IF(OR(CORE_MODE=3,CORE_MODE=4),IF(A_FEED=2,0,1)+2*N_CW+2*N_CW_A,0))*ROUNDUP(G1104*DIODE_SAFETY/V_STICK,0)*PRICE_STICK</f>
        <v>74.4</v>
      </c>
      <c r="AG1104" s="24" t="n">
        <f aca="false">SUM(X1104:AF1104)</f>
        <v>1867.34515916</v>
      </c>
      <c r="AH1104" s="20" t="n">
        <f aca="false">FIXED_BOM</f>
        <v>3754</v>
      </c>
      <c r="AI1104" s="24" t="n">
        <f aca="false">(AG1104+AH1104)*(1+CONT)</f>
        <v>6464.546933034</v>
      </c>
      <c r="AJ1104" s="24" t="n">
        <f aca="false">IF(AR1104&gt;0,AI1104/AR1104,1000000000000)</f>
        <v>2113.57508344842</v>
      </c>
      <c r="AK1104" s="8" t="n">
        <f aca="false">IF(AND(AP1104&gt;=V_NEED,AR1104&gt;=P_MIN,AQ1104&gt;=Z_MIN,F1104&lt;=N_CAP,D1104&lt;=R_MAX,OR(CORONA_REQ=0,O1104&gt;=G1104),OR(CORE_MODE&lt;&gt;3,E_CORE&lt;=E_NULL_MAX),N_CW_A_OK="yes"),1,0)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IF(CORE_MODE=1,G1104,IF(OR(CORE_MODE=3,CORE_MODE=4),IF(A_FEED=2,0,G1104)+(CHOOSE(N_CW+1,0,1,CW_N2,CW_N3,CW_N4,CW_N5,CW_N6)+IF(A_FEED=2,CHOOSE(MIN(N_CW_A,6)+1,0,1,CW_N2,CW_N3,CW_N4,CW_N5,CW_N6),CHOOSE(MIN(N_CW_A,2)+1,0,CW_A1,CW_A2)))*CW_PER_SWING*AM1104,AM1104))</f>
        <v>17.41270101714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2*ROUNDUP(G1105*1000/V_ZENER,0)*PRICE_Z+(4+IF(CORE_MODE=1,1,0)+IF(OR(CORE_MODE=3,CORE_MODE=4),IF(A_FEED=2,0,1)+2*N_CW+2*N_CW_A,0))*ROUNDUP(G1105*DIODE_SAFETY/V_STICK,0)*PRICE_STICK</f>
        <v>74.4</v>
      </c>
      <c r="AG1105" s="24" t="n">
        <f aca="false">SUM(X1105:AF1105)</f>
        <v>2421.37656991</v>
      </c>
      <c r="AH1105" s="20" t="n">
        <f aca="false">FIXED_BOM</f>
        <v>3754</v>
      </c>
      <c r="AI1105" s="24" t="n">
        <f aca="false">(AG1105+AH1105)*(1+CONT)</f>
        <v>7101.6830553965</v>
      </c>
      <c r="AJ1105" s="24" t="n">
        <f aca="false">IF(AR1105&gt;0,AI1105/AR1105,1000000000000)</f>
        <v>1671.36925315184</v>
      </c>
      <c r="AK1105" s="8" t="n">
        <f aca="false">IF(AND(AP1105&gt;=V_NEED,AR1105&gt;=P_MIN,AQ1105&gt;=Z_MIN,F1105&lt;=N_CAP,D1105&lt;=R_MAX,OR(CORONA_REQ=0,O1105&gt;=G1105),OR(CORE_MODE&lt;&gt;3,E_CORE&lt;=E_NULL_MAX),N_CW_A_OK="yes"),1,0)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IF(CORE_MODE=1,G1105,IF(OR(CORE_MODE=3,CORE_MODE=4),IF(A_FEED=2,0,G1105)+(CHOOSE(N_CW+1,0,1,CW_N2,CW_N3,CW_N4,CW_N5,CW_N6)+IF(A_FEED=2,CHOOSE(MIN(N_CW_A,6)+1,0,1,CW_N2,CW_N3,CW_N4,CW_N5,CW_N6),CHOOSE(MIN(N_CW_A,2)+1,0,CW_A1,CW_A2)))*CW_PER_SWING*AM1105,AM1105))</f>
        <v>17.529586774128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2*ROUNDUP(G1106*1000/V_ZENER,0)*PRICE_Z+(4+IF(CORE_MODE=1,1,0)+IF(OR(CORE_MODE=3,CORE_MODE=4),IF(A_FEED=2,0,1)+2*N_CW+2*N_CW_A,0))*ROUNDUP(G1106*DIODE_SAFETY/V_STICK,0)*PRICE_STICK</f>
        <v>74.4</v>
      </c>
      <c r="AG1106" s="24" t="n">
        <f aca="false">SUM(X1106:AF1106)</f>
        <v>2891.16694454</v>
      </c>
      <c r="AH1106" s="20" t="n">
        <f aca="false">FIXED_BOM</f>
        <v>3754</v>
      </c>
      <c r="AI1106" s="24" t="n">
        <f aca="false">(AG1106+AH1106)*(1+CONT)</f>
        <v>7641.941986221</v>
      </c>
      <c r="AJ1106" s="24" t="n">
        <f aca="false">IF(AR1106&gt;0,AI1106/AR1106,1000000000000)</f>
        <v>1404.96089653089</v>
      </c>
      <c r="AK1106" s="8" t="n">
        <f aca="false">IF(AND(AP1106&gt;=V_NEED,AR1106&gt;=P_MIN,AQ1106&gt;=Z_MIN,F1106&lt;=N_CAP,D1106&lt;=R_MAX,OR(CORONA_REQ=0,O1106&gt;=G1106),OR(CORE_MODE&lt;&gt;3,E_CORE&lt;=E_NULL_MAX),N_CW_A_OK="yes"),1,0)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IF(CORE_MODE=1,G1106,IF(OR(CORE_MODE=3,CORE_MODE=4),IF(A_FEED=2,0,G1106)+(CHOOSE(N_CW+1,0,1,CW_N2,CW_N3,CW_N4,CW_N5,CW_N6)+IF(A_FEED=2,CHOOSE(MIN(N_CW_A,6)+1,0,1,CW_N2,CW_N3,CW_N4,CW_N5,CW_N6),CHOOSE(MIN(N_CW_A,2)+1,0,CW_A1,CW_A2)))*CW_PER_SWING*AM1106,AM1106))</f>
        <v>17.668620467784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2*ROUNDUP(G1107*1000/V_ZENER,0)*PRICE_Z+(4+IF(CORE_MODE=1,1,0)+IF(OR(CORE_MODE=3,CORE_MODE=4),IF(A_FEED=2,0,1)+2*N_CW+2*N_CW_A,0))*ROUNDUP(G1107*DIODE_SAFETY/V_STICK,0)*PRICE_STICK</f>
        <v>74.4</v>
      </c>
      <c r="AG1107" s="24" t="n">
        <f aca="false">SUM(X1107:AF1107)</f>
        <v>3360.95733264</v>
      </c>
      <c r="AH1107" s="20" t="n">
        <f aca="false">FIXED_BOM</f>
        <v>3754</v>
      </c>
      <c r="AI1107" s="24" t="n">
        <f aca="false">(AG1107+AH1107)*(1+CONT)</f>
        <v>8182.200932536</v>
      </c>
      <c r="AJ1107" s="24" t="n">
        <f aca="false">IF(AR1107&gt;0,AI1107/AR1107,1000000000000)</f>
        <v>1235.08629655985</v>
      </c>
      <c r="AK1107" s="8" t="n">
        <f aca="false">IF(AND(AP1107&gt;=V_NEED,AR1107&gt;=P_MIN,AQ1107&gt;=Z_MIN,F1107&lt;=N_CAP,D1107&lt;=R_MAX,OR(CORONA_REQ=0,O1107&gt;=G1107),OR(CORE_MODE&lt;&gt;3,E_CORE&lt;=E_NULL_MAX),N_CW_A_OK="yes"),1,0)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IF(CORE_MODE=1,G1107,IF(OR(CORE_MODE=3,CORE_MODE=4),IF(A_FEED=2,0,G1107)+(CHOOSE(N_CW+1,0,1,CW_N2,CW_N3,CW_N4,CW_N5,CW_N6)+IF(A_FEED=2,CHOOSE(MIN(N_CW_A,6)+1,0,1,CW_N2,CW_N3,CW_N4,CW_N5,CW_N6),CHOOSE(MIN(N_CW_A,2)+1,0,CW_A1,CW_A2)))*CW_PER_SWING*AM1107,AM1107))</f>
        <v>17.780799045438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2*ROUNDUP(G1108*1000/V_ZENER,0)*PRICE_Z+(4+IF(CORE_MODE=1,1,0)+IF(OR(CORE_MODE=3,CORE_MODE=4),IF(A_FEED=2,0,1)+2*N_CW+2*N_CW_A,0))*ROUNDUP(G1108*DIODE_SAFETY/V_STICK,0)*PRICE_STICK</f>
        <v>74.4</v>
      </c>
      <c r="AG1108" s="24" t="n">
        <f aca="false">SUM(X1108:AF1108)</f>
        <v>4384.77911302</v>
      </c>
      <c r="AH1108" s="20" t="n">
        <f aca="false">FIXED_BOM</f>
        <v>3754</v>
      </c>
      <c r="AI1108" s="24" t="n">
        <f aca="false">(AG1108+AH1108)*(1+CONT)</f>
        <v>9359.595979973</v>
      </c>
      <c r="AJ1108" s="24" t="n">
        <f aca="false">IF(AR1108&gt;0,AI1108/AR1108,1000000000000)</f>
        <v>1038.08758931272</v>
      </c>
      <c r="AK1108" s="8" t="n">
        <f aca="false">IF(AND(AP1108&gt;=V_NEED,AR1108&gt;=P_MIN,AQ1108&gt;=Z_MIN,F1108&lt;=N_CAP,D1108&lt;=R_MAX,OR(CORONA_REQ=0,O1108&gt;=G1108),OR(CORE_MODE&lt;&gt;3,E_CORE&lt;=E_NULL_MAX),N_CW_A_OK="yes"),1,0)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IF(CORE_MODE=1,G1108,IF(OR(CORE_MODE=3,CORE_MODE=4),IF(A_FEED=2,0,G1108)+(CHOOSE(N_CW+1,0,1,CW_N2,CW_N3,CW_N4,CW_N5,CW_N6)+IF(A_FEED=2,CHOOSE(MIN(N_CW_A,6)+1,0,1,CW_N2,CW_N3,CW_N4,CW_N5,CW_N6),CHOOSE(MIN(N_CW_A,2)+1,0,CW_A1,CW_A2)))*CW_PER_SWING*AM1108,AM1108))</f>
        <v>18.05222374956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2*ROUNDUP(G1109*1000/V_ZENER,0)*PRICE_Z+(4+IF(CORE_MODE=1,1,0)+IF(OR(CORE_MODE=3,CORE_MODE=4),IF(A_FEED=2,0,1)+2*N_CW+2*N_CW_A,0))*ROUNDUP(G1109*DIODE_SAFETY/V_STICK,0)*PRICE_STICK</f>
        <v>74.4</v>
      </c>
      <c r="AG1109" s="24" t="n">
        <f aca="false">SUM(X1109:AF1109)</f>
        <v>1405.67743501</v>
      </c>
      <c r="AH1109" s="20" t="n">
        <f aca="false">FIXED_BOM</f>
        <v>3754</v>
      </c>
      <c r="AI1109" s="24" t="n">
        <f aca="false">(AG1109+AH1109)*(1+CONT)</f>
        <v>5933.6290502615</v>
      </c>
      <c r="AJ1109" s="24" t="n">
        <f aca="false">IF(AR1109&gt;0,AI1109/AR1109,1000000000000)</f>
        <v>2601.98043975144</v>
      </c>
      <c r="AK1109" s="8" t="n">
        <f aca="false">IF(AND(AP1109&gt;=V_NEED,AR1109&gt;=P_MIN,AQ1109&gt;=Z_MIN,F1109&lt;=N_CAP,D1109&lt;=R_MAX,OR(CORONA_REQ=0,O1109&gt;=G1109),OR(CORE_MODE&lt;&gt;3,E_CORE&lt;=E_NULL_MAX),N_CW_A_OK="yes"),1,0)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IF(CORE_MODE=1,G1109,IF(OR(CORE_MODE=3,CORE_MODE=4),IF(A_FEED=2,0,G1109)+(CHOOSE(N_CW+1,0,1,CW_N2,CW_N3,CW_N4,CW_N5,CW_N6)+IF(A_FEED=2,CHOOSE(MIN(N_CW_A,6)+1,0,1,CW_N2,CW_N3,CW_N4,CW_N5,CW_N6),CHOOSE(MIN(N_CW_A,2)+1,0,CW_A1,CW_A2)))*CW_PER_SWING*AM1109,AM1109))</f>
        <v>17.31191474727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2*ROUNDUP(G1110*1000/V_ZENER,0)*PRICE_Z+(4+IF(CORE_MODE=1,1,0)+IF(OR(CORE_MODE=3,CORE_MODE=4),IF(A_FEED=2,0,1)+2*N_CW+2*N_CW_A,0))*ROUNDUP(G1110*DIODE_SAFETY/V_STICK,0)*PRICE_STICK</f>
        <v>74.4</v>
      </c>
      <c r="AG1110" s="24" t="n">
        <f aca="false">SUM(X1110:AF1110)</f>
        <v>1963.77009903</v>
      </c>
      <c r="AH1110" s="20" t="n">
        <f aca="false">FIXED_BOM</f>
        <v>3754</v>
      </c>
      <c r="AI1110" s="24" t="n">
        <f aca="false">(AG1110+AH1110)*(1+CONT)</f>
        <v>6575.4356138845</v>
      </c>
      <c r="AJ1110" s="24" t="n">
        <f aca="false">IF(AR1110&gt;0,AI1110/AR1110,1000000000000)</f>
        <v>1776.16067148863</v>
      </c>
      <c r="AK1110" s="8" t="n">
        <f aca="false">IF(AND(AP1110&gt;=V_NEED,AR1110&gt;=P_MIN,AQ1110&gt;=Z_MIN,F1110&lt;=N_CAP,D1110&lt;=R_MAX,OR(CORONA_REQ=0,O1110&gt;=G1110),OR(CORE_MODE&lt;&gt;3,E_CORE&lt;=E_NULL_MAX),N_CW_A_OK="yes"),1,0)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IF(CORE_MODE=1,G1110,IF(OR(CORE_MODE=3,CORE_MODE=4),IF(A_FEED=2,0,G1110)+(CHOOSE(N_CW+1,0,1,CW_N2,CW_N3,CW_N4,CW_N5,CW_N6)+IF(A_FEED=2,CHOOSE(MIN(N_CW_A,6)+1,0,1,CW_N2,CW_N3,CW_N4,CW_N5,CW_N6),CHOOSE(MIN(N_CW_A,2)+1,0,CW_A1,CW_A2)))*CW_PER_SWING*AM1110,AM1110))</f>
        <v>17.445103728624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2*ROUNDUP(G1111*1000/V_ZENER,0)*PRICE_Z+(4+IF(CORE_MODE=1,1,0)+IF(OR(CORE_MODE=3,CORE_MODE=4),IF(A_FEED=2,0,1)+2*N_CW+2*N_CW_A,0))*ROUNDUP(G1111*DIODE_SAFETY/V_STICK,0)*PRICE_STICK</f>
        <v>74.4</v>
      </c>
      <c r="AG1111" s="24" t="n">
        <f aca="false">SUM(X1111:AF1111)</f>
        <v>2521.86277002</v>
      </c>
      <c r="AH1111" s="20" t="n">
        <f aca="false">FIXED_BOM</f>
        <v>3754</v>
      </c>
      <c r="AI1111" s="24" t="n">
        <f aca="false">(AG1111+AH1111)*(1+CONT)</f>
        <v>7217.242185523</v>
      </c>
      <c r="AJ1111" s="24" t="n">
        <f aca="false">IF(AR1111&gt;0,AI1111/AR1111,1000000000000)</f>
        <v>1406.42157626624</v>
      </c>
      <c r="AK1111" s="8" t="n">
        <f aca="false">IF(AND(AP1111&gt;=V_NEED,AR1111&gt;=P_MIN,AQ1111&gt;=Z_MIN,F1111&lt;=N_CAP,D1111&lt;=R_MAX,OR(CORONA_REQ=0,O1111&gt;=G1111),OR(CORE_MODE&lt;&gt;3,E_CORE&lt;=E_NULL_MAX),N_CW_A_OK="yes"),1,0)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IF(CORE_MODE=1,G1111,IF(OR(CORE_MODE=3,CORE_MODE=4),IF(A_FEED=2,0,G1111)+(CHOOSE(N_CW+1,0,1,CW_N2,CW_N3,CW_N4,CW_N5,CW_N6)+IF(A_FEED=2,CHOOSE(MIN(N_CW_A,6)+1,0,1,CW_N2,CW_N3,CW_N4,CW_N5,CW_N6),CHOOSE(MIN(N_CW_A,2)+1,0,CW_A1,CW_A2)))*CW_PER_SWING*AM1111,AM1111))</f>
        <v>17.617546086426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2*ROUNDUP(G1112*1000/V_ZENER,0)*PRICE_Z+(4+IF(CORE_MODE=1,1,0)+IF(OR(CORE_MODE=3,CORE_MODE=4),IF(A_FEED=2,0,1)+2*N_CW+2*N_CW_A,0))*ROUNDUP(G1112*DIODE_SAFETY/V_STICK,0)*PRICE_STICK</f>
        <v>74.4</v>
      </c>
      <c r="AG1112" s="24" t="n">
        <f aca="false">SUM(X1112:AF1112)</f>
        <v>2995.71452989</v>
      </c>
      <c r="AH1112" s="20" t="n">
        <f aca="false">FIXED_BOM</f>
        <v>3754</v>
      </c>
      <c r="AI1112" s="24" t="n">
        <f aca="false">(AG1112+AH1112)*(1+CONT)</f>
        <v>7762.1717093735</v>
      </c>
      <c r="AJ1112" s="24" t="n">
        <f aca="false">IF(AR1112&gt;0,AI1112/AR1112,1000000000000)</f>
        <v>1184.05260563965</v>
      </c>
      <c r="AK1112" s="8" t="n">
        <f aca="false">IF(AND(AP1112&gt;=V_NEED,AR1112&gt;=P_MIN,AQ1112&gt;=Z_MIN,F1112&lt;=N_CAP,D1112&lt;=R_MAX,OR(CORONA_REQ=0,O1112&gt;=G1112),OR(CORE_MODE&lt;&gt;3,E_CORE&lt;=E_NULL_MAX),N_CW_A_OK="yes"),1,0)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IF(CORE_MODE=1,G1112,IF(OR(CORE_MODE=3,CORE_MODE=4),IF(A_FEED=2,0,G1112)+(CHOOSE(N_CW+1,0,1,CW_N2,CW_N3,CW_N4,CW_N5,CW_N6)+IF(A_FEED=2,CHOOSE(MIN(N_CW_A,6)+1,0,1,CW_N2,CW_N3,CW_N4,CW_N5,CW_N6),CHOOSE(MIN(N_CW_A,2)+1,0,CW_A1,CW_A2)))*CW_PER_SWING*AM1112,AM1112))</f>
        <v>17.755505915004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2*ROUNDUP(G1113*1000/V_ZENER,0)*PRICE_Z+(4+IF(CORE_MODE=1,1,0)+IF(OR(CORE_MODE=3,CORE_MODE=4),IF(A_FEED=2,0,1)+2*N_CW+2*N_CW_A,0))*ROUNDUP(G1113*DIODE_SAFETY/V_STICK,0)*PRICE_STICK</f>
        <v>74.4</v>
      </c>
      <c r="AG1113" s="24" t="n">
        <f aca="false">SUM(X1113:AF1113)</f>
        <v>3553.80720588</v>
      </c>
      <c r="AH1113" s="20" t="n">
        <f aca="false">FIXED_BOM</f>
        <v>3754</v>
      </c>
      <c r="AI1113" s="24" t="n">
        <f aca="false">(AG1113+AH1113)*(1+CONT)</f>
        <v>8403.978286762</v>
      </c>
      <c r="AJ1113" s="24" t="n">
        <f aca="false">IF(AR1113&gt;0,AI1113/AR1113,1000000000000)</f>
        <v>1052.82283989572</v>
      </c>
      <c r="AK1113" s="8" t="n">
        <f aca="false">IF(AND(AP1113&gt;=V_NEED,AR1113&gt;=P_MIN,AQ1113&gt;=Z_MIN,F1113&lt;=N_CAP,D1113&lt;=R_MAX,OR(CORONA_REQ=0,O1113&gt;=G1113),OR(CORE_MODE&lt;&gt;3,E_CORE&lt;=E_NULL_MAX),N_CW_A_OK="yes"),1,0)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IF(CORE_MODE=1,G1113,IF(OR(CORE_MODE=3,CORE_MODE=4),IF(A_FEED=2,0,G1113)+(CHOOSE(N_CW+1,0,1,CW_N2,CW_N3,CW_N4,CW_N5,CW_N6)+IF(A_FEED=2,CHOOSE(MIN(N_CW_A,6)+1,0,1,CW_N2,CW_N3,CW_N4,CW_N5,CW_N6),CHOOSE(MIN(N_CW_A,2)+1,0,CW_A1,CW_A2)))*CW_PER_SWING*AM1113,AM1113))</f>
        <v>17.877867110532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2*ROUNDUP(G1114*1000/V_ZENER,0)*PRICE_Z+(4+IF(CORE_MODE=1,1,0)+IF(OR(CORE_MODE=3,CORE_MODE=4),IF(A_FEED=2,0,1)+2*N_CW+2*N_CW_A,0))*ROUNDUP(G1114*DIODE_SAFETY/V_STICK,0)*PRICE_STICK</f>
        <v>74.4</v>
      </c>
      <c r="AG1114" s="24" t="n">
        <f aca="false">SUM(X1114:AF1114)</f>
        <v>4585.75164174</v>
      </c>
      <c r="AH1114" s="20" t="n">
        <f aca="false">FIXED_BOM</f>
        <v>3754</v>
      </c>
      <c r="AI1114" s="24" t="n">
        <f aca="false">(AG1114+AH1114)*(1+CONT)</f>
        <v>9590.714388001</v>
      </c>
      <c r="AJ1114" s="24" t="n">
        <f aca="false">IF(AR1114&gt;0,AI1114/AR1114,1000000000000)</f>
        <v>885.067003810026</v>
      </c>
      <c r="AK1114" s="8" t="n">
        <f aca="false">IF(AND(AP1114&gt;=V_NEED,AR1114&gt;=P_MIN,AQ1114&gt;=Z_MIN,F1114&lt;=N_CAP,D1114&lt;=R_MAX,OR(CORONA_REQ=0,O1114&gt;=G1114),OR(CORE_MODE&lt;&gt;3,E_CORE&lt;=E_NULL_MAX),N_CW_A_OK="yes"),1,0)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IF(CORE_MODE=1,G1114,IF(OR(CORE_MODE=3,CORE_MODE=4),IF(A_FEED=2,0,G1114)+(CHOOSE(N_CW+1,0,1,CW_N2,CW_N3,CW_N4,CW_N5,CW_N6)+IF(A_FEED=2,CHOOSE(MIN(N_CW_A,6)+1,0,1,CW_N2,CW_N3,CW_N4,CW_N5,CW_N6),CHOOSE(MIN(N_CW_A,2)+1,0,CW_A1,CW_A2)))*CW_PER_SWING*AM1114,AM1114))</f>
        <v>18.286411227084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2*ROUNDUP(G1115*1000/V_ZENER,0)*PRICE_Z+(4+IF(CORE_MODE=1,1,0)+IF(OR(CORE_MODE=3,CORE_MODE=4),IF(A_FEED=2,0,1)+2*N_CW+2*N_CW_A,0))*ROUNDUP(G1115*DIODE_SAFETY/V_STICK,0)*PRICE_STICK</f>
        <v>74.4</v>
      </c>
      <c r="AG1115" s="24" t="n">
        <f aca="false">SUM(X1115:AF1115)</f>
        <v>1498.04104964</v>
      </c>
      <c r="AH1115" s="20" t="n">
        <f aca="false">FIXED_BOM</f>
        <v>3754</v>
      </c>
      <c r="AI1115" s="24" t="n">
        <f aca="false">(AG1115+AH1115)*(1+CONT)</f>
        <v>6039.847207086</v>
      </c>
      <c r="AJ1115" s="24" t="n">
        <f aca="false">IF(AR1115&gt;0,AI1115/AR1115,1000000000000)</f>
        <v>2307.2727945738</v>
      </c>
      <c r="AK1115" s="8" t="n">
        <f aca="false">IF(AND(AP1115&gt;=V_NEED,AR1115&gt;=P_MIN,AQ1115&gt;=Z_MIN,F1115&lt;=N_CAP,D1115&lt;=R_MAX,OR(CORONA_REQ=0,O1115&gt;=G1115),OR(CORE_MODE&lt;&gt;3,E_CORE&lt;=E_NULL_MAX),N_CW_A_OK="yes"),1,0)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IF(CORE_MODE=1,G1115,IF(OR(CORE_MODE=3,CORE_MODE=4),IF(A_FEED=2,0,G1115)+(CHOOSE(N_CW+1,0,1,CW_N2,CW_N3,CW_N4,CW_N5,CW_N6)+IF(A_FEED=2,CHOOSE(MIN(N_CW_A,6)+1,0,1,CW_N2,CW_N3,CW_N4,CW_N5,CW_N6),CHOOSE(MIN(N_CW_A,2)+1,0,CW_A1,CW_A2)))*CW_PER_SWING*AM1115,AM1115))</f>
        <v>17.29930850505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2*ROUNDUP(G1116*1000/V_ZENER,0)*PRICE_Z+(4+IF(CORE_MODE=1,1,0)+IF(OR(CORE_MODE=3,CORE_MODE=4),IF(A_FEED=2,0,1)+2*N_CW+2*N_CW_A,0))*ROUNDUP(G1116*DIODE_SAFETY/V_STICK,0)*PRICE_STICK</f>
        <v>74.4</v>
      </c>
      <c r="AG1116" s="24" t="n">
        <f aca="false">SUM(X1116:AF1116)</f>
        <v>2060.1950339</v>
      </c>
      <c r="AH1116" s="20" t="n">
        <f aca="false">FIXED_BOM</f>
        <v>3754</v>
      </c>
      <c r="AI1116" s="24" t="n">
        <f aca="false">(AG1116+AH1116)*(1+CONT)</f>
        <v>6686.324288985</v>
      </c>
      <c r="AJ1116" s="24" t="n">
        <f aca="false">IF(AR1116&gt;0,AI1116/AR1116,1000000000000)</f>
        <v>1580.27215688534</v>
      </c>
      <c r="AK1116" s="8" t="n">
        <f aca="false">IF(AND(AP1116&gt;=V_NEED,AR1116&gt;=P_MIN,AQ1116&gt;=Z_MIN,F1116&lt;=N_CAP,D1116&lt;=R_MAX,OR(CORONA_REQ=0,O1116&gt;=G1116),OR(CORE_MODE&lt;&gt;3,E_CORE&lt;=E_NULL_MAX),N_CW_A_OK="yes"),1,0)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IF(CORE_MODE=1,G1116,IF(OR(CORE_MODE=3,CORE_MODE=4),IF(A_FEED=2,0,G1116)+(CHOOSE(N_CW+1,0,1,CW_N2,CW_N3,CW_N4,CW_N5,CW_N6)+IF(A_FEED=2,CHOOSE(MIN(N_CW_A,6)+1,0,1,CW_N2,CW_N3,CW_N4,CW_N5,CW_N6),CHOOSE(MIN(N_CW_A,2)+1,0,CW_A1,CW_A2)))*CW_PER_SWING*AM1116,AM1116))</f>
        <v>17.470880735022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2*ROUNDUP(G1117*1000/V_ZENER,0)*PRICE_Z+(4+IF(CORE_MODE=1,1,0)+IF(OR(CORE_MODE=3,CORE_MODE=4),IF(A_FEED=2,0,1)+2*N_CW+2*N_CW_A,0))*ROUNDUP(G1117*DIODE_SAFETY/V_STICK,0)*PRICE_STICK</f>
        <v>74.4</v>
      </c>
      <c r="AG1117" s="24" t="n">
        <f aca="false">SUM(X1117:AF1117)</f>
        <v>2622.34909363</v>
      </c>
      <c r="AH1117" s="20" t="n">
        <f aca="false">FIXED_BOM</f>
        <v>3754</v>
      </c>
      <c r="AI1117" s="24" t="n">
        <f aca="false">(AG1117+AH1117)*(1+CONT)</f>
        <v>7332.8014576745</v>
      </c>
      <c r="AJ1117" s="24" t="n">
        <f aca="false">IF(AR1117&gt;0,AI1117/AR1117,1000000000000)</f>
        <v>1256.04490463692</v>
      </c>
      <c r="AK1117" s="8" t="n">
        <f aca="false">IF(AND(AP1117&gt;=V_NEED,AR1117&gt;=P_MIN,AQ1117&gt;=Z_MIN,F1117&lt;=N_CAP,D1117&lt;=R_MAX,OR(CORONA_REQ=0,O1117&gt;=G1117),OR(CORE_MODE&lt;&gt;3,E_CORE&lt;=E_NULL_MAX),N_CW_A_OK="yes"),1,0)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IF(CORE_MODE=1,G1117,IF(OR(CORE_MODE=3,CORE_MODE=4),IF(A_FEED=2,0,G1117)+(CHOOSE(N_CW+1,0,1,CW_N2,CW_N3,CW_N4,CW_N5,CW_N6)+IF(A_FEED=2,CHOOSE(MIN(N_CW_A,6)+1,0,1,CW_N2,CW_N3,CW_N4,CW_N5,CW_N6),CHOOSE(MIN(N_CW_A,2)+1,0,CW_A1,CW_A2)))*CW_PER_SWING*AM1117,AM1117))</f>
        <v>17.649299385432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2*ROUNDUP(G1118*1000/V_ZENER,0)*PRICE_Z+(4+IF(CORE_MODE=1,1,0)+IF(OR(CORE_MODE=3,CORE_MODE=4),IF(A_FEED=2,0,1)+2*N_CW+2*N_CW_A,0))*ROUNDUP(G1118*DIODE_SAFETY/V_STICK,0)*PRICE_STICK</f>
        <v>74.4</v>
      </c>
      <c r="AG1118" s="24" t="n">
        <f aca="false">SUM(X1118:AF1118)</f>
        <v>3184.50308289</v>
      </c>
      <c r="AH1118" s="20" t="n">
        <f aca="false">FIXED_BOM</f>
        <v>3754</v>
      </c>
      <c r="AI1118" s="24" t="n">
        <f aca="false">(AG1118+AH1118)*(1+CONT)</f>
        <v>7979.2785453235</v>
      </c>
      <c r="AJ1118" s="24" t="n">
        <f aca="false">IF(AR1118&gt;0,AI1118/AR1118,1000000000000)</f>
        <v>1070.15249782141</v>
      </c>
      <c r="AK1118" s="8" t="n">
        <f aca="false">IF(AND(AP1118&gt;=V_NEED,AR1118&gt;=P_MIN,AQ1118&gt;=Z_MIN,F1118&lt;=N_CAP,D1118&lt;=R_MAX,OR(CORONA_REQ=0,O1118&gt;=G1118),OR(CORE_MODE&lt;&gt;3,E_CORE&lt;=E_NULL_MAX),N_CW_A_OK="yes"),1,0)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IF(CORE_MODE=1,G1118,IF(OR(CORE_MODE=3,CORE_MODE=4),IF(A_FEED=2,0,G1118)+(CHOOSE(N_CW+1,0,1,CW_N2,CW_N3,CW_N4,CW_N5,CW_N6)+IF(A_FEED=2,CHOOSE(MIN(N_CW_A,6)+1,0,1,CW_N2,CW_N3,CW_N4,CW_N5,CW_N6),CHOOSE(MIN(N_CW_A,2)+1,0,CW_A1,CW_A2)))*CW_PER_SWING*AM1118,AM1118))</f>
        <v>17.785111483854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2*ROUNDUP(G1119*1000/V_ZENER,0)*PRICE_Z+(4+IF(CORE_MODE=1,1,0)+IF(OR(CORE_MODE=3,CORE_MODE=4),IF(A_FEED=2,0,1)+2*N_CW+2*N_CW_A,0))*ROUNDUP(G1119*DIODE_SAFETY/V_STICK,0)*PRICE_STICK</f>
        <v>74.4</v>
      </c>
      <c r="AG1119" s="24" t="n">
        <f aca="false">SUM(X1119:AF1119)</f>
        <v>3746.65707912</v>
      </c>
      <c r="AH1119" s="20" t="n">
        <f aca="false">FIXED_BOM</f>
        <v>3754</v>
      </c>
      <c r="AI1119" s="24" t="n">
        <f aca="false">(AG1119+AH1119)*(1+CONT)</f>
        <v>8625.755640988</v>
      </c>
      <c r="AJ1119" s="24" t="n">
        <f aca="false">IF(AR1119&gt;0,AI1119/AR1119,1000000000000)</f>
        <v>951.160362614303</v>
      </c>
      <c r="AK1119" s="8" t="n">
        <f aca="false">IF(AND(AP1119&gt;=V_NEED,AR1119&gt;=P_MIN,AQ1119&gt;=Z_MIN,F1119&lt;=N_CAP,D1119&lt;=R_MAX,OR(CORONA_REQ=0,O1119&gt;=G1119),OR(CORE_MODE&lt;&gt;3,E_CORE&lt;=E_NULL_MAX),N_CW_A_OK="yes"),1,0)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IF(CORE_MODE=1,G1119,IF(OR(CORE_MODE=3,CORE_MODE=4),IF(A_FEED=2,0,G1119)+(CHOOSE(N_CW+1,0,1,CW_N2,CW_N3,CW_N4,CW_N5,CW_N6)+IF(A_FEED=2,CHOOSE(MIN(N_CW_A,6)+1,0,1,CW_N2,CW_N3,CW_N4,CW_N5,CW_N6),CHOOSE(MIN(N_CW_A,2)+1,0,CW_A1,CW_A2)))*CW_PER_SWING*AM1119,AM1119))</f>
        <v>18.028314334602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2*ROUNDUP(G1120*1000/V_ZENER,0)*PRICE_Z+(4+IF(CORE_MODE=1,1,0)+IF(OR(CORE_MODE=3,CORE_MODE=4),IF(A_FEED=2,0,1)+2*N_CW+2*N_CW_A,0))*ROUNDUP(G1120*DIODE_SAFETY/V_STICK,0)*PRICE_STICK</f>
        <v>74.4</v>
      </c>
      <c r="AG1120" s="24" t="n">
        <f aca="false">SUM(X1120:AF1120)</f>
        <v>4870.96518961</v>
      </c>
      <c r="AH1120" s="20" t="n">
        <f aca="false">FIXED_BOM</f>
        <v>3754</v>
      </c>
      <c r="AI1120" s="24" t="n">
        <f aca="false">(AG1120+AH1120)*(1+CONT)</f>
        <v>9918.7099680515</v>
      </c>
      <c r="AJ1120" s="24" t="n">
        <f aca="false">IF(AR1120&gt;0,AI1120/AR1120,1000000000000)</f>
        <v>806.44527634803</v>
      </c>
      <c r="AK1120" s="8" t="n">
        <f aca="false">IF(AND(AP1120&gt;=V_NEED,AR1120&gt;=P_MIN,AQ1120&gt;=Z_MIN,F1120&lt;=N_CAP,D1120&lt;=R_MAX,OR(CORONA_REQ=0,O1120&gt;=G1120),OR(CORE_MODE&lt;&gt;3,E_CORE&lt;=E_NULL_MAX),N_CW_A_OK="yes"),1,0)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IF(CORE_MODE=1,G1120,IF(OR(CORE_MODE=3,CORE_MODE=4),IF(A_FEED=2,0,G1120)+(CHOOSE(N_CW+1,0,1,CW_N2,CW_N3,CW_N4,CW_N5,CW_N6)+IF(A_FEED=2,CHOOSE(MIN(N_CW_A,6)+1,0,1,CW_N2,CW_N3,CW_N4,CW_N5,CW_N6),CHOOSE(MIN(N_CW_A,2)+1,0,CW_A1,CW_A2)))*CW_PER_SWING*AM1120,AM1120))</f>
        <v>18.425691103248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2*ROUNDUP(G1121*1000/V_ZENER,0)*PRICE_Z+(4+IF(CORE_MODE=1,1,0)+IF(OR(CORE_MODE=3,CORE_MODE=4),IF(A_FEED=2,0,1)+2*N_CW+2*N_CW_A,0))*ROUNDUP(G1121*DIODE_SAFETY/V_STICK,0)*PRICE_STICK</f>
        <v>74.4</v>
      </c>
      <c r="AG1121" s="24" t="n">
        <f aca="false">SUM(X1121:AF1121)</f>
        <v>1434.48408667</v>
      </c>
      <c r="AH1121" s="20" t="n">
        <f aca="false">FIXED_BOM</f>
        <v>3754</v>
      </c>
      <c r="AI1121" s="24" t="n">
        <f aca="false">(AG1121+AH1121)*(1+CONT)</f>
        <v>5966.7566996705</v>
      </c>
      <c r="AJ1121" s="24" t="n">
        <f aca="false">IF(AR1121&gt;0,AI1121/AR1121,1000000000000)</f>
        <v>3216.24060189355</v>
      </c>
      <c r="AK1121" s="8" t="n">
        <f aca="false">IF(AND(AP1121&gt;=V_NEED,AR1121&gt;=P_MIN,AQ1121&gt;=Z_MIN,F1121&lt;=N_CAP,D1121&lt;=R_MAX,OR(CORONA_REQ=0,O1121&gt;=G1121),OR(CORE_MODE&lt;&gt;3,E_CORE&lt;=E_NULL_MAX),N_CW_A_OK="yes"),1,0)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IF(CORE_MODE=1,G1121,IF(OR(CORE_MODE=3,CORE_MODE=4),IF(A_FEED=2,0,G1121)+(CHOOSE(N_CW+1,0,1,CW_N2,CW_N3,CW_N4,CW_N5,CW_N6)+IF(A_FEED=2,CHOOSE(MIN(N_CW_A,6)+1,0,1,CW_N2,CW_N3,CW_N4,CW_N5,CW_N6),CHOOSE(MIN(N_CW_A,2)+1,0,CW_A1,CW_A2)))*CW_PER_SWING*AM1121,AM1121))</f>
        <v>17.263348880778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2*ROUNDUP(G1122*1000/V_ZENER,0)*PRICE_Z+(4+IF(CORE_MODE=1,1,0)+IF(OR(CORE_MODE=3,CORE_MODE=4),IF(A_FEED=2,0,1)+2*N_CW+2*N_CW_A,0))*ROUNDUP(G1122*DIODE_SAFETY/V_STICK,0)*PRICE_STICK</f>
        <v>74.4</v>
      </c>
      <c r="AG1122" s="24" t="n">
        <f aca="false">SUM(X1122:AF1122)</f>
        <v>1918.12255295</v>
      </c>
      <c r="AH1122" s="20" t="n">
        <f aca="false">FIXED_BOM</f>
        <v>3754</v>
      </c>
      <c r="AI1122" s="24" t="n">
        <f aca="false">(AG1122+AH1122)*(1+CONT)</f>
        <v>6522.9409358925</v>
      </c>
      <c r="AJ1122" s="24" t="n">
        <f aca="false">IF(AR1122&gt;0,AI1122/AR1122,1000000000000)</f>
        <v>2149.80798408689</v>
      </c>
      <c r="AK1122" s="8" t="n">
        <f aca="false">IF(AND(AP1122&gt;=V_NEED,AR1122&gt;=P_MIN,AQ1122&gt;=Z_MIN,F1122&lt;=N_CAP,D1122&lt;=R_MAX,OR(CORONA_REQ=0,O1122&gt;=G1122),OR(CORE_MODE&lt;&gt;3,E_CORE&lt;=E_NULL_MAX),N_CW_A_OK="yes"),1,0)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IF(CORE_MODE=1,G1122,IF(OR(CORE_MODE=3,CORE_MODE=4),IF(A_FEED=2,0,G1122)+(CHOOSE(N_CW+1,0,1,CW_N2,CW_N3,CW_N4,CW_N5,CW_N6)+IF(A_FEED=2,CHOOSE(MIN(N_CW_A,6)+1,0,1,CW_N2,CW_N3,CW_N4,CW_N5,CW_N6),CHOOSE(MIN(N_CW_A,2)+1,0,CW_A1,CW_A2)))*CW_PER_SWING*AM1122,AM1122))</f>
        <v>17.39786639877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2*ROUNDUP(G1123*1000/V_ZENER,0)*PRICE_Z+(4+IF(CORE_MODE=1,1,0)+IF(OR(CORE_MODE=3,CORE_MODE=4),IF(A_FEED=2,0,1)+2*N_CW+2*N_CW_A,0))*ROUNDUP(G1123*DIODE_SAFETY/V_STICK,0)*PRICE_STICK</f>
        <v>74.4</v>
      </c>
      <c r="AG1123" s="24" t="n">
        <f aca="false">SUM(X1123:AF1123)</f>
        <v>2490.61858477</v>
      </c>
      <c r="AH1123" s="20" t="n">
        <f aca="false">FIXED_BOM</f>
        <v>3754</v>
      </c>
      <c r="AI1123" s="24" t="n">
        <f aca="false">(AG1123+AH1123)*(1+CONT)</f>
        <v>7181.3113724855</v>
      </c>
      <c r="AJ1123" s="24" t="n">
        <f aca="false">IF(AR1123&gt;0,AI1123/AR1123,1000000000000)</f>
        <v>1703.42871562762</v>
      </c>
      <c r="AK1123" s="8" t="n">
        <f aca="false">IF(AND(AP1123&gt;=V_NEED,AR1123&gt;=P_MIN,AQ1123&gt;=Z_MIN,F1123&lt;=N_CAP,D1123&lt;=R_MAX,OR(CORONA_REQ=0,O1123&gt;=G1123),OR(CORE_MODE&lt;&gt;3,E_CORE&lt;=E_NULL_MAX),N_CW_A_OK="yes"),1,0)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IF(CORE_MODE=1,G1123,IF(OR(CORE_MODE=3,CORE_MODE=4),IF(A_FEED=2,0,G1123)+(CHOOSE(N_CW+1,0,1,CW_N2,CW_N3,CW_N4,CW_N5,CW_N6)+IF(A_FEED=2,CHOOSE(MIN(N_CW_A,6)+1,0,1,CW_N2,CW_N3,CW_N4,CW_N5,CW_N6),CHOOSE(MIN(N_CW_A,2)+1,0,CW_A1,CW_A2)))*CW_PER_SWING*AM1123,AM1123))</f>
        <v>17.514340436736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2*ROUNDUP(G1124*1000/V_ZENER,0)*PRICE_Z+(4+IF(CORE_MODE=1,1,0)+IF(OR(CORE_MODE=3,CORE_MODE=4),IF(A_FEED=2,0,1)+2*N_CW+2*N_CW_A,0))*ROUNDUP(G1124*DIODE_SAFETY/V_STICK,0)*PRICE_STICK</f>
        <v>74.4</v>
      </c>
      <c r="AG1124" s="24" t="n">
        <f aca="false">SUM(X1124:AF1124)</f>
        <v>2974.25705105</v>
      </c>
      <c r="AH1124" s="20" t="n">
        <f aca="false">FIXED_BOM</f>
        <v>3754</v>
      </c>
      <c r="AI1124" s="24" t="n">
        <f aca="false">(AG1124+AH1124)*(1+CONT)</f>
        <v>7737.4956087075</v>
      </c>
      <c r="AJ1124" s="24" t="n">
        <f aca="false">IF(AR1124&gt;0,AI1124/AR1124,1000000000000)</f>
        <v>1433.68835251605</v>
      </c>
      <c r="AK1124" s="8" t="n">
        <f aca="false">IF(AND(AP1124&gt;=V_NEED,AR1124&gt;=P_MIN,AQ1124&gt;=Z_MIN,F1124&lt;=N_CAP,D1124&lt;=R_MAX,OR(CORONA_REQ=0,O1124&gt;=G1124),OR(CORE_MODE&lt;&gt;3,E_CORE&lt;=E_NULL_MAX),N_CW_A_OK="yes"),1,0)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IF(CORE_MODE=1,G1124,IF(OR(CORE_MODE=3,CORE_MODE=4),IF(A_FEED=2,0,G1124)+(CHOOSE(N_CW+1,0,1,CW_N2,CW_N3,CW_N4,CW_N5,CW_N6)+IF(A_FEED=2,CHOOSE(MIN(N_CW_A,6)+1,0,1,CW_N2,CW_N3,CW_N4,CW_N5,CW_N6),CHOOSE(MIN(N_CW_A,2)+1,0,CW_A1,CW_A2)))*CW_PER_SWING*AM1124,AM1124))</f>
        <v>17.652826586538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2*ROUNDUP(G1125*1000/V_ZENER,0)*PRICE_Z+(4+IF(CORE_MODE=1,1,0)+IF(OR(CORE_MODE=3,CORE_MODE=4),IF(A_FEED=2,0,1)+2*N_CW+2*N_CW_A,0))*ROUNDUP(G1125*DIODE_SAFETY/V_STICK,0)*PRICE_STICK</f>
        <v>74.4</v>
      </c>
      <c r="AG1125" s="24" t="n">
        <f aca="false">SUM(X1125:AF1125)</f>
        <v>3457.89560277</v>
      </c>
      <c r="AH1125" s="20" t="n">
        <f aca="false">FIXED_BOM</f>
        <v>3754</v>
      </c>
      <c r="AI1125" s="24" t="n">
        <f aca="false">(AG1125+AH1125)*(1+CONT)</f>
        <v>8293.6799431855</v>
      </c>
      <c r="AJ1125" s="24" t="n">
        <f aca="false">IF(AR1125&gt;0,AI1125/AR1125,1000000000000)</f>
        <v>1261.87368591879</v>
      </c>
      <c r="AK1125" s="8" t="n">
        <f aca="false">IF(AND(AP1125&gt;=V_NEED,AR1125&gt;=P_MIN,AQ1125&gt;=Z_MIN,F1125&lt;=N_CAP,D1125&lt;=R_MAX,OR(CORONA_REQ=0,O1125&gt;=G1125),OR(CORE_MODE&lt;&gt;3,E_CORE&lt;=E_NULL_MAX),N_CW_A_OK="yes"),1,0)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IF(CORE_MODE=1,G1125,IF(OR(CORE_MODE=3,CORE_MODE=4),IF(A_FEED=2,0,G1125)+(CHOOSE(N_CW+1,0,1,CW_N2,CW_N3,CW_N4,CW_N5,CW_N6)+IF(A_FEED=2,CHOOSE(MIN(N_CW_A,6)+1,0,1,CW_N2,CW_N3,CW_N4,CW_N5,CW_N6),CHOOSE(MIN(N_CW_A,2)+1,0,CW_A1,CW_A2)))*CW_PER_SWING*AM1125,AM1125))</f>
        <v>17.764580711592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2*ROUNDUP(G1126*1000/V_ZENER,0)*PRICE_Z+(4+IF(CORE_MODE=1,1,0)+IF(OR(CORE_MODE=3,CORE_MODE=4),IF(A_FEED=2,0,1)+2*N_CW+2*N_CW_A,0))*ROUNDUP(G1126*DIODE_SAFETY/V_STICK,0)*PRICE_STICK</f>
        <v>74.4</v>
      </c>
      <c r="AG1126" s="24" t="n">
        <f aca="false">SUM(X1126:AF1126)</f>
        <v>4514.0300839</v>
      </c>
      <c r="AH1126" s="20" t="n">
        <f aca="false">FIXED_BOM</f>
        <v>3754</v>
      </c>
      <c r="AI1126" s="24" t="n">
        <f aca="false">(AG1126+AH1126)*(1+CONT)</f>
        <v>9508.234596485</v>
      </c>
      <c r="AJ1126" s="24" t="n">
        <f aca="false">IF(AR1126&gt;0,AI1126/AR1126,1000000000000)</f>
        <v>1062.9470470784</v>
      </c>
      <c r="AK1126" s="8" t="n">
        <f aca="false">IF(AND(AP1126&gt;=V_NEED,AR1126&gt;=P_MIN,AQ1126&gt;=Z_MIN,F1126&lt;=N_CAP,D1126&lt;=R_MAX,OR(CORONA_REQ=0,O1126&gt;=G1126),OR(CORE_MODE&lt;&gt;3,E_CORE&lt;=E_NULL_MAX),N_CW_A_OK="yes"),1,0)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IF(CORE_MODE=1,G1126,IF(OR(CORE_MODE=3,CORE_MODE=4),IF(A_FEED=2,0,G1126)+(CHOOSE(N_CW+1,0,1,CW_N2,CW_N3,CW_N4,CW_N5,CW_N6)+IF(A_FEED=2,CHOOSE(MIN(N_CW_A,6)+1,0,1,CW_N2,CW_N3,CW_N4,CW_N5,CW_N6),CHOOSE(MIN(N_CW_A,2)+1,0,CW_A1,CW_A2)))*CW_PER_SWING*AM1126,AM1126))</f>
        <v>18.03376006146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2*ROUNDUP(G1127*1000/V_ZENER,0)*PRICE_Z+(4+IF(CORE_MODE=1,1,0)+IF(OR(CORE_MODE=3,CORE_MODE=4),IF(A_FEED=2,0,1)+2*N_CW+2*N_CW_A,0))*ROUNDUP(G1127*DIODE_SAFETY/V_STICK,0)*PRICE_STICK</f>
        <v>74.4</v>
      </c>
      <c r="AG1127" s="24" t="n">
        <f aca="false">SUM(X1127:AF1127)</f>
        <v>1444.63739977</v>
      </c>
      <c r="AH1127" s="20" t="n">
        <f aca="false">FIXED_BOM</f>
        <v>3754</v>
      </c>
      <c r="AI1127" s="24" t="n">
        <f aca="false">(AG1127+AH1127)*(1+CONT)</f>
        <v>5978.4330097355</v>
      </c>
      <c r="AJ1127" s="24" t="n">
        <f aca="false">IF(AR1127&gt;0,AI1127/AR1127,1000000000000)</f>
        <v>2637.00494004998</v>
      </c>
      <c r="AK1127" s="8" t="n">
        <f aca="false">IF(AND(AP1127&gt;=V_NEED,AR1127&gt;=P_MIN,AQ1127&gt;=Z_MIN,F1127&lt;=N_CAP,D1127&lt;=R_MAX,OR(CORONA_REQ=0,O1127&gt;=G1127),OR(CORE_MODE&lt;&gt;3,E_CORE&lt;=E_NULL_MAX),N_CW_A_OK="yes"),1,0)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IF(CORE_MODE=1,G1127,IF(OR(CORE_MODE=3,CORE_MODE=4),IF(A_FEED=2,0,G1127)+(CHOOSE(N_CW+1,0,1,CW_N2,CW_N3,CW_N4,CW_N5,CW_N6)+IF(A_FEED=2,CHOOSE(MIN(N_CW_A,6)+1,0,1,CW_N2,CW_N3,CW_N4,CW_N5,CW_N6),CHOOSE(MIN(N_CW_A,2)+1,0,CW_A1,CW_A2)))*CW_PER_SWING*AM1127,AM1127))</f>
        <v>17.297657384436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2*ROUNDUP(G1128*1000/V_ZENER,0)*PRICE_Z+(4+IF(CORE_MODE=1,1,0)+IF(OR(CORE_MODE=3,CORE_MODE=4),IF(A_FEED=2,0,1)+2*N_CW+2*N_CW_A,0))*ROUNDUP(G1128*DIODE_SAFETY/V_STICK,0)*PRICE_STICK</f>
        <v>74.4</v>
      </c>
      <c r="AG1128" s="24" t="n">
        <f aca="false">SUM(X1128:AF1128)</f>
        <v>2022.21002814</v>
      </c>
      <c r="AH1128" s="20" t="n">
        <f aca="false">FIXED_BOM</f>
        <v>3754</v>
      </c>
      <c r="AI1128" s="24" t="n">
        <f aca="false">(AG1128+AH1128)*(1+CONT)</f>
        <v>6642.641532361</v>
      </c>
      <c r="AJ1128" s="24" t="n">
        <f aca="false">IF(AR1128&gt;0,AI1128/AR1128,1000000000000)</f>
        <v>1804.7738293295</v>
      </c>
      <c r="AK1128" s="8" t="n">
        <f aca="false">IF(AND(AP1128&gt;=V_NEED,AR1128&gt;=P_MIN,AQ1128&gt;=Z_MIN,F1128&lt;=N_CAP,D1128&lt;=R_MAX,OR(CORONA_REQ=0,O1128&gt;=G1128),OR(CORE_MODE&lt;&gt;3,E_CORE&lt;=E_NULL_MAX),N_CW_A_OK="yes"),1,0)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IF(CORE_MODE=1,G1128,IF(OR(CORE_MODE=3,CORE_MODE=4),IF(A_FEED=2,0,G1128)+(CHOOSE(N_CW+1,0,1,CW_N2,CW_N3,CW_N4,CW_N5,CW_N6)+IF(A_FEED=2,CHOOSE(MIN(N_CW_A,6)+1,0,1,CW_N2,CW_N3,CW_N4,CW_N5,CW_N6),CHOOSE(MIN(N_CW_A,2)+1,0,CW_A1,CW_A2)))*CW_PER_SWING*AM1128,AM1128))</f>
        <v>17.430960967992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2*ROUNDUP(G1129*1000/V_ZENER,0)*PRICE_Z+(4+IF(CORE_MODE=1,1,0)+IF(OR(CORE_MODE=3,CORE_MODE=4),IF(A_FEED=2,0,1)+2*N_CW+2*N_CW_A,0))*ROUNDUP(G1129*DIODE_SAFETY/V_STICK,0)*PRICE_STICK</f>
        <v>74.4</v>
      </c>
      <c r="AG1129" s="24" t="n">
        <f aca="false">SUM(X1129:AF1129)</f>
        <v>2599.78275954</v>
      </c>
      <c r="AH1129" s="20" t="n">
        <f aca="false">FIXED_BOM</f>
        <v>3754</v>
      </c>
      <c r="AI1129" s="24" t="n">
        <f aca="false">(AG1129+AH1129)*(1+CONT)</f>
        <v>7306.850173471</v>
      </c>
      <c r="AJ1129" s="24" t="n">
        <f aca="false">IF(AR1129&gt;0,AI1129/AR1129,1000000000000)</f>
        <v>1434.3810085142</v>
      </c>
      <c r="AK1129" s="8" t="n">
        <f aca="false">IF(AND(AP1129&gt;=V_NEED,AR1129&gt;=P_MIN,AQ1129&gt;=Z_MIN,F1129&lt;=N_CAP,D1129&lt;=R_MAX,OR(CORONA_REQ=0,O1129&gt;=G1129),OR(CORE_MODE&lt;&gt;3,E_CORE&lt;=E_NULL_MAX),N_CW_A_OK="yes"),1,0)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IF(CORE_MODE=1,G1129,IF(OR(CORE_MODE=3,CORE_MODE=4),IF(A_FEED=2,0,G1129)+(CHOOSE(N_CW+1,0,1,CW_N2,CW_N3,CW_N4,CW_N5,CW_N6)+IF(A_FEED=2,CHOOSE(MIN(N_CW_A,6)+1,0,1,CW_N2,CW_N3,CW_N4,CW_N5,CW_N6),CHOOSE(MIN(N_CW_A,2)+1,0,CW_A1,CW_A2)))*CW_PER_SWING*AM1129,AM1129))</f>
        <v>17.603034052032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2*ROUNDUP(G1130*1000/V_ZENER,0)*PRICE_Z+(4+IF(CORE_MODE=1,1,0)+IF(OR(CORE_MODE=3,CORE_MODE=4),IF(A_FEED=2,0,1)+2*N_CW+2*N_CW_A,0))*ROUNDUP(G1130*DIODE_SAFETY/V_STICK,0)*PRICE_STICK</f>
        <v>74.4</v>
      </c>
      <c r="AG1130" s="24" t="n">
        <f aca="false">SUM(X1130:AF1130)</f>
        <v>3088.49790631</v>
      </c>
      <c r="AH1130" s="20" t="n">
        <f aca="false">FIXED_BOM</f>
        <v>3754</v>
      </c>
      <c r="AI1130" s="24" t="n">
        <f aca="false">(AG1130+AH1130)*(1+CONT)</f>
        <v>7868.8725922565</v>
      </c>
      <c r="AJ1130" s="24" t="n">
        <f aca="false">IF(AR1130&gt;0,AI1130/AR1130,1000000000000)</f>
        <v>1209.17769702647</v>
      </c>
      <c r="AK1130" s="8" t="n">
        <f aca="false">IF(AND(AP1130&gt;=V_NEED,AR1130&gt;=P_MIN,AQ1130&gt;=Z_MIN,F1130&lt;=N_CAP,D1130&lt;=R_MAX,OR(CORONA_REQ=0,O1130&gt;=G1130),OR(CORE_MODE&lt;&gt;3,E_CORE&lt;=E_NULL_MAX),N_CW_A_OK="yes"),1,0)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IF(CORE_MODE=1,G1130,IF(OR(CORE_MODE=3,CORE_MODE=4),IF(A_FEED=2,0,G1130)+(CHOOSE(N_CW+1,0,1,CW_N2,CW_N3,CW_N4,CW_N5,CW_N6)+IF(A_FEED=2,CHOOSE(MIN(N_CW_A,6)+1,0,1,CW_N2,CW_N3,CW_N4,CW_N5,CW_N6),CHOOSE(MIN(N_CW_A,2)+1,0,CW_A1,CW_A2)))*CW_PER_SWING*AM1130,AM1130))</f>
        <v>17.740480292964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2*ROUNDUP(G1131*1000/V_ZENER,0)*PRICE_Z+(4+IF(CORE_MODE=1,1,0)+IF(OR(CORE_MODE=3,CORE_MODE=4),IF(A_FEED=2,0,1)+2*N_CW+2*N_CW_A,0))*ROUNDUP(G1131*DIODE_SAFETY/V_STICK,0)*PRICE_STICK</f>
        <v>74.4</v>
      </c>
      <c r="AG1131" s="24" t="n">
        <f aca="false">SUM(X1131:AF1131)</f>
        <v>3666.07052271</v>
      </c>
      <c r="AH1131" s="20" t="n">
        <f aca="false">FIXED_BOM</f>
        <v>3754</v>
      </c>
      <c r="AI1131" s="24" t="n">
        <f aca="false">(AG1131+AH1131)*(1+CONT)</f>
        <v>8533.0811011165</v>
      </c>
      <c r="AJ1131" s="24" t="n">
        <f aca="false">IF(AR1131&gt;0,AI1131/AR1131,1000000000000)</f>
        <v>1076.8767742006</v>
      </c>
      <c r="AK1131" s="8" t="n">
        <f aca="false">IF(AND(AP1131&gt;=V_NEED,AR1131&gt;=P_MIN,AQ1131&gt;=Z_MIN,F1131&lt;=N_CAP,D1131&lt;=R_MAX,OR(CORONA_REQ=0,O1131&gt;=G1131),OR(CORE_MODE&lt;&gt;3,E_CORE&lt;=E_NULL_MAX),N_CW_A_OK="yes"),1,0)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IF(CORE_MODE=1,G1131,IF(OR(CORE_MODE=3,CORE_MODE=4),IF(A_FEED=2,0,G1131)+(CHOOSE(N_CW+1,0,1,CW_N2,CW_N3,CW_N4,CW_N5,CW_N6)+IF(A_FEED=2,CHOOSE(MIN(N_CW_A,6)+1,0,1,CW_N2,CW_N3,CW_N4,CW_N5,CW_N6),CHOOSE(MIN(N_CW_A,2)+1,0,CW_A1,CW_A2)))*CW_PER_SWING*AM1131,AM1131))</f>
        <v>17.863007025006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2*ROUNDUP(G1132*1000/V_ZENER,0)*PRICE_Z+(4+IF(CORE_MODE=1,1,0)+IF(OR(CORE_MODE=3,CORE_MODE=4),IF(A_FEED=2,0,1)+2*N_CW+2*N_CW_A,0))*ROUNDUP(G1132*DIODE_SAFETY/V_STICK,0)*PRICE_STICK</f>
        <v>74.4</v>
      </c>
      <c r="AG1132" s="24" t="n">
        <f aca="false">SUM(X1132:AF1132)</f>
        <v>4732.35833391</v>
      </c>
      <c r="AH1132" s="20" t="n">
        <f aca="false">FIXED_BOM</f>
        <v>3754</v>
      </c>
      <c r="AI1132" s="24" t="n">
        <f aca="false">(AG1132+AH1132)*(1+CONT)</f>
        <v>9759.3120839965</v>
      </c>
      <c r="AJ1132" s="24" t="n">
        <f aca="false">IF(AR1132&gt;0,AI1132/AR1132,1000000000000)</f>
        <v>907.236781599467</v>
      </c>
      <c r="AK1132" s="8" t="n">
        <f aca="false">IF(AND(AP1132&gt;=V_NEED,AR1132&gt;=P_MIN,AQ1132&gt;=Z_MIN,F1132&lt;=N_CAP,D1132&lt;=R_MAX,OR(CORONA_REQ=0,O1132&gt;=G1132),OR(CORE_MODE&lt;&gt;3,E_CORE&lt;=E_NULL_MAX),N_CW_A_OK="yes"),1,0)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IF(CORE_MODE=1,G1132,IF(OR(CORE_MODE=3,CORE_MODE=4),IF(A_FEED=2,0,G1132)+(CHOOSE(N_CW+1,0,1,CW_N2,CW_N3,CW_N4,CW_N5,CW_N6)+IF(A_FEED=2,CHOOSE(MIN(N_CW_A,6)+1,0,1,CW_N2,CW_N3,CW_N4,CW_N5,CW_N6),CHOOSE(MIN(N_CW_A,2)+1,0,CW_A1,CW_A2)))*CW_PER_SWING*AM1132,AM1132))</f>
        <v>18.268817666814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2*ROUNDUP(G1133*1000/V_ZENER,0)*PRICE_Z+(4+IF(CORE_MODE=1,1,0)+IF(OR(CORE_MODE=3,CORE_MODE=4),IF(A_FEED=2,0,1)+2*N_CW+2*N_CW_A,0))*ROUNDUP(G1133*DIODE_SAFETY/V_STICK,0)*PRICE_STICK</f>
        <v>74.4</v>
      </c>
      <c r="AG1133" s="24" t="n">
        <f aca="false">SUM(X1133:AF1133)</f>
        <v>1543.64820644</v>
      </c>
      <c r="AH1133" s="20" t="n">
        <f aca="false">FIXED_BOM</f>
        <v>3754</v>
      </c>
      <c r="AI1133" s="24" t="n">
        <f aca="false">(AG1133+AH1133)*(1+CONT)</f>
        <v>6092.295437406</v>
      </c>
      <c r="AJ1133" s="24" t="n">
        <f aca="false">IF(AR1133&gt;0,AI1133/AR1133,1000000000000)</f>
        <v>2355.16566441909</v>
      </c>
      <c r="AK1133" s="8" t="n">
        <f aca="false">IF(AND(AP1133&gt;=V_NEED,AR1133&gt;=P_MIN,AQ1133&gt;=Z_MIN,F1133&lt;=N_CAP,D1133&lt;=R_MAX,OR(CORONA_REQ=0,O1133&gt;=G1133),OR(CORE_MODE&lt;&gt;3,E_CORE&lt;=E_NULL_MAX),N_CW_A_OK="yes"),1,0)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IF(CORE_MODE=1,G1133,IF(OR(CORE_MODE=3,CORE_MODE=4),IF(A_FEED=2,0,G1133)+(CHOOSE(N_CW+1,0,1,CW_N2,CW_N3,CW_N4,CW_N5,CW_N6)+IF(A_FEED=2,CHOOSE(MIN(N_CW_A,6)+1,0,1,CW_N2,CW_N3,CW_N4,CW_N5,CW_N6),CHOOSE(MIN(N_CW_A,2)+1,0,CW_A1,CW_A2)))*CW_PER_SWING*AM1133,AM1133))</f>
        <v>17.275042549908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2*ROUNDUP(G1134*1000/V_ZENER,0)*PRICE_Z+(4+IF(CORE_MODE=1,1,0)+IF(OR(CORE_MODE=3,CORE_MODE=4),IF(A_FEED=2,0,1)+2*N_CW+2*N_CW_A,0))*ROUNDUP(G1134*DIODE_SAFETY/V_STICK,0)*PRICE_STICK</f>
        <v>74.4</v>
      </c>
      <c r="AG1134" s="24" t="n">
        <f aca="false">SUM(X1134:AF1134)</f>
        <v>2126.29754636</v>
      </c>
      <c r="AH1134" s="20" t="n">
        <f aca="false">FIXED_BOM</f>
        <v>3754</v>
      </c>
      <c r="AI1134" s="24" t="n">
        <f aca="false">(AG1134+AH1134)*(1+CONT)</f>
        <v>6762.342178314</v>
      </c>
      <c r="AJ1134" s="24" t="n">
        <f aca="false">IF(AR1134&gt;0,AI1134/AR1134,1000000000000)</f>
        <v>1617.30543530484</v>
      </c>
      <c r="AK1134" s="8" t="n">
        <f aca="false">IF(AND(AP1134&gt;=V_NEED,AR1134&gt;=P_MIN,AQ1134&gt;=Z_MIN,F1134&lt;=N_CAP,D1134&lt;=R_MAX,OR(CORONA_REQ=0,O1134&gt;=G1134),OR(CORE_MODE&lt;&gt;3,E_CORE&lt;=E_NULL_MAX),N_CW_A_OK="yes"),1,0)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IF(CORE_MODE=1,G1134,IF(OR(CORE_MODE=3,CORE_MODE=4),IF(A_FEED=2,0,G1134)+(CHOOSE(N_CW+1,0,1,CW_N2,CW_N3,CW_N4,CW_N5,CW_N6)+IF(A_FEED=2,CHOOSE(MIN(N_CW_A,6)+1,0,1,CW_N2,CW_N3,CW_N4,CW_N5,CW_N6),CHOOSE(MIN(N_CW_A,2)+1,0,CW_A1,CW_A2)))*CW_PER_SWING*AM1134,AM1134))</f>
        <v>17.447361816456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2*ROUNDUP(G1135*1000/V_ZENER,0)*PRICE_Z+(4+IF(CORE_MODE=1,1,0)+IF(OR(CORE_MODE=3,CORE_MODE=4),IF(A_FEED=2,0,1)+2*N_CW+2*N_CW_A,0))*ROUNDUP(G1135*DIODE_SAFETY/V_STICK,0)*PRICE_STICK</f>
        <v>74.4</v>
      </c>
      <c r="AG1135" s="24" t="n">
        <f aca="false">SUM(X1135:AF1135)</f>
        <v>2708.94688978</v>
      </c>
      <c r="AH1135" s="20" t="n">
        <f aca="false">FIXED_BOM</f>
        <v>3754</v>
      </c>
      <c r="AI1135" s="24" t="n">
        <f aca="false">(AG1135+AH1135)*(1+CONT)</f>
        <v>7432.388923247</v>
      </c>
      <c r="AJ1135" s="24" t="n">
        <f aca="false">IF(AR1135&gt;0,AI1135/AR1135,1000000000000)</f>
        <v>1285.59951748381</v>
      </c>
      <c r="AK1135" s="8" t="n">
        <f aca="false">IF(AND(AP1135&gt;=V_NEED,AR1135&gt;=P_MIN,AQ1135&gt;=Z_MIN,F1135&lt;=N_CAP,D1135&lt;=R_MAX,OR(CORONA_REQ=0,O1135&gt;=G1135),OR(CORE_MODE&lt;&gt;3,E_CORE&lt;=E_NULL_MAX),N_CW_A_OK="yes"),1,0)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IF(CORE_MODE=1,G1135,IF(OR(CORE_MODE=3,CORE_MODE=4),IF(A_FEED=2,0,G1135)+(CHOOSE(N_CW+1,0,1,CW_N2,CW_N3,CW_N4,CW_N5,CW_N6)+IF(A_FEED=2,CHOOSE(MIN(N_CW_A,6)+1,0,1,CW_N2,CW_N3,CW_N4,CW_N5,CW_N6),CHOOSE(MIN(N_CW_A,2)+1,0,CW_A1,CW_A2)))*CW_PER_SWING*AM1135,AM1135))</f>
        <v>17.625708309924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2*ROUNDUP(G1136*1000/V_ZENER,0)*PRICE_Z+(4+IF(CORE_MODE=1,1,0)+IF(OR(CORE_MODE=3,CORE_MODE=4),IF(A_FEED=2,0,1)+2*N_CW+2*N_CW_A,0))*ROUNDUP(G1136*DIODE_SAFETY/V_STICK,0)*PRICE_STICK</f>
        <v>74.4</v>
      </c>
      <c r="AG1136" s="24" t="n">
        <f aca="false">SUM(X1136:AF1136)</f>
        <v>3291.5962347</v>
      </c>
      <c r="AH1136" s="20" t="n">
        <f aca="false">FIXED_BOM</f>
        <v>3754</v>
      </c>
      <c r="AI1136" s="24" t="n">
        <f aca="false">(AG1136+AH1136)*(1+CONT)</f>
        <v>8102.435669905</v>
      </c>
      <c r="AJ1136" s="24" t="n">
        <f aca="false">IF(AR1136&gt;0,AI1136/AR1136,1000000000000)</f>
        <v>1099.50451270699</v>
      </c>
      <c r="AK1136" s="8" t="n">
        <f aca="false">IF(AND(AP1136&gt;=V_NEED,AR1136&gt;=P_MIN,AQ1136&gt;=Z_MIN,F1136&lt;=N_CAP,D1136&lt;=R_MAX,OR(CORONA_REQ=0,O1136&gt;=G1136),OR(CORE_MODE&lt;&gt;3,E_CORE&lt;=E_NULL_MAX),N_CW_A_OK="yes"),1,0)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IF(CORE_MODE=1,G1136,IF(OR(CORE_MODE=3,CORE_MODE=4),IF(A_FEED=2,0,G1136)+(CHOOSE(N_CW+1,0,1,CW_N2,CW_N3,CW_N4,CW_N5,CW_N6)+IF(A_FEED=2,CHOOSE(MIN(N_CW_A,6)+1,0,1,CW_N2,CW_N3,CW_N4,CW_N5,CW_N6),CHOOSE(MIN(N_CW_A,2)+1,0,CW_A1,CW_A2)))*CW_PER_SWING*AM1136,AM1136))</f>
        <v>17.761359116358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2*ROUNDUP(G1137*1000/V_ZENER,0)*PRICE_Z+(4+IF(CORE_MODE=1,1,0)+IF(OR(CORE_MODE=3,CORE_MODE=4),IF(A_FEED=2,0,1)+2*N_CW+2*N_CW_A,0))*ROUNDUP(G1137*DIODE_SAFETY/V_STICK,0)*PRICE_STICK</f>
        <v>74.4</v>
      </c>
      <c r="AG1137" s="24" t="n">
        <f aca="false">SUM(X1137:AF1137)</f>
        <v>3874.24551462</v>
      </c>
      <c r="AH1137" s="20" t="n">
        <f aca="false">FIXED_BOM</f>
        <v>3754</v>
      </c>
      <c r="AI1137" s="24" t="n">
        <f aca="false">(AG1137+AH1137)*(1+CONT)</f>
        <v>8772.482341813</v>
      </c>
      <c r="AJ1137" s="24" t="n">
        <f aca="false">IF(AR1137&gt;0,AI1137/AR1137,1000000000000)</f>
        <v>978.827529272888</v>
      </c>
      <c r="AK1137" s="8" t="n">
        <f aca="false">IF(AND(AP1137&gt;=V_NEED,AR1137&gt;=P_MIN,AQ1137&gt;=Z_MIN,F1137&lt;=N_CAP,D1137&lt;=R_MAX,OR(CORONA_REQ=0,O1137&gt;=G1137),OR(CORE_MODE&lt;&gt;3,E_CORE&lt;=E_NULL_MAX),N_CW_A_OK="yes"),1,0)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IF(CORE_MODE=1,G1137,IF(OR(CORE_MODE=3,CORE_MODE=4),IF(A_FEED=2,0,G1137)+(CHOOSE(N_CW+1,0,1,CW_N2,CW_N3,CW_N4,CW_N5,CW_N6)+IF(A_FEED=2,CHOOSE(MIN(N_CW_A,6)+1,0,1,CW_N2,CW_N3,CW_N4,CW_N5,CW_N6),CHOOSE(MIN(N_CW_A,2)+1,0,CW_A1,CW_A2)))*CW_PER_SWING*AM1137,AM1137))</f>
        <v>18.002443948632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2*ROUNDUP(G1138*1000/V_ZENER,0)*PRICE_Z+(4+IF(CORE_MODE=1,1,0)+IF(OR(CORE_MODE=3,CORE_MODE=4),IF(A_FEED=2,0,1)+2*N_CW+2*N_CW_A,0))*ROUNDUP(G1138*DIODE_SAFETY/V_STICK,0)*PRICE_STICK</f>
        <v>74.4</v>
      </c>
      <c r="AG1138" s="24" t="n">
        <f aca="false">SUM(X1138:AF1138)</f>
        <v>5039.54419249</v>
      </c>
      <c r="AH1138" s="20" t="n">
        <f aca="false">FIXED_BOM</f>
        <v>3754</v>
      </c>
      <c r="AI1138" s="24" t="n">
        <f aca="false">(AG1138+AH1138)*(1+CONT)</f>
        <v>10112.5758213635</v>
      </c>
      <c r="AJ1138" s="24" t="n">
        <f aca="false">IF(AR1138&gt;0,AI1138/AR1138,1000000000000)</f>
        <v>831.893930133074</v>
      </c>
      <c r="AK1138" s="8" t="n">
        <f aca="false">IF(AND(AP1138&gt;=V_NEED,AR1138&gt;=P_MIN,AQ1138&gt;=Z_MIN,F1138&lt;=N_CAP,D1138&lt;=R_MAX,OR(CORONA_REQ=0,O1138&gt;=G1138),OR(CORE_MODE&lt;&gt;3,E_CORE&lt;=E_NULL_MAX),N_CW_A_OK="yes"),1,0)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IF(CORE_MODE=1,G1138,IF(OR(CORE_MODE=3,CORE_MODE=4),IF(A_FEED=2,0,G1138)+(CHOOSE(N_CW+1,0,1,CW_N2,CW_N3,CW_N4,CW_N5,CW_N6)+IF(A_FEED=2,CHOOSE(MIN(N_CW_A,6)+1,0,1,CW_N2,CW_N3,CW_N4,CW_N5,CW_N6),CHOOSE(MIN(N_CW_A,2)+1,0,CW_A1,CW_A2)))*CW_PER_SWING*AM1138,AM1138))</f>
        <v>18.396620344674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2*ROUNDUP(G1139*1000/V_ZENER,0)*PRICE_Z+(4+IF(CORE_MODE=1,1,0)+IF(OR(CORE_MODE=3,CORE_MODE=4),IF(A_FEED=2,0,1)+2*N_CW+2*N_CW_A,0))*ROUNDUP(G1139*DIODE_SAFETY/V_STICK,0)*PRICE_STICK</f>
        <v>74.4</v>
      </c>
      <c r="AG1139" s="24" t="n">
        <f aca="false">SUM(X1139:AF1139)</f>
        <v>1471.41332881</v>
      </c>
      <c r="AH1139" s="20" t="n">
        <f aca="false">FIXED_BOM</f>
        <v>3754</v>
      </c>
      <c r="AI1139" s="24" t="n">
        <f aca="false">(AG1139+AH1139)*(1+CONT)</f>
        <v>6009.2253281315</v>
      </c>
      <c r="AJ1139" s="24" t="n">
        <f aca="false">IF(AR1139&gt;0,AI1139/AR1139,1000000000000)</f>
        <v>3262.20448577365</v>
      </c>
      <c r="AK1139" s="8" t="n">
        <f aca="false">IF(AND(AP1139&gt;=V_NEED,AR1139&gt;=P_MIN,AQ1139&gt;=Z_MIN,F1139&lt;=N_CAP,D1139&lt;=R_MAX,OR(CORONA_REQ=0,O1139&gt;=G1139),OR(CORE_MODE&lt;&gt;3,E_CORE&lt;=E_NULL_MAX),N_CW_A_OK="yes"),1,0)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IF(CORE_MODE=1,G1139,IF(OR(CORE_MODE=3,CORE_MODE=4),IF(A_FEED=2,0,G1139)+(CHOOSE(N_CW+1,0,1,CW_N2,CW_N3,CW_N4,CW_N5,CW_N6)+IF(A_FEED=2,CHOOSE(MIN(N_CW_A,6)+1,0,1,CW_N2,CW_N3,CW_N4,CW_N5,CW_N6),CHOOSE(MIN(N_CW_A,2)+1,0,CW_A1,CW_A2)))*CW_PER_SWING*AM1139,AM1139))</f>
        <v>17.250271496172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2*ROUNDUP(G1140*1000/V_ZENER,0)*PRICE_Z+(4+IF(CORE_MODE=1,1,0)+IF(OR(CORE_MODE=3,CORE_MODE=4),IF(A_FEED=2,0,1)+2*N_CW+2*N_CW_A,0))*ROUNDUP(G1140*DIODE_SAFETY/V_STICK,0)*PRICE_STICK</f>
        <v>74.4</v>
      </c>
      <c r="AG1140" s="24" t="n">
        <f aca="false">SUM(X1140:AF1140)</f>
        <v>1968.89995871</v>
      </c>
      <c r="AH1140" s="20" t="n">
        <f aca="false">FIXED_BOM</f>
        <v>3754</v>
      </c>
      <c r="AI1140" s="24" t="n">
        <f aca="false">(AG1140+AH1140)*(1+CONT)</f>
        <v>6581.3349525165</v>
      </c>
      <c r="AJ1140" s="24" t="n">
        <f aca="false">IF(AR1140&gt;0,AI1140/AR1140,1000000000000)</f>
        <v>2184.33688537462</v>
      </c>
      <c r="AK1140" s="8" t="n">
        <f aca="false">IF(AND(AP1140&gt;=V_NEED,AR1140&gt;=P_MIN,AQ1140&gt;=Z_MIN,F1140&lt;=N_CAP,D1140&lt;=R_MAX,OR(CORONA_REQ=0,O1140&gt;=G1140),OR(CORE_MODE&lt;&gt;3,E_CORE&lt;=E_NULL_MAX),N_CW_A_OK="yes"),1,0)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IF(CORE_MODE=1,G1140,IF(OR(CORE_MODE=3,CORE_MODE=4),IF(A_FEED=2,0,G1140)+(CHOOSE(N_CW+1,0,1,CW_N2,CW_N3,CW_N4,CW_N5,CW_N6)+IF(A_FEED=2,CHOOSE(MIN(N_CW_A,6)+1,0,1,CW_N2,CW_N3,CW_N4,CW_N5,CW_N6),CHOOSE(MIN(N_CW_A,2)+1,0,CW_A1,CW_A2)))*CW_PER_SWING*AM1140,AM1140))</f>
        <v>17.384797503216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2*ROUNDUP(G1141*1000/V_ZENER,0)*PRICE_Z+(4+IF(CORE_MODE=1,1,0)+IF(OR(CORE_MODE=3,CORE_MODE=4),IF(A_FEED=2,0,1)+2*N_CW+2*N_CW_A,0))*ROUNDUP(G1141*DIODE_SAFETY/V_STICK,0)*PRICE_STICK</f>
        <v>74.4</v>
      </c>
      <c r="AG1141" s="24" t="n">
        <f aca="false">SUM(X1141:AF1141)</f>
        <v>2559.8606116</v>
      </c>
      <c r="AH1141" s="20" t="n">
        <f aca="false">FIXED_BOM</f>
        <v>3754</v>
      </c>
      <c r="AI1141" s="24" t="n">
        <f aca="false">(AG1141+AH1141)*(1+CONT)</f>
        <v>7260.93970334</v>
      </c>
      <c r="AJ1141" s="24" t="n">
        <f aca="false">IF(AR1141&gt;0,AI1141/AR1141,1000000000000)</f>
        <v>1734.44740117139</v>
      </c>
      <c r="AK1141" s="8" t="n">
        <f aca="false">IF(AND(AP1141&gt;=V_NEED,AR1141&gt;=P_MIN,AQ1141&gt;=Z_MIN,F1141&lt;=N_CAP,D1141&lt;=R_MAX,OR(CORONA_REQ=0,O1141&gt;=G1141),OR(CORE_MODE&lt;&gt;3,E_CORE&lt;=E_NULL_MAX),N_CW_A_OK="yes"),1,0)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IF(CORE_MODE=1,G1141,IF(OR(CORE_MODE=3,CORE_MODE=4),IF(A_FEED=2,0,G1141)+(CHOOSE(N_CW+1,0,1,CW_N2,CW_N3,CW_N4,CW_N5,CW_N6)+IF(A_FEED=2,CHOOSE(MIN(N_CW_A,6)+1,0,1,CW_N2,CW_N3,CW_N4,CW_N5,CW_N6),CHOOSE(MIN(N_CW_A,2)+1,0,CW_A1,CW_A2)))*CW_PER_SWING*AM1141,AM1141))</f>
        <v>17.501076292986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2*ROUNDUP(G1142*1000/V_ZENER,0)*PRICE_Z+(4+IF(CORE_MODE=1,1,0)+IF(OR(CORE_MODE=3,CORE_MODE=4),IF(A_FEED=2,0,1)+2*N_CW+2*N_CW_A,0))*ROUNDUP(G1142*DIODE_SAFETY/V_STICK,0)*PRICE_STICK</f>
        <v>74.4</v>
      </c>
      <c r="AG1142" s="24" t="n">
        <f aca="false">SUM(X1142:AF1142)</f>
        <v>3057.34716953</v>
      </c>
      <c r="AH1142" s="20" t="n">
        <f aca="false">FIXED_BOM</f>
        <v>3754</v>
      </c>
      <c r="AI1142" s="24" t="n">
        <f aca="false">(AG1142+AH1142)*(1+CONT)</f>
        <v>7833.0492449595</v>
      </c>
      <c r="AJ1142" s="24" t="n">
        <f aca="false">IF(AR1142&gt;0,AI1142/AR1142,1000000000000)</f>
        <v>1462.95044694312</v>
      </c>
      <c r="AK1142" s="8" t="n">
        <f aca="false">IF(AND(AP1142&gt;=V_NEED,AR1142&gt;=P_MIN,AQ1142&gt;=Z_MIN,F1142&lt;=N_CAP,D1142&lt;=R_MAX,OR(CORONA_REQ=0,O1142&gt;=G1142),OR(CORE_MODE&lt;&gt;3,E_CORE&lt;=E_NULL_MAX),N_CW_A_OK="yes"),1,0)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IF(CORE_MODE=1,G1142,IF(OR(CORE_MODE=3,CORE_MODE=4),IF(A_FEED=2,0,G1142)+(CHOOSE(N_CW+1,0,1,CW_N2,CW_N3,CW_N4,CW_N5,CW_N6)+IF(A_FEED=2,CHOOSE(MIN(N_CW_A,6)+1,0,1,CW_N2,CW_N3,CW_N4,CW_N5,CW_N6),CHOOSE(MIN(N_CW_A,2)+1,0,CW_A1,CW_A2)))*CW_PER_SWING*AM1142,AM1142))</f>
        <v>17.63908281135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2*ROUNDUP(G1143*1000/V_ZENER,0)*PRICE_Z+(4+IF(CORE_MODE=1,1,0)+IF(OR(CORE_MODE=3,CORE_MODE=4),IF(A_FEED=2,0,1)+2*N_CW+2*N_CW_A,0))*ROUNDUP(G1143*DIODE_SAFETY/V_STICK,0)*PRICE_STICK</f>
        <v>74.4</v>
      </c>
      <c r="AG1143" s="24" t="n">
        <f aca="false">SUM(X1143:AF1143)</f>
        <v>3554.83378896</v>
      </c>
      <c r="AH1143" s="20" t="n">
        <f aca="false">FIXED_BOM</f>
        <v>3754</v>
      </c>
      <c r="AI1143" s="24" t="n">
        <f aca="false">(AG1143+AH1143)*(1+CONT)</f>
        <v>8405.158857304</v>
      </c>
      <c r="AJ1143" s="24" t="n">
        <f aca="false">IF(AR1143&gt;0,AI1143/AR1143,1000000000000)</f>
        <v>1287.78005734519</v>
      </c>
      <c r="AK1143" s="8" t="n">
        <f aca="false">IF(AND(AP1143&gt;=V_NEED,AR1143&gt;=P_MIN,AQ1143&gt;=Z_MIN,F1143&lt;=N_CAP,D1143&lt;=R_MAX,OR(CORONA_REQ=0,O1143&gt;=G1143),OR(CORE_MODE&lt;&gt;3,E_CORE&lt;=E_NULL_MAX),N_CW_A_OK="yes"),1,0)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IF(CORE_MODE=1,G1143,IF(OR(CORE_MODE=3,CORE_MODE=4),IF(A_FEED=2,0,G1143)+(CHOOSE(N_CW+1,0,1,CW_N2,CW_N3,CW_N4,CW_N5,CW_N6)+IF(A_FEED=2,CHOOSE(MIN(N_CW_A,6)+1,0,1,CW_N2,CW_N3,CW_N4,CW_N5,CW_N6),CHOOSE(MIN(N_CW_A,2)+1,0,CW_A1,CW_A2)))*CW_PER_SWING*AM1143,AM1143))</f>
        <v>17.750463418116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2*ROUNDUP(G1144*1000/V_ZENER,0)*PRICE_Z+(4+IF(CORE_MODE=1,1,0)+IF(OR(CORE_MODE=3,CORE_MODE=4),IF(A_FEED=2,0,1)+2*N_CW+2*N_CW_A,0))*ROUNDUP(G1144*DIODE_SAFETY/V_STICK,0)*PRICE_STICK</f>
        <v>74.4</v>
      </c>
      <c r="AG1144" s="24" t="n">
        <f aca="false">SUM(X1144:AF1144)</f>
        <v>4643.28105478</v>
      </c>
      <c r="AH1144" s="20" t="n">
        <f aca="false">FIXED_BOM</f>
        <v>3754</v>
      </c>
      <c r="AI1144" s="24" t="n">
        <f aca="false">(AG1144+AH1144)*(1+CONT)</f>
        <v>9656.873212997</v>
      </c>
      <c r="AJ1144" s="24" t="n">
        <f aca="false">IF(AR1144&gt;0,AI1144/AR1144,1000000000000)</f>
        <v>1087.66540744929</v>
      </c>
      <c r="AK1144" s="8" t="n">
        <f aca="false">IF(AND(AP1144&gt;=V_NEED,AR1144&gt;=P_MIN,AQ1144&gt;=Z_MIN,F1144&lt;=N_CAP,D1144&lt;=R_MAX,OR(CORONA_REQ=0,O1144&gt;=G1144),OR(CORE_MODE&lt;&gt;3,E_CORE&lt;=E_NULL_MAX),N_CW_A_OK="yes"),1,0)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IF(CORE_MODE=1,G1144,IF(OR(CORE_MODE=3,CORE_MODE=4),IF(A_FEED=2,0,G1144)+(CHOOSE(N_CW+1,0,1,CW_N2,CW_N3,CW_N4,CW_N5,CW_N6)+IF(A_FEED=2,CHOOSE(MIN(N_CW_A,6)+1,0,1,CW_N2,CW_N3,CW_N4,CW_N5,CW_N6),CHOOSE(MIN(N_CW_A,2)+1,0,CW_A1,CW_A2)))*CW_PER_SWING*AM1144,AM1144))</f>
        <v>18.018093515994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2*ROUNDUP(G1145*1000/V_ZENER,0)*PRICE_Z+(4+IF(CORE_MODE=1,1,0)+IF(OR(CORE_MODE=3,CORE_MODE=4),IF(A_FEED=2,0,1)+2*N_CW+2*N_CW_A,0))*ROUNDUP(G1145*DIODE_SAFETY/V_STICK,0)*PRICE_STICK</f>
        <v>74.4</v>
      </c>
      <c r="AG1145" s="24" t="n">
        <f aca="false">SUM(X1145:AF1145)</f>
        <v>1483.59730453</v>
      </c>
      <c r="AH1145" s="20" t="n">
        <f aca="false">FIXED_BOM</f>
        <v>3754</v>
      </c>
      <c r="AI1145" s="24" t="n">
        <f aca="false">(AG1145+AH1145)*(1+CONT)</f>
        <v>6023.2369002095</v>
      </c>
      <c r="AJ1145" s="24" t="n">
        <f aca="false">IF(AR1145&gt;0,AI1145/AR1145,1000000000000)</f>
        <v>2678.08088358054</v>
      </c>
      <c r="AK1145" s="8" t="n">
        <f aca="false">IF(AND(AP1145&gt;=V_NEED,AR1145&gt;=P_MIN,AQ1145&gt;=Z_MIN,F1145&lt;=N_CAP,D1145&lt;=R_MAX,OR(CORONA_REQ=0,O1145&gt;=G1145),OR(CORE_MODE&lt;&gt;3,E_CORE&lt;=E_NULL_MAX),N_CW_A_OK="yes"),1,0)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IF(CORE_MODE=1,G1145,IF(OR(CORE_MODE=3,CORE_MODE=4),IF(A_FEED=2,0,G1145)+(CHOOSE(N_CW+1,0,1,CW_N2,CW_N3,CW_N4,CW_N5,CW_N6)+IF(A_FEED=2,CHOOSE(MIN(N_CW_A,6)+1,0,1,CW_N2,CW_N3,CW_N4,CW_N5,CW_N6),CHOOSE(MIN(N_CW_A,2)+1,0,CW_A1,CW_A2)))*CW_PER_SWING*AM1145,AM1145))</f>
        <v>17.284754025396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2*ROUNDUP(G1146*1000/V_ZENER,0)*PRICE_Z+(4+IF(CORE_MODE=1,1,0)+IF(OR(CORE_MODE=3,CORE_MODE=4),IF(A_FEED=2,0,1)+2*N_CW+2*N_CW_A,0))*ROUNDUP(G1146*DIODE_SAFETY/V_STICK,0)*PRICE_STICK</f>
        <v>74.4</v>
      </c>
      <c r="AG1146" s="24" t="n">
        <f aca="false">SUM(X1146:AF1146)</f>
        <v>2080.65000528</v>
      </c>
      <c r="AH1146" s="20" t="n">
        <f aca="false">FIXED_BOM</f>
        <v>3754</v>
      </c>
      <c r="AI1146" s="24" t="n">
        <f aca="false">(AG1146+AH1146)*(1+CONT)</f>
        <v>6709.847506072</v>
      </c>
      <c r="AJ1146" s="24" t="n">
        <f aca="false">IF(AR1146&gt;0,AI1146/AR1146,1000000000000)</f>
        <v>1837.54815281737</v>
      </c>
      <c r="AK1146" s="8" t="n">
        <f aca="false">IF(AND(AP1146&gt;=V_NEED,AR1146&gt;=P_MIN,AQ1146&gt;=Z_MIN,F1146&lt;=N_CAP,D1146&lt;=R_MAX,OR(CORONA_REQ=0,O1146&gt;=G1146),OR(CORE_MODE&lt;&gt;3,E_CORE&lt;=E_NULL_MAX),N_CW_A_OK="yes"),1,0)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IF(CORE_MODE=1,G1146,IF(OR(CORE_MODE=3,CORE_MODE=4),IF(A_FEED=2,0,G1146)+(CHOOSE(N_CW+1,0,1,CW_N2,CW_N3,CW_N4,CW_N5,CW_N6)+IF(A_FEED=2,CHOOSE(MIN(N_CW_A,6)+1,0,1,CW_N2,CW_N3,CW_N4,CW_N5,CW_N6),CHOOSE(MIN(N_CW_A,2)+1,0,CW_A1,CW_A2)))*CW_PER_SWING*AM1146,AM1146))</f>
        <v>17.418193433784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2*ROUNDUP(G1147*1000/V_ZENER,0)*PRICE_Z+(4+IF(CORE_MODE=1,1,0)+IF(OR(CORE_MODE=3,CORE_MODE=4),IF(A_FEED=2,0,1)+2*N_CW+2*N_CW_A,0))*ROUNDUP(G1147*DIODE_SAFETY/V_STICK,0)*PRICE_STICK</f>
        <v>74.4</v>
      </c>
      <c r="AG1147" s="24" t="n">
        <f aca="false">SUM(X1147:AF1147)</f>
        <v>2677.70264103</v>
      </c>
      <c r="AH1147" s="20" t="n">
        <f aca="false">FIXED_BOM</f>
        <v>3754</v>
      </c>
      <c r="AI1147" s="24" t="n">
        <f aca="false">(AG1147+AH1147)*(1+CONT)</f>
        <v>7396.4580371845</v>
      </c>
      <c r="AJ1147" s="24" t="n">
        <f aca="false">IF(AR1147&gt;0,AI1147/AR1147,1000000000000)</f>
        <v>1463.50072728959</v>
      </c>
      <c r="AK1147" s="8" t="n">
        <f aca="false">IF(AND(AP1147&gt;=V_NEED,AR1147&gt;=P_MIN,AQ1147&gt;=Z_MIN,F1147&lt;=N_CAP,D1147&lt;=R_MAX,OR(CORONA_REQ=0,O1147&gt;=G1147),OR(CORE_MODE&lt;&gt;3,E_CORE&lt;=E_NULL_MAX),N_CW_A_OK="yes"),1,0)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IF(CORE_MODE=1,G1147,IF(OR(CORE_MODE=3,CORE_MODE=4),IF(A_FEED=2,0,G1147)+(CHOOSE(N_CW+1,0,1,CW_N2,CW_N3,CW_N4,CW_N5,CW_N6)+IF(A_FEED=2,CHOOSE(MIN(N_CW_A,6)+1,0,1,CW_N2,CW_N3,CW_N4,CW_N5,CW_N6),CHOOSE(MIN(N_CW_A,2)+1,0,CW_A1,CW_A2)))*CW_PER_SWING*AM1147,AM1147))</f>
        <v>17.58971897397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2*ROUNDUP(G1148*1000/V_ZENER,0)*PRICE_Z+(4+IF(CORE_MODE=1,1,0)+IF(OR(CORE_MODE=3,CORE_MODE=4),IF(A_FEED=2,0,1)+2*N_CW+2*N_CW_A,0))*ROUNDUP(G1148*DIODE_SAFETY/V_STICK,0)*PRICE_STICK</f>
        <v>74.4</v>
      </c>
      <c r="AG1148" s="24" t="n">
        <f aca="false">SUM(X1148:AF1148)</f>
        <v>3181.28119879</v>
      </c>
      <c r="AH1148" s="20" t="n">
        <f aca="false">FIXED_BOM</f>
        <v>3754</v>
      </c>
      <c r="AI1148" s="24" t="n">
        <f aca="false">(AG1148+AH1148)*(1+CONT)</f>
        <v>7975.5733786085</v>
      </c>
      <c r="AJ1148" s="24" t="n">
        <f aca="false">IF(AR1148&gt;0,AI1148/AR1148,1000000000000)</f>
        <v>1235.291160599</v>
      </c>
      <c r="AK1148" s="8" t="n">
        <f aca="false">IF(AND(AP1148&gt;=V_NEED,AR1148&gt;=P_MIN,AQ1148&gt;=Z_MIN,F1148&lt;=N_CAP,D1148&lt;=R_MAX,OR(CORONA_REQ=0,O1148&gt;=G1148),OR(CORE_MODE&lt;&gt;3,E_CORE&lt;=E_NULL_MAX),N_CW_A_OK="yes"),1,0)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IF(CORE_MODE=1,G1148,IF(OR(CORE_MODE=3,CORE_MODE=4),IF(A_FEED=2,0,G1148)+(CHOOSE(N_CW+1,0,1,CW_N2,CW_N3,CW_N4,CW_N5,CW_N6)+IF(A_FEED=2,CHOOSE(MIN(N_CW_A,6)+1,0,1,CW_N2,CW_N3,CW_N4,CW_N5,CW_N6),CHOOSE(MIN(N_CW_A,2)+1,0,CW_A1,CW_A2)))*CW_PER_SWING*AM1148,AM1148))</f>
        <v>17.726719539672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2*ROUNDUP(G1149*1000/V_ZENER,0)*PRICE_Z+(4+IF(CORE_MODE=1,1,0)+IF(OR(CORE_MODE=3,CORE_MODE=4),IF(A_FEED=2,0,1)+2*N_CW+2*N_CW_A,0))*ROUNDUP(G1149*DIODE_SAFETY/V_STICK,0)*PRICE_STICK</f>
        <v>74.4</v>
      </c>
      <c r="AG1149" s="24" t="n">
        <f aca="false">SUM(X1149:AF1149)</f>
        <v>3778.33388757</v>
      </c>
      <c r="AH1149" s="20" t="n">
        <f aca="false">FIXED_BOM</f>
        <v>3754</v>
      </c>
      <c r="AI1149" s="24" t="n">
        <f aca="false">(AG1149+AH1149)*(1+CONT)</f>
        <v>8662.1839707055</v>
      </c>
      <c r="AJ1149" s="24" t="n">
        <f aca="false">IF(AR1149&gt;0,AI1149/AR1149,1000000000000)</f>
        <v>1101.82871070405</v>
      </c>
      <c r="AK1149" s="8" t="n">
        <f aca="false">IF(AND(AP1149&gt;=V_NEED,AR1149&gt;=P_MIN,AQ1149&gt;=Z_MIN,F1149&lt;=N_CAP,D1149&lt;=R_MAX,OR(CORONA_REQ=0,O1149&gt;=G1149),OR(CORE_MODE&lt;&gt;3,E_CORE&lt;=E_NULL_MAX),N_CW_A_OK="yes"),1,0)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IF(CORE_MODE=1,G1149,IF(OR(CORE_MODE=3,CORE_MODE=4),IF(A_FEED=2,0,G1149)+(CHOOSE(N_CW+1,0,1,CW_N2,CW_N3,CW_N4,CW_N5,CW_N6)+IF(A_FEED=2,CHOOSE(MIN(N_CW_A,6)+1,0,1,CW_N2,CW_N3,CW_N4,CW_N5,CW_N6),CHOOSE(MIN(N_CW_A,2)+1,0,CW_A1,CW_A2)))*CW_PER_SWING*AM1149,AM1149))</f>
        <v>17.84876239575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2*ROUNDUP(G1150*1000/V_ZENER,0)*PRICE_Z+(4+IF(CORE_MODE=1,1,0)+IF(OR(CORE_MODE=3,CORE_MODE=4),IF(A_FEED=2,0,1)+2*N_CW+2*N_CW_A,0))*ROUNDUP(G1150*DIODE_SAFETY/V_STICK,0)*PRICE_STICK</f>
        <v>74.4</v>
      </c>
      <c r="AG1150" s="24" t="n">
        <f aca="false">SUM(X1150:AF1150)</f>
        <v>4878.96514608</v>
      </c>
      <c r="AH1150" s="20" t="n">
        <f aca="false">FIXED_BOM</f>
        <v>3754</v>
      </c>
      <c r="AI1150" s="24" t="n">
        <f aca="false">(AG1150+AH1150)*(1+CONT)</f>
        <v>9927.909917992</v>
      </c>
      <c r="AJ1150" s="24" t="n">
        <f aca="false">IF(AR1150&gt;0,AI1150/AR1150,1000000000000)</f>
        <v>930.212612664873</v>
      </c>
      <c r="AK1150" s="8" t="n">
        <f aca="false">IF(AND(AP1150&gt;=V_NEED,AR1150&gt;=P_MIN,AQ1150&gt;=Z_MIN,F1150&lt;=N_CAP,D1150&lt;=R_MAX,OR(CORONA_REQ=0,O1150&gt;=G1150),OR(CORE_MODE&lt;&gt;3,E_CORE&lt;=E_NULL_MAX),N_CW_A_OK="yes"),1,0)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IF(CORE_MODE=1,G1150,IF(OR(CORE_MODE=3,CORE_MODE=4),IF(A_FEED=2,0,G1150)+(CHOOSE(N_CW+1,0,1,CW_N2,CW_N3,CW_N4,CW_N5,CW_N6)+IF(A_FEED=2,CHOOSE(MIN(N_CW_A,6)+1,0,1,CW_N2,CW_N3,CW_N4,CW_N5,CW_N6),CHOOSE(MIN(N_CW_A,2)+1,0,CW_A1,CW_A2)))*CW_PER_SWING*AM1150,AM1150))</f>
        <v>18.252157902264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2*ROUNDUP(G1151*1000/V_ZENER,0)*PRICE_Z+(4+IF(CORE_MODE=1,1,0)+IF(OR(CORE_MODE=3,CORE_MODE=4),IF(A_FEED=2,0,1)+2*N_CW+2*N_CW_A,0))*ROUNDUP(G1151*DIODE_SAFETY/V_STICK,0)*PRICE_STICK</f>
        <v>74.4</v>
      </c>
      <c r="AG1151" s="24" t="n">
        <f aca="false">SUM(X1151:AF1151)</f>
        <v>1589.25537521</v>
      </c>
      <c r="AH1151" s="20" t="n">
        <f aca="false">FIXED_BOM</f>
        <v>3754</v>
      </c>
      <c r="AI1151" s="24" t="n">
        <f aca="false">(AG1151+AH1151)*(1+CONT)</f>
        <v>6144.7436814915</v>
      </c>
      <c r="AJ1151" s="24" t="n">
        <f aca="false">IF(AR1151&gt;0,AI1151/AR1151,1000000000000)</f>
        <v>2398.88022138996</v>
      </c>
      <c r="AK1151" s="8" t="n">
        <f aca="false">IF(AND(AP1151&gt;=V_NEED,AR1151&gt;=P_MIN,AQ1151&gt;=Z_MIN,F1151&lt;=N_CAP,D1151&lt;=R_MAX,OR(CORONA_REQ=0,O1151&gt;=G1151),OR(CORE_MODE&lt;&gt;3,E_CORE&lt;=E_NULL_MAX),N_CW_A_OK="yes"),1,0)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IF(CORE_MODE=1,G1151,IF(OR(CORE_MODE=3,CORE_MODE=4),IF(A_FEED=2,0,G1151)+(CHOOSE(N_CW+1,0,1,CW_N2,CW_N3,CW_N4,CW_N5,CW_N6)+IF(A_FEED=2,CHOOSE(MIN(N_CW_A,6)+1,0,1,CW_N2,CW_N3,CW_N4,CW_N5,CW_N6),CHOOSE(MIN(N_CW_A,2)+1,0,CW_A1,CW_A2)))*CW_PER_SWING*AM1151,AM1151))</f>
        <v>17.253921788532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2*ROUNDUP(G1152*1000/V_ZENER,0)*PRICE_Z+(4+IF(CORE_MODE=1,1,0)+IF(OR(CORE_MODE=3,CORE_MODE=4),IF(A_FEED=2,0,1)+2*N_CW+2*N_CW_A,0))*ROUNDUP(G1152*DIODE_SAFETY/V_STICK,0)*PRICE_STICK</f>
        <v>74.4</v>
      </c>
      <c r="AG1152" s="24" t="n">
        <f aca="false">SUM(X1152:AF1152)</f>
        <v>2192.40005882</v>
      </c>
      <c r="AH1152" s="20" t="n">
        <f aca="false">FIXED_BOM</f>
        <v>3754</v>
      </c>
      <c r="AI1152" s="24" t="n">
        <f aca="false">(AG1152+AH1152)*(1+CONT)</f>
        <v>6838.360067643</v>
      </c>
      <c r="AJ1152" s="24" t="n">
        <f aca="false">IF(AR1152&gt;0,AI1152/AR1152,1000000000000)</f>
        <v>1654.04071358569</v>
      </c>
      <c r="AK1152" s="8" t="n">
        <f aca="false">IF(AND(AP1152&gt;=V_NEED,AR1152&gt;=P_MIN,AQ1152&gt;=Z_MIN,F1152&lt;=N_CAP,D1152&lt;=R_MAX,OR(CORONA_REQ=0,O1152&gt;=G1152),OR(CORE_MODE&lt;&gt;3,E_CORE&lt;=E_NULL_MAX),N_CW_A_OK="yes"),1,0)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IF(CORE_MODE=1,G1152,IF(OR(CORE_MODE=3,CORE_MODE=4),IF(A_FEED=2,0,G1152)+(CHOOSE(N_CW+1,0,1,CW_N2,CW_N3,CW_N4,CW_N5,CW_N6)+IF(A_FEED=2,CHOOSE(MIN(N_CW_A,6)+1,0,1,CW_N2,CW_N3,CW_N4,CW_N5,CW_N6),CHOOSE(MIN(N_CW_A,2)+1,0,CW_A1,CW_A2)))*CW_PER_SWING*AM1152,AM1152))</f>
        <v>17.425960916364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2*ROUNDUP(G1153*1000/V_ZENER,0)*PRICE_Z+(4+IF(CORE_MODE=1,1,0)+IF(OR(CORE_MODE=3,CORE_MODE=4),IF(A_FEED=2,0,1)+2*N_CW+2*N_CW_A,0))*ROUNDUP(G1153*DIODE_SAFETY/V_STICK,0)*PRICE_STICK</f>
        <v>74.4</v>
      </c>
      <c r="AG1153" s="24" t="n">
        <f aca="false">SUM(X1153:AF1153)</f>
        <v>2795.54468593</v>
      </c>
      <c r="AH1153" s="20" t="n">
        <f aca="false">FIXED_BOM</f>
        <v>3754</v>
      </c>
      <c r="AI1153" s="24" t="n">
        <f aca="false">(AG1153+AH1153)*(1+CONT)</f>
        <v>7531.9763888195</v>
      </c>
      <c r="AJ1153" s="24" t="n">
        <f aca="false">IF(AR1153&gt;0,AI1153/AR1153,1000000000000)</f>
        <v>1317.56456013454</v>
      </c>
      <c r="AK1153" s="8" t="n">
        <f aca="false">IF(AND(AP1153&gt;=V_NEED,AR1153&gt;=P_MIN,AQ1153&gt;=Z_MIN,F1153&lt;=N_CAP,D1153&lt;=R_MAX,OR(CORONA_REQ=0,O1153&gt;=G1153),OR(CORE_MODE&lt;&gt;3,E_CORE&lt;=E_NULL_MAX),N_CW_A_OK="yes"),1,0)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IF(CORE_MODE=1,G1153,IF(OR(CORE_MODE=3,CORE_MODE=4),IF(A_FEED=2,0,G1153)+(CHOOSE(N_CW+1,0,1,CW_N2,CW_N3,CW_N4,CW_N5,CW_N6)+IF(A_FEED=2,CHOOSE(MIN(N_CW_A,6)+1,0,1,CW_N2,CW_N3,CW_N4,CW_N5,CW_N6),CHOOSE(MIN(N_CW_A,2)+1,0,CW_A1,CW_A2)))*CW_PER_SWING*AM1153,AM1153))</f>
        <v>17.603360880534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2*ROUNDUP(G1154*1000/V_ZENER,0)*PRICE_Z+(4+IF(CORE_MODE=1,1,0)+IF(OR(CORE_MODE=3,CORE_MODE=4),IF(A_FEED=2,0,1)+2*N_CW+2*N_CW_A,0))*ROUNDUP(G1154*DIODE_SAFETY/V_STICK,0)*PRICE_STICK</f>
        <v>74.4</v>
      </c>
      <c r="AG1154" s="24" t="n">
        <f aca="false">SUM(X1154:AF1154)</f>
        <v>3398.68931454</v>
      </c>
      <c r="AH1154" s="20" t="n">
        <f aca="false">FIXED_BOM</f>
        <v>3754</v>
      </c>
      <c r="AI1154" s="24" t="n">
        <f aca="false">(AG1154+AH1154)*(1+CONT)</f>
        <v>8225.592711721</v>
      </c>
      <c r="AJ1154" s="24" t="n">
        <f aca="false">IF(AR1154&gt;0,AI1154/AR1154,1000000000000)</f>
        <v>1127.0484203648</v>
      </c>
      <c r="AK1154" s="8" t="n">
        <f aca="false">IF(AND(AP1154&gt;=V_NEED,AR1154&gt;=P_MIN,AQ1154&gt;=Z_MIN,F1154&lt;=N_CAP,D1154&lt;=R_MAX,OR(CORONA_REQ=0,O1154&gt;=G1154),OR(CORE_MODE&lt;&gt;3,E_CORE&lt;=E_NULL_MAX),N_CW_A_OK="yes"),1,0)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IF(CORE_MODE=1,G1154,IF(OR(CORE_MODE=3,CORE_MODE=4),IF(A_FEED=2,0,G1154)+(CHOOSE(N_CW+1,0,1,CW_N2,CW_N3,CW_N4,CW_N5,CW_N6)+IF(A_FEED=2,CHOOSE(MIN(N_CW_A,6)+1,0,1,CW_N2,CW_N3,CW_N4,CW_N5,CW_N6),CHOOSE(MIN(N_CW_A,2)+1,0,CW_A1,CW_A2)))*CW_PER_SWING*AM1154,AM1154))</f>
        <v>17.738311340178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2*ROUNDUP(G1155*1000/V_ZENER,0)*PRICE_Z+(4+IF(CORE_MODE=1,1,0)+IF(OR(CORE_MODE=3,CORE_MODE=4),IF(A_FEED=2,0,1)+2*N_CW+2*N_CW_A,0))*ROUNDUP(G1155*DIODE_SAFETY/V_STICK,0)*PRICE_STICK</f>
        <v>74.4</v>
      </c>
      <c r="AG1155" s="24" t="n">
        <f aca="false">SUM(X1155:AF1155)</f>
        <v>4001.83392618</v>
      </c>
      <c r="AH1155" s="20" t="n">
        <f aca="false">FIXED_BOM</f>
        <v>3754</v>
      </c>
      <c r="AI1155" s="24" t="n">
        <f aca="false">(AG1155+AH1155)*(1+CONT)</f>
        <v>8919.209015107</v>
      </c>
      <c r="AJ1155" s="24" t="n">
        <f aca="false">IF(AR1155&gt;0,AI1155/AR1155,1000000000000)</f>
        <v>1004.86139345254</v>
      </c>
      <c r="AK1155" s="8" t="n">
        <f aca="false">IF(AND(AP1155&gt;=V_NEED,AR1155&gt;=P_MIN,AQ1155&gt;=Z_MIN,F1155&lt;=N_CAP,D1155&lt;=R_MAX,OR(CORONA_REQ=0,O1155&gt;=G1155),OR(CORE_MODE&lt;&gt;3,E_CORE&lt;=E_NULL_MAX),N_CW_A_OK="yes"),1,0)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IF(CORE_MODE=1,G1155,IF(OR(CORE_MODE=3,CORE_MODE=4),IF(A_FEED=2,0,G1155)+(CHOOSE(N_CW+1,0,1,CW_N2,CW_N3,CW_N4,CW_N5,CW_N6)+IF(A_FEED=2,CHOOSE(MIN(N_CW_A,6)+1,0,1,CW_N2,CW_N3,CW_N4,CW_N5,CW_N6),CHOOSE(MIN(N_CW_A,2)+1,0,CW_A1,CW_A2)))*CW_PER_SWING*AM1155,AM1155))</f>
        <v>17.97675607728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2*ROUNDUP(G1156*1000/V_ZENER,0)*PRICE_Z+(4+IF(CORE_MODE=1,1,0)+IF(OR(CORE_MODE=3,CORE_MODE=4),IF(A_FEED=2,0,1)+2*N_CW+2*N_CW_A,0))*ROUNDUP(G1156*DIODE_SAFETY/V_STICK,0)*PRICE_STICK</f>
        <v>74.4</v>
      </c>
      <c r="AG1156" s="24" t="n">
        <f aca="false">SUM(X1156:AF1156)</f>
        <v>5208.1232434</v>
      </c>
      <c r="AH1156" s="20" t="n">
        <f aca="false">FIXED_BOM</f>
        <v>3754</v>
      </c>
      <c r="AI1156" s="24" t="n">
        <f aca="false">(AG1156+AH1156)*(1+CONT)</f>
        <v>10306.44172991</v>
      </c>
      <c r="AJ1156" s="24" t="n">
        <f aca="false">IF(AR1156&gt;0,AI1156/AR1156,1000000000000)</f>
        <v>856.042635334656</v>
      </c>
      <c r="AK1156" s="8" t="n">
        <f aca="false">IF(AND(AP1156&gt;=V_NEED,AR1156&gt;=P_MIN,AQ1156&gt;=Z_MIN,F1156&lt;=N_CAP,D1156&lt;=R_MAX,OR(CORONA_REQ=0,O1156&gt;=G1156),OR(CORE_MODE&lt;&gt;3,E_CORE&lt;=E_NULL_MAX),N_CW_A_OK="yes"),1,0)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IF(CORE_MODE=1,G1156,IF(OR(CORE_MODE=3,CORE_MODE=4),IF(A_FEED=2,0,G1156)+(CHOOSE(N_CW+1,0,1,CW_N2,CW_N3,CW_N4,CW_N5,CW_N6)+IF(A_FEED=2,CHOOSE(MIN(N_CW_A,6)+1,0,1,CW_N2,CW_N3,CW_N4,CW_N5,CW_N6),CHOOSE(MIN(N_CW_A,2)+1,0,CW_A1,CW_A2)))*CW_PER_SWING*AM1156,AM1156))</f>
        <v>18.367286425488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2*ROUNDUP(G1157*1000/V_ZENER,0)*PRICE_Z+(4+IF(CORE_MODE=1,1,0)+IF(OR(CORE_MODE=3,CORE_MODE=4),IF(A_FEED=2,0,1)+2*N_CW+2*N_CW_A,0))*ROUNDUP(G1157*DIODE_SAFETY/V_STICK,0)*PRICE_STICK</f>
        <v>74.4</v>
      </c>
      <c r="AG1157" s="24" t="n">
        <f aca="false">SUM(X1157:AF1157)</f>
        <v>1545.27200506</v>
      </c>
      <c r="AH1157" s="20" t="n">
        <f aca="false">FIXED_BOM</f>
        <v>3754</v>
      </c>
      <c r="AI1157" s="24" t="n">
        <f aca="false">(AG1157+AH1157)*(1+CONT)</f>
        <v>6094.162805819</v>
      </c>
      <c r="AJ1157" s="24" t="n">
        <f aca="false">IF(AR1157&gt;0,AI1157/AR1157,1000000000000)</f>
        <v>3362.2837350802</v>
      </c>
      <c r="AK1157" s="8" t="n">
        <f aca="false">IF(AND(AP1157&gt;=V_NEED,AR1157&gt;=P_MIN,AQ1157&gt;=Z_MIN,F1157&lt;=N_CAP,D1157&lt;=R_MAX,OR(CORONA_REQ=0,O1157&gt;=G1157),OR(CORE_MODE&lt;&gt;3,E_CORE&lt;=E_NULL_MAX),N_CW_A_OK="yes"),1,0)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IF(CORE_MODE=1,G1157,IF(OR(CORE_MODE=3,CORE_MODE=4),IF(A_FEED=2,0,G1157)+(CHOOSE(N_CW+1,0,1,CW_N2,CW_N3,CW_N4,CW_N5,CW_N6)+IF(A_FEED=2,CHOOSE(MIN(N_CW_A,6)+1,0,1,CW_N2,CW_N3,CW_N4,CW_N5,CW_N6),CHOOSE(MIN(N_CW_A,2)+1,0,CW_A1,CW_A2)))*CW_PER_SWING*AM1157,AM1157))</f>
        <v>17.226031008186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2*ROUNDUP(G1158*1000/V_ZENER,0)*PRICE_Z+(4+IF(CORE_MODE=1,1,0)+IF(OR(CORE_MODE=3,CORE_MODE=4),IF(A_FEED=2,0,1)+2*N_CW+2*N_CW_A,0))*ROUNDUP(G1158*DIODE_SAFETY/V_STICK,0)*PRICE_STICK</f>
        <v>74.4</v>
      </c>
      <c r="AG1158" s="24" t="n">
        <f aca="false">SUM(X1158:AF1158)</f>
        <v>2070.45468629</v>
      </c>
      <c r="AH1158" s="20" t="n">
        <f aca="false">FIXED_BOM</f>
        <v>3754</v>
      </c>
      <c r="AI1158" s="24" t="n">
        <f aca="false">(AG1158+AH1158)*(1+CONT)</f>
        <v>6698.1228892335</v>
      </c>
      <c r="AJ1158" s="24" t="n">
        <f aca="false">IF(AR1158&gt;0,AI1158/AR1158,1000000000000)</f>
        <v>2259.89949375317</v>
      </c>
      <c r="AK1158" s="8" t="n">
        <f aca="false">IF(AND(AP1158&gt;=V_NEED,AR1158&gt;=P_MIN,AQ1158&gt;=Z_MIN,F1158&lt;=N_CAP,D1158&lt;=R_MAX,OR(CORONA_REQ=0,O1158&gt;=G1158),OR(CORE_MODE&lt;&gt;3,E_CORE&lt;=E_NULL_MAX),N_CW_A_OK="yes"),1,0)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IF(CORE_MODE=1,G1158,IF(OR(CORE_MODE=3,CORE_MODE=4),IF(A_FEED=2,0,G1158)+(CHOOSE(N_CW+1,0,1,CW_N2,CW_N3,CW_N4,CW_N5,CW_N6)+IF(A_FEED=2,CHOOSE(MIN(N_CW_A,6)+1,0,1,CW_N2,CW_N3,CW_N4,CW_N5,CW_N6),CHOOSE(MIN(N_CW_A,2)+1,0,CW_A1,CW_A2)))*CW_PER_SWING*AM1158,AM1158))</f>
        <v>17.36066312838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2*ROUNDUP(G1159*1000/V_ZENER,0)*PRICE_Z+(4+IF(CORE_MODE=1,1,0)+IF(OR(CORE_MODE=3,CORE_MODE=4),IF(A_FEED=2,0,1)+2*N_CW+2*N_CW_A,0))*ROUNDUP(G1159*DIODE_SAFETY/V_STICK,0)*PRICE_STICK</f>
        <v>74.4</v>
      </c>
      <c r="AG1159" s="24" t="n">
        <f aca="false">SUM(X1159:AF1159)</f>
        <v>2698.34470132</v>
      </c>
      <c r="AH1159" s="20" t="n">
        <f aca="false">FIXED_BOM</f>
        <v>3754</v>
      </c>
      <c r="AI1159" s="24" t="n">
        <f aca="false">(AG1159+AH1159)*(1+CONT)</f>
        <v>7420.196406518</v>
      </c>
      <c r="AJ1159" s="24" t="n">
        <f aca="false">IF(AR1159&gt;0,AI1159/AR1159,1000000000000)</f>
        <v>1803.41638871247</v>
      </c>
      <c r="AK1159" s="8" t="n">
        <f aca="false">IF(AND(AP1159&gt;=V_NEED,AR1159&gt;=P_MIN,AQ1159&gt;=Z_MIN,F1159&lt;=N_CAP,D1159&lt;=R_MAX,OR(CORONA_REQ=0,O1159&gt;=G1159),OR(CORE_MODE&lt;&gt;3,E_CORE&lt;=E_NULL_MAX),N_CW_A_OK="yes"),1,0)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IF(CORE_MODE=1,G1159,IF(OR(CORE_MODE=3,CORE_MODE=4),IF(A_FEED=2,0,G1159)+(CHOOSE(N_CW+1,0,1,CW_N2,CW_N3,CW_N4,CW_N5,CW_N6)+IF(A_FEED=2,CHOOSE(MIN(N_CW_A,6)+1,0,1,CW_N2,CW_N3,CW_N4,CW_N5,CW_N6),CHOOSE(MIN(N_CW_A,2)+1,0,CW_A1,CW_A2)))*CW_PER_SWING*AM1159,AM1159))</f>
        <v>17.476160925366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2*ROUNDUP(G1160*1000/V_ZENER,0)*PRICE_Z+(4+IF(CORE_MODE=1,1,0)+IF(OR(CORE_MODE=3,CORE_MODE=4),IF(A_FEED=2,0,1)+2*N_CW+2*N_CW_A,0))*ROUNDUP(G1160*DIODE_SAFETY/V_STICK,0)*PRICE_STICK</f>
        <v>74.4</v>
      </c>
      <c r="AG1160" s="24" t="n">
        <f aca="false">SUM(X1160:AF1160)</f>
        <v>3223.52744255</v>
      </c>
      <c r="AH1160" s="20" t="n">
        <f aca="false">FIXED_BOM</f>
        <v>3754</v>
      </c>
      <c r="AI1160" s="24" t="n">
        <f aca="false">(AG1160+AH1160)*(1+CONT)</f>
        <v>8024.1565589325</v>
      </c>
      <c r="AJ1160" s="24" t="n">
        <f aca="false">IF(AR1160&gt;0,AI1160/AR1160,1000000000000)</f>
        <v>1523.29077522151</v>
      </c>
      <c r="AK1160" s="8" t="n">
        <f aca="false">IF(AND(AP1160&gt;=V_NEED,AR1160&gt;=P_MIN,AQ1160&gt;=Z_MIN,F1160&lt;=N_CAP,D1160&lt;=R_MAX,OR(CORONA_REQ=0,O1160&gt;=G1160),OR(CORE_MODE&lt;&gt;3,E_CORE&lt;=E_NULL_MAX),N_CW_A_OK="yes"),1,0)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IF(CORE_MODE=1,G1160,IF(OR(CORE_MODE=3,CORE_MODE=4),IF(A_FEED=2,0,G1160)+(CHOOSE(N_CW+1,0,1,CW_N2,CW_N3,CW_N4,CW_N5,CW_N6)+IF(A_FEED=2,CHOOSE(MIN(N_CW_A,6)+1,0,1,CW_N2,CW_N3,CW_N4,CW_N5,CW_N6),CHOOSE(MIN(N_CW_A,2)+1,0,CW_A1,CW_A2)))*CW_PER_SWING*AM1160,AM1160))</f>
        <v>17.613322783056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2*ROUNDUP(G1161*1000/V_ZENER,0)*PRICE_Z+(4+IF(CORE_MODE=1,1,0)+IF(OR(CORE_MODE=3,CORE_MODE=4),IF(A_FEED=2,0,1)+2*N_CW+2*N_CW_A,0))*ROUNDUP(G1161*DIODE_SAFETY/V_STICK,0)*PRICE_STICK</f>
        <v>74.4</v>
      </c>
      <c r="AG1161" s="24" t="n">
        <f aca="false">SUM(X1161:AF1161)</f>
        <v>3748.71024528</v>
      </c>
      <c r="AH1161" s="20" t="n">
        <f aca="false">FIXED_BOM</f>
        <v>3754</v>
      </c>
      <c r="AI1161" s="24" t="n">
        <f aca="false">(AG1161+AH1161)*(1+CONT)</f>
        <v>8628.116782072</v>
      </c>
      <c r="AJ1161" s="24" t="n">
        <f aca="false">IF(AR1161&gt;0,AI1161/AR1161,1000000000000)</f>
        <v>1342.91511080799</v>
      </c>
      <c r="AK1161" s="8" t="n">
        <f aca="false">IF(AND(AP1161&gt;=V_NEED,AR1161&gt;=P_MIN,AQ1161&gt;=Z_MIN,F1161&lt;=N_CAP,D1161&lt;=R_MAX,OR(CORONA_REQ=0,O1161&gt;=G1161),OR(CORE_MODE&lt;&gt;3,E_CORE&lt;=E_NULL_MAX),N_CW_A_OK="yes"),1,0)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IF(CORE_MODE=1,G1161,IF(OR(CORE_MODE=3,CORE_MODE=4),IF(A_FEED=2,0,G1161)+(CHOOSE(N_CW+1,0,1,CW_N2,CW_N3,CW_N4,CW_N5,CW_N6)+IF(A_FEED=2,CHOOSE(MIN(N_CW_A,6)+1,0,1,CW_N2,CW_N3,CW_N4,CW_N5,CW_N6),CHOOSE(MIN(N_CW_A,2)+1,0,CW_A1,CW_A2)))*CW_PER_SWING*AM1161,AM1161))</f>
        <v>17.724041243766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2*ROUNDUP(G1162*1000/V_ZENER,0)*PRICE_Z+(4+IF(CORE_MODE=1,1,0)+IF(OR(CORE_MODE=3,CORE_MODE=4),IF(A_FEED=2,0,1)+2*N_CW+2*N_CW_A,0))*ROUNDUP(G1162*DIODE_SAFETY/V_STICK,0)*PRICE_STICK</f>
        <v>74.4</v>
      </c>
      <c r="AG1162" s="24" t="n">
        <f aca="false">SUM(X1162:AF1162)</f>
        <v>4901.78294851</v>
      </c>
      <c r="AH1162" s="20" t="n">
        <f aca="false">FIXED_BOM</f>
        <v>3754</v>
      </c>
      <c r="AI1162" s="24" t="n">
        <f aca="false">(AG1162+AH1162)*(1+CONT)</f>
        <v>9954.1503907865</v>
      </c>
      <c r="AJ1162" s="24" t="n">
        <f aca="false">IF(AR1162&gt;0,AI1162/AR1162,1000000000000)</f>
        <v>1140.69118731238</v>
      </c>
      <c r="AK1162" s="8" t="n">
        <f aca="false">IF(AND(AP1162&gt;=V_NEED,AR1162&gt;=P_MIN,AQ1162&gt;=Z_MIN,F1162&lt;=N_CAP,D1162&lt;=R_MAX,OR(CORONA_REQ=0,O1162&gt;=G1162),OR(CORE_MODE&lt;&gt;3,E_CORE&lt;=E_NULL_MAX),N_CW_A_OK="yes"),1,0)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IF(CORE_MODE=1,G1162,IF(OR(CORE_MODE=3,CORE_MODE=4),IF(A_FEED=2,0,G1162)+(CHOOSE(N_CW+1,0,1,CW_N2,CW_N3,CW_N4,CW_N5,CW_N6)+IF(A_FEED=2,CHOOSE(MIN(N_CW_A,6)+1,0,1,CW_N2,CW_N3,CW_N4,CW_N5,CW_N6),CHOOSE(MIN(N_CW_A,2)+1,0,CW_A1,CW_A2)))*CW_PER_SWING*AM1162,AM1162))</f>
        <v>17.987634797418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2*ROUNDUP(G1163*1000/V_ZENER,0)*PRICE_Z+(4+IF(CORE_MODE=1,1,0)+IF(OR(CORE_MODE=3,CORE_MODE=4),IF(A_FEED=2,0,1)+2*N_CW+2*N_CW_A,0))*ROUNDUP(G1163*DIODE_SAFETY/V_STICK,0)*PRICE_STICK</f>
        <v>74.4</v>
      </c>
      <c r="AG1163" s="24" t="n">
        <f aca="false">SUM(X1163:AF1163)</f>
        <v>1561.51730602</v>
      </c>
      <c r="AH1163" s="20" t="n">
        <f aca="false">FIXED_BOM</f>
        <v>3754</v>
      </c>
      <c r="AI1163" s="24" t="n">
        <f aca="false">(AG1163+AH1163)*(1+CONT)</f>
        <v>6112.844901923</v>
      </c>
      <c r="AJ1163" s="24" t="n">
        <f aca="false">IF(AR1163&gt;0,AI1163/AR1163,1000000000000)</f>
        <v>2771.6656768232</v>
      </c>
      <c r="AK1163" s="8" t="n">
        <f aca="false">IF(AND(AP1163&gt;=V_NEED,AR1163&gt;=P_MIN,AQ1163&gt;=Z_MIN,F1163&lt;=N_CAP,D1163&lt;=R_MAX,OR(CORONA_REQ=0,O1163&gt;=G1163),OR(CORE_MODE&lt;&gt;3,E_CORE&lt;=E_NULL_MAX),N_CW_A_OK="yes"),1,0)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IF(CORE_MODE=1,G1163,IF(OR(CORE_MODE=3,CORE_MODE=4),IF(A_FEED=2,0,G1163)+(CHOOSE(N_CW+1,0,1,CW_N2,CW_N3,CW_N4,CW_N5,CW_N6)+IF(A_FEED=2,CHOOSE(MIN(N_CW_A,6)+1,0,1,CW_N2,CW_N3,CW_N4,CW_N5,CW_N6),CHOOSE(MIN(N_CW_A,2)+1,0,CW_A1,CW_A2)))*CW_PER_SWING*AM1163,AM1163))</f>
        <v>17.261392154292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2*ROUNDUP(G1164*1000/V_ZENER,0)*PRICE_Z+(4+IF(CORE_MODE=1,1,0)+IF(OR(CORE_MODE=3,CORE_MODE=4),IF(A_FEED=2,0,1)+2*N_CW+2*N_CW_A,0))*ROUNDUP(G1164*DIODE_SAFETY/V_STICK,0)*PRICE_STICK</f>
        <v>74.4</v>
      </c>
      <c r="AG1164" s="24" t="n">
        <f aca="false">SUM(X1164:AF1164)</f>
        <v>2197.52985153</v>
      </c>
      <c r="AH1164" s="20" t="n">
        <f aca="false">FIXED_BOM</f>
        <v>3754</v>
      </c>
      <c r="AI1164" s="24" t="n">
        <f aca="false">(AG1164+AH1164)*(1+CONT)</f>
        <v>6844.2593292595</v>
      </c>
      <c r="AJ1164" s="24" t="n">
        <f aca="false">IF(AR1164&gt;0,AI1164/AR1164,1000000000000)</f>
        <v>1911.01745517614</v>
      </c>
      <c r="AK1164" s="8" t="n">
        <f aca="false">IF(AND(AP1164&gt;=V_NEED,AR1164&gt;=P_MIN,AQ1164&gt;=Z_MIN,F1164&lt;=N_CAP,D1164&lt;=R_MAX,OR(CORONA_REQ=0,O1164&gt;=G1164),OR(CORE_MODE&lt;&gt;3,E_CORE&lt;=E_NULL_MAX),N_CW_A_OK="yes"),1,0)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IF(CORE_MODE=1,G1164,IF(OR(CORE_MODE=3,CORE_MODE=4),IF(A_FEED=2,0,G1164)+(CHOOSE(N_CW+1,0,1,CW_N2,CW_N3,CW_N4,CW_N5,CW_N6)+IF(A_FEED=2,CHOOSE(MIN(N_CW_A,6)+1,0,1,CW_N2,CW_N3,CW_N4,CW_N5,CW_N6),CHOOSE(MIN(N_CW_A,2)+1,0,CW_A1,CW_A2)))*CW_PER_SWING*AM1164,AM1164))</f>
        <v>17.395115945922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2*ROUNDUP(G1165*1000/V_ZENER,0)*PRICE_Z+(4+IF(CORE_MODE=1,1,0)+IF(OR(CORE_MODE=3,CORE_MODE=4),IF(A_FEED=2,0,1)+2*N_CW+2*N_CW_A,0))*ROUNDUP(G1165*DIODE_SAFETY/V_STICK,0)*PRICE_STICK</f>
        <v>74.4</v>
      </c>
      <c r="AG1165" s="24" t="n">
        <f aca="false">SUM(X1165:AF1165)</f>
        <v>2833.54245204</v>
      </c>
      <c r="AH1165" s="20" t="n">
        <f aca="false">FIXED_BOM</f>
        <v>3754</v>
      </c>
      <c r="AI1165" s="24" t="n">
        <f aca="false">(AG1165+AH1165)*(1+CONT)</f>
        <v>7575.673819846</v>
      </c>
      <c r="AJ1165" s="24" t="n">
        <f aca="false">IF(AR1165&gt;0,AI1165/AR1165,1000000000000)</f>
        <v>1525.79150213672</v>
      </c>
      <c r="AK1165" s="8" t="n">
        <f aca="false">IF(AND(AP1165&gt;=V_NEED,AR1165&gt;=P_MIN,AQ1165&gt;=Z_MIN,F1165&lt;=N_CAP,D1165&lt;=R_MAX,OR(CORONA_REQ=0,O1165&gt;=G1165),OR(CORE_MODE&lt;&gt;3,E_CORE&lt;=E_NULL_MAX),N_CW_A_OK="yes"),1,0)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IF(CORE_MODE=1,G1165,IF(OR(CORE_MODE=3,CORE_MODE=4),IF(A_FEED=2,0,G1165)+(CHOOSE(N_CW+1,0,1,CW_N2,CW_N3,CW_N4,CW_N5,CW_N6)+IF(A_FEED=2,CHOOSE(MIN(N_CW_A,6)+1,0,1,CW_N2,CW_N3,CW_N4,CW_N5,CW_N6),CHOOSE(MIN(N_CW_A,2)+1,0,CW_A1,CW_A2)))*CW_PER_SWING*AM1165,AM1165))</f>
        <v>17.56505827791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2*ROUNDUP(G1166*1000/V_ZENER,0)*PRICE_Z+(4+IF(CORE_MODE=1,1,0)+IF(OR(CORE_MODE=3,CORE_MODE=4),IF(A_FEED=2,0,1)+2*N_CW+2*N_CW_A,0))*ROUNDUP(G1166*DIODE_SAFETY/V_STICK,0)*PRICE_STICK</f>
        <v>74.4</v>
      </c>
      <c r="AG1166" s="24" t="n">
        <f aca="false">SUM(X1166:AF1166)</f>
        <v>3366.84790375</v>
      </c>
      <c r="AH1166" s="20" t="n">
        <f aca="false">FIXED_BOM</f>
        <v>3754</v>
      </c>
      <c r="AI1166" s="24" t="n">
        <f aca="false">(AG1166+AH1166)*(1+CONT)</f>
        <v>8188.9750893125</v>
      </c>
      <c r="AJ1166" s="24" t="n">
        <f aca="false">IF(AR1166&gt;0,AI1166/AR1166,1000000000000)</f>
        <v>1290.9789461034</v>
      </c>
      <c r="AK1166" s="8" t="n">
        <f aca="false">IF(AND(AP1166&gt;=V_NEED,AR1166&gt;=P_MIN,AQ1166&gt;=Z_MIN,F1166&lt;=N_CAP,D1166&lt;=R_MAX,OR(CORONA_REQ=0,O1166&gt;=G1166),OR(CORE_MODE&lt;&gt;3,E_CORE&lt;=E_NULL_MAX),N_CW_A_OK="yes"),1,0)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IF(CORE_MODE=1,G1166,IF(OR(CORE_MODE=3,CORE_MODE=4),IF(A_FEED=2,0,G1166)+(CHOOSE(N_CW+1,0,1,CW_N2,CW_N3,CW_N4,CW_N5,CW_N6)+IF(A_FEED=2,CHOOSE(MIN(N_CW_A,6)+1,0,1,CW_N2,CW_N3,CW_N4,CW_N5,CW_N6),CHOOSE(MIN(N_CW_A,2)+1,0,CW_A1,CW_A2)))*CW_PER_SWING*AM1166,AM1166))</f>
        <v>17.701294828932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2*ROUNDUP(G1167*1000/V_ZENER,0)*PRICE_Z+(4+IF(CORE_MODE=1,1,0)+IF(OR(CORE_MODE=3,CORE_MODE=4),IF(A_FEED=2,0,1)+2*N_CW+2*N_CW_A,0))*ROUNDUP(G1167*DIODE_SAFETY/V_STICK,0)*PRICE_STICK</f>
        <v>74.4</v>
      </c>
      <c r="AG1167" s="24" t="n">
        <f aca="false">SUM(X1167:AF1167)</f>
        <v>4002.86058123</v>
      </c>
      <c r="AH1167" s="20" t="n">
        <f aca="false">FIXED_BOM</f>
        <v>3754</v>
      </c>
      <c r="AI1167" s="24" t="n">
        <f aca="false">(AG1167+AH1167)*(1+CONT)</f>
        <v>8920.3896684145</v>
      </c>
      <c r="AJ1167" s="24" t="n">
        <f aca="false">IF(AR1167&gt;0,AI1167/AR1167,1000000000000)</f>
        <v>1154.8830801114</v>
      </c>
      <c r="AK1167" s="8" t="n">
        <f aca="false">IF(AND(AP1167&gt;=V_NEED,AR1167&gt;=P_MIN,AQ1167&gt;=Z_MIN,F1167&lt;=N_CAP,D1167&lt;=R_MAX,OR(CORONA_REQ=0,O1167&gt;=G1167),OR(CORE_MODE&lt;&gt;3,E_CORE&lt;=E_NULL_MAX),N_CW_A_OK="yes"),1,0)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IF(CORE_MODE=1,G1167,IF(OR(CORE_MODE=3,CORE_MODE=4),IF(A_FEED=2,0,G1167)+(CHOOSE(N_CW+1,0,1,CW_N2,CW_N3,CW_N4,CW_N5,CW_N6)+IF(A_FEED=2,CHOOSE(MIN(N_CW_A,6)+1,0,1,CW_N2,CW_N3,CW_N4,CW_N5,CW_N6),CHOOSE(MIN(N_CW_A,2)+1,0,CW_A1,CW_A2)))*CW_PER_SWING*AM1167,AM1167))</f>
        <v>17.820782480358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2*ROUNDUP(G1168*1000/V_ZENER,0)*PRICE_Z+(4+IF(CORE_MODE=1,1,0)+IF(OR(CORE_MODE=3,CORE_MODE=4),IF(A_FEED=2,0,1)+2*N_CW+2*N_CW_A,0))*ROUNDUP(G1168*DIODE_SAFETY/V_STICK,0)*PRICE_STICK</f>
        <v>74.4</v>
      </c>
      <c r="AG1168" s="24" t="n">
        <f aca="false">SUM(X1168:AF1168)</f>
        <v>5172.17857845</v>
      </c>
      <c r="AH1168" s="20" t="n">
        <f aca="false">FIXED_BOM</f>
        <v>3754</v>
      </c>
      <c r="AI1168" s="24" t="n">
        <f aca="false">(AG1168+AH1168)*(1+CONT)</f>
        <v>10265.1053652175</v>
      </c>
      <c r="AJ1168" s="24" t="n">
        <f aca="false">IF(AR1168&gt;0,AI1168/AR1168,1000000000000)</f>
        <v>978.899414155694</v>
      </c>
      <c r="AK1168" s="8" t="n">
        <f aca="false">IF(AND(AP1168&gt;=V_NEED,AR1168&gt;=P_MIN,AQ1168&gt;=Z_MIN,F1168&lt;=N_CAP,D1168&lt;=R_MAX,OR(CORONA_REQ=0,O1168&gt;=G1168),OR(CORE_MODE&lt;&gt;3,E_CORE&lt;=E_NULL_MAX),N_CW_A_OK="yes"),1,0)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IF(CORE_MODE=1,G1168,IF(OR(CORE_MODE=3,CORE_MODE=4),IF(A_FEED=2,0,G1168)+(CHOOSE(N_CW+1,0,1,CW_N2,CW_N3,CW_N4,CW_N5,CW_N6)+IF(A_FEED=2,CHOOSE(MIN(N_CW_A,6)+1,0,1,CW_N2,CW_N3,CW_N4,CW_N5,CW_N6),CHOOSE(MIN(N_CW_A,2)+1,0,CW_A1,CW_A2)))*CW_PER_SWING*AM1168,AM1168))</f>
        <v>18.219963172554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2*ROUNDUP(G1169*1000/V_ZENER,0)*PRICE_Z+(4+IF(CORE_MODE=1,1,0)+IF(OR(CORE_MODE=3,CORE_MODE=4),IF(A_FEED=2,0,1)+2*N_CW+2*N_CW_A,0))*ROUNDUP(G1169*DIODE_SAFETY/V_STICK,0)*PRICE_STICK</f>
        <v>74.4</v>
      </c>
      <c r="AG1169" s="24" t="n">
        <f aca="false">SUM(X1169:AF1169)</f>
        <v>1680.46976078</v>
      </c>
      <c r="AH1169" s="20" t="n">
        <f aca="false">FIXED_BOM</f>
        <v>3754</v>
      </c>
      <c r="AI1169" s="24" t="n">
        <f aca="false">(AG1169+AH1169)*(1+CONT)</f>
        <v>6249.640224897</v>
      </c>
      <c r="AJ1169" s="24" t="n">
        <f aca="false">IF(AR1169&gt;0,AI1169/AR1169,1000000000000)</f>
        <v>2494.176351571</v>
      </c>
      <c r="AK1169" s="8" t="n">
        <f aca="false">IF(AND(AP1169&gt;=V_NEED,AR1169&gt;=P_MIN,AQ1169&gt;=Z_MIN,F1169&lt;=N_CAP,D1169&lt;=R_MAX,OR(CORONA_REQ=0,O1169&gt;=G1169),OR(CORE_MODE&lt;&gt;3,E_CORE&lt;=E_NULL_MAX),N_CW_A_OK="yes"),1,0)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IF(CORE_MODE=1,G1169,IF(OR(CORE_MODE=3,CORE_MODE=4),IF(A_FEED=2,0,G1169)+(CHOOSE(N_CW+1,0,1,CW_N2,CW_N3,CW_N4,CW_N5,CW_N6)+IF(A_FEED=2,CHOOSE(MIN(N_CW_A,6)+1,0,1,CW_N2,CW_N3,CW_N4,CW_N5,CW_N6),CHOOSE(MIN(N_CW_A,2)+1,0,CW_A1,CW_A2)))*CW_PER_SWING*AM1169,AM1169))</f>
        <v>17.215131065418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2*ROUNDUP(G1170*1000/V_ZENER,0)*PRICE_Z+(4+IF(CORE_MODE=1,1,0)+IF(OR(CORE_MODE=3,CORE_MODE=4),IF(A_FEED=2,0,1)+2*N_CW+2*N_CW_A,0))*ROUNDUP(G1170*DIODE_SAFETY/V_STICK,0)*PRICE_STICK</f>
        <v>74.4</v>
      </c>
      <c r="AG1170" s="24" t="n">
        <f aca="false">SUM(X1170:AF1170)</f>
        <v>2324.60501177</v>
      </c>
      <c r="AH1170" s="20" t="n">
        <f aca="false">FIXED_BOM</f>
        <v>3754</v>
      </c>
      <c r="AI1170" s="24" t="n">
        <f aca="false">(AG1170+AH1170)*(1+CONT)</f>
        <v>6990.3957635355</v>
      </c>
      <c r="AJ1170" s="24" t="n">
        <f aca="false">IF(AR1170&gt;0,AI1170/AR1170,1000000000000)</f>
        <v>1725.44381098981</v>
      </c>
      <c r="AK1170" s="8" t="n">
        <f aca="false">IF(AND(AP1170&gt;=V_NEED,AR1170&gt;=P_MIN,AQ1170&gt;=Z_MIN,F1170&lt;=N_CAP,D1170&lt;=R_MAX,OR(CORONA_REQ=0,O1170&gt;=G1170),OR(CORE_MODE&lt;&gt;3,E_CORE&lt;=E_NULL_MAX),N_CW_A_OK="yes"),1,0)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IF(CORE_MODE=1,G1170,IF(OR(CORE_MODE=3,CORE_MODE=4),IF(A_FEED=2,0,G1170)+(CHOOSE(N_CW+1,0,1,CW_N2,CW_N3,CW_N4,CW_N5,CW_N6)+IF(A_FEED=2,CHOOSE(MIN(N_CW_A,6)+1,0,1,CW_N2,CW_N3,CW_N4,CW_N5,CW_N6),CHOOSE(MIN(N_CW_A,2)+1,0,CW_A1,CW_A2)))*CW_PER_SWING*AM1170,AM1170))</f>
        <v>17.386856098326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2*ROUNDUP(G1171*1000/V_ZENER,0)*PRICE_Z+(4+IF(CORE_MODE=1,1,0)+IF(OR(CORE_MODE=3,CORE_MODE=4),IF(A_FEED=2,0,1)+2*N_CW+2*N_CW_A,0))*ROUNDUP(G1171*DIODE_SAFETY/V_STICK,0)*PRICE_STICK</f>
        <v>74.4</v>
      </c>
      <c r="AG1171" s="24" t="n">
        <f aca="false">SUM(X1171:AF1171)</f>
        <v>2968.74026626</v>
      </c>
      <c r="AH1171" s="20" t="n">
        <f aca="false">FIXED_BOM</f>
        <v>3754</v>
      </c>
      <c r="AI1171" s="24" t="n">
        <f aca="false">(AG1171+AH1171)*(1+CONT)</f>
        <v>7731.151306199</v>
      </c>
      <c r="AJ1171" s="24" t="n">
        <f aca="false">IF(AR1171&gt;0,AI1171/AR1171,1000000000000)</f>
        <v>1380.65666721236</v>
      </c>
      <c r="AK1171" s="8" t="n">
        <f aca="false">IF(AND(AP1171&gt;=V_NEED,AR1171&gt;=P_MIN,AQ1171&gt;=Z_MIN,F1171&lt;=N_CAP,D1171&lt;=R_MAX,OR(CORONA_REQ=0,O1171&gt;=G1171),OR(CORE_MODE&lt;&gt;3,E_CORE&lt;=E_NULL_MAX),N_CW_A_OK="yes"),1,0)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IF(CORE_MODE=1,G1171,IF(OR(CORE_MODE=3,CORE_MODE=4),IF(A_FEED=2,0,G1171)+(CHOOSE(N_CW+1,0,1,CW_N2,CW_N3,CW_N4,CW_N5,CW_N6)+IF(A_FEED=2,CHOOSE(MIN(N_CW_A,6)+1,0,1,CW_N2,CW_N3,CW_N4,CW_N5,CW_N6),CHOOSE(MIN(N_CW_A,2)+1,0,CW_A1,CW_A2)))*CW_PER_SWING*AM1171,AM1171))</f>
        <v>17.562545518518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2*ROUNDUP(G1172*1000/V_ZENER,0)*PRICE_Z+(4+IF(CORE_MODE=1,1,0)+IF(OR(CORE_MODE=3,CORE_MODE=4),IF(A_FEED=2,0,1)+2*N_CW+2*N_CW_A,0))*ROUNDUP(G1172*DIODE_SAFETY/V_STICK,0)*PRICE_STICK</f>
        <v>74.4</v>
      </c>
      <c r="AG1172" s="24" t="n">
        <f aca="false">SUM(X1172:AF1172)</f>
        <v>3612.87559422</v>
      </c>
      <c r="AH1172" s="20" t="n">
        <f aca="false">FIXED_BOM</f>
        <v>3754</v>
      </c>
      <c r="AI1172" s="24" t="n">
        <f aca="false">(AG1172+AH1172)*(1+CONT)</f>
        <v>8471.906933353</v>
      </c>
      <c r="AJ1172" s="24" t="n">
        <f aca="false">IF(AR1172&gt;0,AI1172/AR1172,1000000000000)</f>
        <v>1186.27808071666</v>
      </c>
      <c r="AK1172" s="8" t="n">
        <f aca="false">IF(AND(AP1172&gt;=V_NEED,AR1172&gt;=P_MIN,AQ1172&gt;=Z_MIN,F1172&lt;=N_CAP,D1172&lt;=R_MAX,OR(CORONA_REQ=0,O1172&gt;=G1172),OR(CORE_MODE&lt;&gt;3,E_CORE&lt;=E_NULL_MAX),N_CW_A_OK="yes"),1,0)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IF(CORE_MODE=1,G1172,IF(OR(CORE_MODE=3,CORE_MODE=4),IF(A_FEED=2,0,G1172)+(CHOOSE(N_CW+1,0,1,CW_N2,CW_N3,CW_N4,CW_N5,CW_N6)+IF(A_FEED=2,CHOOSE(MIN(N_CW_A,6)+1,0,1,CW_N2,CW_N3,CW_N4,CW_N5,CW_N6),CHOOSE(MIN(N_CW_A,2)+1,0,CW_A1,CW_A2)))*CW_PER_SWING*AM1172,AM1172))</f>
        <v>17.69621413131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2*ROUNDUP(G1173*1000/V_ZENER,0)*PRICE_Z+(4+IF(CORE_MODE=1,1,0)+IF(OR(CORE_MODE=3,CORE_MODE=4),IF(A_FEED=2,0,1)+2*N_CW+2*N_CW_A,0))*ROUNDUP(G1173*DIODE_SAFETY/V_STICK,0)*PRICE_STICK</f>
        <v>74.4</v>
      </c>
      <c r="AG1173" s="24" t="n">
        <f aca="false">SUM(X1173:AF1173)</f>
        <v>4257.01084521</v>
      </c>
      <c r="AH1173" s="20" t="n">
        <f aca="false">FIXED_BOM</f>
        <v>3754</v>
      </c>
      <c r="AI1173" s="24" t="n">
        <f aca="false">(AG1173+AH1173)*(1+CONT)</f>
        <v>9212.6624719915</v>
      </c>
      <c r="AJ1173" s="24" t="n">
        <f aca="false">IF(AR1173&gt;0,AI1173/AR1173,1000000000000)</f>
        <v>1060.57658799234</v>
      </c>
      <c r="AK1173" s="8" t="n">
        <f aca="false">IF(AND(AP1173&gt;=V_NEED,AR1173&gt;=P_MIN,AQ1173&gt;=Z_MIN,F1173&lt;=N_CAP,D1173&lt;=R_MAX,OR(CORONA_REQ=0,O1173&gt;=G1173),OR(CORE_MODE&lt;&gt;3,E_CORE&lt;=E_NULL_MAX),N_CW_A_OK="yes"),1,0)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IF(CORE_MODE=1,G1173,IF(OR(CORE_MODE=3,CORE_MODE=4),IF(A_FEED=2,0,G1173)+(CHOOSE(N_CW+1,0,1,CW_N2,CW_N3,CW_N4,CW_N5,CW_N6)+IF(A_FEED=2,CHOOSE(MIN(N_CW_A,6)+1,0,1,CW_N2,CW_N3,CW_N4,CW_N5,CW_N6),CHOOSE(MIN(N_CW_A,2)+1,0,CW_A1,CW_A2)))*CW_PER_SWING*AM1173,AM1173))</f>
        <v>17.930240316846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2*ROUNDUP(G1174*1000/V_ZENER,0)*PRICE_Z+(4+IF(CORE_MODE=1,1,0)+IF(OR(CORE_MODE=3,CORE_MODE=4),IF(A_FEED=2,0,1)+2*N_CW+2*N_CW_A,0))*ROUNDUP(G1174*DIODE_SAFETY/V_STICK,0)*PRICE_STICK</f>
        <v>74.4</v>
      </c>
      <c r="AG1174" s="24" t="n">
        <f aca="false">SUM(X1174:AF1174)</f>
        <v>5545.28135719</v>
      </c>
      <c r="AH1174" s="20" t="n">
        <f aca="false">FIXED_BOM</f>
        <v>3754</v>
      </c>
      <c r="AI1174" s="24" t="n">
        <f aca="false">(AG1174+AH1174)*(1+CONT)</f>
        <v>10694.1735607685</v>
      </c>
      <c r="AJ1174" s="24" t="n">
        <f aca="false">IF(AR1174&gt;0,AI1174/AR1174,1000000000000)</f>
        <v>907.689814200634</v>
      </c>
      <c r="AK1174" s="8" t="n">
        <f aca="false">IF(AND(AP1174&gt;=V_NEED,AR1174&gt;=P_MIN,AQ1174&gt;=Z_MIN,F1174&lt;=N_CAP,D1174&lt;=R_MAX,OR(CORONA_REQ=0,O1174&gt;=G1174),OR(CORE_MODE&lt;&gt;3,E_CORE&lt;=E_NULL_MAX),N_CW_A_OK="yes"),1,0)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IF(CORE_MODE=1,G1174,IF(OR(CORE_MODE=3,CORE_MODE=4),IF(A_FEED=2,0,G1174)+(CHOOSE(N_CW+1,0,1,CW_N2,CW_N3,CW_N4,CW_N5,CW_N6)+IF(A_FEED=2,CHOOSE(MIN(N_CW_A,6)+1,0,1,CW_N2,CW_N3,CW_N4,CW_N5,CW_N6),CHOOSE(MIN(N_CW_A,2)+1,0,CW_A1,CW_A2)))*CW_PER_SWING*AM1174,AM1174))</f>
        <v>18.314064313974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2*ROUNDUP(G1175*1000/V_ZENER,0)*PRICE_Z+(4+IF(CORE_MODE=1,1,0)+IF(OR(CORE_MODE=3,CORE_MODE=4),IF(A_FEED=2,0,1)+2*N_CW+2*N_CW_A,0))*ROUNDUP(G1175*DIODE_SAFETY/V_STICK,0)*PRICE_STICK</f>
        <v>86.4</v>
      </c>
      <c r="AG1175" s="24" t="n">
        <f aca="false">SUM(X1175:AF1175)</f>
        <v>1390.90490239</v>
      </c>
      <c r="AH1175" s="20" t="n">
        <f aca="false">FIXED_BOM</f>
        <v>3754</v>
      </c>
      <c r="AI1175" s="24" t="n">
        <f aca="false">(AG1175+AH1175)*(1+CONT)</f>
        <v>5916.6406377485</v>
      </c>
      <c r="AJ1175" s="24" t="n">
        <f aca="false">IF(AR1175&gt;0,AI1175/AR1175,1000000000000)</f>
        <v>2740.01255830394</v>
      </c>
      <c r="AK1175" s="8" t="n">
        <f aca="false">IF(AND(AP1175&gt;=V_NEED,AR1175&gt;=P_MIN,AQ1175&gt;=Z_MIN,F1175&lt;=N_CAP,D1175&lt;=R_MAX,OR(CORONA_REQ=0,O1175&gt;=G1175),OR(CORE_MODE&lt;&gt;3,E_CORE&lt;=E_NULL_MAX),N_CW_A_OK="yes"),1,0)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IF(CORE_MODE=1,G1175,IF(OR(CORE_MODE=3,CORE_MODE=4),IF(A_FEED=2,0,G1175)+(CHOOSE(N_CW+1,0,1,CW_N2,CW_N3,CW_N4,CW_N5,CW_N6)+IF(A_FEED=2,CHOOSE(MIN(N_CW_A,6)+1,0,1,CW_N2,CW_N3,CW_N4,CW_N5,CW_N6),CHOOSE(MIN(N_CW_A,2)+1,0,CW_A1,CW_A2)))*CW_PER_SWING*AM1175,AM1175))</f>
        <v>21.849627136194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2*ROUNDUP(G1176*1000/V_ZENER,0)*PRICE_Z+(4+IF(CORE_MODE=1,1,0)+IF(OR(CORE_MODE=3,CORE_MODE=4),IF(A_FEED=2,0,1)+2*N_CW+2*N_CW_A,0))*ROUNDUP(G1176*DIODE_SAFETY/V_STICK,0)*PRICE_STICK</f>
        <v>86.4</v>
      </c>
      <c r="AG1176" s="24" t="n">
        <f aca="false">SUM(X1176:AF1176)</f>
        <v>1854.93789734</v>
      </c>
      <c r="AH1176" s="20" t="n">
        <f aca="false">FIXED_BOM</f>
        <v>3754</v>
      </c>
      <c r="AI1176" s="24" t="n">
        <f aca="false">(AG1176+AH1176)*(1+CONT)</f>
        <v>6450.278581941</v>
      </c>
      <c r="AJ1176" s="24" t="n">
        <f aca="false">IF(AR1176&gt;0,AI1176/AR1176,1000000000000)</f>
        <v>1801.71202230256</v>
      </c>
      <c r="AK1176" s="8" t="n">
        <f aca="false">IF(AND(AP1176&gt;=V_NEED,AR1176&gt;=P_MIN,AQ1176&gt;=Z_MIN,F1176&lt;=N_CAP,D1176&lt;=R_MAX,OR(CORONA_REQ=0,O1176&gt;=G1176),OR(CORE_MODE&lt;&gt;3,E_CORE&lt;=E_NULL_MAX),N_CW_A_OK="yes"),1,0)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IF(CORE_MODE=1,G1176,IF(OR(CORE_MODE=3,CORE_MODE=4),IF(A_FEED=2,0,G1176)+(CHOOSE(N_CW+1,0,1,CW_N2,CW_N3,CW_N4,CW_N5,CW_N6)+IF(A_FEED=2,CHOOSE(MIN(N_CW_A,6)+1,0,1,CW_N2,CW_N3,CW_N4,CW_N5,CW_N6),CHOOSE(MIN(N_CW_A,2)+1,0,CW_A1,CW_A2)))*CW_PER_SWING*AM1176,AM1176))</f>
        <v>22.025613673206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2*ROUNDUP(G1177*1000/V_ZENER,0)*PRICE_Z+(4+IF(CORE_MODE=1,1,0)+IF(OR(CORE_MODE=3,CORE_MODE=4),IF(A_FEED=2,0,1)+2*N_CW+2*N_CW_A,0))*ROUNDUP(G1177*DIODE_SAFETY/V_STICK,0)*PRICE_STICK</f>
        <v>86.4</v>
      </c>
      <c r="AG1177" s="24" t="n">
        <f aca="false">SUM(X1177:AF1177)</f>
        <v>2400.21332308</v>
      </c>
      <c r="AH1177" s="20" t="n">
        <f aca="false">FIXED_BOM</f>
        <v>3754</v>
      </c>
      <c r="AI1177" s="24" t="n">
        <f aca="false">(AG1177+AH1177)*(1+CONT)</f>
        <v>7077.345321542</v>
      </c>
      <c r="AJ1177" s="24" t="n">
        <f aca="false">IF(AR1177&gt;0,AI1177/AR1177,1000000000000)</f>
        <v>1416.19557263716</v>
      </c>
      <c r="AK1177" s="8" t="n">
        <f aca="false">IF(AND(AP1177&gt;=V_NEED,AR1177&gt;=P_MIN,AQ1177&gt;=Z_MIN,F1177&lt;=N_CAP,D1177&lt;=R_MAX,OR(CORONA_REQ=0,O1177&gt;=G1177),OR(CORE_MODE&lt;&gt;3,E_CORE&lt;=E_NULL_MAX),N_CW_A_OK="yes"),1,0)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IF(CORE_MODE=1,G1177,IF(OR(CORE_MODE=3,CORE_MODE=4),IF(A_FEED=2,0,G1177)+(CHOOSE(N_CW+1,0,1,CW_N2,CW_N3,CW_N4,CW_N5,CW_N6)+IF(A_FEED=2,CHOOSE(MIN(N_CW_A,6)+1,0,1,CW_N2,CW_N3,CW_N4,CW_N5,CW_N6),CHOOSE(MIN(N_CW_A,2)+1,0,CW_A1,CW_A2)))*CW_PER_SWING*AM1177,AM1177))</f>
        <v>22.142639499552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2*ROUNDUP(G1178*1000/V_ZENER,0)*PRICE_Z+(4+IF(CORE_MODE=1,1,0)+IF(OR(CORE_MODE=3,CORE_MODE=4),IF(A_FEED=2,0,1)+2*N_CW+2*N_CW_A,0))*ROUNDUP(G1178*DIODE_SAFETY/V_STICK,0)*PRICE_STICK</f>
        <v>86.4</v>
      </c>
      <c r="AG1178" s="24" t="n">
        <f aca="false">SUM(X1178:AF1178)</f>
        <v>2864.24631803</v>
      </c>
      <c r="AH1178" s="20" t="n">
        <f aca="false">FIXED_BOM</f>
        <v>3754</v>
      </c>
      <c r="AI1178" s="24" t="n">
        <f aca="false">(AG1178+AH1178)*(1+CONT)</f>
        <v>7610.9832657345</v>
      </c>
      <c r="AJ1178" s="24" t="n">
        <f aca="false">IF(AR1178&gt;0,AI1178/AR1178,1000000000000)</f>
        <v>1184.06213480984</v>
      </c>
      <c r="AK1178" s="8" t="n">
        <f aca="false">IF(AND(AP1178&gt;=V_NEED,AR1178&gt;=P_MIN,AQ1178&gt;=Z_MIN,F1178&lt;=N_CAP,D1178&lt;=R_MAX,OR(CORONA_REQ=0,O1178&gt;=G1178),OR(CORE_MODE&lt;&gt;3,E_CORE&lt;=E_NULL_MAX),N_CW_A_OK="yes"),1,0)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IF(CORE_MODE=1,G1178,IF(OR(CORE_MODE=3,CORE_MODE=4),IF(A_FEED=2,0,G1178)+(CHOOSE(N_CW+1,0,1,CW_N2,CW_N3,CW_N4,CW_N5,CW_N6)+IF(A_FEED=2,CHOOSE(MIN(N_CW_A,6)+1,0,1,CW_N2,CW_N3,CW_N4,CW_N5,CW_N6),CHOOSE(MIN(N_CW_A,2)+1,0,CW_A1,CW_A2)))*CW_PER_SWING*AM1178,AM1178))</f>
        <v>22.248141437808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2*ROUNDUP(G1179*1000/V_ZENER,0)*PRICE_Z+(4+IF(CORE_MODE=1,1,0)+IF(OR(CORE_MODE=3,CORE_MODE=4),IF(A_FEED=2,0,1)+2*N_CW+2*N_CW_A,0))*ROUNDUP(G1179*DIODE_SAFETY/V_STICK,0)*PRICE_STICK</f>
        <v>86.4</v>
      </c>
      <c r="AG1179" s="24" t="n">
        <f aca="false">SUM(X1179:AF1179)</f>
        <v>3409.52176271</v>
      </c>
      <c r="AH1179" s="20" t="n">
        <f aca="false">FIXED_BOM</f>
        <v>3754</v>
      </c>
      <c r="AI1179" s="24" t="n">
        <f aca="false">(AG1179+AH1179)*(1+CONT)</f>
        <v>8238.0500271165</v>
      </c>
      <c r="AJ1179" s="24" t="n">
        <f aca="false">IF(AR1179&gt;0,AI1179/AR1179,1000000000000)</f>
        <v>1049.71434093955</v>
      </c>
      <c r="AK1179" s="8" t="n">
        <f aca="false">IF(AND(AP1179&gt;=V_NEED,AR1179&gt;=P_MIN,AQ1179&gt;=Z_MIN,F1179&lt;=N_CAP,D1179&lt;=R_MAX,OR(CORONA_REQ=0,O1179&gt;=G1179),OR(CORE_MODE&lt;&gt;3,E_CORE&lt;=E_NULL_MAX),N_CW_A_OK="yes"),1,0)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IF(CORE_MODE=1,G1179,IF(OR(CORE_MODE=3,CORE_MODE=4),IF(A_FEED=2,0,G1179)+(CHOOSE(N_CW+1,0,1,CW_N2,CW_N3,CW_N4,CW_N5,CW_N6)+IF(A_FEED=2,CHOOSE(MIN(N_CW_A,6)+1,0,1,CW_N2,CW_N3,CW_N4,CW_N5,CW_N6),CHOOSE(MIN(N_CW_A,2)+1,0,CW_A1,CW_A2)))*CW_PER_SWING*AM1179,AM1179))</f>
        <v>22.389501131712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2*ROUNDUP(G1180*1000/V_ZENER,0)*PRICE_Z+(4+IF(CORE_MODE=1,1,0)+IF(OR(CORE_MODE=3,CORE_MODE=4),IF(A_FEED=2,0,1)+2*N_CW+2*N_CW_A,0))*ROUNDUP(G1180*DIODE_SAFETY/V_STICK,0)*PRICE_STICK</f>
        <v>86.4</v>
      </c>
      <c r="AG1180" s="24" t="n">
        <f aca="false">SUM(X1180:AF1180)</f>
        <v>4337.58768214</v>
      </c>
      <c r="AH1180" s="20" t="n">
        <f aca="false">FIXED_BOM</f>
        <v>3754</v>
      </c>
      <c r="AI1180" s="24" t="n">
        <f aca="false">(AG1180+AH1180)*(1+CONT)</f>
        <v>9305.325834461</v>
      </c>
      <c r="AJ1180" s="24" t="n">
        <f aca="false">IF(AR1180&gt;0,AI1180/AR1180,1000000000000)</f>
        <v>869.72099565323</v>
      </c>
      <c r="AK1180" s="8" t="n">
        <f aca="false">IF(AND(AP1180&gt;=V_NEED,AR1180&gt;=P_MIN,AQ1180&gt;=Z_MIN,F1180&lt;=N_CAP,D1180&lt;=R_MAX,OR(CORONA_REQ=0,O1180&gt;=G1180),OR(CORE_MODE&lt;&gt;3,E_CORE&lt;=E_NULL_MAX),N_CW_A_OK="yes"),1,0)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IF(CORE_MODE=1,G1180,IF(OR(CORE_MODE=3,CORE_MODE=4),IF(A_FEED=2,0,G1180)+(CHOOSE(N_CW+1,0,1,CW_N2,CW_N3,CW_N4,CW_N5,CW_N6)+IF(A_FEED=2,CHOOSE(MIN(N_CW_A,6)+1,0,1,CW_N2,CW_N3,CW_N4,CW_N5,CW_N6),CHOOSE(MIN(N_CW_A,2)+1,0,CW_A1,CW_A2)))*CW_PER_SWING*AM1180,AM1180))</f>
        <v>22.610021235516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2*ROUNDUP(G1181*1000/V_ZENER,0)*PRICE_Z+(4+IF(CORE_MODE=1,1,0)+IF(OR(CORE_MODE=3,CORE_MODE=4),IF(A_FEED=2,0,1)+2*N_CW+2*N_CW_A,0))*ROUNDUP(G1181*DIODE_SAFETY/V_STICK,0)*PRICE_STICK</f>
        <v>86.4</v>
      </c>
      <c r="AG1181" s="24" t="n">
        <f aca="false">SUM(X1181:AF1181)</f>
        <v>1396.99689025</v>
      </c>
      <c r="AH1181" s="20" t="n">
        <f aca="false">FIXED_BOM</f>
        <v>3754</v>
      </c>
      <c r="AI1181" s="24" t="n">
        <f aca="false">(AG1181+AH1181)*(1+CONT)</f>
        <v>5923.6464237875</v>
      </c>
      <c r="AJ1181" s="24" t="n">
        <f aca="false">IF(AR1181&gt;0,AI1181/AR1181,1000000000000)</f>
        <v>2245.41552855419</v>
      </c>
      <c r="AK1181" s="8" t="n">
        <f aca="false">IF(AND(AP1181&gt;=V_NEED,AR1181&gt;=P_MIN,AQ1181&gt;=Z_MIN,F1181&lt;=N_CAP,D1181&lt;=R_MAX,OR(CORONA_REQ=0,O1181&gt;=G1181),OR(CORE_MODE&lt;&gt;3,E_CORE&lt;=E_NULL_MAX),N_CW_A_OK="yes"),1,0)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IF(CORE_MODE=1,G1181,IF(OR(CORE_MODE=3,CORE_MODE=4),IF(A_FEED=2,0,G1181)+(CHOOSE(N_CW+1,0,1,CW_N2,CW_N3,CW_N4,CW_N5,CW_N6)+IF(A_FEED=2,CHOOSE(MIN(N_CW_A,6)+1,0,1,CW_N2,CW_N3,CW_N4,CW_N5,CW_N6),CHOOSE(MIN(N_CW_A,2)+1,0,CW_A1,CW_A2)))*CW_PER_SWING*AM1181,AM1181))</f>
        <v>21.895434060786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2*ROUNDUP(G1182*1000/V_ZENER,0)*PRICE_Z+(4+IF(CORE_MODE=1,1,0)+IF(OR(CORE_MODE=3,CORE_MODE=4),IF(A_FEED=2,0,1)+2*N_CW+2*N_CW_A,0))*ROUNDUP(G1182*DIODE_SAFETY/V_STICK,0)*PRICE_STICK</f>
        <v>86.4</v>
      </c>
      <c r="AG1182" s="24" t="n">
        <f aca="false">SUM(X1182:AF1182)</f>
        <v>1945.31839386</v>
      </c>
      <c r="AH1182" s="20" t="n">
        <f aca="false">FIXED_BOM</f>
        <v>3754</v>
      </c>
      <c r="AI1182" s="24" t="n">
        <f aca="false">(AG1182+AH1182)*(1+CONT)</f>
        <v>6554.216152939</v>
      </c>
      <c r="AJ1182" s="24" t="n">
        <f aca="false">IF(AR1182&gt;0,AI1182/AR1182,1000000000000)</f>
        <v>1513.28366020144</v>
      </c>
      <c r="AK1182" s="8" t="n">
        <f aca="false">IF(AND(AP1182&gt;=V_NEED,AR1182&gt;=P_MIN,AQ1182&gt;=Z_MIN,F1182&lt;=N_CAP,D1182&lt;=R_MAX,OR(CORONA_REQ=0,O1182&gt;=G1182),OR(CORE_MODE&lt;&gt;3,E_CORE&lt;=E_NULL_MAX),N_CW_A_OK="yes"),1,0)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IF(CORE_MODE=1,G1182,IF(OR(CORE_MODE=3,CORE_MODE=4),IF(A_FEED=2,0,G1182)+(CHOOSE(N_CW+1,0,1,CW_N2,CW_N3,CW_N4,CW_N5,CW_N6)+IF(A_FEED=2,CHOOSE(MIN(N_CW_A,6)+1,0,1,CW_N2,CW_N3,CW_N4,CW_N5,CW_N6),CHOOSE(MIN(N_CW_A,2)+1,0,CW_A1,CW_A2)))*CW_PER_SWING*AM1182,AM1182))</f>
        <v>22.068411228864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2*ROUNDUP(G1183*1000/V_ZENER,0)*PRICE_Z+(4+IF(CORE_MODE=1,1,0)+IF(OR(CORE_MODE=3,CORE_MODE=4),IF(A_FEED=2,0,1)+2*N_CW+2*N_CW_A,0))*ROUNDUP(G1183*DIODE_SAFETY/V_STICK,0)*PRICE_STICK</f>
        <v>86.4</v>
      </c>
      <c r="AG1183" s="24" t="n">
        <f aca="false">SUM(X1183:AF1183)</f>
        <v>2493.63986853</v>
      </c>
      <c r="AH1183" s="20" t="n">
        <f aca="false">FIXED_BOM</f>
        <v>3754</v>
      </c>
      <c r="AI1183" s="24" t="n">
        <f aca="false">(AG1183+AH1183)*(1+CONT)</f>
        <v>7184.7858488095</v>
      </c>
      <c r="AJ1183" s="24" t="n">
        <f aca="false">IF(AR1183&gt;0,AI1183/AR1183,1000000000000)</f>
        <v>1192.83253938449</v>
      </c>
      <c r="AK1183" s="8" t="n">
        <f aca="false">IF(AND(AP1183&gt;=V_NEED,AR1183&gt;=P_MIN,AQ1183&gt;=Z_MIN,F1183&lt;=N_CAP,D1183&lt;=R_MAX,OR(CORONA_REQ=0,O1183&gt;=G1183),OR(CORE_MODE&lt;&gt;3,E_CORE&lt;=E_NULL_MAX),N_CW_A_OK="yes"),1,0)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IF(CORE_MODE=1,G1183,IF(OR(CORE_MODE=3,CORE_MODE=4),IF(A_FEED=2,0,G1183)+(CHOOSE(N_CW+1,0,1,CW_N2,CW_N3,CW_N4,CW_N5,CW_N6)+IF(A_FEED=2,CHOOSE(MIN(N_CW_A,6)+1,0,1,CW_N2,CW_N3,CW_N4,CW_N5,CW_N6),CHOOSE(MIN(N_CW_A,2)+1,0,CW_A1,CW_A2)))*CW_PER_SWING*AM1183,AM1183))</f>
        <v>22.18520360628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2*ROUNDUP(G1184*1000/V_ZENER,0)*PRICE_Z+(4+IF(CORE_MODE=1,1,0)+IF(OR(CORE_MODE=3,CORE_MODE=4),IF(A_FEED=2,0,1)+2*N_CW+2*N_CW_A,0))*ROUNDUP(G1184*DIODE_SAFETY/V_STICK,0)*PRICE_STICK</f>
        <v>86.4</v>
      </c>
      <c r="AG1184" s="24" t="n">
        <f aca="false">SUM(X1184:AF1184)</f>
        <v>3041.96131214</v>
      </c>
      <c r="AH1184" s="20" t="n">
        <f aca="false">FIXED_BOM</f>
        <v>3754</v>
      </c>
      <c r="AI1184" s="24" t="n">
        <f aca="false">(AG1184+AH1184)*(1+CONT)</f>
        <v>7815.355508961</v>
      </c>
      <c r="AJ1184" s="24" t="n">
        <f aca="false">IF(AR1184&gt;0,AI1184/AR1184,1000000000000)</f>
        <v>1012.15351461747</v>
      </c>
      <c r="AK1184" s="8" t="n">
        <f aca="false">IF(AND(AP1184&gt;=V_NEED,AR1184&gt;=P_MIN,AQ1184&gt;=Z_MIN,F1184&lt;=N_CAP,D1184&lt;=R_MAX,OR(CORONA_REQ=0,O1184&gt;=G1184),OR(CORE_MODE&lt;&gt;3,E_CORE&lt;=E_NULL_MAX),N_CW_A_OK="yes"),1,0)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IF(CORE_MODE=1,G1184,IF(OR(CORE_MODE=3,CORE_MODE=4),IF(A_FEED=2,0,G1184)+(CHOOSE(N_CW+1,0,1,CW_N2,CW_N3,CW_N4,CW_N5,CW_N6)+IF(A_FEED=2,CHOOSE(MIN(N_CW_A,6)+1,0,1,CW_N2,CW_N3,CW_N4,CW_N5,CW_N6),CHOOSE(MIN(N_CW_A,2)+1,0,CW_A1,CW_A2)))*CW_PER_SWING*AM1184,AM1184))</f>
        <v>22.359106081026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2*ROUNDUP(G1185*1000/V_ZENER,0)*PRICE_Z+(4+IF(CORE_MODE=1,1,0)+IF(OR(CORE_MODE=3,CORE_MODE=4),IF(A_FEED=2,0,1)+2*N_CW+2*N_CW_A,0))*ROUNDUP(G1185*DIODE_SAFETY/V_STICK,0)*PRICE_STICK</f>
        <v>86.4</v>
      </c>
      <c r="AG1185" s="24" t="n">
        <f aca="false">SUM(X1185:AF1185)</f>
        <v>3509.04028905</v>
      </c>
      <c r="AH1185" s="20" t="n">
        <f aca="false">FIXED_BOM</f>
        <v>3754</v>
      </c>
      <c r="AI1185" s="24" t="n">
        <f aca="false">(AG1185+AH1185)*(1+CONT)</f>
        <v>8352.4963324075</v>
      </c>
      <c r="AJ1185" s="24" t="n">
        <f aca="false">IF(AR1185&gt;0,AI1185/AR1185,1000000000000)</f>
        <v>886.493665524493</v>
      </c>
      <c r="AK1185" s="8" t="n">
        <f aca="false">IF(AND(AP1185&gt;=V_NEED,AR1185&gt;=P_MIN,AQ1185&gt;=Z_MIN,F1185&lt;=N_CAP,D1185&lt;=R_MAX,OR(CORONA_REQ=0,O1185&gt;=G1185),OR(CORE_MODE&lt;&gt;3,E_CORE&lt;=E_NULL_MAX),N_CW_A_OK="yes"),1,0)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IF(CORE_MODE=1,G1185,IF(OR(CORE_MODE=3,CORE_MODE=4),IF(A_FEED=2,0,G1185)+(CHOOSE(N_CW+1,0,1,CW_N2,CW_N3,CW_N4,CW_N5,CW_N6)+IF(A_FEED=2,CHOOSE(MIN(N_CW_A,6)+1,0,1,CW_N2,CW_N3,CW_N4,CW_N5,CW_N6),CHOOSE(MIN(N_CW_A,2)+1,0,CW_A1,CW_A2)))*CW_PER_SWING*AM1185,AM1185))</f>
        <v>22.49948953395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2*ROUNDUP(G1186*1000/V_ZENER,0)*PRICE_Z+(4+IF(CORE_MODE=1,1,0)+IF(OR(CORE_MODE=3,CORE_MODE=4),IF(A_FEED=2,0,1)+2*N_CW+2*N_CW_A,0))*ROUNDUP(G1186*DIODE_SAFETY/V_STICK,0)*PRICE_STICK</f>
        <v>86.4</v>
      </c>
      <c r="AG1186" s="24" t="n">
        <f aca="false">SUM(X1186:AF1186)</f>
        <v>4605.68323127</v>
      </c>
      <c r="AH1186" s="20" t="n">
        <f aca="false">FIXED_BOM</f>
        <v>3754</v>
      </c>
      <c r="AI1186" s="24" t="n">
        <f aca="false">(AG1186+AH1186)*(1+CONT)</f>
        <v>9613.6357159605</v>
      </c>
      <c r="AJ1186" s="24" t="n">
        <f aca="false">IF(AR1186&gt;0,AI1186/AR1186,1000000000000)</f>
        <v>750.070977469905</v>
      </c>
      <c r="AK1186" s="8" t="n">
        <f aca="false">IF(AND(AP1186&gt;=V_NEED,AR1186&gt;=P_MIN,AQ1186&gt;=Z_MIN,F1186&lt;=N_CAP,D1186&lt;=R_MAX,OR(CORONA_REQ=0,O1186&gt;=G1186),OR(CORE_MODE&lt;&gt;3,E_CORE&lt;=E_NULL_MAX),N_CW_A_OK="yes"),1,0)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IF(CORE_MODE=1,G1186,IF(OR(CORE_MODE=3,CORE_MODE=4),IF(A_FEED=2,0,G1186)+(CHOOSE(N_CW+1,0,1,CW_N2,CW_N3,CW_N4,CW_N5,CW_N6)+IF(A_FEED=2,CHOOSE(MIN(N_CW_A,6)+1,0,1,CW_N2,CW_N3,CW_N4,CW_N5,CW_N6),CHOOSE(MIN(N_CW_A,2)+1,0,CW_A1,CW_A2)))*CW_PER_SWING*AM1186,AM1186))</f>
        <v>22.750731516942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2*ROUNDUP(G1187*1000/V_ZENER,0)*PRICE_Z+(4+IF(CORE_MODE=1,1,0)+IF(OR(CORE_MODE=3,CORE_MODE=4),IF(A_FEED=2,0,1)+2*N_CW+2*N_CW_A,0))*ROUNDUP(G1187*DIODE_SAFETY/V_STICK,0)*PRICE_STICK</f>
        <v>86.4</v>
      </c>
      <c r="AG1187" s="24" t="n">
        <f aca="false">SUM(X1187:AF1187)</f>
        <v>1484.33139284</v>
      </c>
      <c r="AH1187" s="20" t="n">
        <f aca="false">FIXED_BOM</f>
        <v>3754</v>
      </c>
      <c r="AI1187" s="24" t="n">
        <f aca="false">(AG1187+AH1187)*(1+CONT)</f>
        <v>6024.081101766</v>
      </c>
      <c r="AJ1187" s="24" t="n">
        <f aca="false">IF(AR1187&gt;0,AI1187/AR1187,1000000000000)</f>
        <v>2007.76401683579</v>
      </c>
      <c r="AK1187" s="8" t="n">
        <f aca="false">IF(AND(AP1187&gt;=V_NEED,AR1187&gt;=P_MIN,AQ1187&gt;=Z_MIN,F1187&lt;=N_CAP,D1187&lt;=R_MAX,OR(CORONA_REQ=0,O1187&gt;=G1187),OR(CORE_MODE&lt;&gt;3,E_CORE&lt;=E_NULL_MAX),N_CW_A_OK="yes"),1,0)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IF(CORE_MODE=1,G1187,IF(OR(CORE_MODE=3,CORE_MODE=4),IF(A_FEED=2,0,G1187)+(CHOOSE(N_CW+1,0,1,CW_N2,CW_N3,CW_N4,CW_N5,CW_N6)+IF(A_FEED=2,CHOOSE(MIN(N_CW_A,6)+1,0,1,CW_N2,CW_N3,CW_N4,CW_N5,CW_N6),CHOOSE(MIN(N_CW_A,2)+1,0,CW_A1,CW_A2)))*CW_PER_SWING*AM1187,AM1187))</f>
        <v>21.83258960883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2*ROUNDUP(G1188*1000/V_ZENER,0)*PRICE_Z+(4+IF(CORE_MODE=1,1,0)+IF(OR(CORE_MODE=3,CORE_MODE=4),IF(A_FEED=2,0,1)+2*N_CW+2*N_CW_A,0))*ROUNDUP(G1188*DIODE_SAFETY/V_STICK,0)*PRICE_STICK</f>
        <v>86.4</v>
      </c>
      <c r="AG1188" s="24" t="n">
        <f aca="false">SUM(X1188:AF1188)</f>
        <v>2035.69893341</v>
      </c>
      <c r="AH1188" s="20" t="n">
        <f aca="false">FIXED_BOM</f>
        <v>3754</v>
      </c>
      <c r="AI1188" s="24" t="n">
        <f aca="false">(AG1188+AH1188)*(1+CONT)</f>
        <v>6658.1537734215</v>
      </c>
      <c r="AJ1188" s="24" t="n">
        <f aca="false">IF(AR1188&gt;0,AI1188/AR1188,1000000000000)</f>
        <v>1360.19484645996</v>
      </c>
      <c r="AK1188" s="8" t="n">
        <f aca="false">IF(AND(AP1188&gt;=V_NEED,AR1188&gt;=P_MIN,AQ1188&gt;=Z_MIN,F1188&lt;=N_CAP,D1188&lt;=R_MAX,OR(CORONA_REQ=0,O1188&gt;=G1188),OR(CORE_MODE&lt;&gt;3,E_CORE&lt;=E_NULL_MAX),N_CW_A_OK="yes"),1,0)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IF(CORE_MODE=1,G1188,IF(OR(CORE_MODE=3,CORE_MODE=4),IF(A_FEED=2,0,G1188)+(CHOOSE(N_CW+1,0,1,CW_N2,CW_N3,CW_N4,CW_N5,CW_N6)+IF(A_FEED=2,CHOOSE(MIN(N_CW_A,6)+1,0,1,CW_N2,CW_N3,CW_N4,CW_N5,CW_N6),CHOOSE(MIN(N_CW_A,2)+1,0,CW_A1,CW_A2)))*CW_PER_SWING*AM1188,AM1188))</f>
        <v>22.009000598442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2*ROUNDUP(G1189*1000/V_ZENER,0)*PRICE_Z+(4+IF(CORE_MODE=1,1,0)+IF(OR(CORE_MODE=3,CORE_MODE=4),IF(A_FEED=2,0,1)+2*N_CW+2*N_CW_A,0))*ROUNDUP(G1189*DIODE_SAFETY/V_STICK,0)*PRICE_STICK</f>
        <v>86.4</v>
      </c>
      <c r="AG1189" s="24" t="n">
        <f aca="false">SUM(X1189:AF1189)</f>
        <v>2587.06635748</v>
      </c>
      <c r="AH1189" s="20" t="n">
        <f aca="false">FIXED_BOM</f>
        <v>3754</v>
      </c>
      <c r="AI1189" s="24" t="n">
        <f aca="false">(AG1189+AH1189)*(1+CONT)</f>
        <v>7292.226311102</v>
      </c>
      <c r="AJ1189" s="24" t="n">
        <f aca="false">IF(AR1189&gt;0,AI1189/AR1189,1000000000000)</f>
        <v>1073.25303187545</v>
      </c>
      <c r="AK1189" s="8" t="n">
        <f aca="false">IF(AND(AP1189&gt;=V_NEED,AR1189&gt;=P_MIN,AQ1189&gt;=Z_MIN,F1189&lt;=N_CAP,D1189&lt;=R_MAX,OR(CORONA_REQ=0,O1189&gt;=G1189),OR(CORE_MODE&lt;&gt;3,E_CORE&lt;=E_NULL_MAX),N_CW_A_OK="yes"),1,0)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IF(CORE_MODE=1,G1189,IF(OR(CORE_MODE=3,CORE_MODE=4),IF(A_FEED=2,0,G1189)+(CHOOSE(N_CW+1,0,1,CW_N2,CW_N3,CW_N4,CW_N5,CW_N6)+IF(A_FEED=2,CHOOSE(MIN(N_CW_A,6)+1,0,1,CW_N2,CW_N3,CW_N4,CW_N5,CW_N6),CHOOSE(MIN(N_CW_A,2)+1,0,CW_A1,CW_A2)))*CW_PER_SWING*AM1189,AM1189))</f>
        <v>22.183111054962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2*ROUNDUP(G1190*1000/V_ZENER,0)*PRICE_Z+(4+IF(CORE_MODE=1,1,0)+IF(OR(CORE_MODE=3,CORE_MODE=4),IF(A_FEED=2,0,1)+2*N_CW+2*N_CW_A,0))*ROUNDUP(G1190*DIODE_SAFETY/V_STICK,0)*PRICE_STICK</f>
        <v>86.4</v>
      </c>
      <c r="AG1190" s="24" t="n">
        <f aca="false">SUM(X1190:AF1190)</f>
        <v>3138.43384305</v>
      </c>
      <c r="AH1190" s="20" t="n">
        <f aca="false">FIXED_BOM</f>
        <v>3754</v>
      </c>
      <c r="AI1190" s="24" t="n">
        <f aca="false">(AG1190+AH1190)*(1+CONT)</f>
        <v>7926.2989195075</v>
      </c>
      <c r="AJ1190" s="24" t="n">
        <f aca="false">IF(AR1190&gt;0,AI1190/AR1190,1000000000000)</f>
        <v>912.048087435889</v>
      </c>
      <c r="AK1190" s="8" t="n">
        <f aca="false">IF(AND(AP1190&gt;=V_NEED,AR1190&gt;=P_MIN,AQ1190&gt;=Z_MIN,F1190&lt;=N_CAP,D1190&lt;=R_MAX,OR(CORONA_REQ=0,O1190&gt;=G1190),OR(CORE_MODE&lt;&gt;3,E_CORE&lt;=E_NULL_MAX),N_CW_A_OK="yes"),1,0)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IF(CORE_MODE=1,G1190,IF(OR(CORE_MODE=3,CORE_MODE=4),IF(A_FEED=2,0,G1190)+(CHOOSE(N_CW+1,0,1,CW_N2,CW_N3,CW_N4,CW_N5,CW_N6)+IF(A_FEED=2,CHOOSE(MIN(N_CW_A,6)+1,0,1,CW_N2,CW_N3,CW_N4,CW_N5,CW_N6),CHOOSE(MIN(N_CW_A,2)+1,0,CW_A1,CW_A2)))*CW_PER_SWING*AM1190,AM1190))</f>
        <v>22.353728266584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2*ROUNDUP(G1191*1000/V_ZENER,0)*PRICE_Z+(4+IF(CORE_MODE=1,1,0)+IF(OR(CORE_MODE=3,CORE_MODE=4),IF(A_FEED=2,0,1)+2*N_CW+2*N_CW_A,0))*ROUNDUP(G1191*DIODE_SAFETY/V_STICK,0)*PRICE_STICK</f>
        <v>86.4</v>
      </c>
      <c r="AG1191" s="24" t="n">
        <f aca="false">SUM(X1191:AF1191)</f>
        <v>3689.80133559</v>
      </c>
      <c r="AH1191" s="20" t="n">
        <f aca="false">FIXED_BOM</f>
        <v>3754</v>
      </c>
      <c r="AI1191" s="24" t="n">
        <f aca="false">(AG1191+AH1191)*(1+CONT)</f>
        <v>8560.3715359285</v>
      </c>
      <c r="AJ1191" s="24" t="n">
        <f aca="false">IF(AR1191&gt;0,AI1191/AR1191,1000000000000)</f>
        <v>808.069654084596</v>
      </c>
      <c r="AK1191" s="8" t="n">
        <f aca="false">IF(AND(AP1191&gt;=V_NEED,AR1191&gt;=P_MIN,AQ1191&gt;=Z_MIN,F1191&lt;=N_CAP,D1191&lt;=R_MAX,OR(CORONA_REQ=0,O1191&gt;=G1191),OR(CORE_MODE&lt;&gt;3,E_CORE&lt;=E_NULL_MAX),N_CW_A_OK="yes"),1,0)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IF(CORE_MODE=1,G1191,IF(OR(CORE_MODE=3,CORE_MODE=4),IF(A_FEED=2,0,G1191)+(CHOOSE(N_CW+1,0,1,CW_N2,CW_N3,CW_N4,CW_N5,CW_N6)+IF(A_FEED=2,CHOOSE(MIN(N_CW_A,6)+1,0,1,CW_N2,CW_N3,CW_N4,CW_N5,CW_N6),CHOOSE(MIN(N_CW_A,2)+1,0,CW_A1,CW_A2)))*CW_PER_SWING*AM1191,AM1191))</f>
        <v>22.491437668128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2*ROUNDUP(G1192*1000/V_ZENER,0)*PRICE_Z+(4+IF(CORE_MODE=1,1,0)+IF(OR(CORE_MODE=3,CORE_MODE=4),IF(A_FEED=2,0,1)+2*N_CW+2*N_CW_A,0))*ROUNDUP(G1192*DIODE_SAFETY/V_STICK,0)*PRICE_STICK</f>
        <v>86.4</v>
      </c>
      <c r="AG1192" s="24" t="n">
        <f aca="false">SUM(X1192:AF1192)</f>
        <v>4792.5362587</v>
      </c>
      <c r="AH1192" s="20" t="n">
        <f aca="false">FIXED_BOM</f>
        <v>3754</v>
      </c>
      <c r="AI1192" s="24" t="n">
        <f aca="false">(AG1192+AH1192)*(1+CONT)</f>
        <v>9828.516697505</v>
      </c>
      <c r="AJ1192" s="24" t="n">
        <f aca="false">IF(AR1192&gt;0,AI1192/AR1192,1000000000000)</f>
        <v>683.547246885218</v>
      </c>
      <c r="AK1192" s="8" t="n">
        <f aca="false">IF(AND(AP1192&gt;=V_NEED,AR1192&gt;=P_MIN,AQ1192&gt;=Z_MIN,F1192&lt;=N_CAP,D1192&lt;=R_MAX,OR(CORONA_REQ=0,O1192&gt;=G1192),OR(CORE_MODE&lt;&gt;3,E_CORE&lt;=E_NULL_MAX),N_CW_A_OK="yes"),1,0)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IF(CORE_MODE=1,G1192,IF(OR(CORE_MODE=3,CORE_MODE=4),IF(A_FEED=2,0,G1192)+(CHOOSE(N_CW+1,0,1,CW_N2,CW_N3,CW_N4,CW_N5,CW_N6)+IF(A_FEED=2,CHOOSE(MIN(N_CW_A,6)+1,0,1,CW_N2,CW_N3,CW_N4,CW_N5,CW_N6),CHOOSE(MIN(N_CW_A,2)+1,0,CW_A1,CW_A2)))*CW_PER_SWING*AM1192,AM1192))</f>
        <v>22.884480775728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2*ROUNDUP(G1193*1000/V_ZENER,0)*PRICE_Z+(4+IF(CORE_MODE=1,1,0)+IF(OR(CORE_MODE=3,CORE_MODE=4),IF(A_FEED=2,0,1)+2*N_CW+2*N_CW_A,0))*ROUNDUP(G1193*DIODE_SAFETY/V_STICK,0)*PRICE_STICK</f>
        <v>86.4</v>
      </c>
      <c r="AG1193" s="24" t="n">
        <f aca="false">SUM(X1193:AF1193)</f>
        <v>1427.83420453</v>
      </c>
      <c r="AH1193" s="20" t="n">
        <f aca="false">FIXED_BOM</f>
        <v>3754</v>
      </c>
      <c r="AI1193" s="24" t="n">
        <f aca="false">(AG1193+AH1193)*(1+CONT)</f>
        <v>5959.1093352095</v>
      </c>
      <c r="AJ1193" s="24" t="n">
        <f aca="false">IF(AR1193&gt;0,AI1193/AR1193,1000000000000)</f>
        <v>2775.1599728634</v>
      </c>
      <c r="AK1193" s="8" t="n">
        <f aca="false">IF(AND(AP1193&gt;=V_NEED,AR1193&gt;=P_MIN,AQ1193&gt;=Z_MIN,F1193&lt;=N_CAP,D1193&lt;=R_MAX,OR(CORONA_REQ=0,O1193&gt;=G1193),OR(CORE_MODE&lt;&gt;3,E_CORE&lt;=E_NULL_MAX),N_CW_A_OK="yes"),1,0)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IF(CORE_MODE=1,G1193,IF(OR(CORE_MODE=3,CORE_MODE=4),IF(A_FEED=2,0,G1193)+(CHOOSE(N_CW+1,0,1,CW_N2,CW_N3,CW_N4,CW_N5,CW_N6)+IF(A_FEED=2,CHOOSE(MIN(N_CW_A,6)+1,0,1,CW_N2,CW_N3,CW_N4,CW_N5,CW_N6),CHOOSE(MIN(N_CW_A,2)+1,0,CW_A1,CW_A2)))*CW_PER_SWING*AM1193,AM1193))</f>
        <v>21.833421535926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2*ROUNDUP(G1194*1000/V_ZENER,0)*PRICE_Z+(4+IF(CORE_MODE=1,1,0)+IF(OR(CORE_MODE=3,CORE_MODE=4),IF(A_FEED=2,0,1)+2*N_CW+2*N_CW_A,0))*ROUNDUP(G1194*DIODE_SAFETY/V_STICK,0)*PRICE_STICK</f>
        <v>86.4</v>
      </c>
      <c r="AG1194" s="24" t="n">
        <f aca="false">SUM(X1194:AF1194)</f>
        <v>1905.71521916</v>
      </c>
      <c r="AH1194" s="20" t="n">
        <f aca="false">FIXED_BOM</f>
        <v>3754</v>
      </c>
      <c r="AI1194" s="24" t="n">
        <f aca="false">(AG1194+AH1194)*(1+CONT)</f>
        <v>6508.672502034</v>
      </c>
      <c r="AJ1194" s="24" t="n">
        <f aca="false">IF(AR1194&gt;0,AI1194/AR1194,1000000000000)</f>
        <v>1828.39435133794</v>
      </c>
      <c r="AK1194" s="8" t="n">
        <f aca="false">IF(AND(AP1194&gt;=V_NEED,AR1194&gt;=P_MIN,AQ1194&gt;=Z_MIN,F1194&lt;=N_CAP,D1194&lt;=R_MAX,OR(CORONA_REQ=0,O1194&gt;=G1194),OR(CORE_MODE&lt;&gt;3,E_CORE&lt;=E_NULL_MAX),N_CW_A_OK="yes"),1,0)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IF(CORE_MODE=1,G1194,IF(OR(CORE_MODE=3,CORE_MODE=4),IF(A_FEED=2,0,G1194)+(CHOOSE(N_CW+1,0,1,CW_N2,CW_N3,CW_N4,CW_N5,CW_N6)+IF(A_FEED=2,CHOOSE(MIN(N_CW_A,6)+1,0,1,CW_N2,CW_N3,CW_N4,CW_N5,CW_N6),CHOOSE(MIN(N_CW_A,2)+1,0,CW_A1,CW_A2)))*CW_PER_SWING*AM1194,AM1194))</f>
        <v>22.00918311306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2*ROUNDUP(G1195*1000/V_ZENER,0)*PRICE_Z+(4+IF(CORE_MODE=1,1,0)+IF(OR(CORE_MODE=3,CORE_MODE=4),IF(A_FEED=2,0,1)+2*N_CW+2*N_CW_A,0))*ROUNDUP(G1195*DIODE_SAFETY/V_STICK,0)*PRICE_STICK</f>
        <v>86.4</v>
      </c>
      <c r="AG1195" s="24" t="n">
        <f aca="false">SUM(X1195:AF1195)</f>
        <v>2469.45534991</v>
      </c>
      <c r="AH1195" s="20" t="n">
        <f aca="false">FIXED_BOM</f>
        <v>3754</v>
      </c>
      <c r="AI1195" s="24" t="n">
        <f aca="false">(AG1195+AH1195)*(1+CONT)</f>
        <v>7156.9736523965</v>
      </c>
      <c r="AJ1195" s="24" t="n">
        <f aca="false">IF(AR1195&gt;0,AI1195/AR1195,1000000000000)</f>
        <v>1440.46012221243</v>
      </c>
      <c r="AK1195" s="8" t="n">
        <f aca="false">IF(AND(AP1195&gt;=V_NEED,AR1195&gt;=P_MIN,AQ1195&gt;=Z_MIN,F1195&lt;=N_CAP,D1195&lt;=R_MAX,OR(CORONA_REQ=0,O1195&gt;=G1195),OR(CORE_MODE&lt;&gt;3,E_CORE&lt;=E_NULL_MAX),N_CW_A_OK="yes"),1,0)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IF(CORE_MODE=1,G1195,IF(OR(CORE_MODE=3,CORE_MODE=4),IF(A_FEED=2,0,G1195)+(CHOOSE(N_CW+1,0,1,CW_N2,CW_N3,CW_N4,CW_N5,CW_N6)+IF(A_FEED=2,CHOOSE(MIN(N_CW_A,6)+1,0,1,CW_N2,CW_N3,CW_N4,CW_N5,CW_N6),CHOOSE(MIN(N_CW_A,2)+1,0,CW_A1,CW_A2)))*CW_PER_SWING*AM1195,AM1195))</f>
        <v>22.126315052556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2*ROUNDUP(G1196*1000/V_ZENER,0)*PRICE_Z+(4+IF(CORE_MODE=1,1,0)+IF(OR(CORE_MODE=3,CORE_MODE=4),IF(A_FEED=2,0,1)+2*N_CW+2*N_CW_A,0))*ROUNDUP(G1196*DIODE_SAFETY/V_STICK,0)*PRICE_STICK</f>
        <v>86.4</v>
      </c>
      <c r="AG1196" s="24" t="n">
        <f aca="false">SUM(X1196:AF1196)</f>
        <v>2947.33636454</v>
      </c>
      <c r="AH1196" s="20" t="n">
        <f aca="false">FIXED_BOM</f>
        <v>3754</v>
      </c>
      <c r="AI1196" s="24" t="n">
        <f aca="false">(AG1196+AH1196)*(1+CONT)</f>
        <v>7706.536819221</v>
      </c>
      <c r="AJ1196" s="24" t="n">
        <f aca="false">IF(AR1196&gt;0,AI1196/AR1196,1000000000000)</f>
        <v>1205.96248212871</v>
      </c>
      <c r="AK1196" s="8" t="n">
        <f aca="false">IF(AND(AP1196&gt;=V_NEED,AR1196&gt;=P_MIN,AQ1196&gt;=Z_MIN,F1196&lt;=N_CAP,D1196&lt;=R_MAX,OR(CORONA_REQ=0,O1196&gt;=G1196),OR(CORE_MODE&lt;&gt;3,E_CORE&lt;=E_NULL_MAX),N_CW_A_OK="yes"),1,0)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IF(CORE_MODE=1,G1196,IF(OR(CORE_MODE=3,CORE_MODE=4),IF(A_FEED=2,0,G1196)+(CHOOSE(N_CW+1,0,1,CW_N2,CW_N3,CW_N4,CW_N5,CW_N6)+IF(A_FEED=2,CHOOSE(MIN(N_CW_A,6)+1,0,1,CW_N2,CW_N3,CW_N4,CW_N5,CW_N6),CHOOSE(MIN(N_CW_A,2)+1,0,CW_A1,CW_A2)))*CW_PER_SWING*AM1196,AM1196))</f>
        <v>22.233077615034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2*ROUNDUP(G1197*1000/V_ZENER,0)*PRICE_Z+(4+IF(CORE_MODE=1,1,0)+IF(OR(CORE_MODE=3,CORE_MODE=4),IF(A_FEED=2,0,1)+2*N_CW+2*N_CW_A,0))*ROUNDUP(G1197*DIODE_SAFETY/V_STICK,0)*PRICE_STICK</f>
        <v>86.4</v>
      </c>
      <c r="AG1197" s="24" t="n">
        <f aca="false">SUM(X1197:AF1197)</f>
        <v>3511.07655029</v>
      </c>
      <c r="AH1197" s="20" t="n">
        <f aca="false">FIXED_BOM</f>
        <v>3754</v>
      </c>
      <c r="AI1197" s="24" t="n">
        <f aca="false">(AG1197+AH1197)*(1+CONT)</f>
        <v>8354.8380328335</v>
      </c>
      <c r="AJ1197" s="24" t="n">
        <f aca="false">IF(AR1197&gt;0,AI1197/AR1197,1000000000000)</f>
        <v>1070.80236793963</v>
      </c>
      <c r="AK1197" s="8" t="n">
        <f aca="false">IF(AND(AP1197&gt;=V_NEED,AR1197&gt;=P_MIN,AQ1197&gt;=Z_MIN,F1197&lt;=N_CAP,D1197&lt;=R_MAX,OR(CORONA_REQ=0,O1197&gt;=G1197),OR(CORE_MODE&lt;&gt;3,E_CORE&lt;=E_NULL_MAX),N_CW_A_OK="yes"),1,0)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IF(CORE_MODE=1,G1197,IF(OR(CORE_MODE=3,CORE_MODE=4),IF(A_FEED=2,0,G1197)+(CHOOSE(N_CW+1,0,1,CW_N2,CW_N3,CW_N4,CW_N5,CW_N6)+IF(A_FEED=2,CHOOSE(MIN(N_CW_A,6)+1,0,1,CW_N2,CW_N3,CW_N4,CW_N5,CW_N6),CHOOSE(MIN(N_CW_A,2)+1,0,CW_A1,CW_A2)))*CW_PER_SWING*AM1197,AM1197))</f>
        <v>22.373927965818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2*ROUNDUP(G1198*1000/V_ZENER,0)*PRICE_Z+(4+IF(CORE_MODE=1,1,0)+IF(OR(CORE_MODE=3,CORE_MODE=4),IF(A_FEED=2,0,1)+2*N_CW+2*N_CW_A,0))*ROUNDUP(G1198*DIODE_SAFETY/V_STICK,0)*PRICE_STICK</f>
        <v>86.4</v>
      </c>
      <c r="AG1198" s="24" t="n">
        <f aca="false">SUM(X1198:AF1198)</f>
        <v>4466.83859302</v>
      </c>
      <c r="AH1198" s="20" t="n">
        <f aca="false">FIXED_BOM</f>
        <v>3754</v>
      </c>
      <c r="AI1198" s="24" t="n">
        <f aca="false">(AG1198+AH1198)*(1+CONT)</f>
        <v>9453.964381973</v>
      </c>
      <c r="AJ1198" s="24" t="n">
        <f aca="false">IF(AR1198&gt;0,AI1198/AR1198,1000000000000)</f>
        <v>888.794535855342</v>
      </c>
      <c r="AK1198" s="8" t="n">
        <f aca="false">IF(AND(AP1198&gt;=V_NEED,AR1198&gt;=P_MIN,AQ1198&gt;=Z_MIN,F1198&lt;=N_CAP,D1198&lt;=R_MAX,OR(CORONA_REQ=0,O1198&gt;=G1198),OR(CORE_MODE&lt;&gt;3,E_CORE&lt;=E_NULL_MAX),N_CW_A_OK="yes"),1,0)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IF(CORE_MODE=1,G1198,IF(OR(CORE_MODE=3,CORE_MODE=4),IF(A_FEED=2,0,G1198)+(CHOOSE(N_CW+1,0,1,CW_N2,CW_N3,CW_N4,CW_N5,CW_N6)+IF(A_FEED=2,CHOOSE(MIN(N_CW_A,6)+1,0,1,CW_N2,CW_N3,CW_N4,CW_N5,CW_N6),CHOOSE(MIN(N_CW_A,2)+1,0,CW_A1,CW_A2)))*CW_PER_SWING*AM1198,AM1198))</f>
        <v>22.593679810416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2*ROUNDUP(G1199*1000/V_ZENER,0)*PRICE_Z+(4+IF(CORE_MODE=1,1,0)+IF(OR(CORE_MODE=3,CORE_MODE=4),IF(A_FEED=2,0,1)+2*N_CW+2*N_CW_A,0))*ROUNDUP(G1199*DIODE_SAFETY/V_STICK,0)*PRICE_STICK</f>
        <v>86.4</v>
      </c>
      <c r="AG1199" s="24" t="n">
        <f aca="false">SUM(X1199:AF1199)</f>
        <v>1435.95685501</v>
      </c>
      <c r="AH1199" s="20" t="n">
        <f aca="false">FIXED_BOM</f>
        <v>3754</v>
      </c>
      <c r="AI1199" s="24" t="n">
        <f aca="false">(AG1199+AH1199)*(1+CONT)</f>
        <v>5968.4503832615</v>
      </c>
      <c r="AJ1199" s="24" t="n">
        <f aca="false">IF(AR1199&gt;0,AI1199/AR1199,1000000000000)</f>
        <v>2279.86099675332</v>
      </c>
      <c r="AK1199" s="8" t="n">
        <f aca="false">IF(AND(AP1199&gt;=V_NEED,AR1199&gt;=P_MIN,AQ1199&gt;=Z_MIN,F1199&lt;=N_CAP,D1199&lt;=R_MAX,OR(CORONA_REQ=0,O1199&gt;=G1199),OR(CORE_MODE&lt;&gt;3,E_CORE&lt;=E_NULL_MAX),N_CW_A_OK="yes"),1,0)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IF(CORE_MODE=1,G1199,IF(OR(CORE_MODE=3,CORE_MODE=4),IF(A_FEED=2,0,G1199)+(CHOOSE(N_CW+1,0,1,CW_N2,CW_N3,CW_N4,CW_N5,CW_N6)+IF(A_FEED=2,CHOOSE(MIN(N_CW_A,6)+1,0,1,CW_N2,CW_N3,CW_N4,CW_N5,CW_N6),CHOOSE(MIN(N_CW_A,2)+1,0,CW_A1,CW_A2)))*CW_PER_SWING*AM1199,AM1199))</f>
        <v>21.868735992246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2*ROUNDUP(G1200*1000/V_ZENER,0)*PRICE_Z+(4+IF(CORE_MODE=1,1,0)+IF(OR(CORE_MODE=3,CORE_MODE=4),IF(A_FEED=2,0,1)+2*N_CW+2*N_CW_A,0))*ROUNDUP(G1200*DIODE_SAFETY/V_STICK,0)*PRICE_STICK</f>
        <v>86.4</v>
      </c>
      <c r="AG1200" s="24" t="n">
        <f aca="false">SUM(X1200:AF1200)</f>
        <v>2003.75829903</v>
      </c>
      <c r="AH1200" s="20" t="n">
        <f aca="false">FIXED_BOM</f>
        <v>3754</v>
      </c>
      <c r="AI1200" s="24" t="n">
        <f aca="false">(AG1200+AH1200)*(1+CONT)</f>
        <v>6621.4220438845</v>
      </c>
      <c r="AJ1200" s="24" t="n">
        <f aca="false">IF(AR1200&gt;0,AI1200/AR1200,1000000000000)</f>
        <v>1541.35855867008</v>
      </c>
      <c r="AK1200" s="8" t="n">
        <f aca="false">IF(AND(AP1200&gt;=V_NEED,AR1200&gt;=P_MIN,AQ1200&gt;=Z_MIN,F1200&lt;=N_CAP,D1200&lt;=R_MAX,OR(CORONA_REQ=0,O1200&gt;=G1200),OR(CORE_MODE&lt;&gt;3,E_CORE&lt;=E_NULL_MAX),N_CW_A_OK="yes"),1,0)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IF(CORE_MODE=1,G1200,IF(OR(CORE_MODE=3,CORE_MODE=4),IF(A_FEED=2,0,G1200)+(CHOOSE(N_CW+1,0,1,CW_N2,CW_N3,CW_N4,CW_N5,CW_N6)+IF(A_FEED=2,CHOOSE(MIN(N_CW_A,6)+1,0,1,CW_N2,CW_N3,CW_N4,CW_N5,CW_N6),CHOOSE(MIN(N_CW_A,2)+1,0,CW_A1,CW_A2)))*CW_PER_SWING*AM1200,AM1200))</f>
        <v>22.04579214981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2*ROUNDUP(G1201*1000/V_ZENER,0)*PRICE_Z+(4+IF(CORE_MODE=1,1,0)+IF(OR(CORE_MODE=3,CORE_MODE=4),IF(A_FEED=2,0,1)+2*N_CW+2*N_CW_A,0))*ROUNDUP(G1201*DIODE_SAFETY/V_STICK,0)*PRICE_STICK</f>
        <v>86.4</v>
      </c>
      <c r="AG1201" s="24" t="n">
        <f aca="false">SUM(X1201:AF1201)</f>
        <v>2571.55975002</v>
      </c>
      <c r="AH1201" s="20" t="n">
        <f aca="false">FIXED_BOM</f>
        <v>3754</v>
      </c>
      <c r="AI1201" s="24" t="n">
        <f aca="false">(AG1201+AH1201)*(1+CONT)</f>
        <v>7274.393712523</v>
      </c>
      <c r="AJ1201" s="24" t="n">
        <f aca="false">IF(AR1201&gt;0,AI1201/AR1201,1000000000000)</f>
        <v>1215.84851697123</v>
      </c>
      <c r="AK1201" s="8" t="n">
        <f aca="false">IF(AND(AP1201&gt;=V_NEED,AR1201&gt;=P_MIN,AQ1201&gt;=Z_MIN,F1201&lt;=N_CAP,D1201&lt;=R_MAX,OR(CORONA_REQ=0,O1201&gt;=G1201),OR(CORE_MODE&lt;&gt;3,E_CORE&lt;=E_NULL_MAX),N_CW_A_OK="yes"),1,0)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IF(CORE_MODE=1,G1201,IF(OR(CORE_MODE=3,CORE_MODE=4),IF(A_FEED=2,0,G1201)+(CHOOSE(N_CW+1,0,1,CW_N2,CW_N3,CW_N4,CW_N5,CW_N6)+IF(A_FEED=2,CHOOSE(MIN(N_CW_A,6)+1,0,1,CW_N2,CW_N3,CW_N4,CW_N5,CW_N6),CHOOSE(MIN(N_CW_A,2)+1,0,CW_A1,CW_A2)))*CW_PER_SWING*AM1201,AM1201))</f>
        <v>22.165708498362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2*ROUNDUP(G1202*1000/V_ZENER,0)*PRICE_Z+(4+IF(CORE_MODE=1,1,0)+IF(OR(CORE_MODE=3,CORE_MODE=4),IF(A_FEED=2,0,1)+2*N_CW+2*N_CW_A,0))*ROUNDUP(G1202*DIODE_SAFETY/V_STICK,0)*PRICE_STICK</f>
        <v>86.4</v>
      </c>
      <c r="AG1202" s="24" t="n">
        <f aca="false">SUM(X1202:AF1202)</f>
        <v>3139.36125404</v>
      </c>
      <c r="AH1202" s="20" t="n">
        <f aca="false">FIXED_BOM</f>
        <v>3754</v>
      </c>
      <c r="AI1202" s="24" t="n">
        <f aca="false">(AG1202+AH1202)*(1+CONT)</f>
        <v>7927.365442146</v>
      </c>
      <c r="AJ1202" s="24" t="n">
        <f aca="false">IF(AR1202&gt;0,AI1202/AR1202,1000000000000)</f>
        <v>1035.12991439072</v>
      </c>
      <c r="AK1202" s="8" t="n">
        <f aca="false">IF(AND(AP1202&gt;=V_NEED,AR1202&gt;=P_MIN,AQ1202&gt;=Z_MIN,F1202&lt;=N_CAP,D1202&lt;=R_MAX,OR(CORONA_REQ=0,O1202&gt;=G1202),OR(CORE_MODE&lt;&gt;3,E_CORE&lt;=E_NULL_MAX),N_CW_A_OK="yes"),1,0)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IF(CORE_MODE=1,G1202,IF(OR(CORE_MODE=3,CORE_MODE=4),IF(A_FEED=2,0,G1202)+(CHOOSE(N_CW+1,0,1,CW_N2,CW_N3,CW_N4,CW_N5,CW_N6)+IF(A_FEED=2,CHOOSE(MIN(N_CW_A,6)+1,0,1,CW_N2,CW_N3,CW_N4,CW_N5,CW_N6),CHOOSE(MIN(N_CW_A,2)+1,0,CW_A1,CW_A2)))*CW_PER_SWING*AM1202,AM1202))</f>
        <v>22.339942046136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2*ROUNDUP(G1203*1000/V_ZENER,0)*PRICE_Z+(4+IF(CORE_MODE=1,1,0)+IF(OR(CORE_MODE=3,CORE_MODE=4),IF(A_FEED=2,0,1)+2*N_CW+2*N_CW_A,0))*ROUNDUP(G1203*DIODE_SAFETY/V_STICK,0)*PRICE_STICK</f>
        <v>86.4</v>
      </c>
      <c r="AG1203" s="24" t="n">
        <f aca="false">SUM(X1203:AF1203)</f>
        <v>3621.30360588</v>
      </c>
      <c r="AH1203" s="20" t="n">
        <f aca="false">FIXED_BOM</f>
        <v>3754</v>
      </c>
      <c r="AI1203" s="24" t="n">
        <f aca="false">(AG1203+AH1203)*(1+CONT)</f>
        <v>8481.599146762</v>
      </c>
      <c r="AJ1203" s="24" t="n">
        <f aca="false">IF(AR1203&gt;0,AI1203/AR1203,1000000000000)</f>
        <v>907.244483860992</v>
      </c>
      <c r="AK1203" s="8" t="n">
        <f aca="false">IF(AND(AP1203&gt;=V_NEED,AR1203&gt;=P_MIN,AQ1203&gt;=Z_MIN,F1203&lt;=N_CAP,D1203&lt;=R_MAX,OR(CORONA_REQ=0,O1203&gt;=G1203),OR(CORE_MODE&lt;&gt;3,E_CORE&lt;=E_NULL_MAX),N_CW_A_OK="yes"),1,0)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IF(CORE_MODE=1,G1203,IF(OR(CORE_MODE=3,CORE_MODE=4),IF(A_FEED=2,0,G1203)+(CHOOSE(N_CW+1,0,1,CW_N2,CW_N3,CW_N4,CW_N5,CW_N6)+IF(A_FEED=2,CHOOSE(MIN(N_CW_A,6)+1,0,1,CW_N2,CW_N3,CW_N4,CW_N5,CW_N6),CHOOSE(MIN(N_CW_A,2)+1,0,CW_A1,CW_A2)))*CW_PER_SWING*AM1203,AM1203))</f>
        <v>22.480486791048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2*ROUNDUP(G1204*1000/V_ZENER,0)*PRICE_Z+(4+IF(CORE_MODE=1,1,0)+IF(OR(CORE_MODE=3,CORE_MODE=4),IF(A_FEED=2,0,1)+2*N_CW+2*N_CW_A,0))*ROUNDUP(G1204*DIODE_SAFETY/V_STICK,0)*PRICE_STICK</f>
        <v>86.4</v>
      </c>
      <c r="AG1204" s="24" t="n">
        <f aca="false">SUM(X1204:AF1204)</f>
        <v>4756.90650089</v>
      </c>
      <c r="AH1204" s="20" t="n">
        <f aca="false">FIXED_BOM</f>
        <v>3754</v>
      </c>
      <c r="AI1204" s="24" t="n">
        <f aca="false">(AG1204+AH1204)*(1+CONT)</f>
        <v>9787.5424760235</v>
      </c>
      <c r="AJ1204" s="24" t="n">
        <f aca="false">IF(AR1204&gt;0,AI1204/AR1204,1000000000000)</f>
        <v>769.958453971316</v>
      </c>
      <c r="AK1204" s="8" t="n">
        <f aca="false">IF(AND(AP1204&gt;=V_NEED,AR1204&gt;=P_MIN,AQ1204&gt;=Z_MIN,F1204&lt;=N_CAP,D1204&lt;=R_MAX,OR(CORONA_REQ=0,O1204&gt;=G1204),OR(CORE_MODE&lt;&gt;3,E_CORE&lt;=E_NULL_MAX),N_CW_A_OK="yes"),1,0)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IF(CORE_MODE=1,G1204,IF(OR(CORE_MODE=3,CORE_MODE=4),IF(A_FEED=2,0,G1204)+(CHOOSE(N_CW+1,0,1,CW_N2,CW_N3,CW_N4,CW_N5,CW_N6)+IF(A_FEED=2,CHOOSE(MIN(N_CW_A,6)+1,0,1,CW_N2,CW_N3,CW_N4,CW_N5,CW_N6),CHOOSE(MIN(N_CW_A,2)+1,0,CW_A1,CW_A2)))*CW_PER_SWING*AM1204,AM1204))</f>
        <v>22.734241533432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2*ROUNDUP(G1205*1000/V_ZENER,0)*PRICE_Z+(4+IF(CORE_MODE=1,1,0)+IF(OR(CORE_MODE=3,CORE_MODE=4),IF(A_FEED=2,0,1)+2*N_CW+2*N_CW_A,0))*ROUNDUP(G1205*DIODE_SAFETY/V_STICK,0)*PRICE_STICK</f>
        <v>86.4</v>
      </c>
      <c r="AG1205" s="24" t="n">
        <f aca="false">SUM(X1205:AF1205)</f>
        <v>1529.93860964</v>
      </c>
      <c r="AH1205" s="20" t="n">
        <f aca="false">FIXED_BOM</f>
        <v>3754</v>
      </c>
      <c r="AI1205" s="24" t="n">
        <f aca="false">(AG1205+AH1205)*(1+CONT)</f>
        <v>6076.529401086</v>
      </c>
      <c r="AJ1205" s="24" t="n">
        <f aca="false">IF(AR1205&gt;0,AI1205/AR1205,1000000000000)</f>
        <v>2053.69193015555</v>
      </c>
      <c r="AK1205" s="8" t="n">
        <f aca="false">IF(AND(AP1205&gt;=V_NEED,AR1205&gt;=P_MIN,AQ1205&gt;=Z_MIN,F1205&lt;=N_CAP,D1205&lt;=R_MAX,OR(CORONA_REQ=0,O1205&gt;=G1205),OR(CORE_MODE&lt;&gt;3,E_CORE&lt;=E_NULL_MAX),N_CW_A_OK="yes"),1,0)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IF(CORE_MODE=1,G1205,IF(OR(CORE_MODE=3,CORE_MODE=4),IF(A_FEED=2,0,G1205)+(CHOOSE(N_CW+1,0,1,CW_N2,CW_N3,CW_N4,CW_N5,CW_N6)+IF(A_FEED=2,CHOOSE(MIN(N_CW_A,6)+1,0,1,CW_N2,CW_N3,CW_N4,CW_N5,CW_N6),CHOOSE(MIN(N_CW_A,2)+1,0,CW_A1,CW_A2)))*CW_PER_SWING*AM1205,AM1205))</f>
        <v>21.802075711416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2*ROUNDUP(G1206*1000/V_ZENER,0)*PRICE_Z+(4+IF(CORE_MODE=1,1,0)+IF(OR(CORE_MODE=3,CORE_MODE=4),IF(A_FEED=2,0,1)+2*N_CW+2*N_CW_A,0))*ROUNDUP(G1206*DIODE_SAFETY/V_STICK,0)*PRICE_STICK</f>
        <v>86.4</v>
      </c>
      <c r="AG1206" s="24" t="n">
        <f aca="false">SUM(X1206:AF1206)</f>
        <v>2101.8013739</v>
      </c>
      <c r="AH1206" s="20" t="n">
        <f aca="false">FIXED_BOM</f>
        <v>3754</v>
      </c>
      <c r="AI1206" s="24" t="n">
        <f aca="false">(AG1206+AH1206)*(1+CONT)</f>
        <v>6734.171579985</v>
      </c>
      <c r="AJ1206" s="24" t="n">
        <f aca="false">IF(AR1206&gt;0,AI1206/AR1206,1000000000000)</f>
        <v>1392.77355906934</v>
      </c>
      <c r="AK1206" s="8" t="n">
        <f aca="false">IF(AND(AP1206&gt;=V_NEED,AR1206&gt;=P_MIN,AQ1206&gt;=Z_MIN,F1206&lt;=N_CAP,D1206&lt;=R_MAX,OR(CORONA_REQ=0,O1206&gt;=G1206),OR(CORE_MODE&lt;&gt;3,E_CORE&lt;=E_NULL_MAX),N_CW_A_OK="yes"),1,0)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IF(CORE_MODE=1,G1206,IF(OR(CORE_MODE=3,CORE_MODE=4),IF(A_FEED=2,0,G1206)+(CHOOSE(N_CW+1,0,1,CW_N2,CW_N3,CW_N4,CW_N5,CW_N6)+IF(A_FEED=2,CHOOSE(MIN(N_CW_A,6)+1,0,1,CW_N2,CW_N3,CW_N4,CW_N5,CW_N6),CHOOSE(MIN(N_CW_A,2)+1,0,CW_A1,CW_A2)))*CW_PER_SWING*AM1206,AM1206))</f>
        <v>21.979063956564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2*ROUNDUP(G1207*1000/V_ZENER,0)*PRICE_Z+(4+IF(CORE_MODE=1,1,0)+IF(OR(CORE_MODE=3,CORE_MODE=4),IF(A_FEED=2,0,1)+2*N_CW+2*N_CW_A,0))*ROUNDUP(G1207*DIODE_SAFETY/V_STICK,0)*PRICE_STICK</f>
        <v>86.4</v>
      </c>
      <c r="AG1207" s="24" t="n">
        <f aca="false">SUM(X1207:AF1207)</f>
        <v>2673.66415363</v>
      </c>
      <c r="AH1207" s="20" t="n">
        <f aca="false">FIXED_BOM</f>
        <v>3754</v>
      </c>
      <c r="AI1207" s="24" t="n">
        <f aca="false">(AG1207+AH1207)*(1+CONT)</f>
        <v>7391.8137766745</v>
      </c>
      <c r="AJ1207" s="24" t="n">
        <f aca="false">IF(AR1207&gt;0,AI1207/AR1207,1000000000000)</f>
        <v>1101.31763290521</v>
      </c>
      <c r="AK1207" s="8" t="n">
        <f aca="false">IF(AND(AP1207&gt;=V_NEED,AR1207&gt;=P_MIN,AQ1207&gt;=Z_MIN,F1207&lt;=N_CAP,D1207&lt;=R_MAX,OR(CORONA_REQ=0,O1207&gt;=G1207),OR(CORE_MODE&lt;&gt;3,E_CORE&lt;=E_NULL_MAX),N_CW_A_OK="yes"),1,0)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IF(CORE_MODE=1,G1207,IF(OR(CORE_MODE=3,CORE_MODE=4),IF(A_FEED=2,0,G1207)+(CHOOSE(N_CW+1,0,1,CW_N2,CW_N3,CW_N4,CW_N5,CW_N6)+IF(A_FEED=2,CHOOSE(MIN(N_CW_A,6)+1,0,1,CW_N2,CW_N3,CW_N4,CW_N5,CW_N6),CHOOSE(MIN(N_CW_A,2)+1,0,CW_A1,CW_A2)))*CW_PER_SWING*AM1207,AM1207))</f>
        <v>22.153225347396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2*ROUNDUP(G1208*1000/V_ZENER,0)*PRICE_Z+(4+IF(CORE_MODE=1,1,0)+IF(OR(CORE_MODE=3,CORE_MODE=4),IF(A_FEED=2,0,1)+2*N_CW+2*N_CW_A,0))*ROUNDUP(G1208*DIODE_SAFETY/V_STICK,0)*PRICE_STICK</f>
        <v>86.4</v>
      </c>
      <c r="AG1208" s="24" t="n">
        <f aca="false">SUM(X1208:AF1208)</f>
        <v>3245.52692289</v>
      </c>
      <c r="AH1208" s="20" t="n">
        <f aca="false">FIXED_BOM</f>
        <v>3754</v>
      </c>
      <c r="AI1208" s="24" t="n">
        <f aca="false">(AG1208+AH1208)*(1+CONT)</f>
        <v>8049.4559613235</v>
      </c>
      <c r="AJ1208" s="24" t="n">
        <f aca="false">IF(AR1208&gt;0,AI1208/AR1208,1000000000000)</f>
        <v>937.644626761173</v>
      </c>
      <c r="AK1208" s="8" t="n">
        <f aca="false">IF(AND(AP1208&gt;=V_NEED,AR1208&gt;=P_MIN,AQ1208&gt;=Z_MIN,F1208&lt;=N_CAP,D1208&lt;=R_MAX,OR(CORONA_REQ=0,O1208&gt;=G1208),OR(CORE_MODE&lt;&gt;3,E_CORE&lt;=E_NULL_MAX),N_CW_A_OK="yes"),1,0)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IF(CORE_MODE=1,G1208,IF(OR(CORE_MODE=3,CORE_MODE=4),IF(A_FEED=2,0,G1208)+(CHOOSE(N_CW+1,0,1,CW_N2,CW_N3,CW_N4,CW_N5,CW_N6)+IF(A_FEED=2,CHOOSE(MIN(N_CW_A,6)+1,0,1,CW_N2,CW_N3,CW_N4,CW_N5,CW_N6),CHOOSE(MIN(N_CW_A,2)+1,0,CW_A1,CW_A2)))*CW_PER_SWING*AM1208,AM1208))</f>
        <v>22.3228111392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2*ROUNDUP(G1209*1000/V_ZENER,0)*PRICE_Z+(4+IF(CORE_MODE=1,1,0)+IF(OR(CORE_MODE=3,CORE_MODE=4),IF(A_FEED=2,0,1)+2*N_CW+2*N_CW_A,0))*ROUNDUP(G1209*DIODE_SAFETY/V_STICK,0)*PRICE_STICK</f>
        <v>86.4</v>
      </c>
      <c r="AG1209" s="24" t="n">
        <f aca="false">SUM(X1209:AF1209)</f>
        <v>3817.38975912</v>
      </c>
      <c r="AH1209" s="20" t="n">
        <f aca="false">FIXED_BOM</f>
        <v>3754</v>
      </c>
      <c r="AI1209" s="24" t="n">
        <f aca="false">(AG1209+AH1209)*(1+CONT)</f>
        <v>8707.098222988</v>
      </c>
      <c r="AJ1209" s="24" t="n">
        <f aca="false">IF(AR1209&gt;0,AI1209/AR1209,1000000000000)</f>
        <v>832.410610126863</v>
      </c>
      <c r="AK1209" s="8" t="n">
        <f aca="false">IF(AND(AP1209&gt;=V_NEED,AR1209&gt;=P_MIN,AQ1209&gt;=Z_MIN,F1209&lt;=N_CAP,D1209&lt;=R_MAX,OR(CORONA_REQ=0,O1209&gt;=G1209),OR(CORE_MODE&lt;&gt;3,E_CORE&lt;=E_NULL_MAX),N_CW_A_OK="yes"),1,0)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IF(CORE_MODE=1,G1209,IF(OR(CORE_MODE=3,CORE_MODE=4),IF(A_FEED=2,0,G1209)+(CHOOSE(N_CW+1,0,1,CW_N2,CW_N3,CW_N4,CW_N5,CW_N6)+IF(A_FEED=2,CHOOSE(MIN(N_CW_A,6)+1,0,1,CW_N2,CW_N3,CW_N4,CW_N5,CW_N6),CHOOSE(MIN(N_CW_A,2)+1,0,CW_A1,CW_A2)))*CW_PER_SWING*AM1209,AM1209))</f>
        <v>22.459701347226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2*ROUNDUP(G1210*1000/V_ZENER,0)*PRICE_Z+(4+IF(CORE_MODE=1,1,0)+IF(OR(CORE_MODE=3,CORE_MODE=4),IF(A_FEED=2,0,1)+2*N_CW+2*N_CW_A,0))*ROUNDUP(G1210*DIODE_SAFETY/V_STICK,0)*PRICE_STICK</f>
        <v>86.4</v>
      </c>
      <c r="AG1210" s="24" t="n">
        <f aca="false">SUM(X1210:AF1210)</f>
        <v>4961.11536961</v>
      </c>
      <c r="AH1210" s="20" t="n">
        <f aca="false">FIXED_BOM</f>
        <v>3754</v>
      </c>
      <c r="AI1210" s="24" t="n">
        <f aca="false">(AG1210+AH1210)*(1+CONT)</f>
        <v>10022.3826750515</v>
      </c>
      <c r="AJ1210" s="24" t="n">
        <f aca="false">IF(AR1210&gt;0,AI1210/AR1210,1000000000000)</f>
        <v>705.613913471853</v>
      </c>
      <c r="AK1210" s="8" t="n">
        <f aca="false">IF(AND(AP1210&gt;=V_NEED,AR1210&gt;=P_MIN,AQ1210&gt;=Z_MIN,F1210&lt;=N_CAP,D1210&lt;=R_MAX,OR(CORONA_REQ=0,O1210&gt;=G1210),OR(CORE_MODE&lt;&gt;3,E_CORE&lt;=E_NULL_MAX),N_CW_A_OK="yes"),1,0)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IF(CORE_MODE=1,G1210,IF(OR(CORE_MODE=3,CORE_MODE=4),IF(A_FEED=2,0,G1210)+(CHOOSE(N_CW+1,0,1,CW_N2,CW_N3,CW_N4,CW_N5,CW_N6)+IF(A_FEED=2,CHOOSE(MIN(N_CW_A,6)+1,0,1,CW_N2,CW_N3,CW_N4,CW_N5,CW_N6),CHOOSE(MIN(N_CW_A,2)+1,0,CW_A1,CW_A2)))*CW_PER_SWING*AM1210,AM1210))</f>
        <v>22.850291118798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2*ROUNDUP(G1211*1000/V_ZENER,0)*PRICE_Z+(4+IF(CORE_MODE=1,1,0)+IF(OR(CORE_MODE=3,CORE_MODE=4),IF(A_FEED=2,0,1)+2*N_CW+2*N_CW_A,0))*ROUNDUP(G1211*DIODE_SAFETY/V_STICK,0)*PRICE_STICK</f>
        <v>86.4</v>
      </c>
      <c r="AG1211" s="24" t="n">
        <f aca="false">SUM(X1211:AF1211)</f>
        <v>1464.76350667</v>
      </c>
      <c r="AH1211" s="20" t="n">
        <f aca="false">FIXED_BOM</f>
        <v>3754</v>
      </c>
      <c r="AI1211" s="24" t="n">
        <f aca="false">(AG1211+AH1211)*(1+CONT)</f>
        <v>6001.5780326705</v>
      </c>
      <c r="AJ1211" s="24" t="n">
        <f aca="false">IF(AR1211&gt;0,AI1211/AR1211,1000000000000)</f>
        <v>2827.01388625415</v>
      </c>
      <c r="AK1211" s="8" t="n">
        <f aca="false">IF(AND(AP1211&gt;=V_NEED,AR1211&gt;=P_MIN,AQ1211&gt;=Z_MIN,F1211&lt;=N_CAP,D1211&lt;=R_MAX,OR(CORONA_REQ=0,O1211&gt;=G1211),OR(CORE_MODE&lt;&gt;3,E_CORE&lt;=E_NULL_MAX),N_CW_A_OK="yes"),1,0)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IF(CORE_MODE=1,G1211,IF(OR(CORE_MODE=3,CORE_MODE=4),IF(A_FEED=2,0,G1211)+(CHOOSE(N_CW+1,0,1,CW_N2,CW_N3,CW_N4,CW_N5,CW_N6)+IF(A_FEED=2,CHOOSE(MIN(N_CW_A,6)+1,0,1,CW_N2,CW_N3,CW_N4,CW_N5,CW_N6),CHOOSE(MIN(N_CW_A,2)+1,0,CW_A1,CW_A2)))*CW_PER_SWING*AM1211,AM1211))</f>
        <v>21.802207291722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2*ROUNDUP(G1212*1000/V_ZENER,0)*PRICE_Z+(4+IF(CORE_MODE=1,1,0)+IF(OR(CORE_MODE=3,CORE_MODE=4),IF(A_FEED=2,0,1)+2*N_CW+2*N_CW_A,0))*ROUNDUP(G1212*DIODE_SAFETY/V_STICK,0)*PRICE_STICK</f>
        <v>86.4</v>
      </c>
      <c r="AG1212" s="24" t="n">
        <f aca="false">SUM(X1212:AF1212)</f>
        <v>1956.49261295</v>
      </c>
      <c r="AH1212" s="20" t="n">
        <f aca="false">FIXED_BOM</f>
        <v>3754</v>
      </c>
      <c r="AI1212" s="24" t="n">
        <f aca="false">(AG1212+AH1212)*(1+CONT)</f>
        <v>6567.0665048925</v>
      </c>
      <c r="AJ1212" s="24" t="n">
        <f aca="false">IF(AR1212&gt;0,AI1212/AR1212,1000000000000)</f>
        <v>1866.62758496097</v>
      </c>
      <c r="AK1212" s="8" t="n">
        <f aca="false">IF(AND(AP1212&gt;=V_NEED,AR1212&gt;=P_MIN,AQ1212&gt;=Z_MIN,F1212&lt;=N_CAP,D1212&lt;=R_MAX,OR(CORONA_REQ=0,O1212&gt;=G1212),OR(CORE_MODE&lt;&gt;3,E_CORE&lt;=E_NULL_MAX),N_CW_A_OK="yes"),1,0)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IF(CORE_MODE=1,G1212,IF(OR(CORE_MODE=3,CORE_MODE=4),IF(A_FEED=2,0,G1212)+(CHOOSE(N_CW+1,0,1,CW_N2,CW_N3,CW_N4,CW_N5,CW_N6)+IF(A_FEED=2,CHOOSE(MIN(N_CW_A,6)+1,0,1,CW_N2,CW_N3,CW_N4,CW_N5,CW_N6),CHOOSE(MIN(N_CW_A,2)+1,0,CW_A1,CW_A2)))*CW_PER_SWING*AM1212,AM1212))</f>
        <v>21.98252748978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2*ROUNDUP(G1213*1000/V_ZENER,0)*PRICE_Z+(4+IF(CORE_MODE=1,1,0)+IF(OR(CORE_MODE=3,CORE_MODE=4),IF(A_FEED=2,0,1)+2*N_CW+2*N_CW_A,0))*ROUNDUP(G1213*DIODE_SAFETY/V_STICK,0)*PRICE_STICK</f>
        <v>86.4</v>
      </c>
      <c r="AG1213" s="24" t="n">
        <f aca="false">SUM(X1213:AF1213)</f>
        <v>2538.69736477</v>
      </c>
      <c r="AH1213" s="20" t="n">
        <f aca="false">FIXED_BOM</f>
        <v>3754</v>
      </c>
      <c r="AI1213" s="24" t="n">
        <f aca="false">(AG1213+AH1213)*(1+CONT)</f>
        <v>7236.6019694855</v>
      </c>
      <c r="AJ1213" s="24" t="n">
        <f aca="false">IF(AR1213&gt;0,AI1213/AR1213,1000000000000)</f>
        <v>1472.95931288083</v>
      </c>
      <c r="AK1213" s="8" t="n">
        <f aca="false">IF(AND(AP1213&gt;=V_NEED,AR1213&gt;=P_MIN,AQ1213&gt;=Z_MIN,F1213&lt;=N_CAP,D1213&lt;=R_MAX,OR(CORONA_REQ=0,O1213&gt;=G1213),OR(CORE_MODE&lt;&gt;3,E_CORE&lt;=E_NULL_MAX),N_CW_A_OK="yes"),1,0)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IF(CORE_MODE=1,G1213,IF(OR(CORE_MODE=3,CORE_MODE=4),IF(A_FEED=2,0,G1213)+(CHOOSE(N_CW+1,0,1,CW_N2,CW_N3,CW_N4,CW_N5,CW_N6)+IF(A_FEED=2,CHOOSE(MIN(N_CW_A,6)+1,0,1,CW_N2,CW_N3,CW_N4,CW_N5,CW_N6),CHOOSE(MIN(N_CW_A,2)+1,0,CW_A1,CW_A2)))*CW_PER_SWING*AM1213,AM1213))</f>
        <v>22.102150966038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2*ROUNDUP(G1214*1000/V_ZENER,0)*PRICE_Z+(4+IF(CORE_MODE=1,1,0)+IF(OR(CORE_MODE=3,CORE_MODE=4),IF(A_FEED=2,0,1)+2*N_CW+2*N_CW_A,0))*ROUNDUP(G1214*DIODE_SAFETY/V_STICK,0)*PRICE_STICK</f>
        <v>86.4</v>
      </c>
      <c r="AG1214" s="24" t="n">
        <f aca="false">SUM(X1214:AF1214)</f>
        <v>3030.42653105</v>
      </c>
      <c r="AH1214" s="20" t="n">
        <f aca="false">FIXED_BOM</f>
        <v>3754</v>
      </c>
      <c r="AI1214" s="24" t="n">
        <f aca="false">(AG1214+AH1214)*(1+CONT)</f>
        <v>7802.0905107075</v>
      </c>
      <c r="AJ1214" s="24" t="n">
        <f aca="false">IF(AR1214&gt;0,AI1214/AR1214,1000000000000)</f>
        <v>1235.30448995317</v>
      </c>
      <c r="AK1214" s="8" t="n">
        <f aca="false">IF(AND(AP1214&gt;=V_NEED,AR1214&gt;=P_MIN,AQ1214&gt;=Z_MIN,F1214&lt;=N_CAP,D1214&lt;=R_MAX,OR(CORONA_REQ=0,O1214&gt;=G1214),OR(CORE_MODE&lt;&gt;3,E_CORE&lt;=E_NULL_MAX),N_CW_A_OK="yes"),1,0)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IF(CORE_MODE=1,G1214,IF(OR(CORE_MODE=3,CORE_MODE=4),IF(A_FEED=2,0,G1214)+(CHOOSE(N_CW+1,0,1,CW_N2,CW_N3,CW_N4,CW_N5,CW_N6)+IF(A_FEED=2,CHOOSE(MIN(N_CW_A,6)+1,0,1,CW_N2,CW_N3,CW_N4,CW_N5,CW_N6),CHOOSE(MIN(N_CW_A,2)+1,0,CW_A1,CW_A2)))*CW_PER_SWING*AM1214,AM1214))</f>
        <v>22.210551915552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2*ROUNDUP(G1215*1000/V_ZENER,0)*PRICE_Z+(4+IF(CORE_MODE=1,1,0)+IF(OR(CORE_MODE=3,CORE_MODE=4),IF(A_FEED=2,0,1)+2*N_CW+2*N_CW_A,0))*ROUNDUP(G1215*DIODE_SAFETY/V_STICK,0)*PRICE_STICK</f>
        <v>86.4</v>
      </c>
      <c r="AG1215" s="24" t="n">
        <f aca="false">SUM(X1215:AF1215)</f>
        <v>3612.63134984</v>
      </c>
      <c r="AH1215" s="20" t="n">
        <f aca="false">FIXED_BOM</f>
        <v>3754</v>
      </c>
      <c r="AI1215" s="24" t="n">
        <f aca="false">(AG1215+AH1215)*(1+CONT)</f>
        <v>8471.626052316</v>
      </c>
      <c r="AJ1215" s="24" t="n">
        <f aca="false">IF(AR1215&gt;0,AI1215/AR1215,1000000000000)</f>
        <v>1098.09171600425</v>
      </c>
      <c r="AK1215" s="8" t="n">
        <f aca="false">IF(AND(AP1215&gt;=V_NEED,AR1215&gt;=P_MIN,AQ1215&gt;=Z_MIN,F1215&lt;=N_CAP,D1215&lt;=R_MAX,OR(CORONA_REQ=0,O1215&gt;=G1215),OR(CORE_MODE&lt;&gt;3,E_CORE&lt;=E_NULL_MAX),N_CW_A_OK="yes"),1,0)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IF(CORE_MODE=1,G1215,IF(OR(CORE_MODE=3,CORE_MODE=4),IF(A_FEED=2,0,G1215)+(CHOOSE(N_CW+1,0,1,CW_N2,CW_N3,CW_N4,CW_N5,CW_N6)+IF(A_FEED=2,CHOOSE(MIN(N_CW_A,6)+1,0,1,CW_N2,CW_N3,CW_N4,CW_N5,CW_N6),CHOOSE(MIN(N_CW_A,2)+1,0,CW_A1,CW_A2)))*CW_PER_SWING*AM1215,AM1215))</f>
        <v>22.350731631228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2*ROUNDUP(G1216*1000/V_ZENER,0)*PRICE_Z+(4+IF(CORE_MODE=1,1,0)+IF(OR(CORE_MODE=3,CORE_MODE=4),IF(A_FEED=2,0,1)+2*N_CW+2*N_CW_A,0))*ROUNDUP(G1216*DIODE_SAFETY/V_STICK,0)*PRICE_STICK</f>
        <v>86.4</v>
      </c>
      <c r="AG1216" s="24" t="n">
        <f aca="false">SUM(X1216:AF1216)</f>
        <v>4596.0896239</v>
      </c>
      <c r="AH1216" s="20" t="n">
        <f aca="false">FIXED_BOM</f>
        <v>3754</v>
      </c>
      <c r="AI1216" s="24" t="n">
        <f aca="false">(AG1216+AH1216)*(1+CONT)</f>
        <v>9602.603067485</v>
      </c>
      <c r="AJ1216" s="24" t="n">
        <f aca="false">IF(AR1216&gt;0,AI1216/AR1216,1000000000000)</f>
        <v>912.945708572318</v>
      </c>
      <c r="AK1216" s="8" t="n">
        <f aca="false">IF(AND(AP1216&gt;=V_NEED,AR1216&gt;=P_MIN,AQ1216&gt;=Z_MIN,F1216&lt;=N_CAP,D1216&lt;=R_MAX,OR(CORONA_REQ=0,O1216&gt;=G1216),OR(CORE_MODE&lt;&gt;3,E_CORE&lt;=E_NULL_MAX),N_CW_A_OK="yes"),1,0)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IF(CORE_MODE=1,G1216,IF(OR(CORE_MODE=3,CORE_MODE=4),IF(A_FEED=2,0,G1216)+(CHOOSE(N_CW+1,0,1,CW_N2,CW_N3,CW_N4,CW_N5,CW_N6)+IF(A_FEED=2,CHOOSE(MIN(N_CW_A,6)+1,0,1,CW_N2,CW_N3,CW_N4,CW_N5,CW_N6),CHOOSE(MIN(N_CW_A,2)+1,0,CW_A1,CW_A2)))*CW_PER_SWING*AM1216,AM1216))</f>
        <v>22.569464789586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2*ROUNDUP(G1217*1000/V_ZENER,0)*PRICE_Z+(4+IF(CORE_MODE=1,1,0)+IF(OR(CORE_MODE=3,CORE_MODE=4),IF(A_FEED=2,0,1)+2*N_CW+2*N_CW_A,0))*ROUNDUP(G1217*DIODE_SAFETY/V_STICK,0)*PRICE_STICK</f>
        <v>86.4</v>
      </c>
      <c r="AG1217" s="24" t="n">
        <f aca="false">SUM(X1217:AF1217)</f>
        <v>1474.91681977</v>
      </c>
      <c r="AH1217" s="20" t="n">
        <f aca="false">FIXED_BOM</f>
        <v>3754</v>
      </c>
      <c r="AI1217" s="24" t="n">
        <f aca="false">(AG1217+AH1217)*(1+CONT)</f>
        <v>6013.2543427355</v>
      </c>
      <c r="AJ1217" s="24" t="n">
        <f aca="false">IF(AR1217&gt;0,AI1217/AR1217,1000000000000)</f>
        <v>2327.42245778092</v>
      </c>
      <c r="AK1217" s="8" t="n">
        <f aca="false">IF(AND(AP1217&gt;=V_NEED,AR1217&gt;=P_MIN,AQ1217&gt;=Z_MIN,F1217&lt;=N_CAP,D1217&lt;=R_MAX,OR(CORONA_REQ=0,O1217&gt;=G1217),OR(CORE_MODE&lt;&gt;3,E_CORE&lt;=E_NULL_MAX),N_CW_A_OK="yes"),1,0)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IF(CORE_MODE=1,G1217,IF(OR(CORE_MODE=3,CORE_MODE=4),IF(A_FEED=2,0,G1217)+(CHOOSE(N_CW+1,0,1,CW_N2,CW_N3,CW_N4,CW_N5,CW_N6)+IF(A_FEED=2,CHOOSE(MIN(N_CW_A,6)+1,0,1,CW_N2,CW_N3,CW_N4,CW_N5,CW_N6),CHOOSE(MIN(N_CW_A,2)+1,0,CW_A1,CW_A2)))*CW_PER_SWING*AM1217,AM1217))</f>
        <v>21.826974100932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2*ROUNDUP(G1218*1000/V_ZENER,0)*PRICE_Z+(4+IF(CORE_MODE=1,1,0)+IF(OR(CORE_MODE=3,CORE_MODE=4),IF(A_FEED=2,0,1)+2*N_CW+2*N_CW_A,0))*ROUNDUP(G1218*DIODE_SAFETY/V_STICK,0)*PRICE_STICK</f>
        <v>86.4</v>
      </c>
      <c r="AG1218" s="24" t="n">
        <f aca="false">SUM(X1218:AF1218)</f>
        <v>2062.19822814</v>
      </c>
      <c r="AH1218" s="20" t="n">
        <f aca="false">FIXED_BOM</f>
        <v>3754</v>
      </c>
      <c r="AI1218" s="24" t="n">
        <f aca="false">(AG1218+AH1218)*(1+CONT)</f>
        <v>6688.627962361</v>
      </c>
      <c r="AJ1218" s="24" t="n">
        <f aca="false">IF(AR1218&gt;0,AI1218/AR1218,1000000000000)</f>
        <v>1577.51478011466</v>
      </c>
      <c r="AK1218" s="8" t="n">
        <f aca="false">IF(AND(AP1218&gt;=V_NEED,AR1218&gt;=P_MIN,AQ1218&gt;=Z_MIN,F1218&lt;=N_CAP,D1218&lt;=R_MAX,OR(CORONA_REQ=0,O1218&gt;=G1218),OR(CORE_MODE&lt;&gt;3,E_CORE&lt;=E_NULL_MAX),N_CW_A_OK="yes"),1,0)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IF(CORE_MODE=1,G1218,IF(OR(CORE_MODE=3,CORE_MODE=4),IF(A_FEED=2,0,G1218)+(CHOOSE(N_CW+1,0,1,CW_N2,CW_N3,CW_N4,CW_N5,CW_N6)+IF(A_FEED=2,CHOOSE(MIN(N_CW_A,6)+1,0,1,CW_N2,CW_N3,CW_N4,CW_N5,CW_N6),CHOOSE(MIN(N_CW_A,2)+1,0,CW_A1,CW_A2)))*CW_PER_SWING*AM1218,AM1218))</f>
        <v>22.00413212712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2*ROUNDUP(G1219*1000/V_ZENER,0)*PRICE_Z+(4+IF(CORE_MODE=1,1,0)+IF(OR(CORE_MODE=3,CORE_MODE=4),IF(A_FEED=2,0,1)+2*N_CW+2*N_CW_A,0))*ROUNDUP(G1219*DIODE_SAFETY/V_STICK,0)*PRICE_STICK</f>
        <v>86.4</v>
      </c>
      <c r="AG1219" s="24" t="n">
        <f aca="false">SUM(X1219:AF1219)</f>
        <v>2649.47967954</v>
      </c>
      <c r="AH1219" s="20" t="n">
        <f aca="false">FIXED_BOM</f>
        <v>3754</v>
      </c>
      <c r="AI1219" s="24" t="n">
        <f aca="false">(AG1219+AH1219)*(1+CONT)</f>
        <v>7364.001631471</v>
      </c>
      <c r="AJ1219" s="24" t="n">
        <f aca="false">IF(AR1219&gt;0,AI1219/AR1219,1000000000000)</f>
        <v>1247.00701135989</v>
      </c>
      <c r="AK1219" s="8" t="n">
        <f aca="false">IF(AND(AP1219&gt;=V_NEED,AR1219&gt;=P_MIN,AQ1219&gt;=Z_MIN,F1219&lt;=N_CAP,D1219&lt;=R_MAX,OR(CORONA_REQ=0,O1219&gt;=G1219),OR(CORE_MODE&lt;&gt;3,E_CORE&lt;=E_NULL_MAX),N_CW_A_OK="yes"),1,0)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IF(CORE_MODE=1,G1219,IF(OR(CORE_MODE=3,CORE_MODE=4),IF(A_FEED=2,0,G1219)+(CHOOSE(N_CW+1,0,1,CW_N2,CW_N3,CW_N4,CW_N5,CW_N6)+IF(A_FEED=2,CHOOSE(MIN(N_CW_A,6)+1,0,1,CW_N2,CW_N3,CW_N4,CW_N5,CW_N6),CHOOSE(MIN(N_CW_A,2)+1,0,CW_A1,CW_A2)))*CW_PER_SWING*AM1219,AM1219))</f>
        <v>22.125368523258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2*ROUNDUP(G1220*1000/V_ZENER,0)*PRICE_Z+(4+IF(CORE_MODE=1,1,0)+IF(OR(CORE_MODE=3,CORE_MODE=4),IF(A_FEED=2,0,1)+2*N_CW+2*N_CW_A,0))*ROUNDUP(G1220*DIODE_SAFETY/V_STICK,0)*PRICE_STICK</f>
        <v>86.4</v>
      </c>
      <c r="AG1220" s="24" t="n">
        <f aca="false">SUM(X1220:AF1220)</f>
        <v>3236.76115988</v>
      </c>
      <c r="AH1220" s="20" t="n">
        <f aca="false">FIXED_BOM</f>
        <v>3754</v>
      </c>
      <c r="AI1220" s="24" t="n">
        <f aca="false">(AG1220+AH1220)*(1+CONT)</f>
        <v>8039.375333862</v>
      </c>
      <c r="AJ1220" s="24" t="n">
        <f aca="false">IF(AR1220&gt;0,AI1220/AR1220,1000000000000)</f>
        <v>1063.55447864147</v>
      </c>
      <c r="AK1220" s="8" t="n">
        <f aca="false">IF(AND(AP1220&gt;=V_NEED,AR1220&gt;=P_MIN,AQ1220&gt;=Z_MIN,F1220&lt;=N_CAP,D1220&lt;=R_MAX,OR(CORONA_REQ=0,O1220&gt;=G1220),OR(CORE_MODE&lt;&gt;3,E_CORE&lt;=E_NULL_MAX),N_CW_A_OK="yes"),1,0)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IF(CORE_MODE=1,G1220,IF(OR(CORE_MODE=3,CORE_MODE=4),IF(A_FEED=2,0,G1220)+(CHOOSE(N_CW+1,0,1,CW_N2,CW_N3,CW_N4,CW_N5,CW_N6)+IF(A_FEED=2,CHOOSE(MIN(N_CW_A,6)+1,0,1,CW_N2,CW_N3,CW_N4,CW_N5,CW_N6),CHOOSE(MIN(N_CW_A,2)+1,0,CW_A1,CW_A2)))*CW_PER_SWING*AM1220,AM1220))</f>
        <v>22.298099508828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2*ROUNDUP(G1221*1000/V_ZENER,0)*PRICE_Z+(4+IF(CORE_MODE=1,1,0)+IF(OR(CORE_MODE=3,CORE_MODE=4),IF(A_FEED=2,0,1)+2*N_CW+2*N_CW_A,0))*ROUNDUP(G1221*DIODE_SAFETY/V_STICK,0)*PRICE_STICK</f>
        <v>86.4</v>
      </c>
      <c r="AG1221" s="24" t="n">
        <f aca="false">SUM(X1221:AF1221)</f>
        <v>3733.56698271</v>
      </c>
      <c r="AH1221" s="20" t="n">
        <f aca="false">FIXED_BOM</f>
        <v>3754</v>
      </c>
      <c r="AI1221" s="24" t="n">
        <f aca="false">(AG1221+AH1221)*(1+CONT)</f>
        <v>8610.7020301165</v>
      </c>
      <c r="AJ1221" s="24" t="n">
        <f aca="false">IF(AR1221&gt;0,AI1221/AR1221,1000000000000)</f>
        <v>933.154220273035</v>
      </c>
      <c r="AK1221" s="8" t="n">
        <f aca="false">IF(AND(AP1221&gt;=V_NEED,AR1221&gt;=P_MIN,AQ1221&gt;=Z_MIN,F1221&lt;=N_CAP,D1221&lt;=R_MAX,OR(CORONA_REQ=0,O1221&gt;=G1221),OR(CORE_MODE&lt;&gt;3,E_CORE&lt;=E_NULL_MAX),N_CW_A_OK="yes"),1,0)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IF(CORE_MODE=1,G1221,IF(OR(CORE_MODE=3,CORE_MODE=4),IF(A_FEED=2,0,G1221)+(CHOOSE(N_CW+1,0,1,CW_N2,CW_N3,CW_N4,CW_N5,CW_N6)+IF(A_FEED=2,CHOOSE(MIN(N_CW_A,6)+1,0,1,CW_N2,CW_N3,CW_N4,CW_N5,CW_N6),CHOOSE(MIN(N_CW_A,2)+1,0,CW_A1,CW_A2)))*CW_PER_SWING*AM1221,AM1221))</f>
        <v>22.437460030986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2*ROUNDUP(G1222*1000/V_ZENER,0)*PRICE_Z+(4+IF(CORE_MODE=1,1,0)+IF(OR(CORE_MODE=3,CORE_MODE=4),IF(A_FEED=2,0,1)+2*N_CW+2*N_CW_A,0))*ROUNDUP(G1222*DIODE_SAFETY/V_STICK,0)*PRICE_STICK</f>
        <v>86.4</v>
      </c>
      <c r="AG1222" s="24" t="n">
        <f aca="false">SUM(X1222:AF1222)</f>
        <v>4908.12984248</v>
      </c>
      <c r="AH1222" s="20" t="n">
        <f aca="false">FIXED_BOM</f>
        <v>3754</v>
      </c>
      <c r="AI1222" s="24" t="n">
        <f aca="false">(AG1222+AH1222)*(1+CONT)</f>
        <v>9961.449318852</v>
      </c>
      <c r="AJ1222" s="24" t="n">
        <f aca="false">IF(AR1222&gt;0,AI1222/AR1222,1000000000000)</f>
        <v>793.934372607893</v>
      </c>
      <c r="AK1222" s="8" t="n">
        <f aca="false">IF(AND(AP1222&gt;=V_NEED,AR1222&gt;=P_MIN,AQ1222&gt;=Z_MIN,F1222&lt;=N_CAP,D1222&lt;=R_MAX,OR(CORONA_REQ=0,O1222&gt;=G1222),OR(CORE_MODE&lt;&gt;3,E_CORE&lt;=E_NULL_MAX),N_CW_A_OK="yes"),1,0)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IF(CORE_MODE=1,G1222,IF(OR(CORE_MODE=3,CORE_MODE=4),IF(A_FEED=2,0,G1222)+(CHOOSE(N_CW+1,0,1,CW_N2,CW_N3,CW_N4,CW_N5,CW_N6)+IF(A_FEED=2,CHOOSE(MIN(N_CW_A,6)+1,0,1,CW_N2,CW_N3,CW_N4,CW_N5,CW_N6),CHOOSE(MIN(N_CW_A,2)+1,0,CW_A1,CW_A2)))*CW_PER_SWING*AM1222,AM1222))</f>
        <v>22.690862477712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2*ROUNDUP(G1223*1000/V_ZENER,0)*PRICE_Z+(4+IF(CORE_MODE=1,1,0)+IF(OR(CORE_MODE=3,CORE_MODE=4),IF(A_FEED=2,0,1)+2*N_CW+2*N_CW_A,0))*ROUNDUP(G1223*DIODE_SAFETY/V_STICK,0)*PRICE_STICK</f>
        <v>86.4</v>
      </c>
      <c r="AG1223" s="24" t="n">
        <f aca="false">SUM(X1223:AF1223)</f>
        <v>1575.54576644</v>
      </c>
      <c r="AH1223" s="20" t="n">
        <f aca="false">FIXED_BOM</f>
        <v>3754</v>
      </c>
      <c r="AI1223" s="24" t="n">
        <f aca="false">(AG1223+AH1223)*(1+CONT)</f>
        <v>6128.977631406</v>
      </c>
      <c r="AJ1223" s="24" t="n">
        <f aca="false">IF(AR1223&gt;0,AI1223/AR1223,1000000000000)</f>
        <v>2108.07297261249</v>
      </c>
      <c r="AK1223" s="8" t="n">
        <f aca="false">IF(AND(AP1223&gt;=V_NEED,AR1223&gt;=P_MIN,AQ1223&gt;=Z_MIN,F1223&lt;=N_CAP,D1223&lt;=R_MAX,OR(CORONA_REQ=0,O1223&gt;=G1223),OR(CORE_MODE&lt;&gt;3,E_CORE&lt;=E_NULL_MAX),N_CW_A_OK="yes"),1,0)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IF(CORE_MODE=1,G1223,IF(OR(CORE_MODE=3,CORE_MODE=4),IF(A_FEED=2,0,G1223)+(CHOOSE(N_CW+1,0,1,CW_N2,CW_N3,CW_N4,CW_N5,CW_N6)+IF(A_FEED=2,CHOOSE(MIN(N_CW_A,6)+1,0,1,CW_N2,CW_N3,CW_N4,CW_N5,CW_N6),CHOOSE(MIN(N_CW_A,2)+1,0,CW_A1,CW_A2)))*CW_PER_SWING*AM1223,AM1223))</f>
        <v>21.762890247384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2*ROUNDUP(G1224*1000/V_ZENER,0)*PRICE_Z+(4+IF(CORE_MODE=1,1,0)+IF(OR(CORE_MODE=3,CORE_MODE=4),IF(A_FEED=2,0,1)+2*N_CW+2*N_CW_A,0))*ROUNDUP(G1224*DIODE_SAFETY/V_STICK,0)*PRICE_STICK</f>
        <v>86.4</v>
      </c>
      <c r="AG1224" s="24" t="n">
        <f aca="false">SUM(X1224:AF1224)</f>
        <v>2167.90388636</v>
      </c>
      <c r="AH1224" s="20" t="n">
        <f aca="false">FIXED_BOM</f>
        <v>3754</v>
      </c>
      <c r="AI1224" s="24" t="n">
        <f aca="false">(AG1224+AH1224)*(1+CONT)</f>
        <v>6810.189469314</v>
      </c>
      <c r="AJ1224" s="24" t="n">
        <f aca="false">IF(AR1224&gt;0,AI1224/AR1224,1000000000000)</f>
        <v>1435.99175652204</v>
      </c>
      <c r="AK1224" s="8" t="n">
        <f aca="false">IF(AND(AP1224&gt;=V_NEED,AR1224&gt;=P_MIN,AQ1224&gt;=Z_MIN,F1224&lt;=N_CAP,D1224&lt;=R_MAX,OR(CORONA_REQ=0,O1224&gt;=G1224),OR(CORE_MODE&lt;&gt;3,E_CORE&lt;=E_NULL_MAX),N_CW_A_OK="yes"),1,0)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IF(CORE_MODE=1,G1224,IF(OR(CORE_MODE=3,CORE_MODE=4),IF(A_FEED=2,0,G1224)+(CHOOSE(N_CW+1,0,1,CW_N2,CW_N3,CW_N4,CW_N5,CW_N6)+IF(A_FEED=2,CHOOSE(MIN(N_CW_A,6)+1,0,1,CW_N2,CW_N3,CW_N4,CW_N5,CW_N6),CHOOSE(MIN(N_CW_A,2)+1,0,CW_A1,CW_A2)))*CW_PER_SWING*AM1224,AM1224))</f>
        <v>21.940672218894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2*ROUNDUP(G1225*1000/V_ZENER,0)*PRICE_Z+(4+IF(CORE_MODE=1,1,0)+IF(OR(CORE_MODE=3,CORE_MODE=4),IF(A_FEED=2,0,1)+2*N_CW+2*N_CW_A,0))*ROUNDUP(G1225*DIODE_SAFETY/V_STICK,0)*PRICE_STICK</f>
        <v>86.4</v>
      </c>
      <c r="AG1225" s="24" t="n">
        <f aca="false">SUM(X1225:AF1225)</f>
        <v>2760.26200978</v>
      </c>
      <c r="AH1225" s="20" t="n">
        <f aca="false">FIXED_BOM</f>
        <v>3754</v>
      </c>
      <c r="AI1225" s="24" t="n">
        <f aca="false">(AG1225+AH1225)*(1+CONT)</f>
        <v>7491.401311247</v>
      </c>
      <c r="AJ1225" s="24" t="n">
        <f aca="false">IF(AR1225&gt;0,AI1225/AR1225,1000000000000)</f>
        <v>1137.88206262421</v>
      </c>
      <c r="AK1225" s="8" t="n">
        <f aca="false">IF(AND(AP1225&gt;=V_NEED,AR1225&gt;=P_MIN,AQ1225&gt;=Z_MIN,F1225&lt;=N_CAP,D1225&lt;=R_MAX,OR(CORONA_REQ=0,O1225&gt;=G1225),OR(CORE_MODE&lt;&gt;3,E_CORE&lt;=E_NULL_MAX),N_CW_A_OK="yes"),1,0)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IF(CORE_MODE=1,G1225,IF(OR(CORE_MODE=3,CORE_MODE=4),IF(A_FEED=2,0,G1225)+(CHOOSE(N_CW+1,0,1,CW_N2,CW_N3,CW_N4,CW_N5,CW_N6)+IF(A_FEED=2,CHOOSE(MIN(N_CW_A,6)+1,0,1,CW_N2,CW_N3,CW_N4,CW_N5,CW_N6),CHOOSE(MIN(N_CW_A,2)+1,0,CW_A1,CW_A2)))*CW_PER_SWING*AM1225,AM1225))</f>
        <v>22.11485058783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2*ROUNDUP(G1226*1000/V_ZENER,0)*PRICE_Z+(4+IF(CORE_MODE=1,1,0)+IF(OR(CORE_MODE=3,CORE_MODE=4),IF(A_FEED=2,0,1)+2*N_CW+2*N_CW_A,0))*ROUNDUP(G1226*DIODE_SAFETY/V_STICK,0)*PRICE_STICK</f>
        <v>86.4</v>
      </c>
      <c r="AG1226" s="24" t="n">
        <f aca="false">SUM(X1226:AF1226)</f>
        <v>3352.6200747</v>
      </c>
      <c r="AH1226" s="20" t="n">
        <f aca="false">FIXED_BOM</f>
        <v>3754</v>
      </c>
      <c r="AI1226" s="24" t="n">
        <f aca="false">(AG1226+AH1226)*(1+CONT)</f>
        <v>8172.613085905</v>
      </c>
      <c r="AJ1226" s="24" t="n">
        <f aca="false">IF(AR1226&gt;0,AI1226/AR1226,1000000000000)</f>
        <v>970.455928777892</v>
      </c>
      <c r="AK1226" s="8" t="n">
        <f aca="false">IF(AND(AP1226&gt;=V_NEED,AR1226&gt;=P_MIN,AQ1226&gt;=Z_MIN,F1226&lt;=N_CAP,D1226&lt;=R_MAX,OR(CORONA_REQ=0,O1226&gt;=G1226),OR(CORE_MODE&lt;&gt;3,E_CORE&lt;=E_NULL_MAX),N_CW_A_OK="yes"),1,0)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IF(CORE_MODE=1,G1226,IF(OR(CORE_MODE=3,CORE_MODE=4),IF(A_FEED=2,0,G1226)+(CHOOSE(N_CW+1,0,1,CW_N2,CW_N3,CW_N4,CW_N5,CW_N6)+IF(A_FEED=2,CHOOSE(MIN(N_CW_A,6)+1,0,1,CW_N2,CW_N3,CW_N4,CW_N5,CW_N6),CHOOSE(MIN(N_CW_A,2)+1,0,CW_A1,CW_A2)))*CW_PER_SWING*AM1226,AM1226))</f>
        <v>22.283133310152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2*ROUNDUP(G1227*1000/V_ZENER,0)*PRICE_Z+(4+IF(CORE_MODE=1,1,0)+IF(OR(CORE_MODE=3,CORE_MODE=4),IF(A_FEED=2,0,1)+2*N_CW+2*N_CW_A,0))*ROUNDUP(G1227*DIODE_SAFETY/V_STICK,0)*PRICE_STICK</f>
        <v>86.4</v>
      </c>
      <c r="AG1227" s="24" t="n">
        <f aca="false">SUM(X1227:AF1227)</f>
        <v>3944.97819462</v>
      </c>
      <c r="AH1227" s="20" t="n">
        <f aca="false">FIXED_BOM</f>
        <v>3754</v>
      </c>
      <c r="AI1227" s="24" t="n">
        <f aca="false">(AG1227+AH1227)*(1+CONT)</f>
        <v>8853.824923813</v>
      </c>
      <c r="AJ1227" s="24" t="n">
        <f aca="false">IF(AR1227&gt;0,AI1227/AR1227,1000000000000)</f>
        <v>862.455325003536</v>
      </c>
      <c r="AK1227" s="8" t="n">
        <f aca="false">IF(AND(AP1227&gt;=V_NEED,AR1227&gt;=P_MIN,AQ1227&gt;=Z_MIN,F1227&lt;=N_CAP,D1227&lt;=R_MAX,OR(CORONA_REQ=0,O1227&gt;=G1227),OR(CORE_MODE&lt;&gt;3,E_CORE&lt;=E_NULL_MAX),N_CW_A_OK="yes"),1,0)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IF(CORE_MODE=1,G1227,IF(OR(CORE_MODE=3,CORE_MODE=4),IF(A_FEED=2,0,G1227)+(CHOOSE(N_CW+1,0,1,CW_N2,CW_N3,CW_N4,CW_N5,CW_N6)+IF(A_FEED=2,CHOOSE(MIN(N_CW_A,6)+1,0,1,CW_N2,CW_N3,CW_N4,CW_N5,CW_N6),CHOOSE(MIN(N_CW_A,2)+1,0,CW_A1,CW_A2)))*CW_PER_SWING*AM1227,AM1227))</f>
        <v>22.418983609308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2*ROUNDUP(G1228*1000/V_ZENER,0)*PRICE_Z+(4+IF(CORE_MODE=1,1,0)+IF(OR(CORE_MODE=3,CORE_MODE=4),IF(A_FEED=2,0,1)+2*N_CW+2*N_CW_A,0))*ROUNDUP(G1228*DIODE_SAFETY/V_STICK,0)*PRICE_STICK</f>
        <v>86.4</v>
      </c>
      <c r="AG1228" s="24" t="n">
        <f aca="false">SUM(X1228:AF1228)</f>
        <v>5129.69437249</v>
      </c>
      <c r="AH1228" s="20" t="n">
        <f aca="false">FIXED_BOM</f>
        <v>3754</v>
      </c>
      <c r="AI1228" s="24" t="n">
        <f aca="false">(AG1228+AH1228)*(1+CONT)</f>
        <v>10216.2485283635</v>
      </c>
      <c r="AJ1228" s="24" t="n">
        <f aca="false">IF(AR1228&gt;0,AI1228/AR1228,1000000000000)</f>
        <v>731.70607620441</v>
      </c>
      <c r="AK1228" s="8" t="n">
        <f aca="false">IF(AND(AP1228&gt;=V_NEED,AR1228&gt;=P_MIN,AQ1228&gt;=Z_MIN,F1228&lt;=N_CAP,D1228&lt;=R_MAX,OR(CORONA_REQ=0,O1228&gt;=G1228),OR(CORE_MODE&lt;&gt;3,E_CORE&lt;=E_NULL_MAX),N_CW_A_OK="yes"),1,0)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IF(CORE_MODE=1,G1228,IF(OR(CORE_MODE=3,CORE_MODE=4),IF(A_FEED=2,0,G1228)+(CHOOSE(N_CW+1,0,1,CW_N2,CW_N3,CW_N4,CW_N5,CW_N6)+IF(A_FEED=2,CHOOSE(MIN(N_CW_A,6)+1,0,1,CW_N2,CW_N3,CW_N4,CW_N5,CW_N6),CHOOSE(MIN(N_CW_A,2)+1,0,CW_A1,CW_A2)))*CW_PER_SWING*AM1228,AM1228))</f>
        <v>22.806288117756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2*ROUNDUP(G1229*1000/V_ZENER,0)*PRICE_Z+(4+IF(CORE_MODE=1,1,0)+IF(OR(CORE_MODE=3,CORE_MODE=4),IF(A_FEED=2,0,1)+2*N_CW+2*N_CW_A,0))*ROUNDUP(G1229*DIODE_SAFETY/V_STICK,0)*PRICE_STICK</f>
        <v>86.4</v>
      </c>
      <c r="AG1229" s="24" t="n">
        <f aca="false">SUM(X1229:AF1229)</f>
        <v>1501.69280881</v>
      </c>
      <c r="AH1229" s="20" t="n">
        <f aca="false">FIXED_BOM</f>
        <v>3754</v>
      </c>
      <c r="AI1229" s="24" t="n">
        <f aca="false">(AG1229+AH1229)*(1+CONT)</f>
        <v>6044.0467301315</v>
      </c>
      <c r="AJ1229" s="24" t="n">
        <f aca="false">IF(AR1229&gt;0,AI1229/AR1229,1000000000000)</f>
        <v>2875.0083743397</v>
      </c>
      <c r="AK1229" s="8" t="n">
        <f aca="false">IF(AND(AP1229&gt;=V_NEED,AR1229&gt;=P_MIN,AQ1229&gt;=Z_MIN,F1229&lt;=N_CAP,D1229&lt;=R_MAX,OR(CORONA_REQ=0,O1229&gt;=G1229),OR(CORE_MODE&lt;&gt;3,E_CORE&lt;=E_NULL_MAX),N_CW_A_OK="yes"),1,0)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IF(CORE_MODE=1,G1229,IF(OR(CORE_MODE=3,CORE_MODE=4),IF(A_FEED=2,0,G1229)+(CHOOSE(N_CW+1,0,1,CW_N2,CW_N3,CW_N4,CW_N5,CW_N6)+IF(A_FEED=2,CHOOSE(MIN(N_CW_A,6)+1,0,1,CW_N2,CW_N3,CW_N4,CW_N5,CW_N6),CHOOSE(MIN(N_CW_A,2)+1,0,CW_A1,CW_A2)))*CW_PER_SWING*AM1229,AM1229))</f>
        <v>21.776481219636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2*ROUNDUP(G1230*1000/V_ZENER,0)*PRICE_Z+(4+IF(CORE_MODE=1,1,0)+IF(OR(CORE_MODE=3,CORE_MODE=4),IF(A_FEED=2,0,1)+2*N_CW+2*N_CW_A,0))*ROUNDUP(G1230*DIODE_SAFETY/V_STICK,0)*PRICE_STICK</f>
        <v>86.4</v>
      </c>
      <c r="AG1230" s="24" t="n">
        <f aca="false">SUM(X1230:AF1230)</f>
        <v>2007.27001871</v>
      </c>
      <c r="AH1230" s="20" t="n">
        <f aca="false">FIXED_BOM</f>
        <v>3754</v>
      </c>
      <c r="AI1230" s="24" t="n">
        <f aca="false">(AG1230+AH1230)*(1+CONT)</f>
        <v>6625.4605215165</v>
      </c>
      <c r="AJ1230" s="24" t="n">
        <f aca="false">IF(AR1230&gt;0,AI1230/AR1230,1000000000000)</f>
        <v>1901.42016068868</v>
      </c>
      <c r="AK1230" s="8" t="n">
        <f aca="false">IF(AND(AP1230&gt;=V_NEED,AR1230&gt;=P_MIN,AQ1230&gt;=Z_MIN,F1230&lt;=N_CAP,D1230&lt;=R_MAX,OR(CORONA_REQ=0,O1230&gt;=G1230),OR(CORE_MODE&lt;&gt;3,E_CORE&lt;=E_NULL_MAX),N_CW_A_OK="yes"),1,0)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IF(CORE_MODE=1,G1230,IF(OR(CORE_MODE=3,CORE_MODE=4),IF(A_FEED=2,0,G1230)+(CHOOSE(N_CW+1,0,1,CW_N2,CW_N3,CW_N4,CW_N5,CW_N6)+IF(A_FEED=2,CHOOSE(MIN(N_CW_A,6)+1,0,1,CW_N2,CW_N3,CW_N4,CW_N5,CW_N6),CHOOSE(MIN(N_CW_A,2)+1,0,CW_A1,CW_A2)))*CW_PER_SWING*AM1230,AM1230))</f>
        <v>21.95640243225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2*ROUNDUP(G1231*1000/V_ZENER,0)*PRICE_Z+(4+IF(CORE_MODE=1,1,0)+IF(OR(CORE_MODE=3,CORE_MODE=4),IF(A_FEED=2,0,1)+2*N_CW+2*N_CW_A,0))*ROUNDUP(G1231*DIODE_SAFETY/V_STICK,0)*PRICE_STICK</f>
        <v>86.4</v>
      </c>
      <c r="AG1231" s="24" t="n">
        <f aca="false">SUM(X1231:AF1231)</f>
        <v>2607.9394516</v>
      </c>
      <c r="AH1231" s="20" t="n">
        <f aca="false">FIXED_BOM</f>
        <v>3754</v>
      </c>
      <c r="AI1231" s="24" t="n">
        <f aca="false">(AG1231+AH1231)*(1+CONT)</f>
        <v>7316.23036934</v>
      </c>
      <c r="AJ1231" s="24" t="n">
        <f aca="false">IF(AR1231&gt;0,AI1231/AR1231,1000000000000)</f>
        <v>1503.42819935208</v>
      </c>
      <c r="AK1231" s="8" t="n">
        <f aca="false">IF(AND(AP1231&gt;=V_NEED,AR1231&gt;=P_MIN,AQ1231&gt;=Z_MIN,F1231&lt;=N_CAP,D1231&lt;=R_MAX,OR(CORONA_REQ=0,O1231&gt;=G1231),OR(CORE_MODE&lt;&gt;3,E_CORE&lt;=E_NULL_MAX),N_CW_A_OK="yes"),1,0)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IF(CORE_MODE=1,G1231,IF(OR(CORE_MODE=3,CORE_MODE=4),IF(A_FEED=2,0,G1231)+(CHOOSE(N_CW+1,0,1,CW_N2,CW_N3,CW_N4,CW_N5,CW_N6)+IF(A_FEED=2,CHOOSE(MIN(N_CW_A,6)+1,0,1,CW_N2,CW_N3,CW_N4,CW_N5,CW_N6),CHOOSE(MIN(N_CW_A,2)+1,0,CW_A1,CW_A2)))*CW_PER_SWING*AM1231,AM1231))</f>
        <v>22.076297558172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2*ROUNDUP(G1232*1000/V_ZENER,0)*PRICE_Z+(4+IF(CORE_MODE=1,1,0)+IF(OR(CORE_MODE=3,CORE_MODE=4),IF(A_FEED=2,0,1)+2*N_CW+2*N_CW_A,0))*ROUNDUP(G1232*DIODE_SAFETY/V_STICK,0)*PRICE_STICK</f>
        <v>86.4</v>
      </c>
      <c r="AG1232" s="24" t="n">
        <f aca="false">SUM(X1232:AF1232)</f>
        <v>3113.51664953</v>
      </c>
      <c r="AH1232" s="20" t="n">
        <f aca="false">FIXED_BOM</f>
        <v>3754</v>
      </c>
      <c r="AI1232" s="24" t="n">
        <f aca="false">(AG1232+AH1232)*(1+CONT)</f>
        <v>7897.6441469595</v>
      </c>
      <c r="AJ1232" s="24" t="n">
        <f aca="false">IF(AR1232&gt;0,AI1232/AR1232,1000000000000)</f>
        <v>1261.74941610059</v>
      </c>
      <c r="AK1232" s="8" t="n">
        <f aca="false">IF(AND(AP1232&gt;=V_NEED,AR1232&gt;=P_MIN,AQ1232&gt;=Z_MIN,F1232&lt;=N_CAP,D1232&lt;=R_MAX,OR(CORONA_REQ=0,O1232&gt;=G1232),OR(CORE_MODE&lt;&gt;3,E_CORE&lt;=E_NULL_MAX),N_CW_A_OK="yes"),1,0)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IF(CORE_MODE=1,G1232,IF(OR(CORE_MODE=3,CORE_MODE=4),IF(A_FEED=2,0,G1232)+(CHOOSE(N_CW+1,0,1,CW_N2,CW_N3,CW_N4,CW_N5,CW_N6)+IF(A_FEED=2,CHOOSE(MIN(N_CW_A,6)+1,0,1,CW_N2,CW_N3,CW_N4,CW_N5,CW_N6),CHOOSE(MIN(N_CW_A,2)+1,0,CW_A1,CW_A2)))*CW_PER_SWING*AM1232,AM1232))</f>
        <v>22.184953179246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2*ROUNDUP(G1233*1000/V_ZENER,0)*PRICE_Z+(4+IF(CORE_MODE=1,1,0)+IF(OR(CORE_MODE=3,CORE_MODE=4),IF(A_FEED=2,0,1)+2*N_CW+2*N_CW_A,0))*ROUNDUP(G1233*DIODE_SAFETY/V_STICK,0)*PRICE_STICK</f>
        <v>86.4</v>
      </c>
      <c r="AG1233" s="24" t="n">
        <f aca="false">SUM(X1233:AF1233)</f>
        <v>3714.18612545</v>
      </c>
      <c r="AH1233" s="20" t="n">
        <f aca="false">FIXED_BOM</f>
        <v>3754</v>
      </c>
      <c r="AI1233" s="24" t="n">
        <f aca="false">(AG1233+AH1233)*(1+CONT)</f>
        <v>8588.4140442675</v>
      </c>
      <c r="AJ1233" s="24" t="n">
        <f aca="false">IF(AR1233&gt;0,AI1233/AR1233,1000000000000)</f>
        <v>1123.8224404624</v>
      </c>
      <c r="AK1233" s="8" t="n">
        <f aca="false">IF(AND(AP1233&gt;=V_NEED,AR1233&gt;=P_MIN,AQ1233&gt;=Z_MIN,F1233&lt;=N_CAP,D1233&lt;=R_MAX,OR(CORONA_REQ=0,O1233&gt;=G1233),OR(CORE_MODE&lt;&gt;3,E_CORE&lt;=E_NULL_MAX),N_CW_A_OK="yes"),1,0)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IF(CORE_MODE=1,G1233,IF(OR(CORE_MODE=3,CORE_MODE=4),IF(A_FEED=2,0,G1233)+(CHOOSE(N_CW+1,0,1,CW_N2,CW_N3,CW_N4,CW_N5,CW_N6)+IF(A_FEED=2,CHOOSE(MIN(N_CW_A,6)+1,0,1,CW_N2,CW_N3,CW_N4,CW_N5,CW_N6),CHOOSE(MIN(N_CW_A,2)+1,0,CW_A1,CW_A2)))*CW_PER_SWING*AM1233,AM1233))</f>
        <v>22.325264475228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2*ROUNDUP(G1234*1000/V_ZENER,0)*PRICE_Z+(4+IF(CORE_MODE=1,1,0)+IF(OR(CORE_MODE=3,CORE_MODE=4),IF(A_FEED=2,0,1)+2*N_CW+2*N_CW_A,0))*ROUNDUP(G1234*DIODE_SAFETY/V_STICK,0)*PRICE_STICK</f>
        <v>86.4</v>
      </c>
      <c r="AG1234" s="24" t="n">
        <f aca="false">SUM(X1234:AF1234)</f>
        <v>4725.34059478</v>
      </c>
      <c r="AH1234" s="20" t="n">
        <f aca="false">FIXED_BOM</f>
        <v>3754</v>
      </c>
      <c r="AI1234" s="24" t="n">
        <f aca="false">(AG1234+AH1234)*(1+CONT)</f>
        <v>9751.241683997</v>
      </c>
      <c r="AJ1234" s="24" t="n">
        <f aca="false">IF(AR1234&gt;0,AI1234/AR1234,1000000000000)</f>
        <v>935.942525665027</v>
      </c>
      <c r="AK1234" s="8" t="n">
        <f aca="false">IF(AND(AP1234&gt;=V_NEED,AR1234&gt;=P_MIN,AQ1234&gt;=Z_MIN,F1234&lt;=N_CAP,D1234&lt;=R_MAX,OR(CORONA_REQ=0,O1234&gt;=G1234),OR(CORE_MODE&lt;&gt;3,E_CORE&lt;=E_NULL_MAX),N_CW_A_OK="yes"),1,0)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IF(CORE_MODE=1,G1234,IF(OR(CORE_MODE=3,CORE_MODE=4),IF(A_FEED=2,0,G1234)+(CHOOSE(N_CW+1,0,1,CW_N2,CW_N3,CW_N4,CW_N5,CW_N6)+IF(A_FEED=2,CHOOSE(MIN(N_CW_A,6)+1,0,1,CW_N2,CW_N3,CW_N4,CW_N5,CW_N6),CHOOSE(MIN(N_CW_A,2)+1,0,CW_A1,CW_A2)))*CW_PER_SWING*AM1234,AM1234))</f>
        <v>22.544027345268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2*ROUNDUP(G1235*1000/V_ZENER,0)*PRICE_Z+(4+IF(CORE_MODE=1,1,0)+IF(OR(CORE_MODE=3,CORE_MODE=4),IF(A_FEED=2,0,1)+2*N_CW+2*N_CW_A,0))*ROUNDUP(G1235*DIODE_SAFETY/V_STICK,0)*PRICE_STICK</f>
        <v>86.4</v>
      </c>
      <c r="AG1235" s="24" t="n">
        <f aca="false">SUM(X1235:AF1235)</f>
        <v>1513.87678453</v>
      </c>
      <c r="AH1235" s="20" t="n">
        <f aca="false">FIXED_BOM</f>
        <v>3754</v>
      </c>
      <c r="AI1235" s="24" t="n">
        <f aca="false">(AG1235+AH1235)*(1+CONT)</f>
        <v>6058.0583022095</v>
      </c>
      <c r="AJ1235" s="24" t="n">
        <f aca="false">IF(AR1235&gt;0,AI1235/AR1235,1000000000000)</f>
        <v>2366.92644868707</v>
      </c>
      <c r="AK1235" s="8" t="n">
        <f aca="false">IF(AND(AP1235&gt;=V_NEED,AR1235&gt;=P_MIN,AQ1235&gt;=Z_MIN,F1235&lt;=N_CAP,D1235&lt;=R_MAX,OR(CORONA_REQ=0,O1235&gt;=G1235),OR(CORE_MODE&lt;&gt;3,E_CORE&lt;=E_NULL_MAX),N_CW_A_OK="yes"),1,0)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IF(CORE_MODE=1,G1235,IF(OR(CORE_MODE=3,CORE_MODE=4),IF(A_FEED=2,0,G1235)+(CHOOSE(N_CW+1,0,1,CW_N2,CW_N3,CW_N4,CW_N5,CW_N6)+IF(A_FEED=2,CHOOSE(MIN(N_CW_A,6)+1,0,1,CW_N2,CW_N3,CW_N4,CW_N5,CW_N6),CHOOSE(MIN(N_CW_A,2)+1,0,CW_A1,CW_A2)))*CW_PER_SWING*AM1235,AM1235))</f>
        <v>21.802033266156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2*ROUNDUP(G1236*1000/V_ZENER,0)*PRICE_Z+(4+IF(CORE_MODE=1,1,0)+IF(OR(CORE_MODE=3,CORE_MODE=4),IF(A_FEED=2,0,1)+2*N_CW+2*N_CW_A,0))*ROUNDUP(G1236*DIODE_SAFETY/V_STICK,0)*PRICE_STICK</f>
        <v>86.4</v>
      </c>
      <c r="AG1236" s="24" t="n">
        <f aca="false">SUM(X1236:AF1236)</f>
        <v>2120.63820528</v>
      </c>
      <c r="AH1236" s="20" t="n">
        <f aca="false">FIXED_BOM</f>
        <v>3754</v>
      </c>
      <c r="AI1236" s="24" t="n">
        <f aca="false">(AG1236+AH1236)*(1+CONT)</f>
        <v>6755.833936072</v>
      </c>
      <c r="AJ1236" s="24" t="n">
        <f aca="false">IF(AR1236&gt;0,AI1236/AR1236,1000000000000)</f>
        <v>1608.29524038415</v>
      </c>
      <c r="AK1236" s="8" t="n">
        <f aca="false">IF(AND(AP1236&gt;=V_NEED,AR1236&gt;=P_MIN,AQ1236&gt;=Z_MIN,F1236&lt;=N_CAP,D1236&lt;=R_MAX,OR(CORONA_REQ=0,O1236&gt;=G1236),OR(CORE_MODE&lt;&gt;3,E_CORE&lt;=E_NULL_MAX),N_CW_A_OK="yes"),1,0)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IF(CORE_MODE=1,G1236,IF(OR(CORE_MODE=3,CORE_MODE=4),IF(A_FEED=2,0,G1236)+(CHOOSE(N_CW+1,0,1,CW_N2,CW_N3,CW_N4,CW_N5,CW_N6)+IF(A_FEED=2,CHOOSE(MIN(N_CW_A,6)+1,0,1,CW_N2,CW_N3,CW_N4,CW_N5,CW_N6),CHOOSE(MIN(N_CW_A,2)+1,0,CW_A1,CW_A2)))*CW_PER_SWING*AM1236,AM1236))</f>
        <v>21.97930165002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2*ROUNDUP(G1237*1000/V_ZENER,0)*PRICE_Z+(4+IF(CORE_MODE=1,1,0)+IF(OR(CORE_MODE=3,CORE_MODE=4),IF(A_FEED=2,0,1)+2*N_CW+2*N_CW_A,0))*ROUNDUP(G1237*DIODE_SAFETY/V_STICK,0)*PRICE_STICK</f>
        <v>86.4</v>
      </c>
      <c r="AG1237" s="24" t="n">
        <f aca="false">SUM(X1237:AF1237)</f>
        <v>2727.39956103</v>
      </c>
      <c r="AH1237" s="20" t="n">
        <f aca="false">FIXED_BOM</f>
        <v>3754</v>
      </c>
      <c r="AI1237" s="24" t="n">
        <f aca="false">(AG1237+AH1237)*(1+CONT)</f>
        <v>7453.6094951845</v>
      </c>
      <c r="AJ1237" s="24" t="n">
        <f aca="false">IF(AR1237&gt;0,AI1237/AR1237,1000000000000)</f>
        <v>1274.01282680286</v>
      </c>
      <c r="AK1237" s="8" t="n">
        <f aca="false">IF(AND(AP1237&gt;=V_NEED,AR1237&gt;=P_MIN,AQ1237&gt;=Z_MIN,F1237&lt;=N_CAP,D1237&lt;=R_MAX,OR(CORONA_REQ=0,O1237&gt;=G1237),OR(CORE_MODE&lt;&gt;3,E_CORE&lt;=E_NULL_MAX),N_CW_A_OK="yes"),1,0)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IF(CORE_MODE=1,G1237,IF(OR(CORE_MODE=3,CORE_MODE=4),IF(A_FEED=2,0,G1237)+(CHOOSE(N_CW+1,0,1,CW_N2,CW_N3,CW_N4,CW_N5,CW_N6)+IF(A_FEED=2,CHOOSE(MIN(N_CW_A,6)+1,0,1,CW_N2,CW_N3,CW_N4,CW_N5,CW_N6),CHOOSE(MIN(N_CW_A,2)+1,0,CW_A1,CW_A2)))*CW_PER_SWING*AM1237,AM1237))</f>
        <v>22.101306305364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2*ROUNDUP(G1238*1000/V_ZENER,0)*PRICE_Z+(4+IF(CORE_MODE=1,1,0)+IF(OR(CORE_MODE=3,CORE_MODE=4),IF(A_FEED=2,0,1)+2*N_CW+2*N_CW_A,0))*ROUNDUP(G1238*DIODE_SAFETY/V_STICK,0)*PRICE_STICK</f>
        <v>86.4</v>
      </c>
      <c r="AG1238" s="24" t="n">
        <f aca="false">SUM(X1238:AF1238)</f>
        <v>3334.16104178</v>
      </c>
      <c r="AH1238" s="20" t="n">
        <f aca="false">FIXED_BOM</f>
        <v>3754</v>
      </c>
      <c r="AI1238" s="24" t="n">
        <f aca="false">(AG1238+AH1238)*(1+CONT)</f>
        <v>8151.385198047</v>
      </c>
      <c r="AJ1238" s="24" t="n">
        <f aca="false">IF(AR1238&gt;0,AI1238/AR1238,1000000000000)</f>
        <v>1086.78455871539</v>
      </c>
      <c r="AK1238" s="8" t="n">
        <f aca="false">IF(AND(AP1238&gt;=V_NEED,AR1238&gt;=P_MIN,AQ1238&gt;=Z_MIN,F1238&lt;=N_CAP,D1238&lt;=R_MAX,OR(CORONA_REQ=0,O1238&gt;=G1238),OR(CORE_MODE&lt;&gt;3,E_CORE&lt;=E_NULL_MAX),N_CW_A_OK="yes"),1,0)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IF(CORE_MODE=1,G1238,IF(OR(CORE_MODE=3,CORE_MODE=4),IF(A_FEED=2,0,G1238)+(CHOOSE(N_CW+1,0,1,CW_N2,CW_N3,CW_N4,CW_N5,CW_N6)+IF(A_FEED=2,CHOOSE(MIN(N_CW_A,6)+1,0,1,CW_N2,CW_N3,CW_N4,CW_N5,CW_N6),CHOOSE(MIN(N_CW_A,2)+1,0,CW_A1,CW_A2)))*CW_PER_SWING*AM1238,AM1238))</f>
        <v>22.273158674052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2*ROUNDUP(G1239*1000/V_ZENER,0)*PRICE_Z+(4+IF(CORE_MODE=1,1,0)+IF(OR(CORE_MODE=3,CORE_MODE=4),IF(A_FEED=2,0,1)+2*N_CW+2*N_CW_A,0))*ROUNDUP(G1239*DIODE_SAFETY/V_STICK,0)*PRICE_STICK</f>
        <v>86.4</v>
      </c>
      <c r="AG1239" s="24" t="n">
        <f aca="false">SUM(X1239:AF1239)</f>
        <v>3845.83022757</v>
      </c>
      <c r="AH1239" s="20" t="n">
        <f aca="false">FIXED_BOM</f>
        <v>3754</v>
      </c>
      <c r="AI1239" s="24" t="n">
        <f aca="false">(AG1239+AH1239)*(1+CONT)</f>
        <v>8739.8047617055</v>
      </c>
      <c r="AJ1239" s="24" t="n">
        <f aca="false">IF(AR1239&gt;0,AI1239/AR1239,1000000000000)</f>
        <v>955.971890922428</v>
      </c>
      <c r="AK1239" s="8" t="n">
        <f aca="false">IF(AND(AP1239&gt;=V_NEED,AR1239&gt;=P_MIN,AQ1239&gt;=Z_MIN,F1239&lt;=N_CAP,D1239&lt;=R_MAX,OR(CORONA_REQ=0,O1239&gt;=G1239),OR(CORE_MODE&lt;&gt;3,E_CORE&lt;=E_NULL_MAX),N_CW_A_OK="yes"),1,0)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IF(CORE_MODE=1,G1239,IF(OR(CORE_MODE=3,CORE_MODE=4),IF(A_FEED=2,0,G1239)+(CHOOSE(N_CW+1,0,1,CW_N2,CW_N3,CW_N4,CW_N5,CW_N6)+IF(A_FEED=2,CHOOSE(MIN(N_CW_A,6)+1,0,1,CW_N2,CW_N3,CW_N4,CW_N5,CW_N6),CHOOSE(MIN(N_CW_A,2)+1,0,CW_A1,CW_A2)))*CW_PER_SWING*AM1239,AM1239))</f>
        <v>22.41181884942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2*ROUNDUP(G1240*1000/V_ZENER,0)*PRICE_Z+(4+IF(CORE_MODE=1,1,0)+IF(OR(CORE_MODE=3,CORE_MODE=4),IF(A_FEED=2,0,1)+2*N_CW+2*N_CW_A,0))*ROUNDUP(G1240*DIODE_SAFETY/V_STICK,0)*PRICE_STICK</f>
        <v>86.4</v>
      </c>
      <c r="AG1240" s="24" t="n">
        <f aca="false">SUM(X1240:AF1240)</f>
        <v>5059.35306407</v>
      </c>
      <c r="AH1240" s="20" t="n">
        <f aca="false">FIXED_BOM</f>
        <v>3754</v>
      </c>
      <c r="AI1240" s="24" t="n">
        <f aca="false">(AG1240+AH1240)*(1+CONT)</f>
        <v>10135.3560236805</v>
      </c>
      <c r="AJ1240" s="24" t="n">
        <f aca="false">IF(AR1240&gt;0,AI1240/AR1240,1000000000000)</f>
        <v>815.370224504164</v>
      </c>
      <c r="AK1240" s="8" t="n">
        <f aca="false">IF(AND(AP1240&gt;=V_NEED,AR1240&gt;=P_MIN,AQ1240&gt;=Z_MIN,F1240&lt;=N_CAP,D1240&lt;=R_MAX,OR(CORONA_REQ=0,O1240&gt;=G1240),OR(CORE_MODE&lt;&gt;3,E_CORE&lt;=E_NULL_MAX),N_CW_A_OK="yes"),1,0)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IF(CORE_MODE=1,G1240,IF(OR(CORE_MODE=3,CORE_MODE=4),IF(A_FEED=2,0,G1240)+(CHOOSE(N_CW+1,0,1,CW_N2,CW_N3,CW_N4,CW_N5,CW_N6)+IF(A_FEED=2,CHOOSE(MIN(N_CW_A,6)+1,0,1,CW_N2,CW_N3,CW_N4,CW_N5,CW_N6),CHOOSE(MIN(N_CW_A,2)+1,0,CW_A1,CW_A2)))*CW_PER_SWING*AM1240,AM1240))</f>
        <v>22.664932668378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2*ROUNDUP(G1241*1000/V_ZENER,0)*PRICE_Z+(4+IF(CORE_MODE=1,1,0)+IF(OR(CORE_MODE=3,CORE_MODE=4),IF(A_FEED=2,0,1)+2*N_CW+2*N_CW_A,0))*ROUNDUP(G1241*DIODE_SAFETY/V_STICK,0)*PRICE_STICK</f>
        <v>86.4</v>
      </c>
      <c r="AG1241" s="24" t="n">
        <f aca="false">SUM(X1241:AF1241)</f>
        <v>1621.15293521</v>
      </c>
      <c r="AH1241" s="20" t="n">
        <f aca="false">FIXED_BOM</f>
        <v>3754</v>
      </c>
      <c r="AI1241" s="24" t="n">
        <f aca="false">(AG1241+AH1241)*(1+CONT)</f>
        <v>6181.4258754915</v>
      </c>
      <c r="AJ1241" s="24" t="n">
        <f aca="false">IF(AR1241&gt;0,AI1241/AR1241,1000000000000)</f>
        <v>2154.2490342065</v>
      </c>
      <c r="AK1241" s="8" t="n">
        <f aca="false">IF(AND(AP1241&gt;=V_NEED,AR1241&gt;=P_MIN,AQ1241&gt;=Z_MIN,F1241&lt;=N_CAP,D1241&lt;=R_MAX,OR(CORONA_REQ=0,O1241&gt;=G1241),OR(CORE_MODE&lt;&gt;3,E_CORE&lt;=E_NULL_MAX),N_CW_A_OK="yes"),1,0)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IF(CORE_MODE=1,G1241,IF(OR(CORE_MODE=3,CORE_MODE=4),IF(A_FEED=2,0,G1241)+(CHOOSE(N_CW+1,0,1,CW_N2,CW_N3,CW_N4,CW_N5,CW_N6)+IF(A_FEED=2,CHOOSE(MIN(N_CW_A,6)+1,0,1,CW_N2,CW_N3,CW_N4,CW_N5,CW_N6),CHOOSE(MIN(N_CW_A,2)+1,0,CW_A1,CW_A2)))*CW_PER_SWING*AM1241,AM1241))</f>
        <v>21.74037728148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2*ROUNDUP(G1242*1000/V_ZENER,0)*PRICE_Z+(4+IF(CORE_MODE=1,1,0)+IF(OR(CORE_MODE=3,CORE_MODE=4),IF(A_FEED=2,0,1)+2*N_CW+2*N_CW_A,0))*ROUNDUP(G1242*DIODE_SAFETY/V_STICK,0)*PRICE_STICK</f>
        <v>86.4</v>
      </c>
      <c r="AG1242" s="24" t="n">
        <f aca="false">SUM(X1242:AF1242)</f>
        <v>2234.00639882</v>
      </c>
      <c r="AH1242" s="20" t="n">
        <f aca="false">FIXED_BOM</f>
        <v>3754</v>
      </c>
      <c r="AI1242" s="24" t="n">
        <f aca="false">(AG1242+AH1242)*(1+CONT)</f>
        <v>6886.207358643</v>
      </c>
      <c r="AJ1242" s="24" t="n">
        <f aca="false">IF(AR1242&gt;0,AI1242/AR1242,1000000000000)</f>
        <v>1468.08824011517</v>
      </c>
      <c r="AK1242" s="8" t="n">
        <f aca="false">IF(AND(AP1242&gt;=V_NEED,AR1242&gt;=P_MIN,AQ1242&gt;=Z_MIN,F1242&lt;=N_CAP,D1242&lt;=R_MAX,OR(CORONA_REQ=0,O1242&gt;=G1242),OR(CORE_MODE&lt;&gt;3,E_CORE&lt;=E_NULL_MAX),N_CW_A_OK="yes"),1,0)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IF(CORE_MODE=1,G1242,IF(OR(CORE_MODE=3,CORE_MODE=4),IF(A_FEED=2,0,G1242)+(CHOOSE(N_CW+1,0,1,CW_N2,CW_N3,CW_N4,CW_N5,CW_N6)+IF(A_FEED=2,CHOOSE(MIN(N_CW_A,6)+1,0,1,CW_N2,CW_N3,CW_N4,CW_N5,CW_N6),CHOOSE(MIN(N_CW_A,2)+1,0,CW_A1,CW_A2)))*CW_PER_SWING*AM1242,AM1242))</f>
        <v>21.918630395376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2*ROUNDUP(G1243*1000/V_ZENER,0)*PRICE_Z+(4+IF(CORE_MODE=1,1,0)+IF(OR(CORE_MODE=3,CORE_MODE=4),IF(A_FEED=2,0,1)+2*N_CW+2*N_CW_A,0))*ROUNDUP(G1243*DIODE_SAFETY/V_STICK,0)*PRICE_STICK</f>
        <v>86.4</v>
      </c>
      <c r="AG1243" s="24" t="n">
        <f aca="false">SUM(X1243:AF1243)</f>
        <v>2846.85974593</v>
      </c>
      <c r="AH1243" s="20" t="n">
        <f aca="false">FIXED_BOM</f>
        <v>3754</v>
      </c>
      <c r="AI1243" s="24" t="n">
        <f aca="false">(AG1243+AH1243)*(1+CONT)</f>
        <v>7590.9887078195</v>
      </c>
      <c r="AJ1243" s="24" t="n">
        <f aca="false">IF(AR1243&gt;0,AI1243/AR1243,1000000000000)</f>
        <v>1166.25543840876</v>
      </c>
      <c r="AK1243" s="8" t="n">
        <f aca="false">IF(AND(AP1243&gt;=V_NEED,AR1243&gt;=P_MIN,AQ1243&gt;=Z_MIN,F1243&lt;=N_CAP,D1243&lt;=R_MAX,OR(CORONA_REQ=0,O1243&gt;=G1243),OR(CORE_MODE&lt;&gt;3,E_CORE&lt;=E_NULL_MAX),N_CW_A_OK="yes"),1,0)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IF(CORE_MODE=1,G1243,IF(OR(CORE_MODE=3,CORE_MODE=4),IF(A_FEED=2,0,G1243)+(CHOOSE(N_CW+1,0,1,CW_N2,CW_N3,CW_N4,CW_N5,CW_N6)+IF(A_FEED=2,CHOOSE(MIN(N_CW_A,6)+1,0,1,CW_N2,CW_N3,CW_N4,CW_N5,CW_N6),CHOOSE(MIN(N_CW_A,2)+1,0,CW_A1,CW_A2)))*CW_PER_SWING*AM1243,AM1243))</f>
        <v>22.092698406636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2*ROUNDUP(G1244*1000/V_ZENER,0)*PRICE_Z+(4+IF(CORE_MODE=1,1,0)+IF(OR(CORE_MODE=3,CORE_MODE=4),IF(A_FEED=2,0,1)+2*N_CW+2*N_CW_A,0))*ROUNDUP(G1244*DIODE_SAFETY/V_STICK,0)*PRICE_STICK</f>
        <v>86.4</v>
      </c>
      <c r="AG1244" s="24" t="n">
        <f aca="false">SUM(X1244:AF1244)</f>
        <v>3459.71315454</v>
      </c>
      <c r="AH1244" s="20" t="n">
        <f aca="false">FIXED_BOM</f>
        <v>3754</v>
      </c>
      <c r="AI1244" s="24" t="n">
        <f aca="false">(AG1244+AH1244)*(1+CONT)</f>
        <v>8295.770127721</v>
      </c>
      <c r="AJ1244" s="24" t="n">
        <f aca="false">IF(AR1244&gt;0,AI1244/AR1244,1000000000000)</f>
        <v>995.893760512007</v>
      </c>
      <c r="AK1244" s="8" t="n">
        <f aca="false">IF(AND(AP1244&gt;=V_NEED,AR1244&gt;=P_MIN,AQ1244&gt;=Z_MIN,F1244&lt;=N_CAP,D1244&lt;=R_MAX,OR(CORONA_REQ=0,O1244&gt;=G1244),OR(CORE_MODE&lt;&gt;3,E_CORE&lt;=E_NULL_MAX),N_CW_A_OK="yes"),1,0)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IF(CORE_MODE=1,G1244,IF(OR(CORE_MODE=3,CORE_MODE=4),IF(A_FEED=2,0,G1244)+(CHOOSE(N_CW+1,0,1,CW_N2,CW_N3,CW_N4,CW_N5,CW_N6)+IF(A_FEED=2,CHOOSE(MIN(N_CW_A,6)+1,0,1,CW_N2,CW_N3,CW_N4,CW_N5,CW_N6),CHOOSE(MIN(N_CW_A,2)+1,0,CW_A1,CW_A2)))*CW_PER_SWING*AM1244,AM1244))</f>
        <v>22.260242581434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2*ROUNDUP(G1245*1000/V_ZENER,0)*PRICE_Z+(4+IF(CORE_MODE=1,1,0)+IF(OR(CORE_MODE=3,CORE_MODE=4),IF(A_FEED=2,0,1)+2*N_CW+2*N_CW_A,0))*ROUNDUP(G1245*DIODE_SAFETY/V_STICK,0)*PRICE_STICK</f>
        <v>86.4</v>
      </c>
      <c r="AG1245" s="24" t="n">
        <f aca="false">SUM(X1245:AF1245)</f>
        <v>4072.56660618</v>
      </c>
      <c r="AH1245" s="20" t="n">
        <f aca="false">FIXED_BOM</f>
        <v>3754</v>
      </c>
      <c r="AI1245" s="24" t="n">
        <f aca="false">(AG1245+AH1245)*(1+CONT)</f>
        <v>9000.551597107</v>
      </c>
      <c r="AJ1245" s="24" t="n">
        <f aca="false">IF(AR1245&gt;0,AI1245/AR1245,1000000000000)</f>
        <v>886.78626549867</v>
      </c>
      <c r="AK1245" s="8" t="n">
        <f aca="false">IF(AND(AP1245&gt;=V_NEED,AR1245&gt;=P_MIN,AQ1245&gt;=Z_MIN,F1245&lt;=N_CAP,D1245&lt;=R_MAX,OR(CORONA_REQ=0,O1245&gt;=G1245),OR(CORE_MODE&lt;&gt;3,E_CORE&lt;=E_NULL_MAX),N_CW_A_OK="yes"),1,0)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IF(CORE_MODE=1,G1245,IF(OR(CORE_MODE=3,CORE_MODE=4),IF(A_FEED=2,0,G1245)+(CHOOSE(N_CW+1,0,1,CW_N2,CW_N3,CW_N4,CW_N5,CW_N6)+IF(A_FEED=2,CHOOSE(MIN(N_CW_A,6)+1,0,1,CW_N2,CW_N3,CW_N4,CW_N5,CW_N6),CHOOSE(MIN(N_CW_A,2)+1,0,CW_A1,CW_A2)))*CW_PER_SWING*AM1245,AM1245))</f>
        <v>22.395507136002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2*ROUNDUP(G1246*1000/V_ZENER,0)*PRICE_Z+(4+IF(CORE_MODE=1,1,0)+IF(OR(CORE_MODE=3,CORE_MODE=4),IF(A_FEED=2,0,1)+2*N_CW+2*N_CW_A,0))*ROUNDUP(G1246*DIODE_SAFETY/V_STICK,0)*PRICE_STICK</f>
        <v>86.4</v>
      </c>
      <c r="AG1246" s="24" t="n">
        <f aca="false">SUM(X1246:AF1246)</f>
        <v>5298.2734234</v>
      </c>
      <c r="AH1246" s="20" t="n">
        <f aca="false">FIXED_BOM</f>
        <v>3754</v>
      </c>
      <c r="AI1246" s="24" t="n">
        <f aca="false">(AG1246+AH1246)*(1+CONT)</f>
        <v>10410.11443691</v>
      </c>
      <c r="AJ1246" s="24" t="n">
        <f aca="false">IF(AR1246&gt;0,AI1246/AR1246,1000000000000)</f>
        <v>755.262652716638</v>
      </c>
      <c r="AK1246" s="8" t="n">
        <f aca="false">IF(AND(AP1246&gt;=V_NEED,AR1246&gt;=P_MIN,AQ1246&gt;=Z_MIN,F1246&lt;=N_CAP,D1246&lt;=R_MAX,OR(CORONA_REQ=0,O1246&gt;=G1246),OR(CORE_MODE&lt;&gt;3,E_CORE&lt;=E_NULL_MAX),N_CW_A_OK="yes"),1,0)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IF(CORE_MODE=1,G1246,IF(OR(CORE_MODE=3,CORE_MODE=4),IF(A_FEED=2,0,G1246)+(CHOOSE(N_CW+1,0,1,CW_N2,CW_N3,CW_N4,CW_N5,CW_N6)+IF(A_FEED=2,CHOOSE(MIN(N_CW_A,6)+1,0,1,CW_N2,CW_N3,CW_N4,CW_N5,CW_N6),CHOOSE(MIN(N_CW_A,2)+1,0,CW_A1,CW_A2)))*CW_PER_SWING*AM1246,AM1246))</f>
        <v>22.780566290196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2*ROUNDUP(G1247*1000/V_ZENER,0)*PRICE_Z+(4+IF(CORE_MODE=1,1,0)+IF(OR(CORE_MODE=3,CORE_MODE=4),IF(A_FEED=2,0,1)+2*N_CW+2*N_CW_A,0))*ROUNDUP(G1247*DIODE_SAFETY/V_STICK,0)*PRICE_STICK</f>
        <v>86.4</v>
      </c>
      <c r="AG1247" s="24" t="n">
        <f aca="false">SUM(X1247:AF1247)</f>
        <v>1575.55136506</v>
      </c>
      <c r="AH1247" s="20" t="n">
        <f aca="false">FIXED_BOM</f>
        <v>3754</v>
      </c>
      <c r="AI1247" s="24" t="n">
        <f aca="false">(AG1247+AH1247)*(1+CONT)</f>
        <v>6128.984069819</v>
      </c>
      <c r="AJ1247" s="24" t="n">
        <f aca="false">IF(AR1247&gt;0,AI1247/AR1247,1000000000000)</f>
        <v>2968.2265126512</v>
      </c>
      <c r="AK1247" s="8" t="n">
        <f aca="false">IF(AND(AP1247&gt;=V_NEED,AR1247&gt;=P_MIN,AQ1247&gt;=Z_MIN,F1247&lt;=N_CAP,D1247&lt;=R_MAX,OR(CORONA_REQ=0,O1247&gt;=G1247),OR(CORE_MODE&lt;&gt;3,E_CORE&lt;=E_NULL_MAX),N_CW_A_OK="yes"),1,0)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IF(CORE_MODE=1,G1247,IF(OR(CORE_MODE=3,CORE_MODE=4),IF(A_FEED=2,0,G1247)+(CHOOSE(N_CW+1,0,1,CW_N2,CW_N3,CW_N4,CW_N5,CW_N6)+IF(A_FEED=2,CHOOSE(MIN(N_CW_A,6)+1,0,1,CW_N2,CW_N3,CW_N4,CW_N5,CW_N6),CHOOSE(MIN(N_CW_A,2)+1,0,CW_A1,CW_A2)))*CW_PER_SWING*AM1247,AM1247))</f>
        <v>21.730644583362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2*ROUNDUP(G1248*1000/V_ZENER,0)*PRICE_Z+(4+IF(CORE_MODE=1,1,0)+IF(OR(CORE_MODE=3,CORE_MODE=4),IF(A_FEED=2,0,1)+2*N_CW+2*N_CW_A,0))*ROUNDUP(G1248*DIODE_SAFETY/V_STICK,0)*PRICE_STICK</f>
        <v>86.4</v>
      </c>
      <c r="AG1248" s="24" t="n">
        <f aca="false">SUM(X1248:AF1248)</f>
        <v>2108.82480629</v>
      </c>
      <c r="AH1248" s="20" t="n">
        <f aca="false">FIXED_BOM</f>
        <v>3754</v>
      </c>
      <c r="AI1248" s="24" t="n">
        <f aca="false">(AG1248+AH1248)*(1+CONT)</f>
        <v>6742.2485272335</v>
      </c>
      <c r="AJ1248" s="24" t="n">
        <f aca="false">IF(AR1248&gt;0,AI1248/AR1248,1000000000000)</f>
        <v>1968.47362124586</v>
      </c>
      <c r="AK1248" s="8" t="n">
        <f aca="false">IF(AND(AP1248&gt;=V_NEED,AR1248&gt;=P_MIN,AQ1248&gt;=Z_MIN,F1248&lt;=N_CAP,D1248&lt;=R_MAX,OR(CORONA_REQ=0,O1248&gt;=G1248),OR(CORE_MODE&lt;&gt;3,E_CORE&lt;=E_NULL_MAX),N_CW_A_OK="yes"),1,0)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IF(CORE_MODE=1,G1248,IF(OR(CORE_MODE=3,CORE_MODE=4),IF(A_FEED=2,0,G1248)+(CHOOSE(N_CW+1,0,1,CW_N2,CW_N3,CW_N4,CW_N5,CW_N6)+IF(A_FEED=2,CHOOSE(MIN(N_CW_A,6)+1,0,1,CW_N2,CW_N3,CW_N4,CW_N5,CW_N6),CHOOSE(MIN(N_CW_A,2)+1,0,CW_A1,CW_A2)))*CW_PER_SWING*AM1248,AM1248))</f>
        <v>21.909941850654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2*ROUNDUP(G1249*1000/V_ZENER,0)*PRICE_Z+(4+IF(CORE_MODE=1,1,0)+IF(OR(CORE_MODE=3,CORE_MODE=4),IF(A_FEED=2,0,1)+2*N_CW+2*N_CW_A,0))*ROUNDUP(G1249*DIODE_SAFETY/V_STICK,0)*PRICE_STICK</f>
        <v>86.4</v>
      </c>
      <c r="AG1249" s="24" t="n">
        <f aca="false">SUM(X1249:AF1249)</f>
        <v>2746.42354132</v>
      </c>
      <c r="AH1249" s="20" t="n">
        <f aca="false">FIXED_BOM</f>
        <v>3754</v>
      </c>
      <c r="AI1249" s="24" t="n">
        <f aca="false">(AG1249+AH1249)*(1+CONT)</f>
        <v>7475.487072518</v>
      </c>
      <c r="AJ1249" s="24" t="n">
        <f aca="false">IF(AR1249&gt;0,AI1249/AR1249,1000000000000)</f>
        <v>1560.96938601166</v>
      </c>
      <c r="AK1249" s="8" t="n">
        <f aca="false">IF(AND(AP1249&gt;=V_NEED,AR1249&gt;=P_MIN,AQ1249&gt;=Z_MIN,F1249&lt;=N_CAP,D1249&lt;=R_MAX,OR(CORONA_REQ=0,O1249&gt;=G1249),OR(CORE_MODE&lt;&gt;3,E_CORE&lt;=E_NULL_MAX),N_CW_A_OK="yes"),1,0)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IF(CORE_MODE=1,G1249,IF(OR(CORE_MODE=3,CORE_MODE=4),IF(A_FEED=2,0,G1249)+(CHOOSE(N_CW+1,0,1,CW_N2,CW_N3,CW_N4,CW_N5,CW_N6)+IF(A_FEED=2,CHOOSE(MIN(N_CW_A,6)+1,0,1,CW_N2,CW_N3,CW_N4,CW_N5,CW_N6),CHOOSE(MIN(N_CW_A,2)+1,0,CW_A1,CW_A2)))*CW_PER_SWING*AM1249,AM1249))</f>
        <v>22.030371786852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2*ROUNDUP(G1250*1000/V_ZENER,0)*PRICE_Z+(4+IF(CORE_MODE=1,1,0)+IF(OR(CORE_MODE=3,CORE_MODE=4),IF(A_FEED=2,0,1)+2*N_CW+2*N_CW_A,0))*ROUNDUP(G1250*DIODE_SAFETY/V_STICK,0)*PRICE_STICK</f>
        <v>86.4</v>
      </c>
      <c r="AG1250" s="24" t="n">
        <f aca="false">SUM(X1250:AF1250)</f>
        <v>3279.69692255</v>
      </c>
      <c r="AH1250" s="20" t="n">
        <f aca="false">FIXED_BOM</f>
        <v>3754</v>
      </c>
      <c r="AI1250" s="24" t="n">
        <f aca="false">(AG1250+AH1250)*(1+CONT)</f>
        <v>8088.7514609325</v>
      </c>
      <c r="AJ1250" s="24" t="n">
        <f aca="false">IF(AR1250&gt;0,AI1250/AR1250,1000000000000)</f>
        <v>1315.13679061197</v>
      </c>
      <c r="AK1250" s="8" t="n">
        <f aca="false">IF(AND(AP1250&gt;=V_NEED,AR1250&gt;=P_MIN,AQ1250&gt;=Z_MIN,F1250&lt;=N_CAP,D1250&lt;=R_MAX,OR(CORONA_REQ=0,O1250&gt;=G1250),OR(CORE_MODE&lt;&gt;3,E_CORE&lt;=E_NULL_MAX),N_CW_A_OK="yes"),1,0)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IF(CORE_MODE=1,G1250,IF(OR(CORE_MODE=3,CORE_MODE=4),IF(A_FEED=2,0,G1250)+(CHOOSE(N_CW+1,0,1,CW_N2,CW_N3,CW_N4,CW_N5,CW_N6)+IF(A_FEED=2,CHOOSE(MIN(N_CW_A,6)+1,0,1,CW_N2,CW_N3,CW_N4,CW_N5,CW_N6),CHOOSE(MIN(N_CW_A,2)+1,0,CW_A1,CW_A2)))*CW_PER_SWING*AM1250,AM1250))</f>
        <v>22.13934150285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2*ROUNDUP(G1251*1000/V_ZENER,0)*PRICE_Z+(4+IF(CORE_MODE=1,1,0)+IF(OR(CORE_MODE=3,CORE_MODE=4),IF(A_FEED=2,0,1)+2*N_CW+2*N_CW_A,0))*ROUNDUP(G1251*DIODE_SAFETY/V_STICK,0)*PRICE_STICK</f>
        <v>86.4</v>
      </c>
      <c r="AG1251" s="24" t="n">
        <f aca="false">SUM(X1251:AF1251)</f>
        <v>3917.29565258</v>
      </c>
      <c r="AH1251" s="20" t="n">
        <f aca="false">FIXED_BOM</f>
        <v>3754</v>
      </c>
      <c r="AI1251" s="24" t="n">
        <f aca="false">(AG1251+AH1251)*(1+CONT)</f>
        <v>8821.990000467</v>
      </c>
      <c r="AJ1251" s="24" t="n">
        <f aca="false">IF(AR1251&gt;0,AI1251/AR1251,1000000000000)</f>
        <v>1174.71111227998</v>
      </c>
      <c r="AK1251" s="8" t="n">
        <f aca="false">IF(AND(AP1251&gt;=V_NEED,AR1251&gt;=P_MIN,AQ1251&gt;=Z_MIN,F1251&lt;=N_CAP,D1251&lt;=R_MAX,OR(CORONA_REQ=0,O1251&gt;=G1251),OR(CORE_MODE&lt;&gt;3,E_CORE&lt;=E_NULL_MAX),N_CW_A_OK="yes"),1,0)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IF(CORE_MODE=1,G1251,IF(OR(CORE_MODE=3,CORE_MODE=4),IF(A_FEED=2,0,G1251)+(CHOOSE(N_CW+1,0,1,CW_N2,CW_N3,CW_N4,CW_N5,CW_N6)+IF(A_FEED=2,CHOOSE(MIN(N_CW_A,6)+1,0,1,CW_N2,CW_N3,CW_N4,CW_N5,CW_N6),CHOOSE(MIN(N_CW_A,2)+1,0,CW_A1,CW_A2)))*CW_PER_SWING*AM1251,AM1251))</f>
        <v>22.278345484824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2*ROUNDUP(G1252*1000/V_ZENER,0)*PRICE_Z+(4+IF(CORE_MODE=1,1,0)+IF(OR(CORE_MODE=3,CORE_MODE=4),IF(A_FEED=2,0,1)+2*N_CW+2*N_CW_A,0))*ROUNDUP(G1252*DIODE_SAFETY/V_STICK,0)*PRICE_STICK</f>
        <v>86.4</v>
      </c>
      <c r="AG1252" s="24" t="n">
        <f aca="false">SUM(X1252:AF1252)</f>
        <v>4983.84254851</v>
      </c>
      <c r="AH1252" s="20" t="n">
        <f aca="false">FIXED_BOM</f>
        <v>3754</v>
      </c>
      <c r="AI1252" s="24" t="n">
        <f aca="false">(AG1252+AH1252)*(1+CONT)</f>
        <v>10048.5189307865</v>
      </c>
      <c r="AJ1252" s="24" t="n">
        <f aca="false">IF(AR1252&gt;0,AI1252/AR1252,1000000000000)</f>
        <v>981.418945484885</v>
      </c>
      <c r="AK1252" s="8" t="n">
        <f aca="false">IF(AND(AP1252&gt;=V_NEED,AR1252&gt;=P_MIN,AQ1252&gt;=Z_MIN,F1252&lt;=N_CAP,D1252&lt;=R_MAX,OR(CORONA_REQ=0,O1252&gt;=G1252),OR(CORE_MODE&lt;&gt;3,E_CORE&lt;=E_NULL_MAX),N_CW_A_OK="yes"),1,0)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IF(CORE_MODE=1,G1252,IF(OR(CORE_MODE=3,CORE_MODE=4),IF(A_FEED=2,0,G1252)+(CHOOSE(N_CW+1,0,1,CW_N2,CW_N3,CW_N4,CW_N5,CW_N6)+IF(A_FEED=2,CHOOSE(MIN(N_CW_A,6)+1,0,1,CW_N2,CW_N3,CW_N4,CW_N5,CW_N6),CHOOSE(MIN(N_CW_A,2)+1,0,CW_A1,CW_A2)))*CW_PER_SWING*AM1252,AM1252))</f>
        <v>22.495113427644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2*ROUNDUP(G1253*1000/V_ZENER,0)*PRICE_Z+(4+IF(CORE_MODE=1,1,0)+IF(OR(CORE_MODE=3,CORE_MODE=4),IF(A_FEED=2,0,1)+2*N_CW+2*N_CW_A,0))*ROUNDUP(G1253*DIODE_SAFETY/V_STICK,0)*PRICE_STICK</f>
        <v>86.4</v>
      </c>
      <c r="AG1253" s="24" t="n">
        <f aca="false">SUM(X1253:AF1253)</f>
        <v>1591.79666602</v>
      </c>
      <c r="AH1253" s="20" t="n">
        <f aca="false">FIXED_BOM</f>
        <v>3754</v>
      </c>
      <c r="AI1253" s="24" t="n">
        <f aca="false">(AG1253+AH1253)*(1+CONT)</f>
        <v>6147.666165923</v>
      </c>
      <c r="AJ1253" s="24" t="n">
        <f aca="false">IF(AR1253&gt;0,AI1253/AR1253,1000000000000)</f>
        <v>2449.96338242546</v>
      </c>
      <c r="AK1253" s="8" t="n">
        <f aca="false">IF(AND(AP1253&gt;=V_NEED,AR1253&gt;=P_MIN,AQ1253&gt;=Z_MIN,F1253&lt;=N_CAP,D1253&lt;=R_MAX,OR(CORONA_REQ=0,O1253&gt;=G1253),OR(CORE_MODE&lt;&gt;3,E_CORE&lt;=E_NULL_MAX),N_CW_A_OK="yes"),1,0)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IF(CORE_MODE=1,G1253,IF(OR(CORE_MODE=3,CORE_MODE=4),IF(A_FEED=2,0,G1253)+(CHOOSE(N_CW+1,0,1,CW_N2,CW_N3,CW_N4,CW_N5,CW_N6)+IF(A_FEED=2,CHOOSE(MIN(N_CW_A,6)+1,0,1,CW_N2,CW_N3,CW_N4,CW_N5,CW_N6),CHOOSE(MIN(N_CW_A,2)+1,0,CW_A1,CW_A2)))*CW_PER_SWING*AM1253,AM1253))</f>
        <v>21.7570158234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2*ROUNDUP(G1254*1000/V_ZENER,0)*PRICE_Z+(4+IF(CORE_MODE=1,1,0)+IF(OR(CORE_MODE=3,CORE_MODE=4),IF(A_FEED=2,0,1)+2*N_CW+2*N_CW_A,0))*ROUNDUP(G1254*DIODE_SAFETY/V_STICK,0)*PRICE_STICK</f>
        <v>86.4</v>
      </c>
      <c r="AG1254" s="24" t="n">
        <f aca="false">SUM(X1254:AF1254)</f>
        <v>2237.51805153</v>
      </c>
      <c r="AH1254" s="20" t="n">
        <f aca="false">FIXED_BOM</f>
        <v>3754</v>
      </c>
      <c r="AI1254" s="24" t="n">
        <f aca="false">(AG1254+AH1254)*(1+CONT)</f>
        <v>6890.2457592595</v>
      </c>
      <c r="AJ1254" s="24" t="n">
        <f aca="false">IF(AR1254&gt;0,AI1254/AR1254,1000000000000)</f>
        <v>1671.77419364266</v>
      </c>
      <c r="AK1254" s="8" t="n">
        <f aca="false">IF(AND(AP1254&gt;=V_NEED,AR1254&gt;=P_MIN,AQ1254&gt;=Z_MIN,F1254&lt;=N_CAP,D1254&lt;=R_MAX,OR(CORONA_REQ=0,O1254&gt;=G1254),OR(CORE_MODE&lt;&gt;3,E_CORE&lt;=E_NULL_MAX),N_CW_A_OK="yes"),1,0)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IF(CORE_MODE=1,G1254,IF(OR(CORE_MODE=3,CORE_MODE=4),IF(A_FEED=2,0,G1254)+(CHOOSE(N_CW+1,0,1,CW_N2,CW_N3,CW_N4,CW_N5,CW_N6)+IF(A_FEED=2,CHOOSE(MIN(N_CW_A,6)+1,0,1,CW_N2,CW_N3,CW_N4,CW_N5,CW_N6),CHOOSE(MIN(N_CW_A,2)+1,0,CW_A1,CW_A2)))*CW_PER_SWING*AM1254,AM1254))</f>
        <v>21.934581324084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2*ROUNDUP(G1255*1000/V_ZENER,0)*PRICE_Z+(4+IF(CORE_MODE=1,1,0)+IF(OR(CORE_MODE=3,CORE_MODE=4),IF(A_FEED=2,0,1)+2*N_CW+2*N_CW_A,0))*ROUNDUP(G1255*DIODE_SAFETY/V_STICK,0)*PRICE_STICK</f>
        <v>86.4</v>
      </c>
      <c r="AG1255" s="24" t="n">
        <f aca="false">SUM(X1255:AF1255)</f>
        <v>2883.23943204</v>
      </c>
      <c r="AH1255" s="20" t="n">
        <f aca="false">FIXED_BOM</f>
        <v>3754</v>
      </c>
      <c r="AI1255" s="24" t="n">
        <f aca="false">(AG1255+AH1255)*(1+CONT)</f>
        <v>7632.825346846</v>
      </c>
      <c r="AJ1255" s="24" t="n">
        <f aca="false">IF(AR1255&gt;0,AI1255/AR1255,1000000000000)</f>
        <v>1331.46985159973</v>
      </c>
      <c r="AK1255" s="8" t="n">
        <f aca="false">IF(AND(AP1255&gt;=V_NEED,AR1255&gt;=P_MIN,AQ1255&gt;=Z_MIN,F1255&lt;=N_CAP,D1255&lt;=R_MAX,OR(CORONA_REQ=0,O1255&gt;=G1255),OR(CORE_MODE&lt;&gt;3,E_CORE&lt;=E_NULL_MAX),N_CW_A_OK="yes"),1,0)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IF(CORE_MODE=1,G1255,IF(OR(CORE_MODE=3,CORE_MODE=4),IF(A_FEED=2,0,G1255)+(CHOOSE(N_CW+1,0,1,CW_N2,CW_N3,CW_N4,CW_N5,CW_N6)+IF(A_FEED=2,CHOOSE(MIN(N_CW_A,6)+1,0,1,CW_N2,CW_N3,CW_N4,CW_N5,CW_N6),CHOOSE(MIN(N_CW_A,2)+1,0,CW_A1,CW_A2)))*CW_PER_SWING*AM1255,AM1255))</f>
        <v>22.05708258897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2*ROUNDUP(G1256*1000/V_ZENER,0)*PRICE_Z+(4+IF(CORE_MODE=1,1,0)+IF(OR(CORE_MODE=3,CORE_MODE=4),IF(A_FEED=2,0,1)+2*N_CW+2*N_CW_A,0))*ROUNDUP(G1256*DIODE_SAFETY/V_STICK,0)*PRICE_STICK</f>
        <v>86.4</v>
      </c>
      <c r="AG1256" s="24" t="n">
        <f aca="false">SUM(X1256:AF1256)</f>
        <v>3528.96081755</v>
      </c>
      <c r="AH1256" s="20" t="n">
        <f aca="false">FIXED_BOM</f>
        <v>3754</v>
      </c>
      <c r="AI1256" s="24" t="n">
        <f aca="false">(AG1256+AH1256)*(1+CONT)</f>
        <v>8375.4049401825</v>
      </c>
      <c r="AJ1256" s="24" t="n">
        <f aca="false">IF(AR1256&gt;0,AI1256/AR1256,1000000000000)</f>
        <v>1139.59258577894</v>
      </c>
      <c r="AK1256" s="8" t="n">
        <f aca="false">IF(AND(AP1256&gt;=V_NEED,AR1256&gt;=P_MIN,AQ1256&gt;=Z_MIN,F1256&lt;=N_CAP,D1256&lt;=R_MAX,OR(CORONA_REQ=0,O1256&gt;=G1256),OR(CORE_MODE&lt;&gt;3,E_CORE&lt;=E_NULL_MAX),N_CW_A_OK="yes"),1,0)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IF(CORE_MODE=1,G1256,IF(OR(CORE_MODE=3,CORE_MODE=4),IF(A_FEED=2,0,G1256)+(CHOOSE(N_CW+1,0,1,CW_N2,CW_N3,CW_N4,CW_N5,CW_N6)+IF(A_FEED=2,CHOOSE(MIN(N_CW_A,6)+1,0,1,CW_N2,CW_N3,CW_N4,CW_N5,CW_N6),CHOOSE(MIN(N_CW_A,2)+1,0,CW_A1,CW_A2)))*CW_PER_SWING*AM1256,AM1256))</f>
        <v>22.227411172824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2*ROUNDUP(G1257*1000/V_ZENER,0)*PRICE_Z+(4+IF(CORE_MODE=1,1,0)+IF(OR(CORE_MODE=3,CORE_MODE=4),IF(A_FEED=2,0,1)+2*N_CW+2*N_CW_A,0))*ROUNDUP(G1257*DIODE_SAFETY/V_STICK,0)*PRICE_STICK</f>
        <v>86.4</v>
      </c>
      <c r="AG1257" s="24" t="n">
        <f aca="false">SUM(X1257:AF1257)</f>
        <v>4070.35692123</v>
      </c>
      <c r="AH1257" s="20" t="n">
        <f aca="false">FIXED_BOM</f>
        <v>3754</v>
      </c>
      <c r="AI1257" s="24" t="n">
        <f aca="false">(AG1257+AH1257)*(1+CONT)</f>
        <v>8998.0104594145</v>
      </c>
      <c r="AJ1257" s="24" t="n">
        <f aca="false">IF(AR1257&gt;0,AI1257/AR1257,1000000000000)</f>
        <v>1003.30466400255</v>
      </c>
      <c r="AK1257" s="8" t="n">
        <f aca="false">IF(AND(AP1257&gt;=V_NEED,AR1257&gt;=P_MIN,AQ1257&gt;=Z_MIN,F1257&lt;=N_CAP,D1257&lt;=R_MAX,OR(CORONA_REQ=0,O1257&gt;=G1257),OR(CORE_MODE&lt;&gt;3,E_CORE&lt;=E_NULL_MAX),N_CW_A_OK="yes"),1,0)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IF(CORE_MODE=1,G1257,IF(OR(CORE_MODE=3,CORE_MODE=4),IF(A_FEED=2,0,G1257)+(CHOOSE(N_CW+1,0,1,CW_N2,CW_N3,CW_N4,CW_N5,CW_N6)+IF(A_FEED=2,CHOOSE(MIN(N_CW_A,6)+1,0,1,CW_N2,CW_N3,CW_N4,CW_N5,CW_N6),CHOOSE(MIN(N_CW_A,2)+1,0,CW_A1,CW_A2)))*CW_PER_SWING*AM1257,AM1257))</f>
        <v>22.364870147334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2*ROUNDUP(G1258*1000/V_ZENER,0)*PRICE_Z+(4+IF(CORE_MODE=1,1,0)+IF(OR(CORE_MODE=3,CORE_MODE=4),IF(A_FEED=2,0,1)+2*N_CW+2*N_CW_A,0))*ROUNDUP(G1258*DIODE_SAFETY/V_STICK,0)*PRICE_STICK</f>
        <v>86.4</v>
      </c>
      <c r="AG1258" s="24" t="n">
        <f aca="false">SUM(X1258:AF1258)</f>
        <v>5361.79968725</v>
      </c>
      <c r="AH1258" s="20" t="n">
        <f aca="false">FIXED_BOM</f>
        <v>3754</v>
      </c>
      <c r="AI1258" s="24" t="n">
        <f aca="false">(AG1258+AH1258)*(1+CONT)</f>
        <v>10483.1696403375</v>
      </c>
      <c r="AJ1258" s="24" t="n">
        <f aca="false">IF(AR1258&gt;0,AI1258/AR1258,1000000000000)</f>
        <v>859.241055659896</v>
      </c>
      <c r="AK1258" s="8" t="n">
        <f aca="false">IF(AND(AP1258&gt;=V_NEED,AR1258&gt;=P_MIN,AQ1258&gt;=Z_MIN,F1258&lt;=N_CAP,D1258&lt;=R_MAX,OR(CORONA_REQ=0,O1258&gt;=G1258),OR(CORE_MODE&lt;&gt;3,E_CORE&lt;=E_NULL_MAX),N_CW_A_OK="yes"),1,0)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IF(CORE_MODE=1,G1258,IF(OR(CORE_MODE=3,CORE_MODE=4),IF(A_FEED=2,0,G1258)+(CHOOSE(N_CW+1,0,1,CW_N2,CW_N3,CW_N4,CW_N5,CW_N6)+IF(A_FEED=2,CHOOSE(MIN(N_CW_A,6)+1,0,1,CW_N2,CW_N3,CW_N4,CW_N5,CW_N6),CHOOSE(MIN(N_CW_A,2)+1,0,CW_A1,CW_A2)))*CW_PER_SWING*AM1258,AM1258))</f>
        <v>22.61506797693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2*ROUNDUP(G1259*1000/V_ZENER,0)*PRICE_Z+(4+IF(CORE_MODE=1,1,0)+IF(OR(CORE_MODE=3,CORE_MODE=4),IF(A_FEED=2,0,1)+2*N_CW+2*N_CW_A,0))*ROUNDUP(G1259*DIODE_SAFETY/V_STICK,0)*PRICE_STICK</f>
        <v>86.4</v>
      </c>
      <c r="AG1259" s="24" t="n">
        <f aca="false">SUM(X1259:AF1259)</f>
        <v>1712.36732078</v>
      </c>
      <c r="AH1259" s="20" t="n">
        <f aca="false">FIXED_BOM</f>
        <v>3754</v>
      </c>
      <c r="AI1259" s="24" t="n">
        <f aca="false">(AG1259+AH1259)*(1+CONT)</f>
        <v>6286.322418897</v>
      </c>
      <c r="AJ1259" s="24" t="n">
        <f aca="false">IF(AR1259&gt;0,AI1259/AR1259,1000000000000)</f>
        <v>2248.25306853172</v>
      </c>
      <c r="AK1259" s="8" t="n">
        <f aca="false">IF(AND(AP1259&gt;=V_NEED,AR1259&gt;=P_MIN,AQ1259&gt;=Z_MIN,F1259&lt;=N_CAP,D1259&lt;=R_MAX,OR(CORONA_REQ=0,O1259&gt;=G1259),OR(CORE_MODE&lt;&gt;3,E_CORE&lt;=E_NULL_MAX),N_CW_A_OK="yes"),1,0)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IF(CORE_MODE=1,G1259,IF(OR(CORE_MODE=3,CORE_MODE=4),IF(A_FEED=2,0,G1259)+(CHOOSE(N_CW+1,0,1,CW_N2,CW_N3,CW_N4,CW_N5,CW_N6)+IF(A_FEED=2,CHOOSE(MIN(N_CW_A,6)+1,0,1,CW_N2,CW_N3,CW_N4,CW_N5,CW_N6),CHOOSE(MIN(N_CW_A,2)+1,0,CW_A1,CW_A2)))*CW_PER_SWING*AM1259,AM1259))</f>
        <v>21.669540387066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2*ROUNDUP(G1260*1000/V_ZENER,0)*PRICE_Z+(4+IF(CORE_MODE=1,1,0)+IF(OR(CORE_MODE=3,CORE_MODE=4),IF(A_FEED=2,0,1)+2*N_CW+2*N_CW_A,0))*ROUNDUP(G1260*DIODE_SAFETY/V_STICK,0)*PRICE_STICK</f>
        <v>86.4</v>
      </c>
      <c r="AG1260" s="24" t="n">
        <f aca="false">SUM(X1260:AF1260)</f>
        <v>2366.21135177</v>
      </c>
      <c r="AH1260" s="20" t="n">
        <f aca="false">FIXED_BOM</f>
        <v>3754</v>
      </c>
      <c r="AI1260" s="24" t="n">
        <f aca="false">(AG1260+AH1260)*(1+CONT)</f>
        <v>7038.2430545355</v>
      </c>
      <c r="AJ1260" s="24" t="n">
        <f aca="false">IF(AR1260&gt;0,AI1260/AR1260,1000000000000)</f>
        <v>1539.88331914905</v>
      </c>
      <c r="AK1260" s="8" t="n">
        <f aca="false">IF(AND(AP1260&gt;=V_NEED,AR1260&gt;=P_MIN,AQ1260&gt;=Z_MIN,F1260&lt;=N_CAP,D1260&lt;=R_MAX,OR(CORONA_REQ=0,O1260&gt;=G1260),OR(CORE_MODE&lt;&gt;3,E_CORE&lt;=E_NULL_MAX),N_CW_A_OK="yes"),1,0)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IF(CORE_MODE=1,G1260,IF(OR(CORE_MODE=3,CORE_MODE=4),IF(A_FEED=2,0,G1260)+(CHOOSE(N_CW+1,0,1,CW_N2,CW_N3,CW_N4,CW_N5,CW_N6)+IF(A_FEED=2,CHOOSE(MIN(N_CW_A,6)+1,0,1,CW_N2,CW_N3,CW_N4,CW_N5,CW_N6),CHOOSE(MIN(N_CW_A,2)+1,0,CW_A1,CW_A2)))*CW_PER_SWING*AM1260,AM1260))</f>
        <v>21.850705245798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2*ROUNDUP(G1261*1000/V_ZENER,0)*PRICE_Z+(4+IF(CORE_MODE=1,1,0)+IF(OR(CORE_MODE=3,CORE_MODE=4),IF(A_FEED=2,0,1)+2*N_CW+2*N_CW_A,0))*ROUNDUP(G1261*DIODE_SAFETY/V_STICK,0)*PRICE_STICK</f>
        <v>86.4</v>
      </c>
      <c r="AG1261" s="24" t="n">
        <f aca="false">SUM(X1261:AF1261)</f>
        <v>3020.05538626</v>
      </c>
      <c r="AH1261" s="20" t="n">
        <f aca="false">FIXED_BOM</f>
        <v>3754</v>
      </c>
      <c r="AI1261" s="24" t="n">
        <f aca="false">(AG1261+AH1261)*(1+CONT)</f>
        <v>7790.163694199</v>
      </c>
      <c r="AJ1261" s="24" t="n">
        <f aca="false">IF(AR1261&gt;0,AI1261/AR1261,1000000000000)</f>
        <v>1227.46954422114</v>
      </c>
      <c r="AK1261" s="8" t="n">
        <f aca="false">IF(AND(AP1261&gt;=V_NEED,AR1261&gt;=P_MIN,AQ1261&gt;=Z_MIN,F1261&lt;=N_CAP,D1261&lt;=R_MAX,OR(CORONA_REQ=0,O1261&gt;=G1261),OR(CORE_MODE&lt;&gt;3,E_CORE&lt;=E_NULL_MAX),N_CW_A_OK="yes"),1,0)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IF(CORE_MODE=1,G1261,IF(OR(CORE_MODE=3,CORE_MODE=4),IF(A_FEED=2,0,G1261)+(CHOOSE(N_CW+1,0,1,CW_N2,CW_N3,CW_N4,CW_N5,CW_N6)+IF(A_FEED=2,CHOOSE(MIN(N_CW_A,6)+1,0,1,CW_N2,CW_N3,CW_N4,CW_N5,CW_N6),CHOOSE(MIN(N_CW_A,2)+1,0,CW_A1,CW_A2)))*CW_PER_SWING*AM1261,AM1261))</f>
        <v>22.025240154918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2*ROUNDUP(G1262*1000/V_ZENER,0)*PRICE_Z+(4+IF(CORE_MODE=1,1,0)+IF(OR(CORE_MODE=3,CORE_MODE=4),IF(A_FEED=2,0,1)+2*N_CW+2*N_CW_A,0))*ROUNDUP(G1262*DIODE_SAFETY/V_STICK,0)*PRICE_STICK</f>
        <v>86.4</v>
      </c>
      <c r="AG1262" s="24" t="n">
        <f aca="false">SUM(X1262:AF1262)</f>
        <v>3673.89943422</v>
      </c>
      <c r="AH1262" s="20" t="n">
        <f aca="false">FIXED_BOM</f>
        <v>3754</v>
      </c>
      <c r="AI1262" s="24" t="n">
        <f aca="false">(AG1262+AH1262)*(1+CONT)</f>
        <v>8542.084349353</v>
      </c>
      <c r="AJ1262" s="24" t="n">
        <f aca="false">IF(AR1262&gt;0,AI1262/AR1262,1000000000000)</f>
        <v>1052.10003465331</v>
      </c>
      <c r="AK1262" s="8" t="n">
        <f aca="false">IF(AND(AP1262&gt;=V_NEED,AR1262&gt;=P_MIN,AQ1262&gt;=Z_MIN,F1262&lt;=N_CAP,D1262&lt;=R_MAX,OR(CORONA_REQ=0,O1262&gt;=G1262),OR(CORE_MODE&lt;&gt;3,E_CORE&lt;=E_NULL_MAX),N_CW_A_OK="yes"),1,0)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IF(CORE_MODE=1,G1262,IF(OR(CORE_MODE=3,CORE_MODE=4),IF(A_FEED=2,0,G1262)+(CHOOSE(N_CW+1,0,1,CW_N2,CW_N3,CW_N4,CW_N5,CW_N6)+IF(A_FEED=2,CHOOSE(MIN(N_CW_A,6)+1,0,1,CW_N2,CW_N3,CW_N4,CW_N5,CW_N6),CHOOSE(MIN(N_CW_A,2)+1,0,CW_A1,CW_A2)))*CW_PER_SWING*AM1262,AM1262))</f>
        <v>22.192050026718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2*ROUNDUP(G1263*1000/V_ZENER,0)*PRICE_Z+(4+IF(CORE_MODE=1,1,0)+IF(OR(CORE_MODE=3,CORE_MODE=4),IF(A_FEED=2,0,1)+2*N_CW+2*N_CW_A,0))*ROUNDUP(G1263*DIODE_SAFETY/V_STICK,0)*PRICE_STICK</f>
        <v>86.4</v>
      </c>
      <c r="AG1263" s="24" t="n">
        <f aca="false">SUM(X1263:AF1263)</f>
        <v>4327.74346521</v>
      </c>
      <c r="AH1263" s="20" t="n">
        <f aca="false">FIXED_BOM</f>
        <v>3754</v>
      </c>
      <c r="AI1263" s="24" t="n">
        <f aca="false">(AG1263+AH1263)*(1+CONT)</f>
        <v>9294.0049849915</v>
      </c>
      <c r="AJ1263" s="24" t="n">
        <f aca="false">IF(AR1263&gt;0,AI1263/AR1263,1000000000000)</f>
        <v>938.96906273293</v>
      </c>
      <c r="AK1263" s="8" t="n">
        <f aca="false">IF(AND(AP1263&gt;=V_NEED,AR1263&gt;=P_MIN,AQ1263&gt;=Z_MIN,F1263&lt;=N_CAP,D1263&lt;=R_MAX,OR(CORONA_REQ=0,O1263&gt;=G1263),OR(CORE_MODE&lt;&gt;3,E_CORE&lt;=E_NULL_MAX),N_CW_A_OK="yes"),1,0)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IF(CORE_MODE=1,G1263,IF(OR(CORE_MODE=3,CORE_MODE=4),IF(A_FEED=2,0,G1263)+(CHOOSE(N_CW+1,0,1,CW_N2,CW_N3,CW_N4,CW_N5,CW_N6)+IF(A_FEED=2,CHOOSE(MIN(N_CW_A,6)+1,0,1,CW_N2,CW_N3,CW_N4,CW_N5,CW_N6),CHOOSE(MIN(N_CW_A,2)+1,0,CW_A1,CW_A2)))*CW_PER_SWING*AM1263,AM1263))</f>
        <v>22.326618479022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2*ROUNDUP(G1264*1000/V_ZENER,0)*PRICE_Z+(4+IF(CORE_MODE=1,1,0)+IF(OR(CORE_MODE=3,CORE_MODE=4),IF(A_FEED=2,0,1)+2*N_CW+2*N_CW_A,0))*ROUNDUP(G1264*DIODE_SAFETY/V_STICK,0)*PRICE_STICK</f>
        <v>86.4</v>
      </c>
      <c r="AG1264" s="24" t="n">
        <f aca="false">SUM(X1264:AF1264)</f>
        <v>5635.43153719</v>
      </c>
      <c r="AH1264" s="20" t="n">
        <f aca="false">FIXED_BOM</f>
        <v>3754</v>
      </c>
      <c r="AI1264" s="24" t="n">
        <f aca="false">(AG1264+AH1264)*(1+CONT)</f>
        <v>10797.8462677685</v>
      </c>
      <c r="AJ1264" s="24" t="n">
        <f aca="false">IF(AR1264&gt;0,AI1264/AR1264,1000000000000)</f>
        <v>803.661248445647</v>
      </c>
      <c r="AK1264" s="8" t="n">
        <f aca="false">IF(AND(AP1264&gt;=V_NEED,AR1264&gt;=P_MIN,AQ1264&gt;=Z_MIN,F1264&lt;=N_CAP,D1264&lt;=R_MAX,OR(CORONA_REQ=0,O1264&gt;=G1264),OR(CORE_MODE&lt;&gt;3,E_CORE&lt;=E_NULL_MAX),N_CW_A_OK="yes"),1,0)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IF(CORE_MODE=1,G1264,IF(OR(CORE_MODE=3,CORE_MODE=4),IF(A_FEED=2,0,G1264)+(CHOOSE(N_CW+1,0,1,CW_N2,CW_N3,CW_N4,CW_N5,CW_N6)+IF(A_FEED=2,CHOOSE(MIN(N_CW_A,6)+1,0,1,CW_N2,CW_N3,CW_N4,CW_N5,CW_N6),CHOOSE(MIN(N_CW_A,2)+1,0,CW_A1,CW_A2)))*CW_PER_SWING*AM1264,AM1264))</f>
        <v>22.704996749292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2*ROUNDUP(G1265*1000/V_ZENER,0)*PRICE_Z+(4+IF(CORE_MODE=1,1,0)+IF(OR(CORE_MODE=3,CORE_MODE=4),IF(A_FEED=2,0,1)+2*N_CW+2*N_CW_A,0))*ROUNDUP(G1265*DIODE_SAFETY/V_STICK,0)*PRICE_STICK</f>
        <v>98.4</v>
      </c>
      <c r="AG1265" s="24" t="n">
        <f aca="false">SUM(X1265:AF1265)</f>
        <v>1421.18432239</v>
      </c>
      <c r="AH1265" s="20" t="n">
        <f aca="false">FIXED_BOM</f>
        <v>3754</v>
      </c>
      <c r="AI1265" s="24" t="n">
        <f aca="false">(AG1265+AH1265)*(1+CONT)</f>
        <v>5951.4619707485</v>
      </c>
      <c r="AJ1265" s="24" t="n">
        <f aca="false">IF(AR1265&gt;0,AI1265/AR1265,1000000000000)</f>
        <v>2518.9006454202</v>
      </c>
      <c r="AK1265" s="8" t="n">
        <f aca="false">IF(AND(AP1265&gt;=V_NEED,AR1265&gt;=P_MIN,AQ1265&gt;=Z_MIN,F1265&lt;=N_CAP,D1265&lt;=R_MAX,OR(CORONA_REQ=0,O1265&gt;=G1265),OR(CORE_MODE&lt;&gt;3,E_CORE&lt;=E_NULL_MAX),N_CW_A_OK="yes"),1,0)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IF(CORE_MODE=1,G1265,IF(OR(CORE_MODE=3,CORE_MODE=4),IF(A_FEED=2,0,G1265)+(CHOOSE(N_CW+1,0,1,CW_N2,CW_N3,CW_N4,CW_N5,CW_N6)+IF(A_FEED=2,CHOOSE(MIN(N_CW_A,6)+1,0,1,CW_N2,CW_N3,CW_N4,CW_N5,CW_N6),CHOOSE(MIN(N_CW_A,2)+1,0,CW_A1,CW_A2)))*CW_PER_SWING*AM1265,AM1265))</f>
        <v>26.216476130988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2*ROUNDUP(G1266*1000/V_ZENER,0)*PRICE_Z+(4+IF(CORE_MODE=1,1,0)+IF(OR(CORE_MODE=3,CORE_MODE=4),IF(A_FEED=2,0,1)+2*N_CW+2*N_CW_A,0))*ROUNDUP(G1266*DIODE_SAFETY/V_STICK,0)*PRICE_STICK</f>
        <v>98.4</v>
      </c>
      <c r="AG1266" s="24" t="n">
        <f aca="false">SUM(X1266:AF1266)</f>
        <v>1893.30789734</v>
      </c>
      <c r="AH1266" s="20" t="n">
        <f aca="false">FIXED_BOM</f>
        <v>3754</v>
      </c>
      <c r="AI1266" s="24" t="n">
        <f aca="false">(AG1266+AH1266)*(1+CONT)</f>
        <v>6494.404081941</v>
      </c>
      <c r="AJ1266" s="24" t="n">
        <f aca="false">IF(AR1266&gt;0,AI1266/AR1266,1000000000000)</f>
        <v>1637.75532084566</v>
      </c>
      <c r="AK1266" s="8" t="n">
        <f aca="false">IF(AND(AP1266&gt;=V_NEED,AR1266&gt;=P_MIN,AQ1266&gt;=Z_MIN,F1266&lt;=N_CAP,D1266&lt;=R_MAX,OR(CORONA_REQ=0,O1266&gt;=G1266),OR(CORE_MODE&lt;&gt;3,E_CORE&lt;=E_NULL_MAX),N_CW_A_OK="yes"),1,0)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IF(CORE_MODE=1,G1266,IF(OR(CORE_MODE=3,CORE_MODE=4),IF(A_FEED=2,0,G1266)+(CHOOSE(N_CW+1,0,1,CW_N2,CW_N3,CW_N4,CW_N5,CW_N6)+IF(A_FEED=2,CHOOSE(MIN(N_CW_A,6)+1,0,1,CW_N2,CW_N3,CW_N4,CW_N5,CW_N6),CHOOSE(MIN(N_CW_A,2)+1,0,CW_A1,CW_A2)))*CW_PER_SWING*AM1266,AM1266))</f>
        <v>26.436792497544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2*ROUNDUP(G1267*1000/V_ZENER,0)*PRICE_Z+(4+IF(CORE_MODE=1,1,0)+IF(OR(CORE_MODE=3,CORE_MODE=4),IF(A_FEED=2,0,1)+2*N_CW+2*N_CW_A,0))*ROUNDUP(G1267*DIODE_SAFETY/V_STICK,0)*PRICE_STICK</f>
        <v>98.4</v>
      </c>
      <c r="AG1267" s="24" t="n">
        <f aca="false">SUM(X1267:AF1267)</f>
        <v>2448.29216308</v>
      </c>
      <c r="AH1267" s="20" t="n">
        <f aca="false">FIXED_BOM</f>
        <v>3754</v>
      </c>
      <c r="AI1267" s="24" t="n">
        <f aca="false">(AG1267+AH1267)*(1+CONT)</f>
        <v>7132.635987542</v>
      </c>
      <c r="AJ1267" s="24" t="n">
        <f aca="false">IF(AR1267&gt;0,AI1267/AR1267,1000000000000)</f>
        <v>1277.99343313682</v>
      </c>
      <c r="AK1267" s="8" t="n">
        <f aca="false">IF(AND(AP1267&gt;=V_NEED,AR1267&gt;=P_MIN,AQ1267&gt;=Z_MIN,F1267&lt;=N_CAP,D1267&lt;=R_MAX,OR(CORONA_REQ=0,O1267&gt;=G1267),OR(CORE_MODE&lt;&gt;3,E_CORE&lt;=E_NULL_MAX),N_CW_A_OK="yes"),1,0)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IF(CORE_MODE=1,G1267,IF(OR(CORE_MODE=3,CORE_MODE=4),IF(A_FEED=2,0,G1267)+(CHOOSE(N_CW+1,0,1,CW_N2,CW_N3,CW_N4,CW_N5,CW_N6)+IF(A_FEED=2,CHOOSE(MIN(N_CW_A,6)+1,0,1,CW_N2,CW_N3,CW_N4,CW_N5,CW_N6),CHOOSE(MIN(N_CW_A,2)+1,0,CW_A1,CW_A2)))*CW_PER_SWING*AM1267,AM1267))</f>
        <v>26.584153951212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2*ROUNDUP(G1268*1000/V_ZENER,0)*PRICE_Z+(4+IF(CORE_MODE=1,1,0)+IF(OR(CORE_MODE=3,CORE_MODE=4),IF(A_FEED=2,0,1)+2*N_CW+2*N_CW_A,0))*ROUNDUP(G1268*DIODE_SAFETY/V_STICK,0)*PRICE_STICK</f>
        <v>98.4</v>
      </c>
      <c r="AG1268" s="24" t="n">
        <f aca="false">SUM(X1268:AF1268)</f>
        <v>2920.41579803</v>
      </c>
      <c r="AH1268" s="20" t="n">
        <f aca="false">FIXED_BOM</f>
        <v>3754</v>
      </c>
      <c r="AI1268" s="24" t="n">
        <f aca="false">(AG1268+AH1268)*(1+CONT)</f>
        <v>7675.5781677345</v>
      </c>
      <c r="AJ1268" s="24" t="n">
        <f aca="false">IF(AR1268&gt;0,AI1268/AR1268,1000000000000)</f>
        <v>1066.32769508222</v>
      </c>
      <c r="AK1268" s="8" t="n">
        <f aca="false">IF(AND(AP1268&gt;=V_NEED,AR1268&gt;=P_MIN,AQ1268&gt;=Z_MIN,F1268&lt;=N_CAP,D1268&lt;=R_MAX,OR(CORONA_REQ=0,O1268&gt;=G1268),OR(CORE_MODE&lt;&gt;3,E_CORE&lt;=E_NULL_MAX),N_CW_A_OK="yes"),1,0)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IF(CORE_MODE=1,G1268,IF(OR(CORE_MODE=3,CORE_MODE=4),IF(A_FEED=2,0,G1268)+(CHOOSE(N_CW+1,0,1,CW_N2,CW_N3,CW_N4,CW_N5,CW_N6)+IF(A_FEED=2,CHOOSE(MIN(N_CW_A,6)+1,0,1,CW_N2,CW_N3,CW_N4,CW_N5,CW_N6),CHOOSE(MIN(N_CW_A,2)+1,0,CW_A1,CW_A2)))*CW_PER_SWING*AM1268,AM1268))</f>
        <v>26.694923346234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2*ROUNDUP(G1269*1000/V_ZENER,0)*PRICE_Z+(4+IF(CORE_MODE=1,1,0)+IF(OR(CORE_MODE=3,CORE_MODE=4),IF(A_FEED=2,0,1)+2*N_CW+2*N_CW_A,0))*ROUNDUP(G1269*DIODE_SAFETY/V_STICK,0)*PRICE_STICK</f>
        <v>98.4</v>
      </c>
      <c r="AG1269" s="24" t="n">
        <f aca="false">SUM(X1269:AF1269)</f>
        <v>3475.40002271</v>
      </c>
      <c r="AH1269" s="20" t="n">
        <f aca="false">FIXED_BOM</f>
        <v>3754</v>
      </c>
      <c r="AI1269" s="24" t="n">
        <f aca="false">(AG1269+AH1269)*(1+CONT)</f>
        <v>8313.8100261165</v>
      </c>
      <c r="AJ1269" s="24" t="n">
        <f aca="false">IF(AR1269&gt;0,AI1269/AR1269,1000000000000)</f>
        <v>943.021338145019</v>
      </c>
      <c r="AK1269" s="8" t="n">
        <f aca="false">IF(AND(AP1269&gt;=V_NEED,AR1269&gt;=P_MIN,AQ1269&gt;=Z_MIN,F1269&lt;=N_CAP,D1269&lt;=R_MAX,OR(CORONA_REQ=0,O1269&gt;=G1269),OR(CORE_MODE&lt;&gt;3,E_CORE&lt;=E_NULL_MAX),N_CW_A_OK="yes"),1,0)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IF(CORE_MODE=1,G1269,IF(OR(CORE_MODE=3,CORE_MODE=4),IF(A_FEED=2,0,G1269)+(CHOOSE(N_CW+1,0,1,CW_N2,CW_N3,CW_N4,CW_N5,CW_N6)+IF(A_FEED=2,CHOOSE(MIN(N_CW_A,6)+1,0,1,CW_N2,CW_N3,CW_N4,CW_N5,CW_N6),CHOOSE(MIN(N_CW_A,2)+1,0,CW_A1,CW_A2)))*CW_PER_SWING*AM1269,AM1269))</f>
        <v>26.79497106858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2*ROUNDUP(G1270*1000/V_ZENER,0)*PRICE_Z+(4+IF(CORE_MODE=1,1,0)+IF(OR(CORE_MODE=3,CORE_MODE=4),IF(A_FEED=2,0,1)+2*N_CW+2*N_CW_A,0))*ROUNDUP(G1270*DIODE_SAFETY/V_STICK,0)*PRICE_STICK</f>
        <v>98.4</v>
      </c>
      <c r="AG1270" s="24" t="n">
        <f aca="false">SUM(X1270:AF1270)</f>
        <v>4419.64722214</v>
      </c>
      <c r="AH1270" s="20" t="n">
        <f aca="false">FIXED_BOM</f>
        <v>3754</v>
      </c>
      <c r="AI1270" s="24" t="n">
        <f aca="false">(AG1270+AH1270)*(1+CONT)</f>
        <v>9399.694305461</v>
      </c>
      <c r="AJ1270" s="24" t="n">
        <f aca="false">IF(AR1270&gt;0,AI1270/AR1270,1000000000000)</f>
        <v>780.687351578286</v>
      </c>
      <c r="AK1270" s="8" t="n">
        <f aca="false">IF(AND(AP1270&gt;=V_NEED,AR1270&gt;=P_MIN,AQ1270&gt;=Z_MIN,F1270&lt;=N_CAP,D1270&lt;=R_MAX,OR(CORONA_REQ=0,O1270&gt;=G1270),OR(CORE_MODE&lt;&gt;3,E_CORE&lt;=E_NULL_MAX),N_CW_A_OK="yes"),1,0)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IF(CORE_MODE=1,G1270,IF(OR(CORE_MODE=3,CORE_MODE=4),IF(A_FEED=2,0,G1270)+(CHOOSE(N_CW+1,0,1,CW_N2,CW_N3,CW_N4,CW_N5,CW_N6)+IF(A_FEED=2,CHOOSE(MIN(N_CW_A,6)+1,0,1,CW_N2,CW_N3,CW_N4,CW_N5,CW_N6),CHOOSE(MIN(N_CW_A,2)+1,0,CW_A1,CW_A2)))*CW_PER_SWING*AM1270,AM1270))</f>
        <v>27.058390596666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2*ROUNDUP(G1271*1000/V_ZENER,0)*PRICE_Z+(4+IF(CORE_MODE=1,1,0)+IF(OR(CORE_MODE=3,CORE_MODE=4),IF(A_FEED=2,0,1)+2*N_CW+2*N_CW_A,0))*ROUNDUP(G1271*DIODE_SAFETY/V_STICK,0)*PRICE_STICK</f>
        <v>98.4</v>
      </c>
      <c r="AG1271" s="24" t="n">
        <f aca="false">SUM(X1271:AF1271)</f>
        <v>1427.27631025</v>
      </c>
      <c r="AH1271" s="20" t="n">
        <f aca="false">FIXED_BOM</f>
        <v>3754</v>
      </c>
      <c r="AI1271" s="24" t="n">
        <f aca="false">(AG1271+AH1271)*(1+CONT)</f>
        <v>5958.4677567875</v>
      </c>
      <c r="AJ1271" s="24" t="n">
        <f aca="false">IF(AR1271&gt;0,AI1271/AR1271,1000000000000)</f>
        <v>2069.22064320953</v>
      </c>
      <c r="AK1271" s="8" t="n">
        <f aca="false">IF(AND(AP1271&gt;=V_NEED,AR1271&gt;=P_MIN,AQ1271&gt;=Z_MIN,F1271&lt;=N_CAP,D1271&lt;=R_MAX,OR(CORONA_REQ=0,O1271&gt;=G1271),OR(CORE_MODE&lt;&gt;3,E_CORE&lt;=E_NULL_MAX),N_CW_A_OK="yes"),1,0)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IF(CORE_MODE=1,G1271,IF(OR(CORE_MODE=3,CORE_MODE=4),IF(A_FEED=2,0,G1271)+(CHOOSE(N_CW+1,0,1,CW_N2,CW_N3,CW_N4,CW_N5,CW_N6)+IF(A_FEED=2,CHOOSE(MIN(N_CW_A,6)+1,0,1,CW_N2,CW_N3,CW_N4,CW_N5,CW_N6),CHOOSE(MIN(N_CW_A,2)+1,0,CW_A1,CW_A2)))*CW_PER_SWING*AM1271,AM1271))</f>
        <v>26.249524010424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2*ROUNDUP(G1272*1000/V_ZENER,0)*PRICE_Z+(4+IF(CORE_MODE=1,1,0)+IF(OR(CORE_MODE=3,CORE_MODE=4),IF(A_FEED=2,0,1)+2*N_CW+2*N_CW_A,0))*ROUNDUP(G1272*DIODE_SAFETY/V_STICK,0)*PRICE_STICK</f>
        <v>98.4</v>
      </c>
      <c r="AG1272" s="24" t="n">
        <f aca="false">SUM(X1272:AF1272)</f>
        <v>1985.30659386</v>
      </c>
      <c r="AH1272" s="20" t="n">
        <f aca="false">FIXED_BOM</f>
        <v>3754</v>
      </c>
      <c r="AI1272" s="24" t="n">
        <f aca="false">(AG1272+AH1272)*(1+CONT)</f>
        <v>6600.202582939</v>
      </c>
      <c r="AJ1272" s="24" t="n">
        <f aca="false">IF(AR1272&gt;0,AI1272/AR1272,1000000000000)</f>
        <v>1379.01145942968</v>
      </c>
      <c r="AK1272" s="8" t="n">
        <f aca="false">IF(AND(AP1272&gt;=V_NEED,AR1272&gt;=P_MIN,AQ1272&gt;=Z_MIN,F1272&lt;=N_CAP,D1272&lt;=R_MAX,OR(CORONA_REQ=0,O1272&gt;=G1272),OR(CORE_MODE&lt;&gt;3,E_CORE&lt;=E_NULL_MAX),N_CW_A_OK="yes"),1,0)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IF(CORE_MODE=1,G1272,IF(OR(CORE_MODE=3,CORE_MODE=4),IF(A_FEED=2,0,G1272)+(CHOOSE(N_CW+1,0,1,CW_N2,CW_N3,CW_N4,CW_N5,CW_N6)+IF(A_FEED=2,CHOOSE(MIN(N_CW_A,6)+1,0,1,CW_N2,CW_N3,CW_N4,CW_N5,CW_N6),CHOOSE(MIN(N_CW_A,2)+1,0,CW_A1,CW_A2)))*CW_PER_SWING*AM1272,AM1272))</f>
        <v>26.46635986566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2*ROUNDUP(G1273*1000/V_ZENER,0)*PRICE_Z+(4+IF(CORE_MODE=1,1,0)+IF(OR(CORE_MODE=3,CORE_MODE=4),IF(A_FEED=2,0,1)+2*N_CW+2*N_CW_A,0))*ROUNDUP(G1273*DIODE_SAFETY/V_STICK,0)*PRICE_STICK</f>
        <v>98.4</v>
      </c>
      <c r="AG1273" s="24" t="n">
        <f aca="false">SUM(X1273:AF1273)</f>
        <v>2543.33678853</v>
      </c>
      <c r="AH1273" s="20" t="n">
        <f aca="false">FIXED_BOM</f>
        <v>3754</v>
      </c>
      <c r="AI1273" s="24" t="n">
        <f aca="false">(AG1273+AH1273)*(1+CONT)</f>
        <v>7241.9373068095</v>
      </c>
      <c r="AJ1273" s="24" t="n">
        <f aca="false">IF(AR1273&gt;0,AI1273/AR1273,1000000000000)</f>
        <v>1082.12608787853</v>
      </c>
      <c r="AK1273" s="8" t="n">
        <f aca="false">IF(AND(AP1273&gt;=V_NEED,AR1273&gt;=P_MIN,AQ1273&gt;=Z_MIN,F1273&lt;=N_CAP,D1273&lt;=R_MAX,OR(CORONA_REQ=0,O1273&gt;=G1273),OR(CORE_MODE&lt;&gt;3,E_CORE&lt;=E_NULL_MAX),N_CW_A_OK="yes"),1,0)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IF(CORE_MODE=1,G1273,IF(OR(CORE_MODE=3,CORE_MODE=4),IF(A_FEED=2,0,G1273)+(CHOOSE(N_CW+1,0,1,CW_N2,CW_N3,CW_N4,CW_N5,CW_N6)+IF(A_FEED=2,CHOOSE(MIN(N_CW_A,6)+1,0,1,CW_N2,CW_N3,CW_N4,CW_N5,CW_N6),CHOOSE(MIN(N_CW_A,2)+1,0,CW_A1,CW_A2)))*CW_PER_SWING*AM1273,AM1273))</f>
        <v>26.612927592966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2*ROUNDUP(G1274*1000/V_ZENER,0)*PRICE_Z+(4+IF(CORE_MODE=1,1,0)+IF(OR(CORE_MODE=3,CORE_MODE=4),IF(A_FEED=2,0,1)+2*N_CW+2*N_CW_A,0))*ROUNDUP(G1274*DIODE_SAFETY/V_STICK,0)*PRICE_STICK</f>
        <v>98.4</v>
      </c>
      <c r="AG1274" s="24" t="n">
        <f aca="false">SUM(X1274:AF1274)</f>
        <v>3101.36707214</v>
      </c>
      <c r="AH1274" s="20" t="n">
        <f aca="false">FIXED_BOM</f>
        <v>3754</v>
      </c>
      <c r="AI1274" s="24" t="n">
        <f aca="false">(AG1274+AH1274)*(1+CONT)</f>
        <v>7883.672132961</v>
      </c>
      <c r="AJ1274" s="24" t="n">
        <f aca="false">IF(AR1274&gt;0,AI1274/AR1274,1000000000000)</f>
        <v>915.694326217823</v>
      </c>
      <c r="AK1274" s="8" t="n">
        <f aca="false">IF(AND(AP1274&gt;=V_NEED,AR1274&gt;=P_MIN,AQ1274&gt;=Z_MIN,F1274&lt;=N_CAP,D1274&lt;=R_MAX,OR(CORONA_REQ=0,O1274&gt;=G1274),OR(CORE_MODE&lt;&gt;3,E_CORE&lt;=E_NULL_MAX),N_CW_A_OK="yes"),1,0)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IF(CORE_MODE=1,G1274,IF(OR(CORE_MODE=3,CORE_MODE=4),IF(A_FEED=2,0,G1274)+(CHOOSE(N_CW+1,0,1,CW_N2,CW_N3,CW_N4,CW_N5,CW_N6)+IF(A_FEED=2,CHOOSE(MIN(N_CW_A,6)+1,0,1,CW_N2,CW_N3,CW_N4,CW_N5,CW_N6),CHOOSE(MIN(N_CW_A,2)+1,0,CW_A1,CW_A2)))*CW_PER_SWING*AM1274,AM1274))</f>
        <v>26.73340421895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2*ROUNDUP(G1275*1000/V_ZENER,0)*PRICE_Z+(4+IF(CORE_MODE=1,1,0)+IF(OR(CORE_MODE=3,CORE_MODE=4),IF(A_FEED=2,0,1)+2*N_CW+2*N_CW_A,0))*ROUNDUP(G1275*DIODE_SAFETY/V_STICK,0)*PRICE_STICK</f>
        <v>98.4</v>
      </c>
      <c r="AG1275" s="24" t="n">
        <f aca="false">SUM(X1275:AF1275)</f>
        <v>3576.53662905</v>
      </c>
      <c r="AH1275" s="20" t="n">
        <f aca="false">FIXED_BOM</f>
        <v>3754</v>
      </c>
      <c r="AI1275" s="24" t="n">
        <f aca="false">(AG1275+AH1275)*(1+CONT)</f>
        <v>8430.1171234075</v>
      </c>
      <c r="AJ1275" s="24" t="n">
        <f aca="false">IF(AR1275&gt;0,AI1275/AR1275,1000000000000)</f>
        <v>801.625396376618</v>
      </c>
      <c r="AK1275" s="8" t="n">
        <f aca="false">IF(AND(AP1275&gt;=V_NEED,AR1275&gt;=P_MIN,AQ1275&gt;=Z_MIN,F1275&lt;=N_CAP,D1275&lt;=R_MAX,OR(CORONA_REQ=0,O1275&gt;=G1275),OR(CORE_MODE&lt;&gt;3,E_CORE&lt;=E_NULL_MAX),N_CW_A_OK="yes"),1,0)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IF(CORE_MODE=1,G1275,IF(OR(CORE_MODE=3,CORE_MODE=4),IF(A_FEED=2,0,G1275)+(CHOOSE(N_CW+1,0,1,CW_N2,CW_N3,CW_N4,CW_N5,CW_N6)+IF(A_FEED=2,CHOOSE(MIN(N_CW_A,6)+1,0,1,CW_N2,CW_N3,CW_N4,CW_N5,CW_N6),CHOOSE(MIN(N_CW_A,2)+1,0,CW_A1,CW_A2)))*CW_PER_SWING*AM1275,AM1275))</f>
        <v>26.900430561576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2*ROUNDUP(G1276*1000/V_ZENER,0)*PRICE_Z+(4+IF(CORE_MODE=1,1,0)+IF(OR(CORE_MODE=3,CORE_MODE=4),IF(A_FEED=2,0,1)+2*N_CW+2*N_CW_A,0))*ROUNDUP(G1276*DIODE_SAFETY/V_STICK,0)*PRICE_STICK</f>
        <v>98.4</v>
      </c>
      <c r="AG1276" s="24" t="n">
        <f aca="false">SUM(X1276:AF1276)</f>
        <v>4692.59719127</v>
      </c>
      <c r="AH1276" s="20" t="n">
        <f aca="false">FIXED_BOM</f>
        <v>3754</v>
      </c>
      <c r="AI1276" s="24" t="n">
        <f aca="false">(AG1276+AH1276)*(1+CONT)</f>
        <v>9713.5867699605</v>
      </c>
      <c r="AJ1276" s="24" t="n">
        <f aca="false">IF(AR1276&gt;0,AI1276/AR1276,1000000000000)</f>
        <v>677.807311709832</v>
      </c>
      <c r="AK1276" s="8" t="n">
        <f aca="false">IF(AND(AP1276&gt;=V_NEED,AR1276&gt;=P_MIN,AQ1276&gt;=Z_MIN,F1276&lt;=N_CAP,D1276&lt;=R_MAX,OR(CORONA_REQ=0,O1276&gt;=G1276),OR(CORE_MODE&lt;&gt;3,E_CORE&lt;=E_NULL_MAX),N_CW_A_OK="yes"),1,0)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IF(CORE_MODE=1,G1276,IF(OR(CORE_MODE=3,CORE_MODE=4),IF(A_FEED=2,0,G1276)+(CHOOSE(N_CW+1,0,1,CW_N2,CW_N3,CW_N4,CW_N5,CW_N6)+IF(A_FEED=2,CHOOSE(MIN(N_CW_A,6)+1,0,1,CW_N2,CW_N3,CW_N4,CW_N5,CW_N6),CHOOSE(MIN(N_CW_A,2)+1,0,CW_A1,CW_A2)))*CW_PER_SWING*AM1276,AM1276))</f>
        <v>27.160925611248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2*ROUNDUP(G1277*1000/V_ZENER,0)*PRICE_Z+(4+IF(CORE_MODE=1,1,0)+IF(OR(CORE_MODE=3,CORE_MODE=4),IF(A_FEED=2,0,1)+2*N_CW+2*N_CW_A,0))*ROUNDUP(G1277*DIODE_SAFETY/V_STICK,0)*PRICE_STICK</f>
        <v>98.4</v>
      </c>
      <c r="AG1277" s="24" t="n">
        <f aca="false">SUM(X1277:AF1277)</f>
        <v>1516.22901284</v>
      </c>
      <c r="AH1277" s="20" t="n">
        <f aca="false">FIXED_BOM</f>
        <v>3754</v>
      </c>
      <c r="AI1277" s="24" t="n">
        <f aca="false">(AG1277+AH1277)*(1+CONT)</f>
        <v>6060.763364766</v>
      </c>
      <c r="AJ1277" s="24" t="n">
        <f aca="false">IF(AR1277&gt;0,AI1277/AR1277,1000000000000)</f>
        <v>1876.8424229294</v>
      </c>
      <c r="AK1277" s="8" t="n">
        <f aca="false">IF(AND(AP1277&gt;=V_NEED,AR1277&gt;=P_MIN,AQ1277&gt;=Z_MIN,F1277&lt;=N_CAP,D1277&lt;=R_MAX,OR(CORONA_REQ=0,O1277&gt;=G1277),OR(CORE_MODE&lt;&gt;3,E_CORE&lt;=E_NULL_MAX),N_CW_A_OK="yes"),1,0)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IF(CORE_MODE=1,G1277,IF(OR(CORE_MODE=3,CORE_MODE=4),IF(A_FEED=2,0,G1277)+(CHOOSE(N_CW+1,0,1,CW_N2,CW_N3,CW_N4,CW_N5,CW_N6)+IF(A_FEED=2,CHOOSE(MIN(N_CW_A,6)+1,0,1,CW_N2,CW_N3,CW_N4,CW_N5,CW_N6),CHOOSE(MIN(N_CW_A,2)+1,0,CW_A1,CW_A2)))*CW_PER_SWING*AM1277,AM1277))</f>
        <v>26.151135897744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2*ROUNDUP(G1278*1000/V_ZENER,0)*PRICE_Z+(4+IF(CORE_MODE=1,1,0)+IF(OR(CORE_MODE=3,CORE_MODE=4),IF(A_FEED=2,0,1)+2*N_CW+2*N_CW_A,0))*ROUNDUP(G1278*DIODE_SAFETY/V_STICK,0)*PRICE_STICK</f>
        <v>98.4</v>
      </c>
      <c r="AG1278" s="24" t="n">
        <f aca="false">SUM(X1278:AF1278)</f>
        <v>2077.30521341</v>
      </c>
      <c r="AH1278" s="20" t="n">
        <f aca="false">FIXED_BOM</f>
        <v>3754</v>
      </c>
      <c r="AI1278" s="24" t="n">
        <f aca="false">(AG1278+AH1278)*(1+CONT)</f>
        <v>6706.0009954215</v>
      </c>
      <c r="AJ1278" s="24" t="n">
        <f aca="false">IF(AR1278&gt;0,AI1278/AR1278,1000000000000)</f>
        <v>1258.63618276714</v>
      </c>
      <c r="AK1278" s="8" t="n">
        <f aca="false">IF(AND(AP1278&gt;=V_NEED,AR1278&gt;=P_MIN,AQ1278&gt;=Z_MIN,F1278&lt;=N_CAP,D1278&lt;=R_MAX,OR(CORONA_REQ=0,O1278&gt;=G1278),OR(CORE_MODE&lt;&gt;3,E_CORE&lt;=E_NULL_MAX),N_CW_A_OK="yes"),1,0)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IF(CORE_MODE=1,G1278,IF(OR(CORE_MODE=3,CORE_MODE=4),IF(A_FEED=2,0,G1278)+(CHOOSE(N_CW+1,0,1,CW_N2,CW_N3,CW_N4,CW_N5,CW_N6)+IF(A_FEED=2,CHOOSE(MIN(N_CW_A,6)+1,0,1,CW_N2,CW_N3,CW_N4,CW_N5,CW_N6),CHOOSE(MIN(N_CW_A,2)+1,0,CW_A1,CW_A2)))*CW_PER_SWING*AM1278,AM1278))</f>
        <v>26.370811340874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2*ROUNDUP(G1279*1000/V_ZENER,0)*PRICE_Z+(4+IF(CORE_MODE=1,1,0)+IF(OR(CORE_MODE=3,CORE_MODE=4),IF(A_FEED=2,0,1)+2*N_CW+2*N_CW_A,0))*ROUNDUP(G1279*DIODE_SAFETY/V_STICK,0)*PRICE_STICK</f>
        <v>98.4</v>
      </c>
      <c r="AG1279" s="24" t="n">
        <f aca="false">SUM(X1279:AF1279)</f>
        <v>2638.38147748</v>
      </c>
      <c r="AH1279" s="20" t="n">
        <f aca="false">FIXED_BOM</f>
        <v>3754</v>
      </c>
      <c r="AI1279" s="24" t="n">
        <f aca="false">(AG1279+AH1279)*(1+CONT)</f>
        <v>7351.238699102</v>
      </c>
      <c r="AJ1279" s="24" t="n">
        <f aca="false">IF(AR1279&gt;0,AI1279/AR1279,1000000000000)</f>
        <v>989.78494575371</v>
      </c>
      <c r="AK1279" s="8" t="n">
        <f aca="false">IF(AND(AP1279&gt;=V_NEED,AR1279&gt;=P_MIN,AQ1279&gt;=Z_MIN,F1279&lt;=N_CAP,D1279&lt;=R_MAX,OR(CORONA_REQ=0,O1279&gt;=G1279),OR(CORE_MODE&lt;&gt;3,E_CORE&lt;=E_NULL_MAX),N_CW_A_OK="yes"),1,0)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IF(CORE_MODE=1,G1279,IF(OR(CORE_MODE=3,CORE_MODE=4),IF(A_FEED=2,0,G1279)+(CHOOSE(N_CW+1,0,1,CW_N2,CW_N3,CW_N4,CW_N5,CW_N6)+IF(A_FEED=2,CHOOSE(MIN(N_CW_A,6)+1,0,1,CW_N2,CW_N3,CW_N4,CW_N5,CW_N6),CHOOSE(MIN(N_CW_A,2)+1,0,CW_A1,CW_A2)))*CW_PER_SWING*AM1279,AM1279))</f>
        <v>26.520486061212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2*ROUNDUP(G1280*1000/V_ZENER,0)*PRICE_Z+(4+IF(CORE_MODE=1,1,0)+IF(OR(CORE_MODE=3,CORE_MODE=4),IF(A_FEED=2,0,1)+2*N_CW+2*N_CW_A,0))*ROUNDUP(G1280*DIODE_SAFETY/V_STICK,0)*PRICE_STICK</f>
        <v>98.4</v>
      </c>
      <c r="AG1280" s="24" t="n">
        <f aca="false">SUM(X1280:AF1280)</f>
        <v>3199.45768305</v>
      </c>
      <c r="AH1280" s="20" t="n">
        <f aca="false">FIXED_BOM</f>
        <v>3754</v>
      </c>
      <c r="AI1280" s="24" t="n">
        <f aca="false">(AG1280+AH1280)*(1+CONT)</f>
        <v>7996.4763355075</v>
      </c>
      <c r="AJ1280" s="24" t="n">
        <f aca="false">IF(AR1280&gt;0,AI1280/AR1280,1000000000000)</f>
        <v>838.739785207666</v>
      </c>
      <c r="AK1280" s="8" t="n">
        <f aca="false">IF(AND(AP1280&gt;=V_NEED,AR1280&gt;=P_MIN,AQ1280&gt;=Z_MIN,F1280&lt;=N_CAP,D1280&lt;=R_MAX,OR(CORONA_REQ=0,O1280&gt;=G1280),OR(CORE_MODE&lt;&gt;3,E_CORE&lt;=E_NULL_MAX),N_CW_A_OK="yes"),1,0)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IF(CORE_MODE=1,G1280,IF(OR(CORE_MODE=3,CORE_MODE=4),IF(A_FEED=2,0,G1280)+(CHOOSE(N_CW+1,0,1,CW_N2,CW_N3,CW_N4,CW_N5,CW_N6)+IF(A_FEED=2,CHOOSE(MIN(N_CW_A,6)+1,0,1,CW_N2,CW_N3,CW_N4,CW_N5,CW_N6),CHOOSE(MIN(N_CW_A,2)+1,0,CW_A1,CW_A2)))*CW_PER_SWING*AM1280,AM1280))</f>
        <v>26.70324686172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2*ROUNDUP(G1281*1000/V_ZENER,0)*PRICE_Z+(4+IF(CORE_MODE=1,1,0)+IF(OR(CORE_MODE=3,CORE_MODE=4),IF(A_FEED=2,0,1)+2*N_CW+2*N_CW_A,0))*ROUNDUP(G1281*DIODE_SAFETY/V_STICK,0)*PRICE_STICK</f>
        <v>98.4</v>
      </c>
      <c r="AG1281" s="24" t="n">
        <f aca="false">SUM(X1281:AF1281)</f>
        <v>3760.53395559</v>
      </c>
      <c r="AH1281" s="20" t="n">
        <f aca="false">FIXED_BOM</f>
        <v>3754</v>
      </c>
      <c r="AI1281" s="24" t="n">
        <f aca="false">(AG1281+AH1281)*(1+CONT)</f>
        <v>8641.7140489285</v>
      </c>
      <c r="AJ1281" s="24" t="n">
        <f aca="false">IF(AR1281&gt;0,AI1281/AR1281,1000000000000)</f>
        <v>743.355091275921</v>
      </c>
      <c r="AK1281" s="8" t="n">
        <f aca="false">IF(AND(AP1281&gt;=V_NEED,AR1281&gt;=P_MIN,AQ1281&gt;=Z_MIN,F1281&lt;=N_CAP,D1281&lt;=R_MAX,OR(CORONA_REQ=0,O1281&gt;=G1281),OR(CORE_MODE&lt;&gt;3,E_CORE&lt;=E_NULL_MAX),N_CW_A_OK="yes"),1,0)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IF(CORE_MODE=1,G1281,IF(OR(CORE_MODE=3,CORE_MODE=4),IF(A_FEED=2,0,G1281)+(CHOOSE(N_CW+1,0,1,CW_N2,CW_N3,CW_N4,CW_N5,CW_N6)+IF(A_FEED=2,CHOOSE(MIN(N_CW_A,6)+1,0,1,CW_N2,CW_N3,CW_N4,CW_N5,CW_N6),CHOOSE(MIN(N_CW_A,2)+1,0,CW_A1,CW_A2)))*CW_PER_SWING*AM1281,AM1281))</f>
        <v>26.866881828072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2*ROUNDUP(G1282*1000/V_ZENER,0)*PRICE_Z+(4+IF(CORE_MODE=1,1,0)+IF(OR(CORE_MODE=3,CORE_MODE=4),IF(A_FEED=2,0,1)+2*N_CW+2*N_CW_A,0))*ROUNDUP(G1282*DIODE_SAFETY/V_STICK,0)*PRICE_STICK</f>
        <v>98.4</v>
      </c>
      <c r="AG1282" s="24" t="n">
        <f aca="false">SUM(X1282:AF1282)</f>
        <v>4882.6864387</v>
      </c>
      <c r="AH1282" s="20" t="n">
        <f aca="false">FIXED_BOM</f>
        <v>3754</v>
      </c>
      <c r="AI1282" s="24" t="n">
        <f aca="false">(AG1282+AH1282)*(1+CONT)</f>
        <v>9932.189404505</v>
      </c>
      <c r="AJ1282" s="24" t="n">
        <f aca="false">IF(AR1282&gt;0,AI1282/AR1282,1000000000000)</f>
        <v>626.418593436101</v>
      </c>
      <c r="AK1282" s="8" t="n">
        <f aca="false">IF(AND(AP1282&gt;=V_NEED,AR1282&gt;=P_MIN,AQ1282&gt;=Z_MIN,F1282&lt;=N_CAP,D1282&lt;=R_MAX,OR(CORONA_REQ=0,O1282&gt;=G1282),OR(CORE_MODE&lt;&gt;3,E_CORE&lt;=E_NULL_MAX),N_CW_A_OK="yes"),1,0)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IF(CORE_MODE=1,G1282,IF(OR(CORE_MODE=3,CORE_MODE=4),IF(A_FEED=2,0,G1282)+(CHOOSE(N_CW+1,0,1,CW_N2,CW_N3,CW_N4,CW_N5,CW_N6)+IF(A_FEED=2,CHOOSE(MIN(N_CW_A,6)+1,0,1,CW_N2,CW_N3,CW_N4,CW_N5,CW_N6),CHOOSE(MIN(N_CW_A,2)+1,0,CW_A1,CW_A2)))*CW_PER_SWING*AM1282,AM1282))</f>
        <v>27.121982085198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2*ROUNDUP(G1283*1000/V_ZENER,0)*PRICE_Z+(4+IF(CORE_MODE=1,1,0)+IF(OR(CORE_MODE=3,CORE_MODE=4),IF(A_FEED=2,0,1)+2*N_CW+2*N_CW_A,0))*ROUNDUP(G1283*DIODE_SAFETY/V_STICK,0)*PRICE_STICK</f>
        <v>98.4</v>
      </c>
      <c r="AG1283" s="24" t="n">
        <f aca="false">SUM(X1283:AF1283)</f>
        <v>1458.11356453</v>
      </c>
      <c r="AH1283" s="20" t="n">
        <f aca="false">FIXED_BOM</f>
        <v>3754</v>
      </c>
      <c r="AI1283" s="24" t="n">
        <f aca="false">(AG1283+AH1283)*(1+CONT)</f>
        <v>5993.9305992095</v>
      </c>
      <c r="AJ1283" s="24" t="n">
        <f aca="false">IF(AR1283&gt;0,AI1283/AR1283,1000000000000)</f>
        <v>2554.45675579788</v>
      </c>
      <c r="AK1283" s="8" t="n">
        <f aca="false">IF(AND(AP1283&gt;=V_NEED,AR1283&gt;=P_MIN,AQ1283&gt;=Z_MIN,F1283&lt;=N_CAP,D1283&lt;=R_MAX,OR(CORONA_REQ=0,O1283&gt;=G1283),OR(CORE_MODE&lt;&gt;3,E_CORE&lt;=E_NULL_MAX),N_CW_A_OK="yes"),1,0)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IF(CORE_MODE=1,G1283,IF(OR(CORE_MODE=3,CORE_MODE=4),IF(A_FEED=2,0,G1283)+(CHOOSE(N_CW+1,0,1,CW_N2,CW_N3,CW_N4,CW_N5,CW_N6)+IF(A_FEED=2,CHOOSE(MIN(N_CW_A,6)+1,0,1,CW_N2,CW_N3,CW_N4,CW_N5,CW_N6),CHOOSE(MIN(N_CW_A,2)+1,0,CW_A1,CW_A2)))*CW_PER_SWING*AM1283,AM1283))</f>
        <v>26.186781427092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2*ROUNDUP(G1284*1000/V_ZENER,0)*PRICE_Z+(4+IF(CORE_MODE=1,1,0)+IF(OR(CORE_MODE=3,CORE_MODE=4),IF(A_FEED=2,0,1)+2*N_CW+2*N_CW_A,0))*ROUNDUP(G1284*DIODE_SAFETY/V_STICK,0)*PRICE_STICK</f>
        <v>98.4</v>
      </c>
      <c r="AG1284" s="24" t="n">
        <f aca="false">SUM(X1284:AF1284)</f>
        <v>1944.08527916</v>
      </c>
      <c r="AH1284" s="20" t="n">
        <f aca="false">FIXED_BOM</f>
        <v>3754</v>
      </c>
      <c r="AI1284" s="24" t="n">
        <f aca="false">(AG1284+AH1284)*(1+CONT)</f>
        <v>6552.798071034</v>
      </c>
      <c r="AJ1284" s="24" t="n">
        <f aca="false">IF(AR1284&gt;0,AI1284/AR1284,1000000000000)</f>
        <v>1660.78621021746</v>
      </c>
      <c r="AK1284" s="8" t="n">
        <f aca="false">IF(AND(AP1284&gt;=V_NEED,AR1284&gt;=P_MIN,AQ1284&gt;=Z_MIN,F1284&lt;=N_CAP,D1284&lt;=R_MAX,OR(CORONA_REQ=0,O1284&gt;=G1284),OR(CORE_MODE&lt;&gt;3,E_CORE&lt;=E_NULL_MAX),N_CW_A_OK="yes"),1,0)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IF(CORE_MODE=1,G1284,IF(OR(CORE_MODE=3,CORE_MODE=4),IF(A_FEED=2,0,G1284)+(CHOOSE(N_CW+1,0,1,CW_N2,CW_N3,CW_N4,CW_N5,CW_N6)+IF(A_FEED=2,CHOOSE(MIN(N_CW_A,6)+1,0,1,CW_N2,CW_N3,CW_N4,CW_N5,CW_N6),CHOOSE(MIN(N_CW_A,2)+1,0,CW_A1,CW_A2)))*CW_PER_SWING*AM1284,AM1284))</f>
        <v>26.406202198662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2*ROUNDUP(G1285*1000/V_ZENER,0)*PRICE_Z+(4+IF(CORE_MODE=1,1,0)+IF(OR(CORE_MODE=3,CORE_MODE=4),IF(A_FEED=2,0,1)+2*N_CW+2*N_CW_A,0))*ROUNDUP(G1285*DIODE_SAFETY/V_STICK,0)*PRICE_STICK</f>
        <v>98.4</v>
      </c>
      <c r="AG1285" s="24" t="n">
        <f aca="false">SUM(X1285:AF1285)</f>
        <v>2517.53424991</v>
      </c>
      <c r="AH1285" s="20" t="n">
        <f aca="false">FIXED_BOM</f>
        <v>3754</v>
      </c>
      <c r="AI1285" s="24" t="n">
        <f aca="false">(AG1285+AH1285)*(1+CONT)</f>
        <v>7212.2643873965</v>
      </c>
      <c r="AJ1285" s="24" t="n">
        <f aca="false">IF(AR1285&gt;0,AI1285/AR1285,1000000000000)</f>
        <v>1301.39376606094</v>
      </c>
      <c r="AK1285" s="8" t="n">
        <f aca="false">IF(AND(AP1285&gt;=V_NEED,AR1285&gt;=P_MIN,AQ1285&gt;=Z_MIN,F1285&lt;=N_CAP,D1285&lt;=R_MAX,OR(CORONA_REQ=0,O1285&gt;=G1285),OR(CORE_MODE&lt;&gt;3,E_CORE&lt;=E_NULL_MAX),N_CW_A_OK="yes"),1,0)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IF(CORE_MODE=1,G1285,IF(OR(CORE_MODE=3,CORE_MODE=4),IF(A_FEED=2,0,G1285)+(CHOOSE(N_CW+1,0,1,CW_N2,CW_N3,CW_N4,CW_N5,CW_N6)+IF(A_FEED=2,CHOOSE(MIN(N_CW_A,6)+1,0,1,CW_N2,CW_N3,CW_N4,CW_N5,CW_N6),CHOOSE(MIN(N_CW_A,2)+1,0,CW_A1,CW_A2)))*CW_PER_SWING*AM1285,AM1285))</f>
        <v>26.553652787376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2*ROUNDUP(G1286*1000/V_ZENER,0)*PRICE_Z+(4+IF(CORE_MODE=1,1,0)+IF(OR(CORE_MODE=3,CORE_MODE=4),IF(A_FEED=2,0,1)+2*N_CW+2*N_CW_A,0))*ROUNDUP(G1286*DIODE_SAFETY/V_STICK,0)*PRICE_STICK</f>
        <v>98.4</v>
      </c>
      <c r="AG1286" s="24" t="n">
        <f aca="false">SUM(X1286:AF1286)</f>
        <v>3003.50590454</v>
      </c>
      <c r="AH1286" s="20" t="n">
        <f aca="false">FIXED_BOM</f>
        <v>3754</v>
      </c>
      <c r="AI1286" s="24" t="n">
        <f aca="false">(AG1286+AH1286)*(1+CONT)</f>
        <v>7771.131790221</v>
      </c>
      <c r="AJ1286" s="24" t="n">
        <f aca="false">IF(AR1286&gt;0,AI1286/AR1286,1000000000000)</f>
        <v>1087.27409856782</v>
      </c>
      <c r="AK1286" s="8" t="n">
        <f aca="false">IF(AND(AP1286&gt;=V_NEED,AR1286&gt;=P_MIN,AQ1286&gt;=Z_MIN,F1286&lt;=N_CAP,D1286&lt;=R_MAX,OR(CORONA_REQ=0,O1286&gt;=G1286),OR(CORE_MODE&lt;&gt;3,E_CORE&lt;=E_NULL_MAX),N_CW_A_OK="yes"),1,0)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IF(CORE_MODE=1,G1286,IF(OR(CORE_MODE=3,CORE_MODE=4),IF(A_FEED=2,0,G1286)+(CHOOSE(N_CW+1,0,1,CW_N2,CW_N3,CW_N4,CW_N5,CW_N6)+IF(A_FEED=2,CHOOSE(MIN(N_CW_A,6)+1,0,1,CW_N2,CW_N3,CW_N4,CW_N5,CW_N6),CHOOSE(MIN(N_CW_A,2)+1,0,CW_A1,CW_A2)))*CW_PER_SWING*AM1286,AM1286))</f>
        <v>26.664723543744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2*ROUNDUP(G1287*1000/V_ZENER,0)*PRICE_Z+(4+IF(CORE_MODE=1,1,0)+IF(OR(CORE_MODE=3,CORE_MODE=4),IF(A_FEED=2,0,1)+2*N_CW+2*N_CW_A,0))*ROUNDUP(G1287*DIODE_SAFETY/V_STICK,0)*PRICE_STICK</f>
        <v>98.4</v>
      </c>
      <c r="AG1287" s="24" t="n">
        <f aca="false">SUM(X1287:AF1287)</f>
        <v>3576.95481029</v>
      </c>
      <c r="AH1287" s="20" t="n">
        <f aca="false">FIXED_BOM</f>
        <v>3754</v>
      </c>
      <c r="AI1287" s="24" t="n">
        <f aca="false">(AG1287+AH1287)*(1+CONT)</f>
        <v>8430.5980318335</v>
      </c>
      <c r="AJ1287" s="24" t="n">
        <f aca="false">IF(AR1287&gt;0,AI1287/AR1287,1000000000000)</f>
        <v>963.129607809399</v>
      </c>
      <c r="AK1287" s="8" t="n">
        <f aca="false">IF(AND(AP1287&gt;=V_NEED,AR1287&gt;=P_MIN,AQ1287&gt;=Z_MIN,F1287&lt;=N_CAP,D1287&lt;=R_MAX,OR(CORONA_REQ=0,O1287&gt;=G1287),OR(CORE_MODE&lt;&gt;3,E_CORE&lt;=E_NULL_MAX),N_CW_A_OK="yes"),1,0)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IF(CORE_MODE=1,G1287,IF(OR(CORE_MODE=3,CORE_MODE=4),IF(A_FEED=2,0,G1287)+(CHOOSE(N_CW+1,0,1,CW_N2,CW_N3,CW_N4,CW_N5,CW_N6)+IF(A_FEED=2,CHOOSE(MIN(N_CW_A,6)+1,0,1,CW_N2,CW_N3,CW_N4,CW_N5,CW_N6),CHOOSE(MIN(N_CW_A,2)+1,0,CW_A1,CW_A2)))*CW_PER_SWING*AM1287,AM1287))</f>
        <v>26.76670252542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2*ROUNDUP(G1288*1000/V_ZENER,0)*PRICE_Z+(4+IF(CORE_MODE=1,1,0)+IF(OR(CORE_MODE=3,CORE_MODE=4),IF(A_FEED=2,0,1)+2*N_CW+2*N_CW_A,0))*ROUNDUP(G1288*DIODE_SAFETY/V_STICK,0)*PRICE_STICK</f>
        <v>98.4</v>
      </c>
      <c r="AG1288" s="24" t="n">
        <f aca="false">SUM(X1288:AF1288)</f>
        <v>4548.89819302</v>
      </c>
      <c r="AH1288" s="20" t="n">
        <f aca="false">FIXED_BOM</f>
        <v>3754</v>
      </c>
      <c r="AI1288" s="24" t="n">
        <f aca="false">(AG1288+AH1288)*(1+CONT)</f>
        <v>9548.332921973</v>
      </c>
      <c r="AJ1288" s="24" t="n">
        <f aca="false">IF(AR1288&gt;0,AI1288/AR1288,1000000000000)</f>
        <v>798.32275478074</v>
      </c>
      <c r="AK1288" s="8" t="n">
        <f aca="false">IF(AND(AP1288&gt;=V_NEED,AR1288&gt;=P_MIN,AQ1288&gt;=Z_MIN,F1288&lt;=N_CAP,D1288&lt;=R_MAX,OR(CORONA_REQ=0,O1288&gt;=G1288),OR(CORE_MODE&lt;&gt;3,E_CORE&lt;=E_NULL_MAX),N_CW_A_OK="yes"),1,0)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IF(CORE_MODE=1,G1288,IF(OR(CORE_MODE=3,CORE_MODE=4),IF(A_FEED=2,0,G1288)+(CHOOSE(N_CW+1,0,1,CW_N2,CW_N3,CW_N4,CW_N5,CW_N6)+IF(A_FEED=2,CHOOSE(MIN(N_CW_A,6)+1,0,1,CW_N2,CW_N3,CW_N4,CW_N5,CW_N6),CHOOSE(MIN(N_CW_A,2)+1,0,CW_A1,CW_A2)))*CW_PER_SWING*AM1288,AM1288))</f>
        <v>27.028704381822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2*ROUNDUP(G1289*1000/V_ZENER,0)*PRICE_Z+(4+IF(CORE_MODE=1,1,0)+IF(OR(CORE_MODE=3,CORE_MODE=4),IF(A_FEED=2,0,1)+2*N_CW+2*N_CW_A,0))*ROUNDUP(G1289*DIODE_SAFETY/V_STICK,0)*PRICE_STICK</f>
        <v>98.4</v>
      </c>
      <c r="AG1289" s="24" t="n">
        <f aca="false">SUM(X1289:AF1289)</f>
        <v>1466.23621501</v>
      </c>
      <c r="AH1289" s="20" t="n">
        <f aca="false">FIXED_BOM</f>
        <v>3754</v>
      </c>
      <c r="AI1289" s="24" t="n">
        <f aca="false">(AG1289+AH1289)*(1+CONT)</f>
        <v>6003.2716472615</v>
      </c>
      <c r="AJ1289" s="24" t="n">
        <f aca="false">IF(AR1289&gt;0,AI1289/AR1289,1000000000000)</f>
        <v>2106.17609939014</v>
      </c>
      <c r="AK1289" s="8" t="n">
        <f aca="false">IF(AND(AP1289&gt;=V_NEED,AR1289&gt;=P_MIN,AQ1289&gt;=Z_MIN,F1289&lt;=N_CAP,D1289&lt;=R_MAX,OR(CORONA_REQ=0,O1289&gt;=G1289),OR(CORE_MODE&lt;&gt;3,E_CORE&lt;=E_NULL_MAX),N_CW_A_OK="yes"),1,0)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IF(CORE_MODE=1,G1289,IF(OR(CORE_MODE=3,CORE_MODE=4),IF(A_FEED=2,0,G1289)+(CHOOSE(N_CW+1,0,1,CW_N2,CW_N3,CW_N4,CW_N5,CW_N6)+IF(A_FEED=2,CHOOSE(MIN(N_CW_A,6)+1,0,1,CW_N2,CW_N3,CW_N4,CW_N5,CW_N6),CHOOSE(MIN(N_CW_A,2)+1,0,CW_A1,CW_A2)))*CW_PER_SWING*AM1289,AM1289))</f>
        <v>26.218280054538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2*ROUNDUP(G1290*1000/V_ZENER,0)*PRICE_Z+(4+IF(CORE_MODE=1,1,0)+IF(OR(CORE_MODE=3,CORE_MODE=4),IF(A_FEED=2,0,1)+2*N_CW+2*N_CW_A,0))*ROUNDUP(G1290*DIODE_SAFETY/V_STICK,0)*PRICE_STICK</f>
        <v>98.4</v>
      </c>
      <c r="AG1290" s="24" t="n">
        <f aca="false">SUM(X1290:AF1290)</f>
        <v>2043.74649903</v>
      </c>
      <c r="AH1290" s="20" t="n">
        <f aca="false">FIXED_BOM</f>
        <v>3754</v>
      </c>
      <c r="AI1290" s="24" t="n">
        <f aca="false">(AG1290+AH1290)*(1+CONT)</f>
        <v>6667.4084738845</v>
      </c>
      <c r="AJ1290" s="24" t="n">
        <f aca="false">IF(AR1290&gt;0,AI1290/AR1290,1000000000000)</f>
        <v>1407.27051706889</v>
      </c>
      <c r="AK1290" s="8" t="n">
        <f aca="false">IF(AND(AP1290&gt;=V_NEED,AR1290&gt;=P_MIN,AQ1290&gt;=Z_MIN,F1290&lt;=N_CAP,D1290&lt;=R_MAX,OR(CORONA_REQ=0,O1290&gt;=G1290),OR(CORE_MODE&lt;&gt;3,E_CORE&lt;=E_NULL_MAX),N_CW_A_OK="yes"),1,0)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IF(CORE_MODE=1,G1290,IF(OR(CORE_MODE=3,CORE_MODE=4),IF(A_FEED=2,0,G1290)+(CHOOSE(N_CW+1,0,1,CW_N2,CW_N3,CW_N4,CW_N5,CW_N6)+IF(A_FEED=2,CHOOSE(MIN(N_CW_A,6)+1,0,1,CW_N2,CW_N3,CW_N4,CW_N5,CW_N6),CHOOSE(MIN(N_CW_A,2)+1,0,CW_A1,CW_A2)))*CW_PER_SWING*AM1290,AM1290))</f>
        <v>26.434708435278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2*ROUNDUP(G1291*1000/V_ZENER,0)*PRICE_Z+(4+IF(CORE_MODE=1,1,0)+IF(OR(CORE_MODE=3,CORE_MODE=4),IF(A_FEED=2,0,1)+2*N_CW+2*N_CW_A,0))*ROUNDUP(G1291*DIODE_SAFETY/V_STICK,0)*PRICE_STICK</f>
        <v>98.4</v>
      </c>
      <c r="AG1291" s="24" t="n">
        <f aca="false">SUM(X1291:AF1291)</f>
        <v>2621.25673002</v>
      </c>
      <c r="AH1291" s="20" t="n">
        <f aca="false">FIXED_BOM</f>
        <v>3754</v>
      </c>
      <c r="AI1291" s="24" t="n">
        <f aca="false">(AG1291+AH1291)*(1+CONT)</f>
        <v>7331.545239523</v>
      </c>
      <c r="AJ1291" s="24" t="n">
        <f aca="false">IF(AR1291&gt;0,AI1291/AR1291,1000000000000)</f>
        <v>1105.49528559993</v>
      </c>
      <c r="AK1291" s="8" t="n">
        <f aca="false">IF(AND(AP1291&gt;=V_NEED,AR1291&gt;=P_MIN,AQ1291&gt;=Z_MIN,F1291&lt;=N_CAP,D1291&lt;=R_MAX,OR(CORONA_REQ=0,O1291&gt;=G1291),OR(CORE_MODE&lt;&gt;3,E_CORE&lt;=E_NULL_MAX),N_CW_A_OK="yes"),1,0)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IF(CORE_MODE=1,G1291,IF(OR(CORE_MODE=3,CORE_MODE=4),IF(A_FEED=2,0,G1291)+(CHOOSE(N_CW+1,0,1,CW_N2,CW_N3,CW_N4,CW_N5,CW_N6)+IF(A_FEED=2,CHOOSE(MIN(N_CW_A,6)+1,0,1,CW_N2,CW_N3,CW_N4,CW_N5,CW_N6),CHOOSE(MIN(N_CW_A,2)+1,0,CW_A1,CW_A2)))*CW_PER_SWING*AM1291,AM1291))</f>
        <v>26.581696370658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2*ROUNDUP(G1292*1000/V_ZENER,0)*PRICE_Z+(4+IF(CORE_MODE=1,1,0)+IF(OR(CORE_MODE=3,CORE_MODE=4),IF(A_FEED=2,0,1)+2*N_CW+2*N_CW_A,0))*ROUNDUP(G1292*DIODE_SAFETY/V_STICK,0)*PRICE_STICK</f>
        <v>98.4</v>
      </c>
      <c r="AG1292" s="24" t="n">
        <f aca="false">SUM(X1292:AF1292)</f>
        <v>3198.76695404</v>
      </c>
      <c r="AH1292" s="20" t="n">
        <f aca="false">FIXED_BOM</f>
        <v>3754</v>
      </c>
      <c r="AI1292" s="24" t="n">
        <f aca="false">(AG1292+AH1292)*(1+CONT)</f>
        <v>7995.681997146</v>
      </c>
      <c r="AJ1292" s="24" t="n">
        <f aca="false">IF(AR1292&gt;0,AI1292/AR1292,1000000000000)</f>
        <v>938.160601407156</v>
      </c>
      <c r="AK1292" s="8" t="n">
        <f aca="false">IF(AND(AP1292&gt;=V_NEED,AR1292&gt;=P_MIN,AQ1292&gt;=Z_MIN,F1292&lt;=N_CAP,D1292&lt;=R_MAX,OR(CORONA_REQ=0,O1292&gt;=G1292),OR(CORE_MODE&lt;&gt;3,E_CORE&lt;=E_NULL_MAX),N_CW_A_OK="yes"),1,0)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IF(CORE_MODE=1,G1292,IF(OR(CORE_MODE=3,CORE_MODE=4),IF(A_FEED=2,0,G1292)+(CHOOSE(N_CW+1,0,1,CW_N2,CW_N3,CW_N4,CW_N5,CW_N6)+IF(A_FEED=2,CHOOSE(MIN(N_CW_A,6)+1,0,1,CW_N2,CW_N3,CW_N4,CW_N5,CW_N6),CHOOSE(MIN(N_CW_A,2)+1,0,CW_A1,CW_A2)))*CW_PER_SWING*AM1292,AM1292))</f>
        <v>26.703658580742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2*ROUNDUP(G1293*1000/V_ZENER,0)*PRICE_Z+(4+IF(CORE_MODE=1,1,0)+IF(OR(CORE_MODE=3,CORE_MODE=4),IF(A_FEED=2,0,1)+2*N_CW+2*N_CW_A,0))*ROUNDUP(G1293*DIODE_SAFETY/V_STICK,0)*PRICE_STICK</f>
        <v>98.4</v>
      </c>
      <c r="AG1293" s="24" t="n">
        <f aca="false">SUM(X1293:AF1293)</f>
        <v>3688.79994588</v>
      </c>
      <c r="AH1293" s="20" t="n">
        <f aca="false">FIXED_BOM</f>
        <v>3754</v>
      </c>
      <c r="AI1293" s="24" t="n">
        <f aca="false">(AG1293+AH1293)*(1+CONT)</f>
        <v>8559.219937762</v>
      </c>
      <c r="AJ1293" s="24" t="n">
        <f aca="false">IF(AR1293&gt;0,AI1293/AR1293,1000000000000)</f>
        <v>822.162441806967</v>
      </c>
      <c r="AK1293" s="8" t="n">
        <f aca="false">IF(AND(AP1293&gt;=V_NEED,AR1293&gt;=P_MIN,AQ1293&gt;=Z_MIN,F1293&lt;=N_CAP,D1293&lt;=R_MAX,OR(CORONA_REQ=0,O1293&gt;=G1293),OR(CORE_MODE&lt;&gt;3,E_CORE&lt;=E_NULL_MAX),N_CW_A_OK="yes"),1,0)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IF(CORE_MODE=1,G1293,IF(OR(CORE_MODE=3,CORE_MODE=4),IF(A_FEED=2,0,G1293)+(CHOOSE(N_CW+1,0,1,CW_N2,CW_N3,CW_N4,CW_N5,CW_N6)+IF(A_FEED=2,CHOOSE(MIN(N_CW_A,6)+1,0,1,CW_N2,CW_N3,CW_N4,CW_N5,CW_N6),CHOOSE(MIN(N_CW_A,2)+1,0,CW_A1,CW_A2)))*CW_PER_SWING*AM1293,AM1293))</f>
        <v>26.86978083933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2*ROUNDUP(G1294*1000/V_ZENER,0)*PRICE_Z+(4+IF(CORE_MODE=1,1,0)+IF(OR(CORE_MODE=3,CORE_MODE=4),IF(A_FEED=2,0,1)+2*N_CW+2*N_CW_A,0))*ROUNDUP(G1294*DIODE_SAFETY/V_STICK,0)*PRICE_STICK</f>
        <v>98.4</v>
      </c>
      <c r="AG1294" s="24" t="n">
        <f aca="false">SUM(X1294:AF1294)</f>
        <v>4843.82046089</v>
      </c>
      <c r="AH1294" s="20" t="n">
        <f aca="false">FIXED_BOM</f>
        <v>3754</v>
      </c>
      <c r="AI1294" s="24" t="n">
        <f aca="false">(AG1294+AH1294)*(1+CONT)</f>
        <v>9887.4935300235</v>
      </c>
      <c r="AJ1294" s="24" t="n">
        <f aca="false">IF(AR1294&gt;0,AI1294/AR1294,1000000000000)</f>
        <v>696.280394113165</v>
      </c>
      <c r="AK1294" s="8" t="n">
        <f aca="false">IF(AND(AP1294&gt;=V_NEED,AR1294&gt;=P_MIN,AQ1294&gt;=Z_MIN,F1294&lt;=N_CAP,D1294&lt;=R_MAX,OR(CORONA_REQ=0,O1294&gt;=G1294),OR(CORE_MODE&lt;&gt;3,E_CORE&lt;=E_NULL_MAX),N_CW_A_OK="yes"),1,0)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IF(CORE_MODE=1,G1294,IF(OR(CORE_MODE=3,CORE_MODE=4),IF(A_FEED=2,0,G1294)+(CHOOSE(N_CW+1,0,1,CW_N2,CW_N3,CW_N4,CW_N5,CW_N6)+IF(A_FEED=2,CHOOSE(MIN(N_CW_A,6)+1,0,1,CW_N2,CW_N3,CW_N4,CW_N5,CW_N6),CHOOSE(MIN(N_CW_A,2)+1,0,CW_A1,CW_A2)))*CW_PER_SWING*AM1294,AM1294))</f>
        <v>27.128896418052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2*ROUNDUP(G1295*1000/V_ZENER,0)*PRICE_Z+(4+IF(CORE_MODE=1,1,0)+IF(OR(CORE_MODE=3,CORE_MODE=4),IF(A_FEED=2,0,1)+2*N_CW+2*N_CW_A,0))*ROUNDUP(G1295*DIODE_SAFETY/V_STICK,0)*PRICE_STICK</f>
        <v>98.4</v>
      </c>
      <c r="AG1295" s="24" t="n">
        <f aca="false">SUM(X1295:AF1295)</f>
        <v>1561.83610964</v>
      </c>
      <c r="AH1295" s="20" t="n">
        <f aca="false">FIXED_BOM</f>
        <v>3754</v>
      </c>
      <c r="AI1295" s="24" t="n">
        <f aca="false">(AG1295+AH1295)*(1+CONT)</f>
        <v>6113.211526086</v>
      </c>
      <c r="AJ1295" s="24" t="n">
        <f aca="false">IF(AR1295&gt;0,AI1295/AR1295,1000000000000)</f>
        <v>1922.1493640701</v>
      </c>
      <c r="AK1295" s="8" t="n">
        <f aca="false">IF(AND(AP1295&gt;=V_NEED,AR1295&gt;=P_MIN,AQ1295&gt;=Z_MIN,F1295&lt;=N_CAP,D1295&lt;=R_MAX,OR(CORONA_REQ=0,O1295&gt;=G1295),OR(CORE_MODE&lt;&gt;3,E_CORE&lt;=E_NULL_MAX),N_CW_A_OK="yes"),1,0)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IF(CORE_MODE=1,G1295,IF(OR(CORE_MODE=3,CORE_MODE=4),IF(A_FEED=2,0,G1295)+(CHOOSE(N_CW+1,0,1,CW_N2,CW_N3,CW_N4,CW_N5,CW_N6)+IF(A_FEED=2,CHOOSE(MIN(N_CW_A,6)+1,0,1,CW_N2,CW_N3,CW_N4,CW_N5,CW_N6),CHOOSE(MIN(N_CW_A,2)+1,0,CW_A1,CW_A2)))*CW_PER_SWING*AM1295,AM1295))</f>
        <v>26.098881538158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2*ROUNDUP(G1296*1000/V_ZENER,0)*PRICE_Z+(4+IF(CORE_MODE=1,1,0)+IF(OR(CORE_MODE=3,CORE_MODE=4),IF(A_FEED=2,0,1)+2*N_CW+2*N_CW_A,0))*ROUNDUP(G1296*DIODE_SAFETY/V_STICK,0)*PRICE_STICK</f>
        <v>98.4</v>
      </c>
      <c r="AG1296" s="24" t="n">
        <f aca="false">SUM(X1296:AF1296)</f>
        <v>2143.4077139</v>
      </c>
      <c r="AH1296" s="20" t="n">
        <f aca="false">FIXED_BOM</f>
        <v>3754</v>
      </c>
      <c r="AI1296" s="24" t="n">
        <f aca="false">(AG1296+AH1296)*(1+CONT)</f>
        <v>6782.018870985</v>
      </c>
      <c r="AJ1296" s="24" t="n">
        <f aca="false">IF(AR1296&gt;0,AI1296/AR1296,1000000000000)</f>
        <v>1292.17172670301</v>
      </c>
      <c r="AK1296" s="8" t="n">
        <f aca="false">IF(AND(AP1296&gt;=V_NEED,AR1296&gt;=P_MIN,AQ1296&gt;=Z_MIN,F1296&lt;=N_CAP,D1296&lt;=R_MAX,OR(CORONA_REQ=0,O1296&gt;=G1296),OR(CORE_MODE&lt;&gt;3,E_CORE&lt;=E_NULL_MAX),N_CW_A_OK="yes"),1,0)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IF(CORE_MODE=1,G1296,IF(OR(CORE_MODE=3,CORE_MODE=4),IF(A_FEED=2,0,G1296)+(CHOOSE(N_CW+1,0,1,CW_N2,CW_N3,CW_N4,CW_N5,CW_N6)+IF(A_FEED=2,CHOOSE(MIN(N_CW_A,6)+1,0,1,CW_N2,CW_N3,CW_N4,CW_N5,CW_N6),CHOOSE(MIN(N_CW_A,2)+1,0,CW_A1,CW_A2)))*CW_PER_SWING*AM1296,AM1296))</f>
        <v>26.317856634498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2*ROUNDUP(G1297*1000/V_ZENER,0)*PRICE_Z+(4+IF(CORE_MODE=1,1,0)+IF(OR(CORE_MODE=3,CORE_MODE=4),IF(A_FEED=2,0,1)+2*N_CW+2*N_CW_A,0))*ROUNDUP(G1297*DIODE_SAFETY/V_STICK,0)*PRICE_STICK</f>
        <v>98.4</v>
      </c>
      <c r="AG1297" s="24" t="n">
        <f aca="false">SUM(X1297:AF1297)</f>
        <v>2724.97927363</v>
      </c>
      <c r="AH1297" s="20" t="n">
        <f aca="false">FIXED_BOM</f>
        <v>3754</v>
      </c>
      <c r="AI1297" s="24" t="n">
        <f aca="false">(AG1297+AH1297)*(1+CONT)</f>
        <v>7450.8261646745</v>
      </c>
      <c r="AJ1297" s="24" t="n">
        <f aca="false">IF(AR1297&gt;0,AI1297/AR1297,1000000000000)</f>
        <v>1018.28224373833</v>
      </c>
      <c r="AK1297" s="8" t="n">
        <f aca="false">IF(AND(AP1297&gt;=V_NEED,AR1297&gt;=P_MIN,AQ1297&gt;=Z_MIN,F1297&lt;=N_CAP,D1297&lt;=R_MAX,OR(CORONA_REQ=0,O1297&gt;=G1297),OR(CORE_MODE&lt;&gt;3,E_CORE&lt;=E_NULL_MAX),N_CW_A_OK="yes"),1,0)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IF(CORE_MODE=1,G1297,IF(OR(CORE_MODE=3,CORE_MODE=4),IF(A_FEED=2,0,G1297)+(CHOOSE(N_CW+1,0,1,CW_N2,CW_N3,CW_N4,CW_N5,CW_N6)+IF(A_FEED=2,CHOOSE(MIN(N_CW_A,6)+1,0,1,CW_N2,CW_N3,CW_N4,CW_N5,CW_N6),CHOOSE(MIN(N_CW_A,2)+1,0,CW_A1,CW_A2)))*CW_PER_SWING*AM1297,AM1297))</f>
        <v>26.467382796426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2*ROUNDUP(G1298*1000/V_ZENER,0)*PRICE_Z+(4+IF(CORE_MODE=1,1,0)+IF(OR(CORE_MODE=3,CORE_MODE=4),IF(A_FEED=2,0,1)+2*N_CW+2*N_CW_A,0))*ROUNDUP(G1298*DIODE_SAFETY/V_STICK,0)*PRICE_STICK</f>
        <v>98.4</v>
      </c>
      <c r="AG1298" s="24" t="n">
        <f aca="false">SUM(X1298:AF1298)</f>
        <v>3306.55076289</v>
      </c>
      <c r="AH1298" s="20" t="n">
        <f aca="false">FIXED_BOM</f>
        <v>3754</v>
      </c>
      <c r="AI1298" s="24" t="n">
        <f aca="false">(AG1298+AH1298)*(1+CONT)</f>
        <v>8119.6333773235</v>
      </c>
      <c r="AJ1298" s="24" t="n">
        <f aca="false">IF(AR1298&gt;0,AI1298/AR1298,1000000000000)</f>
        <v>864.420616396298</v>
      </c>
      <c r="AK1298" s="8" t="n">
        <f aca="false">IF(AND(AP1298&gt;=V_NEED,AR1298&gt;=P_MIN,AQ1298&gt;=Z_MIN,F1298&lt;=N_CAP,D1298&lt;=R_MAX,OR(CORONA_REQ=0,O1298&gt;=G1298),OR(CORE_MODE&lt;&gt;3,E_CORE&lt;=E_NULL_MAX),N_CW_A_OK="yes"),1,0)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IF(CORE_MODE=1,G1298,IF(OR(CORE_MODE=3,CORE_MODE=4),IF(A_FEED=2,0,G1298)+(CHOOSE(N_CW+1,0,1,CW_N2,CW_N3,CW_N4,CW_N5,CW_N6)+IF(A_FEED=2,CHOOSE(MIN(N_CW_A,6)+1,0,1,CW_N2,CW_N3,CW_N4,CW_N5,CW_N6),CHOOSE(MIN(N_CW_A,2)+1,0,CW_A1,CW_A2)))*CW_PER_SWING*AM1298,AM1298))</f>
        <v>26.649961082316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2*ROUNDUP(G1299*1000/V_ZENER,0)*PRICE_Z+(4+IF(CORE_MODE=1,1,0)+IF(OR(CORE_MODE=3,CORE_MODE=4),IF(A_FEED=2,0,1)+2*N_CW+2*N_CW_A,0))*ROUNDUP(G1299*DIODE_SAFETY/V_STICK,0)*PRICE_STICK</f>
        <v>98.4</v>
      </c>
      <c r="AG1299" s="24" t="n">
        <f aca="false">SUM(X1299:AF1299)</f>
        <v>3888.12237912</v>
      </c>
      <c r="AH1299" s="20" t="n">
        <f aca="false">FIXED_BOM</f>
        <v>3754</v>
      </c>
      <c r="AI1299" s="24" t="n">
        <f aca="false">(AG1299+AH1299)*(1+CONT)</f>
        <v>8788.440735988</v>
      </c>
      <c r="AJ1299" s="24" t="n">
        <f aca="false">IF(AR1299&gt;0,AI1299/AR1299,1000000000000)</f>
        <v>766.085416679967</v>
      </c>
      <c r="AK1299" s="8" t="n">
        <f aca="false">IF(AND(AP1299&gt;=V_NEED,AR1299&gt;=P_MIN,AQ1299&gt;=Z_MIN,F1299&lt;=N_CAP,D1299&lt;=R_MAX,OR(CORONA_REQ=0,O1299&gt;=G1299),OR(CORE_MODE&lt;&gt;3,E_CORE&lt;=E_NULL_MAX),N_CW_A_OK="yes"),1,0)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IF(CORE_MODE=1,G1299,IF(OR(CORE_MODE=3,CORE_MODE=4),IF(A_FEED=2,0,G1299)+(CHOOSE(N_CW+1,0,1,CW_N2,CW_N3,CW_N4,CW_N5,CW_N6)+IF(A_FEED=2,CHOOSE(MIN(N_CW_A,6)+1,0,1,CW_N2,CW_N3,CW_N4,CW_N5,CW_N6),CHOOSE(MIN(N_CW_A,2)+1,0,CW_A1,CW_A2)))*CW_PER_SWING*AM1299,AM1299))</f>
        <v>26.812568873376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2*ROUNDUP(G1300*1000/V_ZENER,0)*PRICE_Z+(4+IF(CORE_MODE=1,1,0)+IF(OR(CORE_MODE=3,CORE_MODE=4),IF(A_FEED=2,0,1)+2*N_CW+2*N_CW_A,0))*ROUNDUP(G1300*DIODE_SAFETY/V_STICK,0)*PRICE_STICK</f>
        <v>98.4</v>
      </c>
      <c r="AG1300" s="24" t="n">
        <f aca="false">SUM(X1300:AF1300)</f>
        <v>5051.26554961</v>
      </c>
      <c r="AH1300" s="20" t="n">
        <f aca="false">FIXED_BOM</f>
        <v>3754</v>
      </c>
      <c r="AI1300" s="24" t="n">
        <f aca="false">(AG1300+AH1300)*(1+CONT)</f>
        <v>10126.0553820515</v>
      </c>
      <c r="AJ1300" s="24" t="n">
        <f aca="false">IF(AR1300&gt;0,AI1300/AR1300,1000000000000)</f>
        <v>648.177765784012</v>
      </c>
      <c r="AK1300" s="8" t="n">
        <f aca="false">IF(AND(AP1300&gt;=V_NEED,AR1300&gt;=P_MIN,AQ1300&gt;=Z_MIN,F1300&lt;=N_CAP,D1300&lt;=R_MAX,OR(CORONA_REQ=0,O1300&gt;=G1300),OR(CORE_MODE&lt;&gt;3,E_CORE&lt;=E_NULL_MAX),N_CW_A_OK="yes"),1,0)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IF(CORE_MODE=1,G1300,IF(OR(CORE_MODE=3,CORE_MODE=4),IF(A_FEED=2,0,G1300)+(CHOOSE(N_CW+1,0,1,CW_N2,CW_N3,CW_N4,CW_N5,CW_N6)+IF(A_FEED=2,CHOOSE(MIN(N_CW_A,6)+1,0,1,CW_N2,CW_N3,CW_N4,CW_N5,CW_N6),CHOOSE(MIN(N_CW_A,2)+1,0,CW_A1,CW_A2)))*CW_PER_SWING*AM1300,AM1300))</f>
        <v>27.066098655882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2*ROUNDUP(G1301*1000/V_ZENER,0)*PRICE_Z+(4+IF(CORE_MODE=1,1,0)+IF(OR(CORE_MODE=3,CORE_MODE=4),IF(A_FEED=2,0,1)+2*N_CW+2*N_CW_A,0))*ROUNDUP(G1301*DIODE_SAFETY/V_STICK,0)*PRICE_STICK</f>
        <v>98.4</v>
      </c>
      <c r="AG1301" s="24" t="n">
        <f aca="false">SUM(X1301:AF1301)</f>
        <v>1495.04292667</v>
      </c>
      <c r="AH1301" s="20" t="n">
        <f aca="false">FIXED_BOM</f>
        <v>3754</v>
      </c>
      <c r="AI1301" s="24" t="n">
        <f aca="false">(AG1301+AH1301)*(1+CONT)</f>
        <v>6036.3993656705</v>
      </c>
      <c r="AJ1301" s="24" t="n">
        <f aca="false">IF(AR1301&gt;0,AI1301/AR1301,1000000000000)</f>
        <v>2596.59787557222</v>
      </c>
      <c r="AK1301" s="8" t="n">
        <f aca="false">IF(AND(AP1301&gt;=V_NEED,AR1301&gt;=P_MIN,AQ1301&gt;=Z_MIN,F1301&lt;=N_CAP,D1301&lt;=R_MAX,OR(CORONA_REQ=0,O1301&gt;=G1301),OR(CORE_MODE&lt;&gt;3,E_CORE&lt;=E_NULL_MAX),N_CW_A_OK="yes"),1,0)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IF(CORE_MODE=1,G1301,IF(OR(CORE_MODE=3,CORE_MODE=4),IF(A_FEED=2,0,G1301)+(CHOOSE(N_CW+1,0,1,CW_N2,CW_N3,CW_N4,CW_N5,CW_N6)+IF(A_FEED=2,CHOOSE(MIN(N_CW_A,6)+1,0,1,CW_N2,CW_N3,CW_N4,CW_N5,CW_N6),CHOOSE(MIN(N_CW_A,2)+1,0,CW_A1,CW_A2)))*CW_PER_SWING*AM1301,AM1301))</f>
        <v>26.157608799894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2*ROUNDUP(G1302*1000/V_ZENER,0)*PRICE_Z+(4+IF(CORE_MODE=1,1,0)+IF(OR(CORE_MODE=3,CORE_MODE=4),IF(A_FEED=2,0,1)+2*N_CW+2*N_CW_A,0))*ROUNDUP(G1302*DIODE_SAFETY/V_STICK,0)*PRICE_STICK</f>
        <v>98.4</v>
      </c>
      <c r="AG1302" s="24" t="n">
        <f aca="false">SUM(X1302:AF1302)</f>
        <v>1994.86267295</v>
      </c>
      <c r="AH1302" s="20" t="n">
        <f aca="false">FIXED_BOM</f>
        <v>3754</v>
      </c>
      <c r="AI1302" s="24" t="n">
        <f aca="false">(AG1302+AH1302)*(1+CONT)</f>
        <v>6611.1920738925</v>
      </c>
      <c r="AJ1302" s="24" t="n">
        <f aca="false">IF(AR1302&gt;0,AI1302/AR1302,1000000000000)</f>
        <v>1692.2074138832</v>
      </c>
      <c r="AK1302" s="8" t="n">
        <f aca="false">IF(AND(AP1302&gt;=V_NEED,AR1302&gt;=P_MIN,AQ1302&gt;=Z_MIN,F1302&lt;=N_CAP,D1302&lt;=R_MAX,OR(CORONA_REQ=0,O1302&gt;=G1302),OR(CORE_MODE&lt;&gt;3,E_CORE&lt;=E_NULL_MAX),N_CW_A_OK="yes"),1,0)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IF(CORE_MODE=1,G1302,IF(OR(CORE_MODE=3,CORE_MODE=4),IF(A_FEED=2,0,G1302)+(CHOOSE(N_CW+1,0,1,CW_N2,CW_N3,CW_N4,CW_N5,CW_N6)+IF(A_FEED=2,CHOOSE(MIN(N_CW_A,6)+1,0,1,CW_N2,CW_N3,CW_N4,CW_N5,CW_N6),CHOOSE(MIN(N_CW_A,2)+1,0,CW_A1,CW_A2)))*CW_PER_SWING*AM1302,AM1302))</f>
        <v>26.376257067732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2*ROUNDUP(G1303*1000/V_ZENER,0)*PRICE_Z+(4+IF(CORE_MODE=1,1,0)+IF(OR(CORE_MODE=3,CORE_MODE=4),IF(A_FEED=2,0,1)+2*N_CW+2*N_CW_A,0))*ROUNDUP(G1303*DIODE_SAFETY/V_STICK,0)*PRICE_STICK</f>
        <v>98.4</v>
      </c>
      <c r="AG1303" s="24" t="n">
        <f aca="false">SUM(X1303:AF1303)</f>
        <v>2586.77626477</v>
      </c>
      <c r="AH1303" s="20" t="n">
        <f aca="false">FIXED_BOM</f>
        <v>3754</v>
      </c>
      <c r="AI1303" s="24" t="n">
        <f aca="false">(AG1303+AH1303)*(1+CONT)</f>
        <v>7291.8927044855</v>
      </c>
      <c r="AJ1303" s="24" t="n">
        <f aca="false">IF(AR1303&gt;0,AI1303/AR1303,1000000000000)</f>
        <v>1326.76479954685</v>
      </c>
      <c r="AK1303" s="8" t="n">
        <f aca="false">IF(AND(AP1303&gt;=V_NEED,AR1303&gt;=P_MIN,AQ1303&gt;=Z_MIN,F1303&lt;=N_CAP,D1303&lt;=R_MAX,OR(CORONA_REQ=0,O1303&gt;=G1303),OR(CORE_MODE&lt;&gt;3,E_CORE&lt;=E_NULL_MAX),N_CW_A_OK="yes"),1,0)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IF(CORE_MODE=1,G1303,IF(OR(CORE_MODE=3,CORE_MODE=4),IF(A_FEED=2,0,G1303)+(CHOOSE(N_CW+1,0,1,CW_N2,CW_N3,CW_N4,CW_N5,CW_N6)+IF(A_FEED=2,CHOOSE(MIN(N_CW_A,6)+1,0,1,CW_N2,CW_N3,CW_N4,CW_N5,CW_N6),CHOOSE(MIN(N_CW_A,2)+1,0,CW_A1,CW_A2)))*CW_PER_SWING*AM1303,AM1303))</f>
        <v>26.52385197033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2*ROUNDUP(G1304*1000/V_ZENER,0)*PRICE_Z+(4+IF(CORE_MODE=1,1,0)+IF(OR(CORE_MODE=3,CORE_MODE=4),IF(A_FEED=2,0,1)+2*N_CW+2*N_CW_A,0))*ROUNDUP(G1304*DIODE_SAFETY/V_STICK,0)*PRICE_STICK</f>
        <v>98.4</v>
      </c>
      <c r="AG1304" s="24" t="n">
        <f aca="false">SUM(X1304:AF1304)</f>
        <v>3086.59601105</v>
      </c>
      <c r="AH1304" s="20" t="n">
        <f aca="false">FIXED_BOM</f>
        <v>3754</v>
      </c>
      <c r="AI1304" s="24" t="n">
        <f aca="false">(AG1304+AH1304)*(1+CONT)</f>
        <v>7866.6854127075</v>
      </c>
      <c r="AJ1304" s="24" t="n">
        <f aca="false">IF(AR1304&gt;0,AI1304/AR1304,1000000000000)</f>
        <v>1109.8097324214</v>
      </c>
      <c r="AK1304" s="8" t="n">
        <f aca="false">IF(AND(AP1304&gt;=V_NEED,AR1304&gt;=P_MIN,AQ1304&gt;=Z_MIN,F1304&lt;=N_CAP,D1304&lt;=R_MAX,OR(CORONA_REQ=0,O1304&gt;=G1304),OR(CORE_MODE&lt;&gt;3,E_CORE&lt;=E_NULL_MAX),N_CW_A_OK="yes"),1,0)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IF(CORE_MODE=1,G1304,IF(OR(CORE_MODE=3,CORE_MODE=4),IF(A_FEED=2,0,G1304)+(CHOOSE(N_CW+1,0,1,CW_N2,CW_N3,CW_N4,CW_N5,CW_N6)+IF(A_FEED=2,CHOOSE(MIN(N_CW_A,6)+1,0,1,CW_N2,CW_N3,CW_N4,CW_N5,CW_N6),CHOOSE(MIN(N_CW_A,2)+1,0,CW_A1,CW_A2)))*CW_PER_SWING*AM1304,AM1304))</f>
        <v>26.635236821622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2*ROUNDUP(G1305*1000/V_ZENER,0)*PRICE_Z+(4+IF(CORE_MODE=1,1,0)+IF(OR(CORE_MODE=3,CORE_MODE=4),IF(A_FEED=2,0,1)+2*N_CW+2*N_CW_A,0))*ROUNDUP(G1305*DIODE_SAFETY/V_STICK,0)*PRICE_STICK</f>
        <v>98.4</v>
      </c>
      <c r="AG1305" s="24" t="n">
        <f aca="false">SUM(X1305:AF1305)</f>
        <v>3678.50954984</v>
      </c>
      <c r="AH1305" s="20" t="n">
        <f aca="false">FIXED_BOM</f>
        <v>3754</v>
      </c>
      <c r="AI1305" s="24" t="n">
        <f aca="false">(AG1305+AH1305)*(1+CONT)</f>
        <v>8547.385982316</v>
      </c>
      <c r="AJ1305" s="24" t="n">
        <f aca="false">IF(AR1305&gt;0,AI1305/AR1305,1000000000000)</f>
        <v>986.128825079007</v>
      </c>
      <c r="AK1305" s="8" t="n">
        <f aca="false">IF(AND(AP1305&gt;=V_NEED,AR1305&gt;=P_MIN,AQ1305&gt;=Z_MIN,F1305&lt;=N_CAP,D1305&lt;=R_MAX,OR(CORONA_REQ=0,O1305&gt;=G1305),OR(CORE_MODE&lt;&gt;3,E_CORE&lt;=E_NULL_MAX),N_CW_A_OK="yes"),1,0)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IF(CORE_MODE=1,G1305,IF(OR(CORE_MODE=3,CORE_MODE=4),IF(A_FEED=2,0,G1305)+(CHOOSE(N_CW+1,0,1,CW_N2,CW_N3,CW_N4,CW_N5,CW_N6)+IF(A_FEED=2,CHOOSE(MIN(N_CW_A,6)+1,0,1,CW_N2,CW_N3,CW_N4,CW_N5,CW_N6),CHOOSE(MIN(N_CW_A,2)+1,0,CW_A1,CW_A2)))*CW_PER_SWING*AM1305,AM1305))</f>
        <v>26.738132620914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2*ROUNDUP(G1306*1000/V_ZENER,0)*PRICE_Z+(4+IF(CORE_MODE=1,1,0)+IF(OR(CORE_MODE=3,CORE_MODE=4),IF(A_FEED=2,0,1)+2*N_CW+2*N_CW_A,0))*ROUNDUP(G1306*DIODE_SAFETY/V_STICK,0)*PRICE_STICK</f>
        <v>98.4</v>
      </c>
      <c r="AG1306" s="24" t="n">
        <f aca="false">SUM(X1306:AF1306)</f>
        <v>4770.24294944</v>
      </c>
      <c r="AH1306" s="20" t="n">
        <f aca="false">FIXED_BOM</f>
        <v>3754</v>
      </c>
      <c r="AI1306" s="24" t="n">
        <f aca="false">(AG1306+AH1306)*(1+CONT)</f>
        <v>9802.879391856</v>
      </c>
      <c r="AJ1306" s="24" t="n">
        <f aca="false">IF(AR1306&gt;0,AI1306/AR1306,1000000000000)</f>
        <v>826.475131826724</v>
      </c>
      <c r="AK1306" s="8" t="n">
        <f aca="false">IF(AND(AP1306&gt;=V_NEED,AR1306&gt;=P_MIN,AQ1306&gt;=Z_MIN,F1306&lt;=N_CAP,D1306&lt;=R_MAX,OR(CORONA_REQ=0,O1306&gt;=G1306),OR(CORE_MODE&lt;&gt;3,E_CORE&lt;=E_NULL_MAX),N_CW_A_OK="yes"),1,0)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IF(CORE_MODE=1,G1306,IF(OR(CORE_MODE=3,CORE_MODE=4),IF(A_FEED=2,0,G1306)+(CHOOSE(N_CW+1,0,1,CW_N2,CW_N3,CW_N4,CW_N5,CW_N6)+IF(A_FEED=2,CHOOSE(MIN(N_CW_A,6)+1,0,1,CW_N2,CW_N3,CW_N4,CW_N5,CW_N6),CHOOSE(MIN(N_CW_A,2)+1,0,CW_A1,CW_A2)))*CW_PER_SWING*AM1306,AM1306))</f>
        <v>26.998818674256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2*ROUNDUP(G1307*1000/V_ZENER,0)*PRICE_Z+(4+IF(CORE_MODE=1,1,0)+IF(OR(CORE_MODE=3,CORE_MODE=4),IF(A_FEED=2,0,1)+2*N_CW+2*N_CW_A,0))*ROUNDUP(G1307*DIODE_SAFETY/V_STICK,0)*PRICE_STICK</f>
        <v>98.4</v>
      </c>
      <c r="AG1307" s="24" t="n">
        <f aca="false">SUM(X1307:AF1307)</f>
        <v>1597.29001334</v>
      </c>
      <c r="AH1307" s="20" t="n">
        <f aca="false">FIXED_BOM</f>
        <v>3754</v>
      </c>
      <c r="AI1307" s="24" t="n">
        <f aca="false">(AG1307+AH1307)*(1+CONT)</f>
        <v>6153.983515341</v>
      </c>
      <c r="AJ1307" s="24" t="n">
        <f aca="false">IF(AR1307&gt;0,AI1307/AR1307,1000000000000)</f>
        <v>2178.57398793426</v>
      </c>
      <c r="AK1307" s="8" t="n">
        <f aca="false">IF(AND(AP1307&gt;=V_NEED,AR1307&gt;=P_MIN,AQ1307&gt;=Z_MIN,F1307&lt;=N_CAP,D1307&lt;=R_MAX,OR(CORONA_REQ=0,O1307&gt;=G1307),OR(CORE_MODE&lt;&gt;3,E_CORE&lt;=E_NULL_MAX),N_CW_A_OK="yes"),1,0)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IF(CORE_MODE=1,G1307,IF(OR(CORE_MODE=3,CORE_MODE=4),IF(A_FEED=2,0,G1307)+(CHOOSE(N_CW+1,0,1,CW_N2,CW_N3,CW_N4,CW_N5,CW_N6)+IF(A_FEED=2,CHOOSE(MIN(N_CW_A,6)+1,0,1,CW_N2,CW_N3,CW_N4,CW_N5,CW_N6),CHOOSE(MIN(N_CW_A,2)+1,0,CW_A1,CW_A2)))*CW_PER_SWING*AM1307,AM1307))</f>
        <v>26.189875686546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2*ROUNDUP(G1308*1000/V_ZENER,0)*PRICE_Z+(4+IF(CORE_MODE=1,1,0)+IF(OR(CORE_MODE=3,CORE_MODE=4),IF(A_FEED=2,0,1)+2*N_CW+2*N_CW_A,0))*ROUNDUP(G1308*DIODE_SAFETY/V_STICK,0)*PRICE_STICK</f>
        <v>98.4</v>
      </c>
      <c r="AG1308" s="24" t="n">
        <f aca="false">SUM(X1308:AF1308)</f>
        <v>2102.18642814</v>
      </c>
      <c r="AH1308" s="20" t="n">
        <f aca="false">FIXED_BOM</f>
        <v>3754</v>
      </c>
      <c r="AI1308" s="24" t="n">
        <f aca="false">(AG1308+AH1308)*(1+CONT)</f>
        <v>6734.614392361</v>
      </c>
      <c r="AJ1308" s="24" t="n">
        <f aca="false">IF(AR1308&gt;0,AI1308/AR1308,1000000000000)</f>
        <v>1434.1883641929</v>
      </c>
      <c r="AK1308" s="8" t="n">
        <f aca="false">IF(AND(AP1308&gt;=V_NEED,AR1308&gt;=P_MIN,AQ1308&gt;=Z_MIN,F1308&lt;=N_CAP,D1308&lt;=R_MAX,OR(CORONA_REQ=0,O1308&gt;=G1308),OR(CORE_MODE&lt;&gt;3,E_CORE&lt;=E_NULL_MAX),N_CW_A_OK="yes"),1,0)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IF(CORE_MODE=1,G1308,IF(OR(CORE_MODE=3,CORE_MODE=4),IF(A_FEED=2,0,G1308)+(CHOOSE(N_CW+1,0,1,CW_N2,CW_N3,CW_N4,CW_N5,CW_N6)+IF(A_FEED=2,CHOOSE(MIN(N_CW_A,6)+1,0,1,CW_N2,CW_N3,CW_N4,CW_N5,CW_N6),CHOOSE(MIN(N_CW_A,2)+1,0,CW_A1,CW_A2)))*CW_PER_SWING*AM1308,AM1308))</f>
        <v>26.405989972362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2*ROUNDUP(G1309*1000/V_ZENER,0)*PRICE_Z+(4+IF(CORE_MODE=1,1,0)+IF(OR(CORE_MODE=3,CORE_MODE=4),IF(A_FEED=2,0,1)+2*N_CW+2*N_CW_A,0))*ROUNDUP(G1309*DIODE_SAFETY/V_STICK,0)*PRICE_STICK</f>
        <v>98.4</v>
      </c>
      <c r="AG1309" s="24" t="n">
        <f aca="false">SUM(X1309:AF1309)</f>
        <v>2699.17665954</v>
      </c>
      <c r="AH1309" s="20" t="n">
        <f aca="false">FIXED_BOM</f>
        <v>3754</v>
      </c>
      <c r="AI1309" s="24" t="n">
        <f aca="false">(AG1309+AH1309)*(1+CONT)</f>
        <v>7421.153158471</v>
      </c>
      <c r="AJ1309" s="24" t="n">
        <f aca="false">IF(AR1309&gt;0,AI1309/AR1309,1000000000000)</f>
        <v>1130.2302963806</v>
      </c>
      <c r="AK1309" s="8" t="n">
        <f aca="false">IF(AND(AP1309&gt;=V_NEED,AR1309&gt;=P_MIN,AQ1309&gt;=Z_MIN,F1309&lt;=N_CAP,D1309&lt;=R_MAX,OR(CORONA_REQ=0,O1309&gt;=G1309),OR(CORE_MODE&lt;&gt;3,E_CORE&lt;=E_NULL_MAX),N_CW_A_OK="yes"),1,0)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IF(CORE_MODE=1,G1309,IF(OR(CORE_MODE=3,CORE_MODE=4),IF(A_FEED=2,0,G1309)+(CHOOSE(N_CW+1,0,1,CW_N2,CW_N3,CW_N4,CW_N5,CW_N6)+IF(A_FEED=2,CHOOSE(MIN(N_CW_A,6)+1,0,1,CW_N2,CW_N3,CW_N4,CW_N5,CW_N6),CHOOSE(MIN(N_CW_A,2)+1,0,CW_A1,CW_A2)))*CW_PER_SWING*AM1309,AM1309))</f>
        <v>26.553381137712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2*ROUNDUP(G1310*1000/V_ZENER,0)*PRICE_Z+(4+IF(CORE_MODE=1,1,0)+IF(OR(CORE_MODE=3,CORE_MODE=4),IF(A_FEED=2,0,1)+2*N_CW+2*N_CW_A,0))*ROUNDUP(G1310*DIODE_SAFETY/V_STICK,0)*PRICE_STICK</f>
        <v>98.4</v>
      </c>
      <c r="AG1310" s="24" t="n">
        <f aca="false">SUM(X1310:AF1310)</f>
        <v>3296.16685988</v>
      </c>
      <c r="AH1310" s="20" t="n">
        <f aca="false">FIXED_BOM</f>
        <v>3754</v>
      </c>
      <c r="AI1310" s="24" t="n">
        <f aca="false">(AG1310+AH1310)*(1+CONT)</f>
        <v>8107.691888862</v>
      </c>
      <c r="AJ1310" s="24" t="n">
        <f aca="false">IF(AR1310&gt;0,AI1310/AR1310,1000000000000)</f>
        <v>961.289995014571</v>
      </c>
      <c r="AK1310" s="8" t="n">
        <f aca="false">IF(AND(AP1310&gt;=V_NEED,AR1310&gt;=P_MIN,AQ1310&gt;=Z_MIN,F1310&lt;=N_CAP,D1310&lt;=R_MAX,OR(CORONA_REQ=0,O1310&gt;=G1310),OR(CORE_MODE&lt;&gt;3,E_CORE&lt;=E_NULL_MAX),N_CW_A_OK="yes"),1,0)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IF(CORE_MODE=1,G1310,IF(OR(CORE_MODE=3,CORE_MODE=4),IF(A_FEED=2,0,G1310)+(CHOOSE(N_CW+1,0,1,CW_N2,CW_N3,CW_N4,CW_N5,CW_N6)+IF(A_FEED=2,CHOOSE(MIN(N_CW_A,6)+1,0,1,CW_N2,CW_N3,CW_N4,CW_N5,CW_N6),CHOOSE(MIN(N_CW_A,2)+1,0,CW_A1,CW_A2)))*CW_PER_SWING*AM1310,AM1310))</f>
        <v>26.676684618012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2*ROUNDUP(G1311*1000/V_ZENER,0)*PRICE_Z+(4+IF(CORE_MODE=1,1,0)+IF(OR(CORE_MODE=3,CORE_MODE=4),IF(A_FEED=2,0,1)+2*N_CW+2*N_CW_A,0))*ROUNDUP(G1311*DIODE_SAFETY/V_STICK,0)*PRICE_STICK</f>
        <v>98.4</v>
      </c>
      <c r="AG1311" s="24" t="n">
        <f aca="false">SUM(X1311:AF1311)</f>
        <v>3801.06332271</v>
      </c>
      <c r="AH1311" s="20" t="n">
        <f aca="false">FIXED_BOM</f>
        <v>3754</v>
      </c>
      <c r="AI1311" s="24" t="n">
        <f aca="false">(AG1311+AH1311)*(1+CONT)</f>
        <v>8688.3228211165</v>
      </c>
      <c r="AJ1311" s="24" t="n">
        <f aca="false">IF(AR1311&gt;0,AI1311/AR1311,1000000000000)</f>
        <v>841.620992192095</v>
      </c>
      <c r="AK1311" s="8" t="n">
        <f aca="false">IF(AND(AP1311&gt;=V_NEED,AR1311&gt;=P_MIN,AQ1311&gt;=Z_MIN,F1311&lt;=N_CAP,D1311&lt;=R_MAX,OR(CORONA_REQ=0,O1311&gt;=G1311),OR(CORE_MODE&lt;&gt;3,E_CORE&lt;=E_NULL_MAX),N_CW_A_OK="yes"),1,0)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IF(CORE_MODE=1,G1311,IF(OR(CORE_MODE=3,CORE_MODE=4),IF(A_FEED=2,0,G1311)+(CHOOSE(N_CW+1,0,1,CW_N2,CW_N3,CW_N4,CW_N5,CW_N6)+IF(A_FEED=2,CHOOSE(MIN(N_CW_A,6)+1,0,1,CW_N2,CW_N3,CW_N4,CW_N5,CW_N6),CHOOSE(MIN(N_CW_A,2)+1,0,CW_A1,CW_A2)))*CW_PER_SWING*AM1311,AM1311))</f>
        <v>26.841996172134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2*ROUNDUP(G1312*1000/V_ZENER,0)*PRICE_Z+(4+IF(CORE_MODE=1,1,0)+IF(OR(CORE_MODE=3,CORE_MODE=4),IF(A_FEED=2,0,1)+2*N_CW+2*N_CW_A,0))*ROUNDUP(G1312*DIODE_SAFETY/V_STICK,0)*PRICE_STICK</f>
        <v>98.4</v>
      </c>
      <c r="AG1312" s="24" t="n">
        <f aca="false">SUM(X1312:AF1312)</f>
        <v>4995.04374248</v>
      </c>
      <c r="AH1312" s="20" t="n">
        <f aca="false">FIXED_BOM</f>
        <v>3754</v>
      </c>
      <c r="AI1312" s="24" t="n">
        <f aca="false">(AG1312+AH1312)*(1+CONT)</f>
        <v>10061.400303852</v>
      </c>
      <c r="AJ1312" s="24" t="n">
        <f aca="false">IF(AR1312&gt;0,AI1312/AR1312,1000000000000)</f>
        <v>714.853468958398</v>
      </c>
      <c r="AK1312" s="8" t="n">
        <f aca="false">IF(AND(AP1312&gt;=V_NEED,AR1312&gt;=P_MIN,AQ1312&gt;=Z_MIN,F1312&lt;=N_CAP,D1312&lt;=R_MAX,OR(CORONA_REQ=0,O1312&gt;=G1312),OR(CORE_MODE&lt;&gt;3,E_CORE&lt;=E_NULL_MAX),N_CW_A_OK="yes"),1,0)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IF(CORE_MODE=1,G1312,IF(OR(CORE_MODE=3,CORE_MODE=4),IF(A_FEED=2,0,G1312)+(CHOOSE(N_CW+1,0,1,CW_N2,CW_N3,CW_N4,CW_N5,CW_N6)+IF(A_FEED=2,CHOOSE(MIN(N_CW_A,6)+1,0,1,CW_N2,CW_N3,CW_N4,CW_N5,CW_N6),CHOOSE(MIN(N_CW_A,2)+1,0,CW_A1,CW_A2)))*CW_PER_SWING*AM1312,AM1312))</f>
        <v>27.099868104738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2*ROUNDUP(G1313*1000/V_ZENER,0)*PRICE_Z+(4+IF(CORE_MODE=1,1,0)+IF(OR(CORE_MODE=3,CORE_MODE=4),IF(A_FEED=2,0,1)+2*N_CW+2*N_CW_A,0))*ROUNDUP(G1313*DIODE_SAFETY/V_STICK,0)*PRICE_STICK</f>
        <v>98.4</v>
      </c>
      <c r="AG1313" s="24" t="n">
        <f aca="false">SUM(X1313:AF1313)</f>
        <v>1607.44332644</v>
      </c>
      <c r="AH1313" s="20" t="n">
        <f aca="false">FIXED_BOM</f>
        <v>3754</v>
      </c>
      <c r="AI1313" s="24" t="n">
        <f aca="false">(AG1313+AH1313)*(1+CONT)</f>
        <v>6165.659825406</v>
      </c>
      <c r="AJ1313" s="24" t="n">
        <f aca="false">IF(AR1313&gt;0,AI1313/AR1313,1000000000000)</f>
        <v>1964.55632237643</v>
      </c>
      <c r="AK1313" s="8" t="n">
        <f aca="false">IF(AND(AP1313&gt;=V_NEED,AR1313&gt;=P_MIN,AQ1313&gt;=Z_MIN,F1313&lt;=N_CAP,D1313&lt;=R_MAX,OR(CORONA_REQ=0,O1313&gt;=G1313),OR(CORE_MODE&lt;&gt;3,E_CORE&lt;=E_NULL_MAX),N_CW_A_OK="yes"),1,0)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IF(CORE_MODE=1,G1313,IF(OR(CORE_MODE=3,CORE_MODE=4),IF(A_FEED=2,0,G1313)+(CHOOSE(N_CW+1,0,1,CW_N2,CW_N3,CW_N4,CW_N5,CW_N6)+IF(A_FEED=2,CHOOSE(MIN(N_CW_A,6)+1,0,1,CW_N2,CW_N3,CW_N4,CW_N5,CW_N6),CHOOSE(MIN(N_CW_A,2)+1,0,CW_A1,CW_A2)))*CW_PER_SWING*AM1313,AM1313))</f>
        <v>26.05387682898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2*ROUNDUP(G1314*1000/V_ZENER,0)*PRICE_Z+(4+IF(CORE_MODE=1,1,0)+IF(OR(CORE_MODE=3,CORE_MODE=4),IF(A_FEED=2,0,1)+2*N_CW+2*N_CW_A,0))*ROUNDUP(G1314*DIODE_SAFETY/V_STICK,0)*PRICE_STICK</f>
        <v>98.4</v>
      </c>
      <c r="AG1314" s="24" t="n">
        <f aca="false">SUM(X1314:AF1314)</f>
        <v>2209.51022636</v>
      </c>
      <c r="AH1314" s="20" t="n">
        <f aca="false">FIXED_BOM</f>
        <v>3754</v>
      </c>
      <c r="AI1314" s="24" t="n">
        <f aca="false">(AG1314+AH1314)*(1+CONT)</f>
        <v>6858.036760314</v>
      </c>
      <c r="AJ1314" s="24" t="n">
        <f aca="false">IF(AR1314&gt;0,AI1314/AR1314,1000000000000)</f>
        <v>1323.93126333871</v>
      </c>
      <c r="AK1314" s="8" t="n">
        <f aca="false">IF(AND(AP1314&gt;=V_NEED,AR1314&gt;=P_MIN,AQ1314&gt;=Z_MIN,F1314&lt;=N_CAP,D1314&lt;=R_MAX,OR(CORONA_REQ=0,O1314&gt;=G1314),OR(CORE_MODE&lt;&gt;3,E_CORE&lt;=E_NULL_MAX),N_CW_A_OK="yes"),1,0)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IF(CORE_MODE=1,G1314,IF(OR(CORE_MODE=3,CORE_MODE=4),IF(A_FEED=2,0,G1314)+(CHOOSE(N_CW+1,0,1,CW_N2,CW_N3,CW_N4,CW_N5,CW_N6)+IF(A_FEED=2,CHOOSE(MIN(N_CW_A,6)+1,0,1,CW_N2,CW_N3,CW_N4,CW_N5,CW_N6),CHOOSE(MIN(N_CW_A,2)+1,0,CW_A1,CW_A2)))*CW_PER_SWING*AM1314,AM1314))</f>
        <v>26.272287403362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2*ROUNDUP(G1315*1000/V_ZENER,0)*PRICE_Z+(4+IF(CORE_MODE=1,1,0)+IF(OR(CORE_MODE=3,CORE_MODE=4),IF(A_FEED=2,0,1)+2*N_CW+2*N_CW_A,0))*ROUNDUP(G1315*DIODE_SAFETY/V_STICK,0)*PRICE_STICK</f>
        <v>98.4</v>
      </c>
      <c r="AG1315" s="24" t="n">
        <f aca="false">SUM(X1315:AF1315)</f>
        <v>2811.57706978</v>
      </c>
      <c r="AH1315" s="20" t="n">
        <f aca="false">FIXED_BOM</f>
        <v>3754</v>
      </c>
      <c r="AI1315" s="24" t="n">
        <f aca="false">(AG1315+AH1315)*(1+CONT)</f>
        <v>7550.413630247</v>
      </c>
      <c r="AJ1315" s="24" t="n">
        <f aca="false">IF(AR1315&gt;0,AI1315/AR1315,1000000000000)</f>
        <v>1045.45277605773</v>
      </c>
      <c r="AK1315" s="8" t="n">
        <f aca="false">IF(AND(AP1315&gt;=V_NEED,AR1315&gt;=P_MIN,AQ1315&gt;=Z_MIN,F1315&lt;=N_CAP,D1315&lt;=R_MAX,OR(CORONA_REQ=0,O1315&gt;=G1315),OR(CORE_MODE&lt;&gt;3,E_CORE&lt;=E_NULL_MAX),N_CW_A_OK="yes"),1,0)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IF(CORE_MODE=1,G1315,IF(OR(CORE_MODE=3,CORE_MODE=4),IF(A_FEED=2,0,G1315)+(CHOOSE(N_CW+1,0,1,CW_N2,CW_N3,CW_N4,CW_N5,CW_N6)+IF(A_FEED=2,CHOOSE(MIN(N_CW_A,6)+1,0,1,CW_N2,CW_N3,CW_N4,CW_N5,CW_N6),CHOOSE(MIN(N_CW_A,2)+1,0,CW_A1,CW_A2)))*CW_PER_SWING*AM1315,AM1315))</f>
        <v>26.421703207614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2*ROUNDUP(G1316*1000/V_ZENER,0)*PRICE_Z+(4+IF(CORE_MODE=1,1,0)+IF(OR(CORE_MODE=3,CORE_MODE=4),IF(A_FEED=2,0,1)+2*N_CW+2*N_CW_A,0))*ROUNDUP(G1316*DIODE_SAFETY/V_STICK,0)*PRICE_STICK</f>
        <v>98.4</v>
      </c>
      <c r="AG1316" s="24" t="n">
        <f aca="false">SUM(X1316:AF1316)</f>
        <v>3413.6439147</v>
      </c>
      <c r="AH1316" s="20" t="n">
        <f aca="false">FIXED_BOM</f>
        <v>3754</v>
      </c>
      <c r="AI1316" s="24" t="n">
        <f aca="false">(AG1316+AH1316)*(1+CONT)</f>
        <v>8242.790501905</v>
      </c>
      <c r="AJ1316" s="24" t="n">
        <f aca="false">IF(AR1316&gt;0,AI1316/AR1316,1000000000000)</f>
        <v>889.024288776514</v>
      </c>
      <c r="AK1316" s="8" t="n">
        <f aca="false">IF(AND(AP1316&gt;=V_NEED,AR1316&gt;=P_MIN,AQ1316&gt;=Z_MIN,F1316&lt;=N_CAP,D1316&lt;=R_MAX,OR(CORONA_REQ=0,O1316&gt;=G1316),OR(CORE_MODE&lt;&gt;3,E_CORE&lt;=E_NULL_MAX),N_CW_A_OK="yes"),1,0)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IF(CORE_MODE=1,G1316,IF(OR(CORE_MODE=3,CORE_MODE=4),IF(A_FEED=2,0,G1316)+(CHOOSE(N_CW+1,0,1,CW_N2,CW_N3,CW_N4,CW_N5,CW_N6)+IF(A_FEED=2,CHOOSE(MIN(N_CW_A,6)+1,0,1,CW_N2,CW_N3,CW_N4,CW_N5,CW_N6),CHOOSE(MIN(N_CW_A,2)+1,0,CW_A1,CW_A2)))*CW_PER_SWING*AM1316,AM1316))</f>
        <v>26.604323938764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2*ROUNDUP(G1317*1000/V_ZENER,0)*PRICE_Z+(4+IF(CORE_MODE=1,1,0)+IF(OR(CORE_MODE=3,CORE_MODE=4),IF(A_FEED=2,0,1)+2*N_CW+2*N_CW_A,0))*ROUNDUP(G1317*DIODE_SAFETY/V_STICK,0)*PRICE_STICK</f>
        <v>98.4</v>
      </c>
      <c r="AG1317" s="24" t="n">
        <f aca="false">SUM(X1317:AF1317)</f>
        <v>4015.71081462</v>
      </c>
      <c r="AH1317" s="20" t="n">
        <f aca="false">FIXED_BOM</f>
        <v>3754</v>
      </c>
      <c r="AI1317" s="24" t="n">
        <f aca="false">(AG1317+AH1317)*(1+CONT)</f>
        <v>8935.167436813</v>
      </c>
      <c r="AJ1317" s="24" t="n">
        <f aca="false">IF(AR1317&gt;0,AI1317/AR1317,1000000000000)</f>
        <v>790.284978128311</v>
      </c>
      <c r="AK1317" s="8" t="n">
        <f aca="false">IF(AND(AP1317&gt;=V_NEED,AR1317&gt;=P_MIN,AQ1317&gt;=Z_MIN,F1317&lt;=N_CAP,D1317&lt;=R_MAX,OR(CORONA_REQ=0,O1317&gt;=G1317),OR(CORE_MODE&lt;&gt;3,E_CORE&lt;=E_NULL_MAX),N_CW_A_OK="yes"),1,0)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IF(CORE_MODE=1,G1317,IF(OR(CORE_MODE=3,CORE_MODE=4),IF(A_FEED=2,0,G1317)+(CHOOSE(N_CW+1,0,1,CW_N2,CW_N3,CW_N4,CW_N5,CW_N6)+IF(A_FEED=2,CHOOSE(MIN(N_CW_A,6)+1,0,1,CW_N2,CW_N3,CW_N4,CW_N5,CW_N6),CHOOSE(MIN(N_CW_A,2)+1,0,CW_A1,CW_A2)))*CW_PER_SWING*AM1317,AM1317))</f>
        <v>26.766048868416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2*ROUNDUP(G1318*1000/V_ZENER,0)*PRICE_Z+(4+IF(CORE_MODE=1,1,0)+IF(OR(CORE_MODE=3,CORE_MODE=4),IF(A_FEED=2,0,1)+2*N_CW+2*N_CW_A,0))*ROUNDUP(G1318*DIODE_SAFETY/V_STICK,0)*PRICE_STICK</f>
        <v>98.4</v>
      </c>
      <c r="AG1318" s="24" t="n">
        <f aca="false">SUM(X1318:AF1318)</f>
        <v>5219.84455249</v>
      </c>
      <c r="AH1318" s="20" t="n">
        <f aca="false">FIXED_BOM</f>
        <v>3754</v>
      </c>
      <c r="AI1318" s="24" t="n">
        <f aca="false">(AG1318+AH1318)*(1+CONT)</f>
        <v>10319.9212353635</v>
      </c>
      <c r="AJ1318" s="24" t="n">
        <f aca="false">IF(AR1318&gt;0,AI1318/AR1318,1000000000000)</f>
        <v>669.206508612338</v>
      </c>
      <c r="AK1318" s="8" t="n">
        <f aca="false">IF(AND(AP1318&gt;=V_NEED,AR1318&gt;=P_MIN,AQ1318&gt;=Z_MIN,F1318&lt;=N_CAP,D1318&lt;=R_MAX,OR(CORONA_REQ=0,O1318&gt;=G1318),OR(CORE_MODE&lt;&gt;3,E_CORE&lt;=E_NULL_MAX),N_CW_A_OK="yes"),1,0)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IF(CORE_MODE=1,G1318,IF(OR(CORE_MODE=3,CORE_MODE=4),IF(A_FEED=2,0,G1318)+(CHOOSE(N_CW+1,0,1,CW_N2,CW_N3,CW_N4,CW_N5,CW_N6)+IF(A_FEED=2,CHOOSE(MIN(N_CW_A,6)+1,0,1,CW_N2,CW_N3,CW_N4,CW_N5,CW_N6),CHOOSE(MIN(N_CW_A,2)+1,0,CW_A1,CW_A2)))*CW_PER_SWING*AM1318,AM1318))</f>
        <v>27.01823313618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2*ROUNDUP(G1319*1000/V_ZENER,0)*PRICE_Z+(4+IF(CORE_MODE=1,1,0)+IF(OR(CORE_MODE=3,CORE_MODE=4),IF(A_FEED=2,0,1)+2*N_CW+2*N_CW_A,0))*ROUNDUP(G1319*DIODE_SAFETY/V_STICK,0)*PRICE_STICK</f>
        <v>98.4</v>
      </c>
      <c r="AG1319" s="24" t="n">
        <f aca="false">SUM(X1319:AF1319)</f>
        <v>1531.97222881</v>
      </c>
      <c r="AH1319" s="20" t="n">
        <f aca="false">FIXED_BOM</f>
        <v>3754</v>
      </c>
      <c r="AI1319" s="24" t="n">
        <f aca="false">(AG1319+AH1319)*(1+CONT)</f>
        <v>6078.8680631315</v>
      </c>
      <c r="AJ1319" s="24" t="n">
        <f aca="false">IF(AR1319&gt;0,AI1319/AR1319,1000000000000)</f>
        <v>2656.50773879547</v>
      </c>
      <c r="AK1319" s="8" t="n">
        <f aca="false">IF(AND(AP1319&gt;=V_NEED,AR1319&gt;=P_MIN,AQ1319&gt;=Z_MIN,F1319&lt;=N_CAP,D1319&lt;=R_MAX,OR(CORONA_REQ=0,O1319&gt;=G1319),OR(CORE_MODE&lt;&gt;3,E_CORE&lt;=E_NULL_MAX),N_CW_A_OK="yes"),1,0)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IF(CORE_MODE=1,G1319,IF(OR(CORE_MODE=3,CORE_MODE=4),IF(A_FEED=2,0,G1319)+(CHOOSE(N_CW+1,0,1,CW_N2,CW_N3,CW_N4,CW_N5,CW_N6)+IF(A_FEED=2,CHOOSE(MIN(N_CW_A,6)+1,0,1,CW_N2,CW_N3,CW_N4,CW_N5,CW_N6),CHOOSE(MIN(N_CW_A,2)+1,0,CW_A1,CW_A2)))*CW_PER_SWING*AM1319,AM1319))</f>
        <v>26.117574430662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2*ROUNDUP(G1320*1000/V_ZENER,0)*PRICE_Z+(4+IF(CORE_MODE=1,1,0)+IF(OR(CORE_MODE=3,CORE_MODE=4),IF(A_FEED=2,0,1)+2*N_CW+2*N_CW_A,0))*ROUNDUP(G1320*DIODE_SAFETY/V_STICK,0)*PRICE_STICK</f>
        <v>98.4</v>
      </c>
      <c r="AG1320" s="24" t="n">
        <f aca="false">SUM(X1320:AF1320)</f>
        <v>2045.64007871</v>
      </c>
      <c r="AH1320" s="20" t="n">
        <f aca="false">FIXED_BOM</f>
        <v>3754</v>
      </c>
      <c r="AI1320" s="24" t="n">
        <f aca="false">(AG1320+AH1320)*(1+CONT)</f>
        <v>6669.5860905165</v>
      </c>
      <c r="AJ1320" s="24" t="n">
        <f aca="false">IF(AR1320&gt;0,AI1320/AR1320,1000000000000)</f>
        <v>1732.5814339174</v>
      </c>
      <c r="AK1320" s="8" t="n">
        <f aca="false">IF(AND(AP1320&gt;=V_NEED,AR1320&gt;=P_MIN,AQ1320&gt;=Z_MIN,F1320&lt;=N_CAP,D1320&lt;=R_MAX,OR(CORONA_REQ=0,O1320&gt;=G1320),OR(CORE_MODE&lt;&gt;3,E_CORE&lt;=E_NULL_MAX),N_CW_A_OK="yes"),1,0)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IF(CORE_MODE=1,G1320,IF(OR(CORE_MODE=3,CORE_MODE=4),IF(A_FEED=2,0,G1320)+(CHOOSE(N_CW+1,0,1,CW_N2,CW_N3,CW_N4,CW_N5,CW_N6)+IF(A_FEED=2,CHOOSE(MIN(N_CW_A,6)+1,0,1,CW_N2,CW_N3,CW_N4,CW_N5,CW_N6),CHOOSE(MIN(N_CW_A,2)+1,0,CW_A1,CW_A2)))*CW_PER_SWING*AM1320,AM1320))</f>
        <v>26.335271924676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2*ROUNDUP(G1321*1000/V_ZENER,0)*PRICE_Z+(4+IF(CORE_MODE=1,1,0)+IF(OR(CORE_MODE=3,CORE_MODE=4),IF(A_FEED=2,0,1)+2*N_CW+2*N_CW_A,0))*ROUNDUP(G1321*DIODE_SAFETY/V_STICK,0)*PRICE_STICK</f>
        <v>98.4</v>
      </c>
      <c r="AG1321" s="24" t="n">
        <f aca="false">SUM(X1321:AF1321)</f>
        <v>2656.0182916</v>
      </c>
      <c r="AH1321" s="20" t="n">
        <f aca="false">FIXED_BOM</f>
        <v>3754</v>
      </c>
      <c r="AI1321" s="24" t="n">
        <f aca="false">(AG1321+AH1321)*(1+CONT)</f>
        <v>7371.52103534</v>
      </c>
      <c r="AJ1321" s="24" t="n">
        <f aca="false">IF(AR1321&gt;0,AI1321/AR1321,1000000000000)</f>
        <v>1361.05214677645</v>
      </c>
      <c r="AK1321" s="8" t="n">
        <f aca="false">IF(AND(AP1321&gt;=V_NEED,AR1321&gt;=P_MIN,AQ1321&gt;=Z_MIN,F1321&lt;=N_CAP,D1321&lt;=R_MAX,OR(CORONA_REQ=0,O1321&gt;=G1321),OR(CORE_MODE&lt;&gt;3,E_CORE&lt;=E_NULL_MAX),N_CW_A_OK="yes"),1,0)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IF(CORE_MODE=1,G1321,IF(OR(CORE_MODE=3,CORE_MODE=4),IF(A_FEED=2,0,G1321)+(CHOOSE(N_CW+1,0,1,CW_N2,CW_N3,CW_N4,CW_N5,CW_N6)+IF(A_FEED=2,CHOOSE(MIN(N_CW_A,6)+1,0,1,CW_N2,CW_N3,CW_N4,CW_N5,CW_N6),CHOOSE(MIN(N_CW_A,2)+1,0,CW_A1,CW_A2)))*CW_PER_SWING*AM1321,AM1321))</f>
        <v>26.483113009782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2*ROUNDUP(G1322*1000/V_ZENER,0)*PRICE_Z+(4+IF(CORE_MODE=1,1,0)+IF(OR(CORE_MODE=3,CORE_MODE=4),IF(A_FEED=2,0,1)+2*N_CW+2*N_CW_A,0))*ROUNDUP(G1322*DIODE_SAFETY/V_STICK,0)*PRICE_STICK</f>
        <v>98.4</v>
      </c>
      <c r="AG1322" s="24" t="n">
        <f aca="false">SUM(X1322:AF1322)</f>
        <v>3169.68612953</v>
      </c>
      <c r="AH1322" s="20" t="n">
        <f aca="false">FIXED_BOM</f>
        <v>3754</v>
      </c>
      <c r="AI1322" s="24" t="n">
        <f aca="false">(AG1322+AH1322)*(1+CONT)</f>
        <v>7962.2390489595</v>
      </c>
      <c r="AJ1322" s="24" t="n">
        <f aca="false">IF(AR1322&gt;0,AI1322/AR1322,1000000000000)</f>
        <v>1139.81432105488</v>
      </c>
      <c r="AK1322" s="8" t="n">
        <f aca="false">IF(AND(AP1322&gt;=V_NEED,AR1322&gt;=P_MIN,AQ1322&gt;=Z_MIN,F1322&lt;=N_CAP,D1322&lt;=R_MAX,OR(CORONA_REQ=0,O1322&gt;=G1322),OR(CORE_MODE&lt;&gt;3,E_CORE&lt;=E_NULL_MAX),N_CW_A_OK="yes"),1,0)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IF(CORE_MODE=1,G1322,IF(OR(CORE_MODE=3,CORE_MODE=4),IF(A_FEED=2,0,G1322)+(CHOOSE(N_CW+1,0,1,CW_N2,CW_N3,CW_N4,CW_N5,CW_N6)+IF(A_FEED=2,CHOOSE(MIN(N_CW_A,6)+1,0,1,CW_N2,CW_N3,CW_N4,CW_N5,CW_N6),CHOOSE(MIN(N_CW_A,2)+1,0,CW_A1,CW_A2)))*CW_PER_SWING*AM1322,AM1322))</f>
        <v>26.594943536304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2*ROUNDUP(G1323*1000/V_ZENER,0)*PRICE_Z+(4+IF(CORE_MODE=1,1,0)+IF(OR(CORE_MODE=3,CORE_MODE=4),IF(A_FEED=2,0,1)+2*N_CW+2*N_CW_A,0))*ROUNDUP(G1323*DIODE_SAFETY/V_STICK,0)*PRICE_STICK</f>
        <v>98.4</v>
      </c>
      <c r="AG1323" s="24" t="n">
        <f aca="false">SUM(X1323:AF1323)</f>
        <v>3780.06432545</v>
      </c>
      <c r="AH1323" s="20" t="n">
        <f aca="false">FIXED_BOM</f>
        <v>3754</v>
      </c>
      <c r="AI1323" s="24" t="n">
        <f aca="false">(AG1323+AH1323)*(1+CONT)</f>
        <v>8664.1739742675</v>
      </c>
      <c r="AJ1323" s="24" t="n">
        <f aca="false">IF(AR1323&gt;0,AI1323/AR1323,1000000000000)</f>
        <v>1014.27115173743</v>
      </c>
      <c r="AK1323" s="8" t="n">
        <f aca="false">IF(AND(AP1323&gt;=V_NEED,AR1323&gt;=P_MIN,AQ1323&gt;=Z_MIN,F1323&lt;=N_CAP,D1323&lt;=R_MAX,OR(CORONA_REQ=0,O1323&gt;=G1323),OR(CORE_MODE&lt;&gt;3,E_CORE&lt;=E_NULL_MAX),N_CW_A_OK="yes"),1,0)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IF(CORE_MODE=1,G1323,IF(OR(CORE_MODE=3,CORE_MODE=4),IF(A_FEED=2,0,G1323)+(CHOOSE(N_CW+1,0,1,CW_N2,CW_N3,CW_N4,CW_N5,CW_N6)+IF(A_FEED=2,CHOOSE(MIN(N_CW_A,6)+1,0,1,CW_N2,CW_N3,CW_N4,CW_N5,CW_N6),CHOOSE(MIN(N_CW_A,2)+1,0,CW_A1,CW_A2)))*CW_PER_SWING*AM1323,AM1323))</f>
        <v>26.69868399627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2*ROUNDUP(G1324*1000/V_ZENER,0)*PRICE_Z+(4+IF(CORE_MODE=1,1,0)+IF(OR(CORE_MODE=3,CORE_MODE=4),IF(A_FEED=2,0,1)+2*N_CW+2*N_CW_A,0))*ROUNDUP(G1324*DIODE_SAFETY/V_STICK,0)*PRICE_STICK</f>
        <v>98.4</v>
      </c>
      <c r="AG1324" s="24" t="n">
        <f aca="false">SUM(X1324:AF1324)</f>
        <v>4904.11044974</v>
      </c>
      <c r="AH1324" s="20" t="n">
        <f aca="false">FIXED_BOM</f>
        <v>3754</v>
      </c>
      <c r="AI1324" s="24" t="n">
        <f aca="false">(AG1324+AH1324)*(1+CONT)</f>
        <v>9956.827017201</v>
      </c>
      <c r="AJ1324" s="24" t="n">
        <f aca="false">IF(AR1324&gt;0,AI1324/AR1324,1000000000000)</f>
        <v>851.743428317963</v>
      </c>
      <c r="AK1324" s="8" t="n">
        <f aca="false">IF(AND(AP1324&gt;=V_NEED,AR1324&gt;=P_MIN,AQ1324&gt;=Z_MIN,F1324&lt;=N_CAP,D1324&lt;=R_MAX,OR(CORONA_REQ=0,O1324&gt;=G1324),OR(CORE_MODE&lt;&gt;3,E_CORE&lt;=E_NULL_MAX),N_CW_A_OK="yes"),1,0)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IF(CORE_MODE=1,G1324,IF(OR(CORE_MODE=3,CORE_MODE=4),IF(A_FEED=2,0,G1324)+(CHOOSE(N_CW+1,0,1,CW_N2,CW_N3,CW_N4,CW_N5,CW_N6)+IF(A_FEED=2,CHOOSE(MIN(N_CW_A,6)+1,0,1,CW_N2,CW_N3,CW_N4,CW_N5,CW_N6),CHOOSE(MIN(N_CW_A,2)+1,0,CW_A1,CW_A2)))*CW_PER_SWING*AM1324,AM1324))</f>
        <v>26.957608571322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2*ROUNDUP(G1325*1000/V_ZENER,0)*PRICE_Z+(4+IF(CORE_MODE=1,1,0)+IF(OR(CORE_MODE=3,CORE_MODE=4),IF(A_FEED=2,0,1)+2*N_CW+2*N_CW_A,0))*ROUNDUP(G1325*DIODE_SAFETY/V_STICK,0)*PRICE_STICK</f>
        <v>98.4</v>
      </c>
      <c r="AG1325" s="24" t="n">
        <f aca="false">SUM(X1325:AF1325)</f>
        <v>1640.86651949</v>
      </c>
      <c r="AH1325" s="20" t="n">
        <f aca="false">FIXED_BOM</f>
        <v>3754</v>
      </c>
      <c r="AI1325" s="24" t="n">
        <f aca="false">(AG1325+AH1325)*(1+CONT)</f>
        <v>6204.0964974135</v>
      </c>
      <c r="AJ1325" s="24" t="n">
        <f aca="false">IF(AR1325&gt;0,AI1325/AR1325,1000000000000)</f>
        <v>2233.02116780925</v>
      </c>
      <c r="AK1325" s="8" t="n">
        <f aca="false">IF(AND(AP1325&gt;=V_NEED,AR1325&gt;=P_MIN,AQ1325&gt;=Z_MIN,F1325&lt;=N_CAP,D1325&lt;=R_MAX,OR(CORONA_REQ=0,O1325&gt;=G1325),OR(CORE_MODE&lt;&gt;3,E_CORE&lt;=E_NULL_MAX),N_CW_A_OK="yes"),1,0)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IF(CORE_MODE=1,G1325,IF(OR(CORE_MODE=3,CORE_MODE=4),IF(A_FEED=2,0,G1325)+(CHOOSE(N_CW+1,0,1,CW_N2,CW_N3,CW_N4,CW_N5,CW_N6)+IF(A_FEED=2,CHOOSE(MIN(N_CW_A,6)+1,0,1,CW_N2,CW_N3,CW_N4,CW_N5,CW_N6),CHOOSE(MIN(N_CW_A,2)+1,0,CW_A1,CW_A2)))*CW_PER_SWING*AM1325,AM1325))</f>
        <v>26.149722470586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2*ROUNDUP(G1326*1000/V_ZENER,0)*PRICE_Z+(4+IF(CORE_MODE=1,1,0)+IF(OR(CORE_MODE=3,CORE_MODE=4),IF(A_FEED=2,0,1)+2*N_CW+2*N_CW_A,0))*ROUNDUP(G1326*DIODE_SAFETY/V_STICK,0)*PRICE_STICK</f>
        <v>98.4</v>
      </c>
      <c r="AG1326" s="24" t="n">
        <f aca="false">SUM(X1326:AF1326)</f>
        <v>2160.62640528</v>
      </c>
      <c r="AH1326" s="20" t="n">
        <f aca="false">FIXED_BOM</f>
        <v>3754</v>
      </c>
      <c r="AI1326" s="24" t="n">
        <f aca="false">(AG1326+AH1326)*(1+CONT)</f>
        <v>6801.820366072</v>
      </c>
      <c r="AJ1326" s="24" t="n">
        <f aca="false">IF(AR1326&gt;0,AI1326/AR1326,1000000000000)</f>
        <v>1471.61842623799</v>
      </c>
      <c r="AK1326" s="8" t="n">
        <f aca="false">IF(AND(AP1326&gt;=V_NEED,AR1326&gt;=P_MIN,AQ1326&gt;=Z_MIN,F1326&lt;=N_CAP,D1326&lt;=R_MAX,OR(CORONA_REQ=0,O1326&gt;=G1326),OR(CORE_MODE&lt;&gt;3,E_CORE&lt;=E_NULL_MAX),N_CW_A_OK="yes"),1,0)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IF(CORE_MODE=1,G1326,IF(OR(CORE_MODE=3,CORE_MODE=4),IF(A_FEED=2,0,G1326)+(CHOOSE(N_CW+1,0,1,CW_N2,CW_N3,CW_N4,CW_N5,CW_N6)+IF(A_FEED=2,CHOOSE(MIN(N_CW_A,6)+1,0,1,CW_N2,CW_N3,CW_N4,CW_N5,CW_N6),CHOOSE(MIN(N_CW_A,2)+1,0,CW_A1,CW_A2)))*CW_PER_SWING*AM1326,AM1326))</f>
        <v>26.366290920684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2*ROUNDUP(G1327*1000/V_ZENER,0)*PRICE_Z+(4+IF(CORE_MODE=1,1,0)+IF(OR(CORE_MODE=3,CORE_MODE=4),IF(A_FEED=2,0,1)+2*N_CW+2*N_CW_A,0))*ROUNDUP(G1327*DIODE_SAFETY/V_STICK,0)*PRICE_STICK</f>
        <v>98.4</v>
      </c>
      <c r="AG1327" s="24" t="n">
        <f aca="false">SUM(X1327:AF1327)</f>
        <v>2777.09660103</v>
      </c>
      <c r="AH1327" s="20" t="n">
        <f aca="false">FIXED_BOM</f>
        <v>3754</v>
      </c>
      <c r="AI1327" s="24" t="n">
        <f aca="false">(AG1327+AH1327)*(1+CONT)</f>
        <v>7510.7610911845</v>
      </c>
      <c r="AJ1327" s="24" t="n">
        <f aca="false">IF(AR1327&gt;0,AI1327/AR1327,1000000000000)</f>
        <v>1162.56797333462</v>
      </c>
      <c r="AK1327" s="8" t="n">
        <f aca="false">IF(AND(AP1327&gt;=V_NEED,AR1327&gt;=P_MIN,AQ1327&gt;=Z_MIN,F1327&lt;=N_CAP,D1327&lt;=R_MAX,OR(CORONA_REQ=0,O1327&gt;=G1327),OR(CORE_MODE&lt;&gt;3,E_CORE&lt;=E_NULL_MAX),N_CW_A_OK="yes"),1,0)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IF(CORE_MODE=1,G1327,IF(OR(CORE_MODE=3,CORE_MODE=4),IF(A_FEED=2,0,G1327)+(CHOOSE(N_CW+1,0,1,CW_N2,CW_N3,CW_N4,CW_N5,CW_N6)+IF(A_FEED=2,CHOOSE(MIN(N_CW_A,6)+1,0,1,CW_N2,CW_N3,CW_N4,CW_N5,CW_N6),CHOOSE(MIN(N_CW_A,2)+1,0,CW_A1,CW_A2)))*CW_PER_SWING*AM1327,AM1327))</f>
        <v>26.51425934157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2*ROUNDUP(G1328*1000/V_ZENER,0)*PRICE_Z+(4+IF(CORE_MODE=1,1,0)+IF(OR(CORE_MODE=3,CORE_MODE=4),IF(A_FEED=2,0,1)+2*N_CW+2*N_CW_A,0))*ROUNDUP(G1328*DIODE_SAFETY/V_STICK,0)*PRICE_STICK</f>
        <v>98.4</v>
      </c>
      <c r="AG1328" s="24" t="n">
        <f aca="false">SUM(X1328:AF1328)</f>
        <v>3393.56680178</v>
      </c>
      <c r="AH1328" s="20" t="n">
        <f aca="false">FIXED_BOM</f>
        <v>3754</v>
      </c>
      <c r="AI1328" s="24" t="n">
        <f aca="false">(AG1328+AH1328)*(1+CONT)</f>
        <v>8219.701822047</v>
      </c>
      <c r="AJ1328" s="24" t="n">
        <f aca="false">IF(AR1328&gt;0,AI1328/AR1328,1000000000000)</f>
        <v>988.922561311753</v>
      </c>
      <c r="AK1328" s="8" t="n">
        <f aca="false">IF(AND(AP1328&gt;=V_NEED,AR1328&gt;=P_MIN,AQ1328&gt;=Z_MIN,F1328&lt;=N_CAP,D1328&lt;=R_MAX,OR(CORONA_REQ=0,O1328&gt;=G1328),OR(CORE_MODE&lt;&gt;3,E_CORE&lt;=E_NULL_MAX),N_CW_A_OK="yes"),1,0)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IF(CORE_MODE=1,G1328,IF(OR(CORE_MODE=3,CORE_MODE=4),IF(A_FEED=2,0,G1328)+(CHOOSE(N_CW+1,0,1,CW_N2,CW_N3,CW_N4,CW_N5,CW_N6)+IF(A_FEED=2,CHOOSE(MIN(N_CW_A,6)+1,0,1,CW_N2,CW_N3,CW_N4,CW_N5,CW_N6),CHOOSE(MIN(N_CW_A,2)+1,0,CW_A1,CW_A2)))*CW_PER_SWING*AM1328,AM1328))</f>
        <v>26.638802223462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2*ROUNDUP(G1329*1000/V_ZENER,0)*PRICE_Z+(4+IF(CORE_MODE=1,1,0)+IF(OR(CORE_MODE=3,CORE_MODE=4),IF(A_FEED=2,0,1)+2*N_CW+2*N_CW_A,0))*ROUNDUP(G1329*DIODE_SAFETY/V_STICK,0)*PRICE_STICK</f>
        <v>98.4</v>
      </c>
      <c r="AG1329" s="24" t="n">
        <f aca="false">SUM(X1329:AF1329)</f>
        <v>3913.32662757</v>
      </c>
      <c r="AH1329" s="20" t="n">
        <f aca="false">FIXED_BOM</f>
        <v>3754</v>
      </c>
      <c r="AI1329" s="24" t="n">
        <f aca="false">(AG1329+AH1329)*(1+CONT)</f>
        <v>8817.4256217055</v>
      </c>
      <c r="AJ1329" s="24" t="n">
        <f aca="false">IF(AR1329&gt;0,AI1329/AR1329,1000000000000)</f>
        <v>868.030031356207</v>
      </c>
      <c r="AK1329" s="8" t="n">
        <f aca="false">IF(AND(AP1329&gt;=V_NEED,AR1329&gt;=P_MIN,AQ1329&gt;=Z_MIN,F1329&lt;=N_CAP,D1329&lt;=R_MAX,OR(CORONA_REQ=0,O1329&gt;=G1329),OR(CORE_MODE&lt;&gt;3,E_CORE&lt;=E_NULL_MAX),N_CW_A_OK="yes"),1,0)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IF(CORE_MODE=1,G1329,IF(OR(CORE_MODE=3,CORE_MODE=4),IF(A_FEED=2,0,G1329)+(CHOOSE(N_CW+1,0,1,CW_N2,CW_N3,CW_N4,CW_N5,CW_N6)+IF(A_FEED=2,CHOOSE(MIN(N_CW_A,6)+1,0,1,CW_N2,CW_N3,CW_N4,CW_N5,CW_N6),CHOOSE(MIN(N_CW_A,2)+1,0,CW_A1,CW_A2)))*CW_PER_SWING*AM1329,AM1329))</f>
        <v>26.803022934402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2*ROUNDUP(G1330*1000/V_ZENER,0)*PRICE_Z+(4+IF(CORE_MODE=1,1,0)+IF(OR(CORE_MODE=3,CORE_MODE=4),IF(A_FEED=2,0,1)+2*N_CW+2*N_CW_A,0))*ROUNDUP(G1330*DIODE_SAFETY/V_STICK,0)*PRICE_STICK</f>
        <v>98.4</v>
      </c>
      <c r="AG1330" s="24" t="n">
        <f aca="false">SUM(X1330:AF1330)</f>
        <v>5146.26702407</v>
      </c>
      <c r="AH1330" s="20" t="n">
        <f aca="false">FIXED_BOM</f>
        <v>3754</v>
      </c>
      <c r="AI1330" s="24" t="n">
        <f aca="false">(AG1330+AH1330)*(1+CONT)</f>
        <v>10235.3070776805</v>
      </c>
      <c r="AJ1330" s="24" t="n">
        <f aca="false">IF(AR1330&gt;0,AI1330/AR1330,1000000000000)</f>
        <v>738.678642621504</v>
      </c>
      <c r="AK1330" s="8" t="n">
        <f aca="false">IF(AND(AP1330&gt;=V_NEED,AR1330&gt;=P_MIN,AQ1330&gt;=Z_MIN,F1330&lt;=N_CAP,D1330&lt;=R_MAX,OR(CORONA_REQ=0,O1330&gt;=G1330),OR(CORE_MODE&lt;&gt;3,E_CORE&lt;=E_NULL_MAX),N_CW_A_OK="yes"),1,0)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IF(CORE_MODE=1,G1330,IF(OR(CORE_MODE=3,CORE_MODE=4),IF(A_FEED=2,0,G1330)+(CHOOSE(N_CW+1,0,1,CW_N2,CW_N3,CW_N4,CW_N5,CW_N6)+IF(A_FEED=2,CHOOSE(MIN(N_CW_A,6)+1,0,1,CW_N2,CW_N3,CW_N4,CW_N5,CW_N6),CHOOSE(MIN(N_CW_A,2)+1,0,CW_A1,CW_A2)))*CW_PER_SWING*AM1330,AM1330))</f>
        <v>27.059226768288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2*ROUNDUP(G1331*1000/V_ZENER,0)*PRICE_Z+(4+IF(CORE_MODE=1,1,0)+IF(OR(CORE_MODE=3,CORE_MODE=4),IF(A_FEED=2,0,1)+2*N_CW+2*N_CW_A,0))*ROUNDUP(G1331*DIODE_SAFETY/V_STICK,0)*PRICE_STICK</f>
        <v>98.4</v>
      </c>
      <c r="AG1331" s="24" t="n">
        <f aca="false">SUM(X1331:AF1331)</f>
        <v>1653.05049521</v>
      </c>
      <c r="AH1331" s="20" t="n">
        <f aca="false">FIXED_BOM</f>
        <v>3754</v>
      </c>
      <c r="AI1331" s="24" t="n">
        <f aca="false">(AG1331+AH1331)*(1+CONT)</f>
        <v>6218.1080694915</v>
      </c>
      <c r="AJ1331" s="24" t="n">
        <f aca="false">IF(AR1331&gt;0,AI1331/AR1331,1000000000000)</f>
        <v>2024.28779855252</v>
      </c>
      <c r="AK1331" s="8" t="n">
        <f aca="false">IF(AND(AP1331&gt;=V_NEED,AR1331&gt;=P_MIN,AQ1331&gt;=Z_MIN,F1331&lt;=N_CAP,D1331&lt;=R_MAX,OR(CORONA_REQ=0,O1331&gt;=G1331),OR(CORE_MODE&lt;&gt;3,E_CORE&lt;=E_NULL_MAX),N_CW_A_OK="yes"),1,0)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IF(CORE_MODE=1,G1331,IF(OR(CORE_MODE=3,CORE_MODE=4),IF(A_FEED=2,0,G1331)+(CHOOSE(N_CW+1,0,1,CW_N2,CW_N3,CW_N4,CW_N5,CW_N6)+IF(A_FEED=2,CHOOSE(MIN(N_CW_A,6)+1,0,1,CW_N2,CW_N3,CW_N4,CW_N5,CW_N6),CHOOSE(MIN(N_CW_A,2)+1,0,CW_A1,CW_A2)))*CW_PER_SWING*AM1331,AM1331))</f>
        <v>25.992186888096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2*ROUNDUP(G1332*1000/V_ZENER,0)*PRICE_Z+(4+IF(CORE_MODE=1,1,0)+IF(OR(CORE_MODE=3,CORE_MODE=4),IF(A_FEED=2,0,1)+2*N_CW+2*N_CW_A,0))*ROUNDUP(G1332*DIODE_SAFETY/V_STICK,0)*PRICE_STICK</f>
        <v>98.4</v>
      </c>
      <c r="AG1332" s="24" t="n">
        <f aca="false">SUM(X1332:AF1332)</f>
        <v>2275.61267882</v>
      </c>
      <c r="AH1332" s="20" t="n">
        <f aca="false">FIXED_BOM</f>
        <v>3754</v>
      </c>
      <c r="AI1332" s="24" t="n">
        <f aca="false">(AG1332+AH1332)*(1+CONT)</f>
        <v>6934.054580643</v>
      </c>
      <c r="AJ1332" s="24" t="n">
        <f aca="false">IF(AR1332&gt;0,AI1332/AR1332,1000000000000)</f>
        <v>1367.24104811057</v>
      </c>
      <c r="AK1332" s="8" t="n">
        <f aca="false">IF(AND(AP1332&gt;=V_NEED,AR1332&gt;=P_MIN,AQ1332&gt;=Z_MIN,F1332&lt;=N_CAP,D1332&lt;=R_MAX,OR(CORONA_REQ=0,O1332&gt;=G1332),OR(CORE_MODE&lt;&gt;3,E_CORE&lt;=E_NULL_MAX),N_CW_A_OK="yes"),1,0)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IF(CORE_MODE=1,G1332,IF(OR(CORE_MODE=3,CORE_MODE=4),IF(A_FEED=2,0,G1332)+(CHOOSE(N_CW+1,0,1,CW_N2,CW_N3,CW_N4,CW_N5,CW_N6)+IF(A_FEED=2,CHOOSE(MIN(N_CW_A,6)+1,0,1,CW_N2,CW_N3,CW_N4,CW_N5,CW_N6),CHOOSE(MIN(N_CW_A,2)+1,0,CW_A1,CW_A2)))*CW_PER_SWING*AM1332,AM1332))</f>
        <v>26.209888626636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2*ROUNDUP(G1333*1000/V_ZENER,0)*PRICE_Z+(4+IF(CORE_MODE=1,1,0)+IF(OR(CORE_MODE=3,CORE_MODE=4),IF(A_FEED=2,0,1)+2*N_CW+2*N_CW_A,0))*ROUNDUP(G1333*DIODE_SAFETY/V_STICK,0)*PRICE_STICK</f>
        <v>98.4</v>
      </c>
      <c r="AG1333" s="24" t="n">
        <f aca="false">SUM(X1333:AF1333)</f>
        <v>2898.17486593</v>
      </c>
      <c r="AH1333" s="20" t="n">
        <f aca="false">FIXED_BOM</f>
        <v>3754</v>
      </c>
      <c r="AI1333" s="24" t="n">
        <f aca="false">(AG1333+AH1333)*(1+CONT)</f>
        <v>7650.0010958195</v>
      </c>
      <c r="AJ1333" s="24" t="n">
        <f aca="false">IF(AR1333&gt;0,AI1333/AR1333,1000000000000)</f>
        <v>1081.69666229739</v>
      </c>
      <c r="AK1333" s="8" t="n">
        <f aca="false">IF(AND(AP1333&gt;=V_NEED,AR1333&gt;=P_MIN,AQ1333&gt;=Z_MIN,F1333&lt;=N_CAP,D1333&lt;=R_MAX,OR(CORONA_REQ=0,O1333&gt;=G1333),OR(CORE_MODE&lt;&gt;3,E_CORE&lt;=E_NULL_MAX),N_CW_A_OK="yes"),1,0)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IF(CORE_MODE=1,G1333,IF(OR(CORE_MODE=3,CORE_MODE=4),IF(A_FEED=2,0,G1333)+(CHOOSE(N_CW+1,0,1,CW_N2,CW_N3,CW_N4,CW_N5,CW_N6)+IF(A_FEED=2,CHOOSE(MIN(N_CW_A,6)+1,0,1,CW_N2,CW_N3,CW_N4,CW_N5,CW_N6),CHOOSE(MIN(N_CW_A,2)+1,0,CW_A1,CW_A2)))*CW_PER_SWING*AM1333,AM1333))</f>
        <v>26.359189828686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2*ROUNDUP(G1334*1000/V_ZENER,0)*PRICE_Z+(4+IF(CORE_MODE=1,1,0)+IF(OR(CORE_MODE=3,CORE_MODE=4),IF(A_FEED=2,0,1)+2*N_CW+2*N_CW_A,0))*ROUNDUP(G1334*DIODE_SAFETY/V_STICK,0)*PRICE_STICK</f>
        <v>98.4</v>
      </c>
      <c r="AG1334" s="24" t="n">
        <f aca="false">SUM(X1334:AF1334)</f>
        <v>3520.73705454</v>
      </c>
      <c r="AH1334" s="20" t="n">
        <f aca="false">FIXED_BOM</f>
        <v>3754</v>
      </c>
      <c r="AI1334" s="24" t="n">
        <f aca="false">(AG1334+AH1334)*(1+CONT)</f>
        <v>8365.947612721</v>
      </c>
      <c r="AJ1334" s="24" t="n">
        <f aca="false">IF(AR1334&gt;0,AI1334/AR1334,1000000000000)</f>
        <v>921.753137045585</v>
      </c>
      <c r="AK1334" s="8" t="n">
        <f aca="false">IF(AND(AP1334&gt;=V_NEED,AR1334&gt;=P_MIN,AQ1334&gt;=Z_MIN,F1334&lt;=N_CAP,D1334&lt;=R_MAX,OR(CORONA_REQ=0,O1334&gt;=G1334),OR(CORE_MODE&lt;&gt;3,E_CORE&lt;=E_NULL_MAX),N_CW_A_OK="yes"),1,0)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IF(CORE_MODE=1,G1334,IF(OR(CORE_MODE=3,CORE_MODE=4),IF(A_FEED=2,0,G1334)+(CHOOSE(N_CW+1,0,1,CW_N2,CW_N3,CW_N4,CW_N5,CW_N6)+IF(A_FEED=2,CHOOSE(MIN(N_CW_A,6)+1,0,1,CW_N2,CW_N3,CW_N4,CW_N5,CW_N6),CHOOSE(MIN(N_CW_A,2)+1,0,CW_A1,CW_A2)))*CW_PER_SWING*AM1334,AM1334))</f>
        <v>26.541229059774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2*ROUNDUP(G1335*1000/V_ZENER,0)*PRICE_Z+(4+IF(CORE_MODE=1,1,0)+IF(OR(CORE_MODE=3,CORE_MODE=4),IF(A_FEED=2,0,1)+2*N_CW+2*N_CW_A,0))*ROUNDUP(G1335*DIODE_SAFETY/V_STICK,0)*PRICE_STICK</f>
        <v>98.4</v>
      </c>
      <c r="AG1335" s="24" t="n">
        <f aca="false">SUM(X1335:AF1335)</f>
        <v>4143.29922618</v>
      </c>
      <c r="AH1335" s="20" t="n">
        <f aca="false">FIXED_BOM</f>
        <v>3754</v>
      </c>
      <c r="AI1335" s="24" t="n">
        <f aca="false">(AG1335+AH1335)*(1+CONT)</f>
        <v>9081.894110107</v>
      </c>
      <c r="AJ1335" s="24" t="n">
        <f aca="false">IF(AR1335&gt;0,AI1335/AR1335,1000000000000)</f>
        <v>820.165034635444</v>
      </c>
      <c r="AK1335" s="8" t="n">
        <f aca="false">IF(AND(AP1335&gt;=V_NEED,AR1335&gt;=P_MIN,AQ1335&gt;=Z_MIN,F1335&lt;=N_CAP,D1335&lt;=R_MAX,OR(CORONA_REQ=0,O1335&gt;=G1335),OR(CORE_MODE&lt;&gt;3,E_CORE&lt;=E_NULL_MAX),N_CW_A_OK="yes"),1,0)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IF(CORE_MODE=1,G1335,IF(OR(CORE_MODE=3,CORE_MODE=4),IF(A_FEED=2,0,G1335)+(CHOOSE(N_CW+1,0,1,CW_N2,CW_N3,CW_N4,CW_N5,CW_N6)+IF(A_FEED=2,CHOOSE(MIN(N_CW_A,6)+1,0,1,CW_N2,CW_N3,CW_N4,CW_N5,CW_N6),CHOOSE(MIN(N_CW_A,2)+1,0,CW_A1,CW_A2)))*CW_PER_SWING*AM1335,AM1335))</f>
        <v>26.701778255724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2*ROUNDUP(G1336*1000/V_ZENER,0)*PRICE_Z+(4+IF(CORE_MODE=1,1,0)+IF(OR(CORE_MODE=3,CORE_MODE=4),IF(A_FEED=2,0,1)+2*N_CW+2*N_CW_A,0))*ROUNDUP(G1336*DIODE_SAFETY/V_STICK,0)*PRICE_STICK</f>
        <v>98.4</v>
      </c>
      <c r="AG1336" s="24" t="n">
        <f aca="false">SUM(X1336:AF1336)</f>
        <v>5388.4236034</v>
      </c>
      <c r="AH1336" s="20" t="n">
        <f aca="false">FIXED_BOM</f>
        <v>3754</v>
      </c>
      <c r="AI1336" s="24" t="n">
        <f aca="false">(AG1336+AH1336)*(1+CONT)</f>
        <v>10513.78714391</v>
      </c>
      <c r="AJ1336" s="24" t="n">
        <f aca="false">IF(AR1336&gt;0,AI1336/AR1336,1000000000000)</f>
        <v>697.46774703008</v>
      </c>
      <c r="AK1336" s="8" t="n">
        <f aca="false">IF(AND(AP1336&gt;=V_NEED,AR1336&gt;=P_MIN,AQ1336&gt;=Z_MIN,F1336&lt;=N_CAP,D1336&lt;=R_MAX,OR(CORONA_REQ=0,O1336&gt;=G1336),OR(CORE_MODE&lt;&gt;3,E_CORE&lt;=E_NULL_MAX),N_CW_A_OK="yes"),1,0)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IF(CORE_MODE=1,G1336,IF(OR(CORE_MODE=3,CORE_MODE=4),IF(A_FEED=2,0,G1336)+(CHOOSE(N_CW+1,0,1,CW_N2,CW_N3,CW_N4,CW_N5,CW_N6)+IF(A_FEED=2,CHOOSE(MIN(N_CW_A,6)+1,0,1,CW_N2,CW_N3,CW_N4,CW_N5,CW_N6),CHOOSE(MIN(N_CW_A,2)+1,0,CW_A1,CW_A2)))*CW_PER_SWING*AM1336,AM1336))</f>
        <v>26.952150110886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2*ROUNDUP(G1337*1000/V_ZENER,0)*PRICE_Z+(4+IF(CORE_MODE=1,1,0)+IF(OR(CORE_MODE=3,CORE_MODE=4),IF(A_FEED=2,0,1)+2*N_CW+2*N_CW_A,0))*ROUNDUP(G1337*DIODE_SAFETY/V_STICK,0)*PRICE_STICK</f>
        <v>98.4</v>
      </c>
      <c r="AG1337" s="24" t="n">
        <f aca="false">SUM(X1337:AF1337)</f>
        <v>1605.83078506</v>
      </c>
      <c r="AH1337" s="20" t="n">
        <f aca="false">FIXED_BOM</f>
        <v>3754</v>
      </c>
      <c r="AI1337" s="24" t="n">
        <f aca="false">(AG1337+AH1337)*(1+CONT)</f>
        <v>6163.805402819</v>
      </c>
      <c r="AJ1337" s="24" t="n">
        <f aca="false">IF(AR1337&gt;0,AI1337/AR1337,1000000000000)</f>
        <v>2745.22916876655</v>
      </c>
      <c r="AK1337" s="8" t="n">
        <f aca="false">IF(AND(AP1337&gt;=V_NEED,AR1337&gt;=P_MIN,AQ1337&gt;=Z_MIN,F1337&lt;=N_CAP,D1337&lt;=R_MAX,OR(CORONA_REQ=0,O1337&gt;=G1337),OR(CORE_MODE&lt;&gt;3,E_CORE&lt;=E_NULL_MAX),N_CW_A_OK="yes"),1,0)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IF(CORE_MODE=1,G1337,IF(OR(CORE_MODE=3,CORE_MODE=4),IF(A_FEED=2,0,G1337)+(CHOOSE(N_CW+1,0,1,CW_N2,CW_N3,CW_N4,CW_N5,CW_N6)+IF(A_FEED=2,CHOOSE(MIN(N_CW_A,6)+1,0,1,CW_N2,CW_N3,CW_N4,CW_N5,CW_N6),CHOOSE(MIN(N_CW_A,2)+1,0,CW_A1,CW_A2)))*CW_PER_SWING*AM1337,AM1337))</f>
        <v>26.070146097138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2*ROUNDUP(G1338*1000/V_ZENER,0)*PRICE_Z+(4+IF(CORE_MODE=1,1,0)+IF(OR(CORE_MODE=3,CORE_MODE=4),IF(A_FEED=2,0,1)+2*N_CW+2*N_CW_A,0))*ROUNDUP(G1338*DIODE_SAFETY/V_STICK,0)*PRICE_STICK</f>
        <v>98.4</v>
      </c>
      <c r="AG1338" s="24" t="n">
        <f aca="false">SUM(X1338:AF1338)</f>
        <v>2147.19486629</v>
      </c>
      <c r="AH1338" s="20" t="n">
        <f aca="false">FIXED_BOM</f>
        <v>3754</v>
      </c>
      <c r="AI1338" s="24" t="n">
        <f aca="false">(AG1338+AH1338)*(1+CONT)</f>
        <v>6786.3740962335</v>
      </c>
      <c r="AJ1338" s="24" t="n">
        <f aca="false">IF(AR1338&gt;0,AI1338/AR1338,1000000000000)</f>
        <v>1796.86867913166</v>
      </c>
      <c r="AK1338" s="8" t="n">
        <f aca="false">IF(AND(AP1338&gt;=V_NEED,AR1338&gt;=P_MIN,AQ1338&gt;=Z_MIN,F1338&lt;=N_CAP,D1338&lt;=R_MAX,OR(CORONA_REQ=0,O1338&gt;=G1338),OR(CORE_MODE&lt;&gt;3,E_CORE&lt;=E_NULL_MAX),N_CW_A_OK="yes"),1,0)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IF(CORE_MODE=1,G1338,IF(OR(CORE_MODE=3,CORE_MODE=4),IF(A_FEED=2,0,G1338)+(CHOOSE(N_CW+1,0,1,CW_N2,CW_N3,CW_N4,CW_N5,CW_N6)+IF(A_FEED=2,CHOOSE(MIN(N_CW_A,6)+1,0,1,CW_N2,CW_N3,CW_N4,CW_N5,CW_N6),CHOOSE(MIN(N_CW_A,2)+1,0,CW_A1,CW_A2)))*CW_PER_SWING*AM1338,AM1338))</f>
        <v>26.28681641586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2*ROUNDUP(G1339*1000/V_ZENER,0)*PRICE_Z+(4+IF(CORE_MODE=1,1,0)+IF(OR(CORE_MODE=3,CORE_MODE=4),IF(A_FEED=2,0,1)+2*N_CW+2*N_CW_A,0))*ROUNDUP(G1339*DIODE_SAFETY/V_STICK,0)*PRICE_STICK</f>
        <v>98.4</v>
      </c>
      <c r="AG1339" s="24" t="n">
        <f aca="false">SUM(X1339:AF1339)</f>
        <v>2794.50232132</v>
      </c>
      <c r="AH1339" s="20" t="n">
        <f aca="false">FIXED_BOM</f>
        <v>3754</v>
      </c>
      <c r="AI1339" s="24" t="n">
        <f aca="false">(AG1339+AH1339)*(1+CONT)</f>
        <v>7530.777669518</v>
      </c>
      <c r="AJ1339" s="24" t="n">
        <f aca="false">IF(AR1339&gt;0,AI1339/AR1339,1000000000000)</f>
        <v>1418.55627913212</v>
      </c>
      <c r="AK1339" s="8" t="n">
        <f aca="false">IF(AND(AP1339&gt;=V_NEED,AR1339&gt;=P_MIN,AQ1339&gt;=Z_MIN,F1339&lt;=N_CAP,D1339&lt;=R_MAX,OR(CORONA_REQ=0,O1339&gt;=G1339),OR(CORE_MODE&lt;&gt;3,E_CORE&lt;=E_NULL_MAX),N_CW_A_OK="yes"),1,0)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IF(CORE_MODE=1,G1339,IF(OR(CORE_MODE=3,CORE_MODE=4),IF(A_FEED=2,0,G1339)+(CHOOSE(N_CW+1,0,1,CW_N2,CW_N3,CW_N4,CW_N5,CW_N6)+IF(A_FEED=2,CHOOSE(MIN(N_CW_A,6)+1,0,1,CW_N2,CW_N3,CW_N4,CW_N5,CW_N6),CHOOSE(MIN(N_CW_A,2)+1,0,CW_A1,CW_A2)))*CW_PER_SWING*AM1339,AM1339))</f>
        <v>26.43501404115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2*ROUNDUP(G1340*1000/V_ZENER,0)*PRICE_Z+(4+IF(CORE_MODE=1,1,0)+IF(OR(CORE_MODE=3,CORE_MODE=4),IF(A_FEED=2,0,1)+2*N_CW+2*N_CW_A,0))*ROUNDUP(G1340*DIODE_SAFETY/V_STICK,0)*PRICE_STICK</f>
        <v>98.4</v>
      </c>
      <c r="AG1340" s="24" t="n">
        <f aca="false">SUM(X1340:AF1340)</f>
        <v>3335.86640255</v>
      </c>
      <c r="AH1340" s="20" t="n">
        <f aca="false">FIXED_BOM</f>
        <v>3754</v>
      </c>
      <c r="AI1340" s="24" t="n">
        <f aca="false">(AG1340+AH1340)*(1+CONT)</f>
        <v>8153.3463629325</v>
      </c>
      <c r="AJ1340" s="24" t="n">
        <f aca="false">IF(AR1340&gt;0,AI1340/AR1340,1000000000000)</f>
        <v>1190.65837455714</v>
      </c>
      <c r="AK1340" s="8" t="n">
        <f aca="false">IF(AND(AP1340&gt;=V_NEED,AR1340&gt;=P_MIN,AQ1340&gt;=Z_MIN,F1340&lt;=N_CAP,D1340&lt;=R_MAX,OR(CORONA_REQ=0,O1340&gt;=G1340),OR(CORE_MODE&lt;&gt;3,E_CORE&lt;=E_NULL_MAX),N_CW_A_OK="yes"),1,0)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IF(CORE_MODE=1,G1340,IF(OR(CORE_MODE=3,CORE_MODE=4),IF(A_FEED=2,0,G1340)+(CHOOSE(N_CW+1,0,1,CW_N2,CW_N3,CW_N4,CW_N5,CW_N6)+IF(A_FEED=2,CHOOSE(MIN(N_CW_A,6)+1,0,1,CW_N2,CW_N3,CW_N4,CW_N5,CW_N6),CHOOSE(MIN(N_CW_A,2)+1,0,CW_A1,CW_A2)))*CW_PER_SWING*AM1340,AM1340))</f>
        <v>26.547404845104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2*ROUNDUP(G1341*1000/V_ZENER,0)*PRICE_Z+(4+IF(CORE_MODE=1,1,0)+IF(OR(CORE_MODE=3,CORE_MODE=4),IF(A_FEED=2,0,1)+2*N_CW+2*N_CW_A,0))*ROUNDUP(G1341*DIODE_SAFETY/V_STICK,0)*PRICE_STICK</f>
        <v>98.4</v>
      </c>
      <c r="AG1341" s="24" t="n">
        <f aca="false">SUM(X1341:AF1341)</f>
        <v>3983.17391258</v>
      </c>
      <c r="AH1341" s="20" t="n">
        <f aca="false">FIXED_BOM</f>
        <v>3754</v>
      </c>
      <c r="AI1341" s="24" t="n">
        <f aca="false">(AG1341+AH1341)*(1+CONT)</f>
        <v>8897.749999467</v>
      </c>
      <c r="AJ1341" s="24" t="n">
        <f aca="false">IF(AR1341&gt;0,AI1341/AR1341,1000000000000)</f>
        <v>1060.86859888168</v>
      </c>
      <c r="AK1341" s="8" t="n">
        <f aca="false">IF(AND(AP1341&gt;=V_NEED,AR1341&gt;=P_MIN,AQ1341&gt;=Z_MIN,F1341&lt;=N_CAP,D1341&lt;=R_MAX,OR(CORONA_REQ=0,O1341&gt;=G1341),OR(CORE_MODE&lt;&gt;3,E_CORE&lt;=E_NULL_MAX),N_CW_A_OK="yes"),1,0)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IF(CORE_MODE=1,G1341,IF(OR(CORE_MODE=3,CORE_MODE=4),IF(A_FEED=2,0,G1341)+(CHOOSE(N_CW+1,0,1,CW_N2,CW_N3,CW_N4,CW_N5,CW_N6)+IF(A_FEED=2,CHOOSE(MIN(N_CW_A,6)+1,0,1,CW_N2,CW_N3,CW_N4,CW_N5,CW_N6),CHOOSE(MIN(N_CW_A,2)+1,0,CW_A1,CW_A2)))*CW_PER_SWING*AM1341,AM1341))</f>
        <v>26.652197947518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2*ROUNDUP(G1342*1000/V_ZENER,0)*PRICE_Z+(4+IF(CORE_MODE=1,1,0)+IF(OR(CORE_MODE=3,CORE_MODE=4),IF(A_FEED=2,0,1)+2*N_CW+2*N_CW_A,0))*ROUNDUP(G1342*DIODE_SAFETY/V_STICK,0)*PRICE_STICK</f>
        <v>98.4</v>
      </c>
      <c r="AG1342" s="24" t="n">
        <f aca="false">SUM(X1342:AF1342)</f>
        <v>5171.84546231</v>
      </c>
      <c r="AH1342" s="20" t="n">
        <f aca="false">FIXED_BOM</f>
        <v>3754</v>
      </c>
      <c r="AI1342" s="24" t="n">
        <f aca="false">(AG1342+AH1342)*(1+CONT)</f>
        <v>10264.7222816565</v>
      </c>
      <c r="AJ1342" s="24" t="n">
        <f aca="false">IF(AR1342&gt;0,AI1342/AR1342,1000000000000)</f>
        <v>894.676923261532</v>
      </c>
      <c r="AK1342" s="8" t="n">
        <f aca="false">IF(AND(AP1342&gt;=V_NEED,AR1342&gt;=P_MIN,AQ1342&gt;=Z_MIN,F1342&lt;=N_CAP,D1342&lt;=R_MAX,OR(CORONA_REQ=0,O1342&gt;=G1342),OR(CORE_MODE&lt;&gt;3,E_CORE&lt;=E_NULL_MAX),N_CW_A_OK="yes"),1,0)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IF(CORE_MODE=1,G1342,IF(OR(CORE_MODE=3,CORE_MODE=4),IF(A_FEED=2,0,G1342)+(CHOOSE(N_CW+1,0,1,CW_N2,CW_N3,CW_N4,CW_N5,CW_N6)+IF(A_FEED=2,CHOOSE(MIN(N_CW_A,6)+1,0,1,CW_N2,CW_N3,CW_N4,CW_N5,CW_N6),CHOOSE(MIN(N_CW_A,2)+1,0,CW_A1,CW_A2)))*CW_PER_SWING*AM1342,AM1342))</f>
        <v>26.909068171986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2*ROUNDUP(G1343*1000/V_ZENER,0)*PRICE_Z+(4+IF(CORE_MODE=1,1,0)+IF(OR(CORE_MODE=3,CORE_MODE=4),IF(A_FEED=2,0,1)+2*N_CW+2*N_CW_A,0))*ROUNDUP(G1343*DIODE_SAFETY/V_STICK,0)*PRICE_STICK</f>
        <v>98.4</v>
      </c>
      <c r="AG1343" s="24" t="n">
        <f aca="false">SUM(X1343:AF1343)</f>
        <v>1728.01957982</v>
      </c>
      <c r="AH1343" s="20" t="n">
        <f aca="false">FIXED_BOM</f>
        <v>3754</v>
      </c>
      <c r="AI1343" s="24" t="n">
        <f aca="false">(AG1343+AH1343)*(1+CONT)</f>
        <v>6304.322516793</v>
      </c>
      <c r="AJ1343" s="24" t="n">
        <f aca="false">IF(AR1343&gt;0,AI1343/AR1343,1000000000000)</f>
        <v>2322.96925310742</v>
      </c>
      <c r="AK1343" s="8" t="n">
        <f aca="false">IF(AND(AP1343&gt;=V_NEED,AR1343&gt;=P_MIN,AQ1343&gt;=Z_MIN,F1343&lt;=N_CAP,D1343&lt;=R_MAX,OR(CORONA_REQ=0,O1343&gt;=G1343),OR(CORE_MODE&lt;&gt;3,E_CORE&lt;=E_NULL_MAX),N_CW_A_OK="yes"),1,0)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IF(CORE_MODE=1,G1343,IF(OR(CORE_MODE=3,CORE_MODE=4),IF(A_FEED=2,0,G1343)+(CHOOSE(N_CW+1,0,1,CW_N2,CW_N3,CW_N4,CW_N5,CW_N6)+IF(A_FEED=2,CHOOSE(MIN(N_CW_A,6)+1,0,1,CW_N2,CW_N3,CW_N4,CW_N5,CW_N6),CHOOSE(MIN(N_CW_A,2)+1,0,CW_A1,CW_A2)))*CW_PER_SWING*AM1343,AM1343))</f>
        <v>26.071393987782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2*ROUNDUP(G1344*1000/V_ZENER,0)*PRICE_Z+(4+IF(CORE_MODE=1,1,0)+IF(OR(CORE_MODE=3,CORE_MODE=4),IF(A_FEED=2,0,1)+2*N_CW+2*N_CW_A,0))*ROUNDUP(G1344*DIODE_SAFETY/V_STICK,0)*PRICE_STICK</f>
        <v>98.4</v>
      </c>
      <c r="AG1344" s="24" t="n">
        <f aca="false">SUM(X1344:AF1344)</f>
        <v>2277.50625153</v>
      </c>
      <c r="AH1344" s="20" t="n">
        <f aca="false">FIXED_BOM</f>
        <v>3754</v>
      </c>
      <c r="AI1344" s="24" t="n">
        <f aca="false">(AG1344+AH1344)*(1+CONT)</f>
        <v>6936.2321892595</v>
      </c>
      <c r="AJ1344" s="24" t="n">
        <f aca="false">IF(AR1344&gt;0,AI1344/AR1344,1000000000000)</f>
        <v>1536.24465632649</v>
      </c>
      <c r="AK1344" s="8" t="n">
        <f aca="false">IF(AND(AP1344&gt;=V_NEED,AR1344&gt;=P_MIN,AQ1344&gt;=Z_MIN,F1344&lt;=N_CAP,D1344&lt;=R_MAX,OR(CORONA_REQ=0,O1344&gt;=G1344),OR(CORE_MODE&lt;&gt;3,E_CORE&lt;=E_NULL_MAX),N_CW_A_OK="yes"),1,0)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IF(CORE_MODE=1,G1344,IF(OR(CORE_MODE=3,CORE_MODE=4),IF(A_FEED=2,0,G1344)+(CHOOSE(N_CW+1,0,1,CW_N2,CW_N3,CW_N4,CW_N5,CW_N6)+IF(A_FEED=2,CHOOSE(MIN(N_CW_A,6)+1,0,1,CW_N2,CW_N3,CW_N4,CW_N5,CW_N6),CHOOSE(MIN(N_CW_A,2)+1,0,CW_A1,CW_A2)))*CW_PER_SWING*AM1344,AM1344))</f>
        <v>26.291094898068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2*ROUNDUP(G1345*1000/V_ZENER,0)*PRICE_Z+(4+IF(CORE_MODE=1,1,0)+IF(OR(CORE_MODE=3,CORE_MODE=4),IF(A_FEED=2,0,1)+2*N_CW+2*N_CW_A,0))*ROUNDUP(G1345*DIODE_SAFETY/V_STICK,0)*PRICE_STICK</f>
        <v>98.4</v>
      </c>
      <c r="AG1345" s="24" t="n">
        <f aca="false">SUM(X1345:AF1345)</f>
        <v>2932.93641204</v>
      </c>
      <c r="AH1345" s="20" t="n">
        <f aca="false">FIXED_BOM</f>
        <v>3754</v>
      </c>
      <c r="AI1345" s="24" t="n">
        <f aca="false">(AG1345+AH1345)*(1+CONT)</f>
        <v>7689.976873846</v>
      </c>
      <c r="AJ1345" s="24" t="n">
        <f aca="false">IF(AR1345&gt;0,AI1345/AR1345,1000000000000)</f>
        <v>1217.68773133104</v>
      </c>
      <c r="AK1345" s="8" t="n">
        <f aca="false">IF(AND(AP1345&gt;=V_NEED,AR1345&gt;=P_MIN,AQ1345&gt;=Z_MIN,F1345&lt;=N_CAP,D1345&lt;=R_MAX,OR(CORONA_REQ=0,O1345&gt;=G1345),OR(CORE_MODE&lt;&gt;3,E_CORE&lt;=E_NULL_MAX),N_CW_A_OK="yes"),1,0)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IF(CORE_MODE=1,G1345,IF(OR(CORE_MODE=3,CORE_MODE=4),IF(A_FEED=2,0,G1345)+(CHOOSE(N_CW+1,0,1,CW_N2,CW_N3,CW_N4,CW_N5,CW_N6)+IF(A_FEED=2,CHOOSE(MIN(N_CW_A,6)+1,0,1,CW_N2,CW_N3,CW_N4,CW_N5,CW_N6),CHOOSE(MIN(N_CW_A,2)+1,0,CW_A1,CW_A2)))*CW_PER_SWING*AM1345,AM1345))</f>
        <v>26.441567589294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2*ROUNDUP(G1346*1000/V_ZENER,0)*PRICE_Z+(4+IF(CORE_MODE=1,1,0)+IF(OR(CORE_MODE=3,CORE_MODE=4),IF(A_FEED=2,0,1)+2*N_CW+2*N_CW_A,0))*ROUNDUP(G1346*DIODE_SAFETY/V_STICK,0)*PRICE_STICK</f>
        <v>98.4</v>
      </c>
      <c r="AG1346" s="24" t="n">
        <f aca="false">SUM(X1346:AF1346)</f>
        <v>3588.36657755</v>
      </c>
      <c r="AH1346" s="20" t="n">
        <f aca="false">FIXED_BOM</f>
        <v>3754</v>
      </c>
      <c r="AI1346" s="24" t="n">
        <f aca="false">(AG1346+AH1346)*(1+CONT)</f>
        <v>8443.7215641825</v>
      </c>
      <c r="AJ1346" s="24" t="n">
        <f aca="false">IF(AR1346&gt;0,AI1346/AR1346,1000000000000)</f>
        <v>1039.08902263988</v>
      </c>
      <c r="AK1346" s="8" t="n">
        <f aca="false">IF(AND(AP1346&gt;=V_NEED,AR1346&gt;=P_MIN,AQ1346&gt;=Z_MIN,F1346&lt;=N_CAP,D1346&lt;=R_MAX,OR(CORONA_REQ=0,O1346&gt;=G1346),OR(CORE_MODE&lt;&gt;3,E_CORE&lt;=E_NULL_MAX),N_CW_A_OK="yes"),1,0)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IF(CORE_MODE=1,G1346,IF(OR(CORE_MODE=3,CORE_MODE=4),IF(A_FEED=2,0,G1346)+(CHOOSE(N_CW+1,0,1,CW_N2,CW_N3,CW_N4,CW_N5,CW_N6)+IF(A_FEED=2,CHOOSE(MIN(N_CW_A,6)+1,0,1,CW_N2,CW_N3,CW_N4,CW_N5,CW_N6),CHOOSE(MIN(N_CW_A,2)+1,0,CW_A1,CW_A2)))*CW_PER_SWING*AM1346,AM1346))</f>
        <v>26.567680945806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2*ROUNDUP(G1347*1000/V_ZENER,0)*PRICE_Z+(4+IF(CORE_MODE=1,1,0)+IF(OR(CORE_MODE=3,CORE_MODE=4),IF(A_FEED=2,0,1)+2*N_CW+2*N_CW_A,0))*ROUNDUP(G1347*DIODE_SAFETY/V_STICK,0)*PRICE_STICK</f>
        <v>98.4</v>
      </c>
      <c r="AG1347" s="24" t="n">
        <f aca="false">SUM(X1347:AF1347)</f>
        <v>4137.85332123</v>
      </c>
      <c r="AH1347" s="20" t="n">
        <f aca="false">FIXED_BOM</f>
        <v>3754</v>
      </c>
      <c r="AI1347" s="24" t="n">
        <f aca="false">(AG1347+AH1347)*(1+CONT)</f>
        <v>9075.6313194145</v>
      </c>
      <c r="AJ1347" s="24" t="n">
        <f aca="false">IF(AR1347&gt;0,AI1347/AR1347,1000000000000)</f>
        <v>913.813065018336</v>
      </c>
      <c r="AK1347" s="8" t="n">
        <f aca="false">IF(AND(AP1347&gt;=V_NEED,AR1347&gt;=P_MIN,AQ1347&gt;=Z_MIN,F1347&lt;=N_CAP,D1347&lt;=R_MAX,OR(CORONA_REQ=0,O1347&gt;=G1347),OR(CORE_MODE&lt;&gt;3,E_CORE&lt;=E_NULL_MAX),N_CW_A_OK="yes"),1,0)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IF(CORE_MODE=1,G1347,IF(OR(CORE_MODE=3,CORE_MODE=4),IF(A_FEED=2,0,G1347)+(CHOOSE(N_CW+1,0,1,CW_N2,CW_N3,CW_N4,CW_N5,CW_N6)+IF(A_FEED=2,CHOOSE(MIN(N_CW_A,6)+1,0,1,CW_N2,CW_N3,CW_N4,CW_N5,CW_N6),CHOOSE(MIN(N_CW_A,2)+1,0,CW_A1,CW_A2)))*CW_PER_SWING*AM1347,AM1347))</f>
        <v>26.731447492464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2*ROUNDUP(G1348*1000/V_ZENER,0)*PRICE_Z+(4+IF(CORE_MODE=1,1,0)+IF(OR(CORE_MODE=3,CORE_MODE=4),IF(A_FEED=2,0,1)+2*N_CW+2*N_CW_A,0))*ROUNDUP(G1348*DIODE_SAFETY/V_STICK,0)*PRICE_STICK</f>
        <v>98.4</v>
      </c>
      <c r="AG1348" s="24" t="n">
        <f aca="false">SUM(X1348:AF1348)</f>
        <v>5448.71358725</v>
      </c>
      <c r="AH1348" s="20" t="n">
        <f aca="false">FIXED_BOM</f>
        <v>3754</v>
      </c>
      <c r="AI1348" s="24" t="n">
        <f aca="false">(AG1348+AH1348)*(1+CONT)</f>
        <v>10583.1206253375</v>
      </c>
      <c r="AJ1348" s="24" t="n">
        <f aca="false">IF(AR1348&gt;0,AI1348/AR1348,1000000000000)</f>
        <v>781.480260581339</v>
      </c>
      <c r="AK1348" s="8" t="n">
        <f aca="false">IF(AND(AP1348&gt;=V_NEED,AR1348&gt;=P_MIN,AQ1348&gt;=Z_MIN,F1348&lt;=N_CAP,D1348&lt;=R_MAX,OR(CORONA_REQ=0,O1348&gt;=G1348),OR(CORE_MODE&lt;&gt;3,E_CORE&lt;=E_NULL_MAX),N_CW_A_OK="yes"),1,0)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IF(CORE_MODE=1,G1348,IF(OR(CORE_MODE=3,CORE_MODE=4),IF(A_FEED=2,0,G1348)+(CHOOSE(N_CW+1,0,1,CW_N2,CW_N3,CW_N4,CW_N5,CW_N6)+IF(A_FEED=2,CHOOSE(MIN(N_CW_A,6)+1,0,1,CW_N2,CW_N3,CW_N4,CW_N5,CW_N6),CHOOSE(MIN(N_CW_A,2)+1,0,CW_A1,CW_A2)))*CW_PER_SWING*AM1348,AM1348))</f>
        <v>26.986683574422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2*ROUNDUP(G1349*1000/V_ZENER,0)*PRICE_Z+(4+IF(CORE_MODE=1,1,0)+IF(OR(CORE_MODE=3,CORE_MODE=4),IF(A_FEED=2,0,1)+2*N_CW+2*N_CW_A,0))*ROUNDUP(G1349*DIODE_SAFETY/V_STICK,0)*PRICE_STICK</f>
        <v>98.4</v>
      </c>
      <c r="AG1349" s="24" t="n">
        <f aca="false">SUM(X1349:AF1349)</f>
        <v>1744.26488078</v>
      </c>
      <c r="AH1349" s="20" t="n">
        <f aca="false">FIXED_BOM</f>
        <v>3754</v>
      </c>
      <c r="AI1349" s="24" t="n">
        <f aca="false">(AG1349+AH1349)*(1+CONT)</f>
        <v>6323.004612897</v>
      </c>
      <c r="AJ1349" s="24" t="n">
        <f aca="false">IF(AR1349&gt;0,AI1349/AR1349,1000000000000)</f>
        <v>2124.06242612464</v>
      </c>
      <c r="AK1349" s="8" t="n">
        <f aca="false">IF(AND(AP1349&gt;=V_NEED,AR1349&gt;=P_MIN,AQ1349&gt;=Z_MIN,F1349&lt;=N_CAP,D1349&lt;=R_MAX,OR(CORONA_REQ=0,O1349&gt;=G1349),OR(CORE_MODE&lt;&gt;3,E_CORE&lt;=E_NULL_MAX),N_CW_A_OK="yes"),1,0)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IF(CORE_MODE=1,G1349,IF(OR(CORE_MODE=3,CORE_MODE=4),IF(A_FEED=2,0,G1349)+(CHOOSE(N_CW+1,0,1,CW_N2,CW_N3,CW_N4,CW_N5,CW_N6)+IF(A_FEED=2,CHOOSE(MIN(N_CW_A,6)+1,0,1,CW_N2,CW_N3,CW_N4,CW_N5,CW_N6),CHOOSE(MIN(N_CW_A,2)+1,0,CW_A1,CW_A2)))*CW_PER_SWING*AM1349,AM1349))</f>
        <v>25.917275248722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2*ROUNDUP(G1350*1000/V_ZENER,0)*PRICE_Z+(4+IF(CORE_MODE=1,1,0)+IF(OR(CORE_MODE=3,CORE_MODE=4),IF(A_FEED=2,0,1)+2*N_CW+2*N_CW_A,0))*ROUNDUP(G1350*DIODE_SAFETY/V_STICK,0)*PRICE_STICK</f>
        <v>98.4</v>
      </c>
      <c r="AG1350" s="24" t="n">
        <f aca="false">SUM(X1350:AF1350)</f>
        <v>2407.81769177</v>
      </c>
      <c r="AH1350" s="20" t="n">
        <f aca="false">FIXED_BOM</f>
        <v>3754</v>
      </c>
      <c r="AI1350" s="24" t="n">
        <f aca="false">(AG1350+AH1350)*(1+CONT)</f>
        <v>7086.0903455355</v>
      </c>
      <c r="AJ1350" s="24" t="n">
        <f aca="false">IF(AR1350&gt;0,AI1350/AR1350,1000000000000)</f>
        <v>1441.14306152876</v>
      </c>
      <c r="AK1350" s="8" t="n">
        <f aca="false">IF(AND(AP1350&gt;=V_NEED,AR1350&gt;=P_MIN,AQ1350&gt;=Z_MIN,F1350&lt;=N_CAP,D1350&lt;=R_MAX,OR(CORONA_REQ=0,O1350&gt;=G1350),OR(CORE_MODE&lt;&gt;3,E_CORE&lt;=E_NULL_MAX),N_CW_A_OK="yes"),1,0)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IF(CORE_MODE=1,G1350,IF(OR(CORE_MODE=3,CORE_MODE=4),IF(A_FEED=2,0,G1350)+(CHOOSE(N_CW+1,0,1,CW_N2,CW_N3,CW_N4,CW_N5,CW_N6)+IF(A_FEED=2,CHOOSE(MIN(N_CW_A,6)+1,0,1,CW_N2,CW_N3,CW_N4,CW_N5,CW_N6),CHOOSE(MIN(N_CW_A,2)+1,0,CW_A1,CW_A2)))*CW_PER_SWING*AM1350,AM1350))</f>
        <v>26.134191749952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2*ROUNDUP(G1351*1000/V_ZENER,0)*PRICE_Z+(4+IF(CORE_MODE=1,1,0)+IF(OR(CORE_MODE=3,CORE_MODE=4),IF(A_FEED=2,0,1)+2*N_CW+2*N_CW_A,0))*ROUNDUP(G1351*DIODE_SAFETY/V_STICK,0)*PRICE_STICK</f>
        <v>98.4</v>
      </c>
      <c r="AG1351" s="24" t="n">
        <f aca="false">SUM(X1351:AF1351)</f>
        <v>3071.37044626</v>
      </c>
      <c r="AH1351" s="20" t="n">
        <f aca="false">FIXED_BOM</f>
        <v>3754</v>
      </c>
      <c r="AI1351" s="24" t="n">
        <f aca="false">(AG1351+AH1351)*(1+CONT)</f>
        <v>7849.176013199</v>
      </c>
      <c r="AJ1351" s="24" t="n">
        <f aca="false">IF(AR1351&gt;0,AI1351/AR1351,1000000000000)</f>
        <v>1144.36807749731</v>
      </c>
      <c r="AK1351" s="8" t="n">
        <f aca="false">IF(AND(AP1351&gt;=V_NEED,AR1351&gt;=P_MIN,AQ1351&gt;=Z_MIN,F1351&lt;=N_CAP,D1351&lt;=R_MAX,OR(CORONA_REQ=0,O1351&gt;=G1351),OR(CORE_MODE&lt;&gt;3,E_CORE&lt;=E_NULL_MAX),N_CW_A_OK="yes"),1,0)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IF(CORE_MODE=1,G1351,IF(OR(CORE_MODE=3,CORE_MODE=4),IF(A_FEED=2,0,G1351)+(CHOOSE(N_CW+1,0,1,CW_N2,CW_N3,CW_N4,CW_N5,CW_N6)+IF(A_FEED=2,CHOOSE(MIN(N_CW_A,6)+1,0,1,CW_N2,CW_N3,CW_N4,CW_N5,CW_N6),CHOOSE(MIN(N_CW_A,2)+1,0,CW_A1,CW_A2)))*CW_PER_SWING*AM1351,AM1351))</f>
        <v>26.283386838852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2*ROUNDUP(G1352*1000/V_ZENER,0)*PRICE_Z+(4+IF(CORE_MODE=1,1,0)+IF(OR(CORE_MODE=3,CORE_MODE=4),IF(A_FEED=2,0,1)+2*N_CW+2*N_CW_A,0))*ROUNDUP(G1352*DIODE_SAFETY/V_STICK,0)*PRICE_STICK</f>
        <v>98.4</v>
      </c>
      <c r="AG1352" s="24" t="n">
        <f aca="false">SUM(X1352:AF1352)</f>
        <v>3734.92327422</v>
      </c>
      <c r="AH1352" s="20" t="n">
        <f aca="false">FIXED_BOM</f>
        <v>3754</v>
      </c>
      <c r="AI1352" s="24" t="n">
        <f aca="false">(AG1352+AH1352)*(1+CONT)</f>
        <v>8612.261765353</v>
      </c>
      <c r="AJ1352" s="24" t="n">
        <f aca="false">IF(AR1352&gt;0,AI1352/AR1352,1000000000000)</f>
        <v>977.821627384645</v>
      </c>
      <c r="AK1352" s="8" t="n">
        <f aca="false">IF(AND(AP1352&gt;=V_NEED,AR1352&gt;=P_MIN,AQ1352&gt;=Z_MIN,F1352&lt;=N_CAP,D1352&lt;=R_MAX,OR(CORONA_REQ=0,O1352&gt;=G1352),OR(CORE_MODE&lt;&gt;3,E_CORE&lt;=E_NULL_MAX),N_CW_A_OK="yes"),1,0)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IF(CORE_MODE=1,G1352,IF(OR(CORE_MODE=3,CORE_MODE=4),IF(A_FEED=2,0,G1352)+(CHOOSE(N_CW+1,0,1,CW_N2,CW_N3,CW_N4,CW_N5,CW_N6)+IF(A_FEED=2,CHOOSE(MIN(N_CW_A,6)+1,0,1,CW_N2,CW_N3,CW_N4,CW_N5,CW_N6),CHOOSE(MIN(N_CW_A,2)+1,0,CW_A1,CW_A2)))*CW_PER_SWING*AM1352,AM1352))</f>
        <v>26.464411628226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2*ROUNDUP(G1353*1000/V_ZENER,0)*PRICE_Z+(4+IF(CORE_MODE=1,1,0)+IF(OR(CORE_MODE=3,CORE_MODE=4),IF(A_FEED=2,0,1)+2*N_CW+2*N_CW_A,0))*ROUNDUP(G1353*DIODE_SAFETY/V_STICK,0)*PRICE_STICK</f>
        <v>98.4</v>
      </c>
      <c r="AG1353" s="24" t="n">
        <f aca="false">SUM(X1353:AF1353)</f>
        <v>4398.47614521</v>
      </c>
      <c r="AH1353" s="20" t="n">
        <f aca="false">FIXED_BOM</f>
        <v>3754</v>
      </c>
      <c r="AI1353" s="24" t="n">
        <f aca="false">(AG1353+AH1353)*(1+CONT)</f>
        <v>9375.3475669915</v>
      </c>
      <c r="AJ1353" s="24" t="n">
        <f aca="false">IF(AR1353&gt;0,AI1353/AR1353,1000000000000)</f>
        <v>871.361879948304</v>
      </c>
      <c r="AK1353" s="8" t="n">
        <f aca="false">IF(AND(AP1353&gt;=V_NEED,AR1353&gt;=P_MIN,AQ1353&gt;=Z_MIN,F1353&lt;=N_CAP,D1353&lt;=R_MAX,OR(CORONA_REQ=0,O1353&gt;=G1353),OR(CORE_MODE&lt;&gt;3,E_CORE&lt;=E_NULL_MAX),N_CW_A_OK="yes"),1,0)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IF(CORE_MODE=1,G1353,IF(OR(CORE_MODE=3,CORE_MODE=4),IF(A_FEED=2,0,G1353)+(CHOOSE(N_CW+1,0,1,CW_N2,CW_N3,CW_N4,CW_N5,CW_N6)+IF(A_FEED=2,CHOOSE(MIN(N_CW_A,6)+1,0,1,CW_N2,CW_N3,CW_N4,CW_N5,CW_N6),CHOOSE(MIN(N_CW_A,2)+1,0,CW_A1,CW_A2)))*CW_PER_SWING*AM1353,AM1353))</f>
        <v>26.623547397018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2*ROUNDUP(G1354*1000/V_ZENER,0)*PRICE_Z+(4+IF(CORE_MODE=1,1,0)+IF(OR(CORE_MODE=3,CORE_MODE=4),IF(A_FEED=2,0,1)+2*N_CW+2*N_CW_A,0))*ROUNDUP(G1354*DIODE_SAFETY/V_STICK,0)*PRICE_STICK</f>
        <v>98.4</v>
      </c>
      <c r="AG1354" s="24" t="n">
        <f aca="false">SUM(X1354:AF1354)</f>
        <v>5725.58171719</v>
      </c>
      <c r="AH1354" s="20" t="n">
        <f aca="false">FIXED_BOM</f>
        <v>3754</v>
      </c>
      <c r="AI1354" s="24" t="n">
        <f aca="false">(AG1354+AH1354)*(1+CONT)</f>
        <v>10901.5189747685</v>
      </c>
      <c r="AJ1354" s="24" t="n">
        <f aca="false">IF(AR1354&gt;0,AI1354/AR1354,1000000000000)</f>
        <v>744.201649096409</v>
      </c>
      <c r="AK1354" s="8" t="n">
        <f aca="false">IF(AND(AP1354&gt;=V_NEED,AR1354&gt;=P_MIN,AQ1354&gt;=Z_MIN,F1354&lt;=N_CAP,D1354&lt;=R_MAX,OR(CORONA_REQ=0,O1354&gt;=G1354),OR(CORE_MODE&lt;&gt;3,E_CORE&lt;=E_NULL_MAX),N_CW_A_OK="yes"),1,0)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IF(CORE_MODE=1,G1354,IF(OR(CORE_MODE=3,CORE_MODE=4),IF(A_FEED=2,0,G1354)+(CHOOSE(N_CW+1,0,1,CW_N2,CW_N3,CW_N4,CW_N5,CW_N6)+IF(A_FEED=2,CHOOSE(MIN(N_CW_A,6)+1,0,1,CW_N2,CW_N3,CW_N4,CW_N5,CW_N6),CHOOSE(MIN(N_CW_A,2)+1,0,CW_A1,CW_A2)))*CW_PER_SWING*AM1354,AM1354))</f>
        <v>26.871767277498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2*ROUNDUP(G1355*1000/V_ZENER,0)*PRICE_Z+(4+IF(CORE_MODE=1,1,0)+IF(OR(CORE_MODE=3,CORE_MODE=4),IF(A_FEED=2,0,1)+2*N_CW+2*N_CW_A,0))*ROUNDUP(G1355*DIODE_SAFETY/V_STICK,0)*PRICE_STICK</f>
        <v>109.2</v>
      </c>
      <c r="AG1355" s="24" t="n">
        <f aca="false">SUM(X1355:AF1355)</f>
        <v>1450.26374239</v>
      </c>
      <c r="AH1355" s="20" t="n">
        <f aca="false">FIXED_BOM</f>
        <v>3754</v>
      </c>
      <c r="AI1355" s="24" t="n">
        <f aca="false">(AG1355+AH1355)*(1+CONT)</f>
        <v>5984.9033037485</v>
      </c>
      <c r="AJ1355" s="24" t="n">
        <f aca="false">IF(AR1355&gt;0,AI1355/AR1355,1000000000000)</f>
        <v>2396.46514828633</v>
      </c>
      <c r="AK1355" s="8" t="n">
        <f aca="false">IF(AND(AP1355&gt;=V_NEED,AR1355&gt;=P_MIN,AQ1355&gt;=Z_MIN,F1355&lt;=N_CAP,D1355&lt;=R_MAX,OR(CORONA_REQ=0,O1355&gt;=G1355),OR(CORE_MODE&lt;&gt;3,E_CORE&lt;=E_NULL_MAX),N_CW_A_OK="yes"),1,0)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IF(CORE_MODE=1,G1355,IF(OR(CORE_MODE=3,CORE_MODE=4),IF(A_FEED=2,0,G1355)+(CHOOSE(N_CW+1,0,1,CW_N2,CW_N3,CW_N4,CW_N5,CW_N6)+IF(A_FEED=2,CHOOSE(MIN(N_CW_A,6)+1,0,1,CW_N2,CW_N3,CW_N4,CW_N5,CW_N6),CHOOSE(MIN(N_CW_A,2)+1,0,CW_A1,CW_A2)))*CW_PER_SWING*AM1355,AM1355))</f>
        <v>30.42658751418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2*ROUNDUP(G1356*1000/V_ZENER,0)*PRICE_Z+(4+IF(CORE_MODE=1,1,0)+IF(OR(CORE_MODE=3,CORE_MODE=4),IF(A_FEED=2,0,1)+2*N_CW+2*N_CW_A,0))*ROUNDUP(G1356*DIODE_SAFETY/V_STICK,0)*PRICE_STICK</f>
        <v>109.2</v>
      </c>
      <c r="AG1356" s="24" t="n">
        <f aca="false">SUM(X1356:AF1356)</f>
        <v>1930.47795734</v>
      </c>
      <c r="AH1356" s="20" t="n">
        <f aca="false">FIXED_BOM</f>
        <v>3754</v>
      </c>
      <c r="AI1356" s="24" t="n">
        <f aca="false">(AG1356+AH1356)*(1+CONT)</f>
        <v>6537.149650941</v>
      </c>
      <c r="AJ1356" s="24" t="n">
        <f aca="false">IF(AR1356&gt;0,AI1356/AR1356,1000000000000)</f>
        <v>1536.25802032904</v>
      </c>
      <c r="AK1356" s="8" t="n">
        <f aca="false">IF(AND(AP1356&gt;=V_NEED,AR1356&gt;=P_MIN,AQ1356&gt;=Z_MIN,F1356&lt;=N_CAP,D1356&lt;=R_MAX,OR(CORONA_REQ=0,O1356&gt;=G1356),OR(CORE_MODE&lt;&gt;3,E_CORE&lt;=E_NULL_MAX),N_CW_A_OK="yes"),1,0)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IF(CORE_MODE=1,G1356,IF(OR(CORE_MODE=3,CORE_MODE=4),IF(A_FEED=2,0,G1356)+(CHOOSE(N_CW+1,0,1,CW_N2,CW_N3,CW_N4,CW_N5,CW_N6)+IF(A_FEED=2,CHOOSE(MIN(N_CW_A,6)+1,0,1,CW_N2,CW_N3,CW_N4,CW_N5,CW_N6),CHOOSE(MIN(N_CW_A,2)+1,0,CW_A1,CW_A2)))*CW_PER_SWING*AM1356,AM1356))</f>
        <v>30.709531861866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2*ROUNDUP(G1357*1000/V_ZENER,0)*PRICE_Z+(4+IF(CORE_MODE=1,1,0)+IF(OR(CORE_MODE=3,CORE_MODE=4),IF(A_FEED=2,0,1)+2*N_CW+2*N_CW_A,0))*ROUNDUP(G1357*DIODE_SAFETY/V_STICK,0)*PRICE_STICK</f>
        <v>109.2</v>
      </c>
      <c r="AG1357" s="24" t="n">
        <f aca="false">SUM(X1357:AF1357)</f>
        <v>2495.17100308</v>
      </c>
      <c r="AH1357" s="20" t="n">
        <f aca="false">FIXED_BOM</f>
        <v>3754</v>
      </c>
      <c r="AI1357" s="24" t="n">
        <f aca="false">(AG1357+AH1357)*(1+CONT)</f>
        <v>7186.546653542</v>
      </c>
      <c r="AJ1357" s="24" t="n">
        <f aca="false">IF(AR1357&gt;0,AI1357/AR1357,1000000000000)</f>
        <v>1192.55980492062</v>
      </c>
      <c r="AK1357" s="8" t="n">
        <f aca="false">IF(AND(AP1357&gt;=V_NEED,AR1357&gt;=P_MIN,AQ1357&gt;=Z_MIN,F1357&lt;=N_CAP,D1357&lt;=R_MAX,OR(CORONA_REQ=0,O1357&gt;=G1357),OR(CORE_MODE&lt;&gt;3,E_CORE&lt;=E_NULL_MAX),N_CW_A_OK="yes"),1,0)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IF(CORE_MODE=1,G1357,IF(OR(CORE_MODE=3,CORE_MODE=4),IF(A_FEED=2,0,G1357)+(CHOOSE(N_CW+1,0,1,CW_N2,CW_N3,CW_N4,CW_N5,CW_N6)+IF(A_FEED=2,CHOOSE(MIN(N_CW_A,6)+1,0,1,CW_N2,CW_N3,CW_N4,CW_N5,CW_N6),CHOOSE(MIN(N_CW_A,2)+1,0,CW_A1,CW_A2)))*CW_PER_SWING*AM1357,AM1357))</f>
        <v>30.882869814654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2*ROUNDUP(G1358*1000/V_ZENER,0)*PRICE_Z+(4+IF(CORE_MODE=1,1,0)+IF(OR(CORE_MODE=3,CORE_MODE=4),IF(A_FEED=2,0,1)+2*N_CW+2*N_CW_A,0))*ROUNDUP(G1358*DIODE_SAFETY/V_STICK,0)*PRICE_STICK</f>
        <v>109.2</v>
      </c>
      <c r="AG1358" s="24" t="n">
        <f aca="false">SUM(X1358:AF1358)</f>
        <v>2975.38527803</v>
      </c>
      <c r="AH1358" s="20" t="n">
        <f aca="false">FIXED_BOM</f>
        <v>3754</v>
      </c>
      <c r="AI1358" s="24" t="n">
        <f aca="false">(AG1358+AH1358)*(1+CONT)</f>
        <v>7738.7930697345</v>
      </c>
      <c r="AJ1358" s="24" t="n">
        <f aca="false">IF(AR1358&gt;0,AI1358/AR1358,1000000000000)</f>
        <v>992.356390718367</v>
      </c>
      <c r="AK1358" s="8" t="n">
        <f aca="false">IF(AND(AP1358&gt;=V_NEED,AR1358&gt;=P_MIN,AQ1358&gt;=Z_MIN,F1358&lt;=N_CAP,D1358&lt;=R_MAX,OR(CORONA_REQ=0,O1358&gt;=G1358),OR(CORE_MODE&lt;&gt;3,E_CORE&lt;=E_NULL_MAX),N_CW_A_OK="yes"),1,0)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IF(CORE_MODE=1,G1358,IF(OR(CORE_MODE=3,CORE_MODE=4),IF(A_FEED=2,0,G1358)+(CHOOSE(N_CW+1,0,1,CW_N2,CW_N3,CW_N4,CW_N5,CW_N6)+IF(A_FEED=2,CHOOSE(MIN(N_CW_A,6)+1,0,1,CW_N2,CW_N3,CW_N4,CW_N5,CW_N6),CHOOSE(MIN(N_CW_A,2)+1,0,CW_A1,CW_A2)))*CW_PER_SWING*AM1358,AM1358))</f>
        <v>31.014997664508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2*ROUNDUP(G1359*1000/V_ZENER,0)*PRICE_Z+(4+IF(CORE_MODE=1,1,0)+IF(OR(CORE_MODE=3,CORE_MODE=4),IF(A_FEED=2,0,1)+2*N_CW+2*N_CW_A,0))*ROUNDUP(G1359*DIODE_SAFETY/V_STICK,0)*PRICE_STICK</f>
        <v>109.2</v>
      </c>
      <c r="AG1359" s="24" t="n">
        <f aca="false">SUM(X1359:AF1359)</f>
        <v>3540.07828271</v>
      </c>
      <c r="AH1359" s="20" t="n">
        <f aca="false">FIXED_BOM</f>
        <v>3754</v>
      </c>
      <c r="AI1359" s="24" t="n">
        <f aca="false">(AG1359+AH1359)*(1+CONT)</f>
        <v>8388.1900251165</v>
      </c>
      <c r="AJ1359" s="24" t="n">
        <f aca="false">IF(AR1359&gt;0,AI1359/AR1359,1000000000000)</f>
        <v>875.878471703595</v>
      </c>
      <c r="AK1359" s="8" t="n">
        <f aca="false">IF(AND(AP1359&gt;=V_NEED,AR1359&gt;=P_MIN,AQ1359&gt;=Z_MIN,F1359&lt;=N_CAP,D1359&lt;=R_MAX,OR(CORONA_REQ=0,O1359&gt;=G1359),OR(CORE_MODE&lt;&gt;3,E_CORE&lt;=E_NULL_MAX),N_CW_A_OK="yes"),1,0)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IF(CORE_MODE=1,G1359,IF(OR(CORE_MODE=3,CORE_MODE=4),IF(A_FEED=2,0,G1359)+(CHOOSE(N_CW+1,0,1,CW_N2,CW_N3,CW_N4,CW_N5,CW_N6)+IF(A_FEED=2,CHOOSE(MIN(N_CW_A,6)+1,0,1,CW_N2,CW_N3,CW_N4,CW_N5,CW_N6),CHOOSE(MIN(N_CW_A,2)+1,0,CW_A1,CW_A2)))*CW_PER_SWING*AM1359,AM1359))</f>
        <v>31.12109808093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2*ROUNDUP(G1360*1000/V_ZENER,0)*PRICE_Z+(4+IF(CORE_MODE=1,1,0)+IF(OR(CORE_MODE=3,CORE_MODE=4),IF(A_FEED=2,0,1)+2*N_CW+2*N_CW_A,0))*ROUNDUP(G1360*DIODE_SAFETY/V_STICK,0)*PRICE_STICK</f>
        <v>109.2</v>
      </c>
      <c r="AG1360" s="24" t="n">
        <f aca="false">SUM(X1360:AF1360)</f>
        <v>4584.98555687</v>
      </c>
      <c r="AH1360" s="20" t="n">
        <f aca="false">FIXED_BOM</f>
        <v>3754</v>
      </c>
      <c r="AI1360" s="24" t="n">
        <f aca="false">(AG1360+AH1360)*(1+CONT)</f>
        <v>9589.8333904005</v>
      </c>
      <c r="AJ1360" s="24" t="n">
        <f aca="false">IF(AR1360&gt;0,AI1360/AR1360,1000000000000)</f>
        <v>730.379405593394</v>
      </c>
      <c r="AK1360" s="8" t="n">
        <f aca="false">IF(AND(AP1360&gt;=V_NEED,AR1360&gt;=P_MIN,AQ1360&gt;=Z_MIN,F1360&lt;=N_CAP,D1360&lt;=R_MAX,OR(CORONA_REQ=0,O1360&gt;=G1360),OR(CORE_MODE&lt;&gt;3,E_CORE&lt;=E_NULL_MAX),N_CW_A_OK="yes"),1,0)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IF(CORE_MODE=1,G1360,IF(OR(CORE_MODE=3,CORE_MODE=4),IF(A_FEED=2,0,G1360)+(CHOOSE(N_CW+1,0,1,CW_N2,CW_N3,CW_N4,CW_N5,CW_N6)+IF(A_FEED=2,CHOOSE(MIN(N_CW_A,6)+1,0,1,CW_N2,CW_N3,CW_N4,CW_N5,CW_N6),CHOOSE(MIN(N_CW_A,2)+1,0,CW_A1,CW_A2)))*CW_PER_SWING*AM1360,AM1360))</f>
        <v>31.35711494916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2*ROUNDUP(G1361*1000/V_ZENER,0)*PRICE_Z+(4+IF(CORE_MODE=1,1,0)+IF(OR(CORE_MODE=3,CORE_MODE=4),IF(A_FEED=2,0,1)+2*N_CW+2*N_CW_A,0))*ROUNDUP(G1361*DIODE_SAFETY/V_STICK,0)*PRICE_STICK</f>
        <v>109.2</v>
      </c>
      <c r="AG1361" s="24" t="n">
        <f aca="false">SUM(X1361:AF1361)</f>
        <v>1540.83452498</v>
      </c>
      <c r="AH1361" s="20" t="n">
        <f aca="false">FIXED_BOM</f>
        <v>3754</v>
      </c>
      <c r="AI1361" s="24" t="n">
        <f aca="false">(AG1361+AH1361)*(1+CONT)</f>
        <v>6089.059703727</v>
      </c>
      <c r="AJ1361" s="24" t="n">
        <f aca="false">IF(AR1361&gt;0,AI1361/AR1361,1000000000000)</f>
        <v>2002.92679824222</v>
      </c>
      <c r="AK1361" s="8" t="n">
        <f aca="false">IF(AND(AP1361&gt;=V_NEED,AR1361&gt;=P_MIN,AQ1361&gt;=Z_MIN,F1361&lt;=N_CAP,D1361&lt;=R_MAX,OR(CORONA_REQ=0,O1361&gt;=G1361),OR(CORE_MODE&lt;&gt;3,E_CORE&lt;=E_NULL_MAX),N_CW_A_OK="yes"),1,0)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IF(CORE_MODE=1,G1361,IF(OR(CORE_MODE=3,CORE_MODE=4),IF(A_FEED=2,0,G1361)+(CHOOSE(N_CW+1,0,1,CW_N2,CW_N3,CW_N4,CW_N5,CW_N6)+IF(A_FEED=2,CHOOSE(MIN(N_CW_A,6)+1,0,1,CW_N2,CW_N3,CW_N4,CW_N5,CW_N6),CHOOSE(MIN(N_CW_A,2)+1,0,CW_A1,CW_A2)))*CW_PER_SWING*AM1361,AM1361))</f>
        <v>30.467941930998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2*ROUNDUP(G1362*1000/V_ZENER,0)*PRICE_Z+(4+IF(CORE_MODE=1,1,0)+IF(OR(CORE_MODE=3,CORE_MODE=4),IF(A_FEED=2,0,1)+2*N_CW+2*N_CW_A,0))*ROUNDUP(G1362*DIODE_SAFETY/V_STICK,0)*PRICE_STICK</f>
        <v>109.2</v>
      </c>
      <c r="AG1362" s="24" t="n">
        <f aca="false">SUM(X1362:AF1362)</f>
        <v>2024.09479386</v>
      </c>
      <c r="AH1362" s="20" t="n">
        <f aca="false">FIXED_BOM</f>
        <v>3754</v>
      </c>
      <c r="AI1362" s="24" t="n">
        <f aca="false">(AG1362+AH1362)*(1+CONT)</f>
        <v>6644.809012939</v>
      </c>
      <c r="AJ1362" s="24" t="n">
        <f aca="false">IF(AR1362&gt;0,AI1362/AR1362,1000000000000)</f>
        <v>1298.86806853431</v>
      </c>
      <c r="AK1362" s="8" t="n">
        <f aca="false">IF(AND(AP1362&gt;=V_NEED,AR1362&gt;=P_MIN,AQ1362&gt;=Z_MIN,F1362&lt;=N_CAP,D1362&lt;=R_MAX,OR(CORONA_REQ=0,O1362&gt;=G1362),OR(CORE_MODE&lt;&gt;3,E_CORE&lt;=E_NULL_MAX),N_CW_A_OK="yes"),1,0)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IF(CORE_MODE=1,G1362,IF(OR(CORE_MODE=3,CORE_MODE=4),IF(A_FEED=2,0,G1362)+(CHOOSE(N_CW+1,0,1,CW_N2,CW_N3,CW_N4,CW_N5,CW_N6)+IF(A_FEED=2,CHOOSE(MIN(N_CW_A,6)+1,0,1,CW_N2,CW_N3,CW_N4,CW_N5,CW_N6),CHOOSE(MIN(N_CW_A,2)+1,0,CW_A1,CW_A2)))*CW_PER_SWING*AM1362,AM1362))</f>
        <v>30.72752440758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2*ROUNDUP(G1363*1000/V_ZENER,0)*PRICE_Z+(4+IF(CORE_MODE=1,1,0)+IF(OR(CORE_MODE=3,CORE_MODE=4),IF(A_FEED=2,0,1)+2*N_CW+2*N_CW_A,0))*ROUNDUP(G1363*DIODE_SAFETY/V_STICK,0)*PRICE_STICK</f>
        <v>109.2</v>
      </c>
      <c r="AG1363" s="24" t="n">
        <f aca="false">SUM(X1363:AF1363)</f>
        <v>2591.83376853</v>
      </c>
      <c r="AH1363" s="20" t="n">
        <f aca="false">FIXED_BOM</f>
        <v>3754</v>
      </c>
      <c r="AI1363" s="24" t="n">
        <f aca="false">(AG1363+AH1363)*(1+CONT)</f>
        <v>7297.7088338095</v>
      </c>
      <c r="AJ1363" s="24" t="n">
        <f aca="false">IF(AR1363&gt;0,AI1363/AR1363,1000000000000)</f>
        <v>1015.24935797447</v>
      </c>
      <c r="AK1363" s="8" t="n">
        <f aca="false">IF(AND(AP1363&gt;=V_NEED,AR1363&gt;=P_MIN,AQ1363&gt;=Z_MIN,F1363&lt;=N_CAP,D1363&lt;=R_MAX,OR(CORONA_REQ=0,O1363&gt;=G1363),OR(CORE_MODE&lt;&gt;3,E_CORE&lt;=E_NULL_MAX),N_CW_A_OK="yes"),1,0)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IF(CORE_MODE=1,G1363,IF(OR(CORE_MODE=3,CORE_MODE=4),IF(A_FEED=2,0,G1363)+(CHOOSE(N_CW+1,0,1,CW_N2,CW_N3,CW_N4,CW_N5,CW_N6)+IF(A_FEED=2,CHOOSE(MIN(N_CW_A,6)+1,0,1,CW_N2,CW_N3,CW_N4,CW_N5,CW_N6),CHOOSE(MIN(N_CW_A,2)+1,0,CW_A1,CW_A2)))*CW_PER_SWING*AM1363,AM1363))</f>
        <v>30.904593298722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2*ROUNDUP(G1364*1000/V_ZENER,0)*PRICE_Z+(4+IF(CORE_MODE=1,1,0)+IF(OR(CORE_MODE=3,CORE_MODE=4),IF(A_FEED=2,0,1)+2*N_CW+2*N_CW_A,0))*ROUNDUP(G1364*DIODE_SAFETY/V_STICK,0)*PRICE_STICK</f>
        <v>109.2</v>
      </c>
      <c r="AG1364" s="24" t="n">
        <f aca="false">SUM(X1364:AF1364)</f>
        <v>3159.57277214</v>
      </c>
      <c r="AH1364" s="20" t="n">
        <f aca="false">FIXED_BOM</f>
        <v>3754</v>
      </c>
      <c r="AI1364" s="24" t="n">
        <f aca="false">(AG1364+AH1364)*(1+CONT)</f>
        <v>7950.608687961</v>
      </c>
      <c r="AJ1364" s="24" t="n">
        <f aca="false">IF(AR1364&gt;0,AI1364/AR1364,1000000000000)</f>
        <v>857.513213100958</v>
      </c>
      <c r="AK1364" s="8" t="n">
        <f aca="false">IF(AND(AP1364&gt;=V_NEED,AR1364&gt;=P_MIN,AQ1364&gt;=Z_MIN,F1364&lt;=N_CAP,D1364&lt;=R_MAX,OR(CORONA_REQ=0,O1364&gt;=G1364),OR(CORE_MODE&lt;&gt;3,E_CORE&lt;=E_NULL_MAX),N_CW_A_OK="yes"),1,0)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IF(CORE_MODE=1,G1364,IF(OR(CORE_MODE=3,CORE_MODE=4),IF(A_FEED=2,0,G1364)+(CHOOSE(N_CW+1,0,1,CW_N2,CW_N3,CW_N4,CW_N5,CW_N6)+IF(A_FEED=2,CHOOSE(MIN(N_CW_A,6)+1,0,1,CW_N2,CW_N3,CW_N4,CW_N5,CW_N6),CHOOSE(MIN(N_CW_A,2)+1,0,CW_A1,CW_A2)))*CW_PER_SWING*AM1364,AM1364))</f>
        <v>31.03854205023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2*ROUNDUP(G1365*1000/V_ZENER,0)*PRICE_Z+(4+IF(CORE_MODE=1,1,0)+IF(OR(CORE_MODE=3,CORE_MODE=4),IF(A_FEED=2,0,1)+2*N_CW+2*N_CW_A,0))*ROUNDUP(G1365*DIODE_SAFETY/V_STICK,0)*PRICE_STICK</f>
        <v>109.2</v>
      </c>
      <c r="AG1365" s="24" t="n">
        <f aca="false">SUM(X1365:AF1365)</f>
        <v>3642.83302905</v>
      </c>
      <c r="AH1365" s="20" t="n">
        <f aca="false">FIXED_BOM</f>
        <v>3754</v>
      </c>
      <c r="AI1365" s="24" t="n">
        <f aca="false">(AG1365+AH1365)*(1+CONT)</f>
        <v>8506.3579834075</v>
      </c>
      <c r="AJ1365" s="24" t="n">
        <f aca="false">IF(AR1365&gt;0,AI1365/AR1365,1000000000000)</f>
        <v>749.057529917892</v>
      </c>
      <c r="AK1365" s="8" t="n">
        <f aca="false">IF(AND(AP1365&gt;=V_NEED,AR1365&gt;=P_MIN,AQ1365&gt;=Z_MIN,F1365&lt;=N_CAP,D1365&lt;=R_MAX,OR(CORONA_REQ=0,O1365&gt;=G1365),OR(CORE_MODE&lt;&gt;3,E_CORE&lt;=E_NULL_MAX),N_CW_A_OK="yes"),1,0)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IF(CORE_MODE=1,G1365,IF(OR(CORE_MODE=3,CORE_MODE=4),IF(A_FEED=2,0,G1365)+(CHOOSE(N_CW+1,0,1,CW_N2,CW_N3,CW_N4,CW_N5,CW_N6)+IF(A_FEED=2,CHOOSE(MIN(N_CW_A,6)+1,0,1,CW_N2,CW_N3,CW_N4,CW_N5,CW_N6),CHOOSE(MIN(N_CW_A,2)+1,0,CW_A1,CW_A2)))*CW_PER_SWING*AM1365,AM1365))</f>
        <v>31.165058636712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2*ROUNDUP(G1366*1000/V_ZENER,0)*PRICE_Z+(4+IF(CORE_MODE=1,1,0)+IF(OR(CORE_MODE=3,CORE_MODE=4),IF(A_FEED=2,0,1)+2*N_CW+2*N_CW_A,0))*ROUNDUP(G1366*DIODE_SAFETY/V_STICK,0)*PRICE_STICK</f>
        <v>109.2</v>
      </c>
      <c r="AG1366" s="24" t="n">
        <f aca="false">SUM(X1366:AF1366)</f>
        <v>4778.31109127</v>
      </c>
      <c r="AH1366" s="20" t="n">
        <f aca="false">FIXED_BOM</f>
        <v>3754</v>
      </c>
      <c r="AI1366" s="24" t="n">
        <f aca="false">(AG1366+AH1366)*(1+CONT)</f>
        <v>9812.1577549605</v>
      </c>
      <c r="AJ1366" s="24" t="n">
        <f aca="false">IF(AR1366&gt;0,AI1366/AR1366,1000000000000)</f>
        <v>631.364960204475</v>
      </c>
      <c r="AK1366" s="8" t="n">
        <f aca="false">IF(AND(AP1366&gt;=V_NEED,AR1366&gt;=P_MIN,AQ1366&gt;=Z_MIN,F1366&lt;=N_CAP,D1366&lt;=R_MAX,OR(CORONA_REQ=0,O1366&gt;=G1366),OR(CORE_MODE&lt;&gt;3,E_CORE&lt;=E_NULL_MAX),N_CW_A_OK="yes"),1,0)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IF(CORE_MODE=1,G1366,IF(OR(CORE_MODE=3,CORE_MODE=4),IF(A_FEED=2,0,G1366)+(CHOOSE(N_CW+1,0,1,CW_N2,CW_N3,CW_N4,CW_N5,CW_N6)+IF(A_FEED=2,CHOOSE(MIN(N_CW_A,6)+1,0,1,CW_N2,CW_N3,CW_N4,CW_N5,CW_N6),CHOOSE(MIN(N_CW_A,2)+1,0,CW_A1,CW_A2)))*CW_PER_SWING*AM1366,AM1366))</f>
        <v>31.465651723506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2*ROUNDUP(G1367*1000/V_ZENER,0)*PRICE_Z+(4+IF(CORE_MODE=1,1,0)+IF(OR(CORE_MODE=3,CORE_MODE=4),IF(A_FEED=2,0,1)+2*N_CW+2*N_CW_A,0))*ROUNDUP(G1367*DIODE_SAFETY/V_STICK,0)*PRICE_STICK</f>
        <v>109.2</v>
      </c>
      <c r="AG1367" s="24" t="n">
        <f aca="false">SUM(X1367:AF1367)</f>
        <v>1546.92651284</v>
      </c>
      <c r="AH1367" s="20" t="n">
        <f aca="false">FIXED_BOM</f>
        <v>3754</v>
      </c>
      <c r="AI1367" s="24" t="n">
        <f aca="false">(AG1367+AH1367)*(1+CONT)</f>
        <v>6096.065489766</v>
      </c>
      <c r="AJ1367" s="24" t="n">
        <f aca="false">IF(AR1367&gt;0,AI1367/AR1367,1000000000000)</f>
        <v>1812.1069469792</v>
      </c>
      <c r="AK1367" s="8" t="n">
        <f aca="false">IF(AND(AP1367&gt;=V_NEED,AR1367&gt;=P_MIN,AQ1367&gt;=Z_MIN,F1367&lt;=N_CAP,D1367&lt;=R_MAX,OR(CORONA_REQ=0,O1367&gt;=G1367),OR(CORE_MODE&lt;&gt;3,E_CORE&lt;=E_NULL_MAX),N_CW_A_OK="yes"),1,0)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IF(CORE_MODE=1,G1367,IF(OR(CORE_MODE=3,CORE_MODE=4),IF(A_FEED=2,0,G1367)+(CHOOSE(N_CW+1,0,1,CW_N2,CW_N3,CW_N4,CW_N5,CW_N6)+IF(A_FEED=2,CHOOSE(MIN(N_CW_A,6)+1,0,1,CW_N2,CW_N3,CW_N4,CW_N5,CW_N6),CHOOSE(MIN(N_CW_A,2)+1,0,CW_A1,CW_A2)))*CW_PER_SWING*AM1367,AM1367))</f>
        <v>30.29301228096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2*ROUNDUP(G1368*1000/V_ZENER,0)*PRICE_Z+(4+IF(CORE_MODE=1,1,0)+IF(OR(CORE_MODE=3,CORE_MODE=4),IF(A_FEED=2,0,1)+2*N_CW+2*N_CW_A,0))*ROUNDUP(G1368*DIODE_SAFETY/V_STICK,0)*PRICE_STICK</f>
        <v>109.2</v>
      </c>
      <c r="AG1368" s="24" t="n">
        <f aca="false">SUM(X1368:AF1368)</f>
        <v>2117.71149341</v>
      </c>
      <c r="AH1368" s="20" t="n">
        <f aca="false">FIXED_BOM</f>
        <v>3754</v>
      </c>
      <c r="AI1368" s="24" t="n">
        <f aca="false">(AG1368+AH1368)*(1+CONT)</f>
        <v>6752.4682174215</v>
      </c>
      <c r="AJ1368" s="24" t="n">
        <f aca="false">IF(AR1368&gt;0,AI1368/AR1368,1000000000000)</f>
        <v>1203.91505881008</v>
      </c>
      <c r="AK1368" s="8" t="n">
        <f aca="false">IF(AND(AP1368&gt;=V_NEED,AR1368&gt;=P_MIN,AQ1368&gt;=Z_MIN,F1368&lt;=N_CAP,D1368&lt;=R_MAX,OR(CORONA_REQ=0,O1368&gt;=G1368),OR(CORE_MODE&lt;&gt;3,E_CORE&lt;=E_NULL_MAX),N_CW_A_OK="yes"),1,0)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IF(CORE_MODE=1,G1368,IF(OR(CORE_MODE=3,CORE_MODE=4),IF(A_FEED=2,0,G1368)+(CHOOSE(N_CW+1,0,1,CW_N2,CW_N3,CW_N4,CW_N5,CW_N6)+IF(A_FEED=2,CHOOSE(MIN(N_CW_A,6)+1,0,1,CW_N2,CW_N3,CW_N4,CW_N5,CW_N6),CHOOSE(MIN(N_CW_A,2)+1,0,CW_A1,CW_A2)))*CW_PER_SWING*AM1368,AM1368))</f>
        <v>30.545888406462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2*ROUNDUP(G1369*1000/V_ZENER,0)*PRICE_Z+(4+IF(CORE_MODE=1,1,0)+IF(OR(CORE_MODE=3,CORE_MODE=4),IF(A_FEED=2,0,1)+2*N_CW+2*N_CW_A,0))*ROUNDUP(G1369*DIODE_SAFETY/V_STICK,0)*PRICE_STICK</f>
        <v>109.2</v>
      </c>
      <c r="AG1369" s="24" t="n">
        <f aca="false">SUM(X1369:AF1369)</f>
        <v>2688.49653748</v>
      </c>
      <c r="AH1369" s="20" t="n">
        <f aca="false">FIXED_BOM</f>
        <v>3754</v>
      </c>
      <c r="AI1369" s="24" t="n">
        <f aca="false">(AG1369+AH1369)*(1+CONT)</f>
        <v>7408.871018102</v>
      </c>
      <c r="AJ1369" s="24" t="n">
        <f aca="false">IF(AR1369&gt;0,AI1369/AR1369,1000000000000)</f>
        <v>942.385764181696</v>
      </c>
      <c r="AK1369" s="8" t="n">
        <f aca="false">IF(AND(AP1369&gt;=V_NEED,AR1369&gt;=P_MIN,AQ1369&gt;=Z_MIN,F1369&lt;=N_CAP,D1369&lt;=R_MAX,OR(CORONA_REQ=0,O1369&gt;=G1369),OR(CORE_MODE&lt;&gt;3,E_CORE&lt;=E_NULL_MAX),N_CW_A_OK="yes"),1,0)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IF(CORE_MODE=1,G1369,IF(OR(CORE_MODE=3,CORE_MODE=4),IF(A_FEED=2,0,G1369)+(CHOOSE(N_CW+1,0,1,CW_N2,CW_N3,CW_N4,CW_N5,CW_N6)+IF(A_FEED=2,CHOOSE(MIN(N_CW_A,6)+1,0,1,CW_N2,CW_N3,CW_N4,CW_N5,CW_N6),CHOOSE(MIN(N_CW_A,2)+1,0,CW_A1,CW_A2)))*CW_PER_SWING*AM1369,AM1369))</f>
        <v>30.721607538336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2*ROUNDUP(G1370*1000/V_ZENER,0)*PRICE_Z+(4+IF(CORE_MODE=1,1,0)+IF(OR(CORE_MODE=3,CORE_MODE=4),IF(A_FEED=2,0,1)+2*N_CW+2*N_CW_A,0))*ROUNDUP(G1370*DIODE_SAFETY/V_STICK,0)*PRICE_STICK</f>
        <v>109.2</v>
      </c>
      <c r="AG1370" s="24" t="n">
        <f aca="false">SUM(X1370:AF1370)</f>
        <v>3259.28158305</v>
      </c>
      <c r="AH1370" s="20" t="n">
        <f aca="false">FIXED_BOM</f>
        <v>3754</v>
      </c>
      <c r="AI1370" s="24" t="n">
        <f aca="false">(AG1370+AH1370)*(1+CONT)</f>
        <v>8065.2738205075</v>
      </c>
      <c r="AJ1370" s="24" t="n">
        <f aca="false">IF(AR1370&gt;0,AI1370/AR1370,1000000000000)</f>
        <v>797.379525186006</v>
      </c>
      <c r="AK1370" s="8" t="n">
        <f aca="false">IF(AND(AP1370&gt;=V_NEED,AR1370&gt;=P_MIN,AQ1370&gt;=Z_MIN,F1370&lt;=N_CAP,D1370&lt;=R_MAX,OR(CORONA_REQ=0,O1370&gt;=G1370),OR(CORE_MODE&lt;&gt;3,E_CORE&lt;=E_NULL_MAX),N_CW_A_OK="yes"),1,0)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IF(CORE_MODE=1,G1370,IF(OR(CORE_MODE=3,CORE_MODE=4),IF(A_FEED=2,0,G1370)+(CHOOSE(N_CW+1,0,1,CW_N2,CW_N3,CW_N4,CW_N5,CW_N6)+IF(A_FEED=2,CHOOSE(MIN(N_CW_A,6)+1,0,1,CW_N2,CW_N3,CW_N4,CW_N5,CW_N6),CHOOSE(MIN(N_CW_A,2)+1,0,CW_A1,CW_A2)))*CW_PER_SWING*AM1370,AM1370))</f>
        <v>30.858459545628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2*ROUNDUP(G1371*1000/V_ZENER,0)*PRICE_Z+(4+IF(CORE_MODE=1,1,0)+IF(OR(CORE_MODE=3,CORE_MODE=4),IF(A_FEED=2,0,1)+2*N_CW+2*N_CW_A,0))*ROUNDUP(G1371*DIODE_SAFETY/V_STICK,0)*PRICE_STICK</f>
        <v>109.2</v>
      </c>
      <c r="AG1371" s="24" t="n">
        <f aca="false">SUM(X1371:AF1371)</f>
        <v>3830.06663559</v>
      </c>
      <c r="AH1371" s="20" t="n">
        <f aca="false">FIXED_BOM</f>
        <v>3754</v>
      </c>
      <c r="AI1371" s="24" t="n">
        <f aca="false">(AG1371+AH1371)*(1+CONT)</f>
        <v>8721.6766309285</v>
      </c>
      <c r="AJ1371" s="24" t="n">
        <f aca="false">IF(AR1371&gt;0,AI1371/AR1371,1000000000000)</f>
        <v>704.571517947327</v>
      </c>
      <c r="AK1371" s="8" t="n">
        <f aca="false">IF(AND(AP1371&gt;=V_NEED,AR1371&gt;=P_MIN,AQ1371&gt;=Z_MIN,F1371&lt;=N_CAP,D1371&lt;=R_MAX,OR(CORONA_REQ=0,O1371&gt;=G1371),OR(CORE_MODE&lt;&gt;3,E_CORE&lt;=E_NULL_MAX),N_CW_A_OK="yes"),1,0)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IF(CORE_MODE=1,G1371,IF(OR(CORE_MODE=3,CORE_MODE=4),IF(A_FEED=2,0,G1371)+(CHOOSE(N_CW+1,0,1,CW_N2,CW_N3,CW_N4,CW_N5,CW_N6)+IF(A_FEED=2,CHOOSE(MIN(N_CW_A,6)+1,0,1,CW_N2,CW_N3,CW_N4,CW_N5,CW_N6),CHOOSE(MIN(N_CW_A,2)+1,0,CW_A1,CW_A2)))*CW_PER_SWING*AM1371,AM1371))</f>
        <v>31.045846879476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2*ROUNDUP(G1372*1000/V_ZENER,0)*PRICE_Z+(4+IF(CORE_MODE=1,1,0)+IF(OR(CORE_MODE=3,CORE_MODE=4),IF(A_FEED=2,0,1)+2*N_CW+2*N_CW_A,0))*ROUNDUP(G1372*DIODE_SAFETY/V_STICK,0)*PRICE_STICK</f>
        <v>109.2</v>
      </c>
      <c r="AG1372" s="24" t="n">
        <f aca="false">SUM(X1372:AF1372)</f>
        <v>4971.6366187</v>
      </c>
      <c r="AH1372" s="20" t="n">
        <f aca="false">FIXED_BOM</f>
        <v>3754</v>
      </c>
      <c r="AI1372" s="24" t="n">
        <f aca="false">(AG1372+AH1372)*(1+CONT)</f>
        <v>10034.482111505</v>
      </c>
      <c r="AJ1372" s="24" t="n">
        <f aca="false">IF(AR1372&gt;0,AI1372/AR1372,1000000000000)</f>
        <v>593.775943105399</v>
      </c>
      <c r="AK1372" s="8" t="n">
        <f aca="false">IF(AND(AP1372&gt;=V_NEED,AR1372&gt;=P_MIN,AQ1372&gt;=Z_MIN,F1372&lt;=N_CAP,D1372&lt;=R_MAX,OR(CORONA_REQ=0,O1372&gt;=G1372),OR(CORE_MODE&lt;&gt;3,E_CORE&lt;=E_NULL_MAX),N_CW_A_OK="yes"),1,0)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IF(CORE_MODE=1,G1372,IF(OR(CORE_MODE=3,CORE_MODE=4),IF(A_FEED=2,0,G1372)+(CHOOSE(N_CW+1,0,1,CW_N2,CW_N3,CW_N4,CW_N5,CW_N6)+IF(A_FEED=2,CHOOSE(MIN(N_CW_A,6)+1,0,1,CW_N2,CW_N3,CW_N4,CW_N5,CW_N6),CHOOSE(MIN(N_CW_A,2)+1,0,CW_A1,CW_A2)))*CW_PER_SWING*AM1372,AM1372))</f>
        <v>31.338018826686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2*ROUNDUP(G1373*1000/V_ZENER,0)*PRICE_Z+(4+IF(CORE_MODE=1,1,0)+IF(OR(CORE_MODE=3,CORE_MODE=4),IF(A_FEED=2,0,1)+2*N_CW+2*N_CW_A,0))*ROUNDUP(G1373*DIODE_SAFETY/V_STICK,0)*PRICE_STICK</f>
        <v>109.2</v>
      </c>
      <c r="AG1373" s="24" t="n">
        <f aca="false">SUM(X1373:AF1373)</f>
        <v>1487.19304453</v>
      </c>
      <c r="AH1373" s="20" t="n">
        <f aca="false">FIXED_BOM</f>
        <v>3754</v>
      </c>
      <c r="AI1373" s="24" t="n">
        <f aca="false">(AG1373+AH1373)*(1+CONT)</f>
        <v>6027.3720012095</v>
      </c>
      <c r="AJ1373" s="24" t="n">
        <f aca="false">IF(AR1373&gt;0,AI1373/AR1373,1000000000000)</f>
        <v>2431.45373613134</v>
      </c>
      <c r="AK1373" s="8" t="n">
        <f aca="false">IF(AND(AP1373&gt;=V_NEED,AR1373&gt;=P_MIN,AQ1373&gt;=Z_MIN,F1373&lt;=N_CAP,D1373&lt;=R_MAX,OR(CORONA_REQ=0,O1373&gt;=G1373),OR(CORE_MODE&lt;&gt;3,E_CORE&lt;=E_NULL_MAX),N_CW_A_OK="yes"),1,0)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IF(CORE_MODE=1,G1373,IF(OR(CORE_MODE=3,CORE_MODE=4),IF(A_FEED=2,0,G1373)+(CHOOSE(N_CW+1,0,1,CW_N2,CW_N3,CW_N4,CW_N5,CW_N6)+IF(A_FEED=2,CHOOSE(MIN(N_CW_A,6)+1,0,1,CW_N2,CW_N3,CW_N4,CW_N5,CW_N6),CHOOSE(MIN(N_CW_A,2)+1,0,CW_A1,CW_A2)))*CW_PER_SWING*AM1373,AM1373))</f>
        <v>30.38989358691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2*ROUNDUP(G1374*1000/V_ZENER,0)*PRICE_Z+(4+IF(CORE_MODE=1,1,0)+IF(OR(CORE_MODE=3,CORE_MODE=4),IF(A_FEED=2,0,1)+2*N_CW+2*N_CW_A,0))*ROUNDUP(G1374*DIODE_SAFETY/V_STICK,0)*PRICE_STICK</f>
        <v>109.2</v>
      </c>
      <c r="AG1374" s="24" t="n">
        <f aca="false">SUM(X1374:AF1374)</f>
        <v>1981.25533916</v>
      </c>
      <c r="AH1374" s="20" t="n">
        <f aca="false">FIXED_BOM</f>
        <v>3754</v>
      </c>
      <c r="AI1374" s="24" t="n">
        <f aca="false">(AG1374+AH1374)*(1+CONT)</f>
        <v>6595.543640034</v>
      </c>
      <c r="AJ1374" s="24" t="n">
        <f aca="false">IF(AR1374&gt;0,AI1374/AR1374,1000000000000)</f>
        <v>1560.65874957739</v>
      </c>
      <c r="AK1374" s="8" t="n">
        <f aca="false">IF(AND(AP1374&gt;=V_NEED,AR1374&gt;=P_MIN,AQ1374&gt;=Z_MIN,F1374&lt;=N_CAP,D1374&lt;=R_MAX,OR(CORONA_REQ=0,O1374&gt;=G1374),OR(CORE_MODE&lt;&gt;3,E_CORE&lt;=E_NULL_MAX),N_CW_A_OK="yes"),1,0)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IF(CORE_MODE=1,G1374,IF(OR(CORE_MODE=3,CORE_MODE=4),IF(A_FEED=2,0,G1374)+(CHOOSE(N_CW+1,0,1,CW_N2,CW_N3,CW_N4,CW_N5,CW_N6)+IF(A_FEED=2,CHOOSE(MIN(N_CW_A,6)+1,0,1,CW_N2,CW_N3,CW_N4,CW_N5,CW_N6),CHOOSE(MIN(N_CW_A,2)+1,0,CW_A1,CW_A2)))*CW_PER_SWING*AM1374,AM1374))</f>
        <v>30.679544285676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2*ROUNDUP(G1375*1000/V_ZENER,0)*PRICE_Z+(4+IF(CORE_MODE=1,1,0)+IF(OR(CORE_MODE=3,CORE_MODE=4),IF(A_FEED=2,0,1)+2*N_CW+2*N_CW_A,0))*ROUNDUP(G1375*DIODE_SAFETY/V_STICK,0)*PRICE_STICK</f>
        <v>109.2</v>
      </c>
      <c r="AG1375" s="24" t="n">
        <f aca="false">SUM(X1375:AF1375)</f>
        <v>2564.41302991</v>
      </c>
      <c r="AH1375" s="20" t="n">
        <f aca="false">FIXED_BOM</f>
        <v>3754</v>
      </c>
      <c r="AI1375" s="24" t="n">
        <f aca="false">(AG1375+AH1375)*(1+CONT)</f>
        <v>7266.1749843965</v>
      </c>
      <c r="AJ1375" s="24" t="n">
        <f aca="false">IF(AR1375&gt;0,AI1375/AR1375,1000000000000)</f>
        <v>1213.59470326879</v>
      </c>
      <c r="AK1375" s="8" t="n">
        <f aca="false">IF(AND(AP1375&gt;=V_NEED,AR1375&gt;=P_MIN,AQ1375&gt;=Z_MIN,F1375&lt;=N_CAP,D1375&lt;=R_MAX,OR(CORONA_REQ=0,O1375&gt;=G1375),OR(CORE_MODE&lt;&gt;3,E_CORE&lt;=E_NULL_MAX),N_CW_A_OK="yes"),1,0)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IF(CORE_MODE=1,G1375,IF(OR(CORE_MODE=3,CORE_MODE=4),IF(A_FEED=2,0,G1375)+(CHOOSE(N_CW+1,0,1,CW_N2,CW_N3,CW_N4,CW_N5,CW_N6)+IF(A_FEED=2,CHOOSE(MIN(N_CW_A,6)+1,0,1,CW_N2,CW_N3,CW_N4,CW_N5,CW_N6),CHOOSE(MIN(N_CW_A,2)+1,0,CW_A1,CW_A2)))*CW_PER_SWING*AM1375,AM1375))</f>
        <v>30.852670012164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2*ROUNDUP(G1376*1000/V_ZENER,0)*PRICE_Z+(4+IF(CORE_MODE=1,1,0)+IF(OR(CORE_MODE=3,CORE_MODE=4),IF(A_FEED=2,0,1)+2*N_CW+2*N_CW_A,0))*ROUNDUP(G1376*DIODE_SAFETY/V_STICK,0)*PRICE_STICK</f>
        <v>109.2</v>
      </c>
      <c r="AG1376" s="24" t="n">
        <f aca="false">SUM(X1376:AF1376)</f>
        <v>3058.47538454</v>
      </c>
      <c r="AH1376" s="20" t="n">
        <f aca="false">FIXED_BOM</f>
        <v>3754</v>
      </c>
      <c r="AI1376" s="24" t="n">
        <f aca="false">(AG1376+AH1376)*(1+CONT)</f>
        <v>7834.346692221</v>
      </c>
      <c r="AJ1376" s="24" t="n">
        <f aca="false">IF(AR1376&gt;0,AI1376/AR1376,1000000000000)</f>
        <v>1011.60644907644</v>
      </c>
      <c r="AK1376" s="8" t="n">
        <f aca="false">IF(AND(AP1376&gt;=V_NEED,AR1376&gt;=P_MIN,AQ1376&gt;=Z_MIN,F1376&lt;=N_CAP,D1376&lt;=R_MAX,OR(CORONA_REQ=0,O1376&gt;=G1376),OR(CORE_MODE&lt;&gt;3,E_CORE&lt;=E_NULL_MAX),N_CW_A_OK="yes"),1,0)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IF(CORE_MODE=1,G1376,IF(OR(CORE_MODE=3,CORE_MODE=4),IF(A_FEED=2,0,G1376)+(CHOOSE(N_CW+1,0,1,CW_N2,CW_N3,CW_N4,CW_N5,CW_N6)+IF(A_FEED=2,CHOOSE(MIN(N_CW_A,6)+1,0,1,CW_N2,CW_N3,CW_N4,CW_N5,CW_N6),CHOOSE(MIN(N_CW_A,2)+1,0,CW_A1,CW_A2)))*CW_PER_SWING*AM1376,AM1376))</f>
        <v>30.985116201468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2*ROUNDUP(G1377*1000/V_ZENER,0)*PRICE_Z+(4+IF(CORE_MODE=1,1,0)+IF(OR(CORE_MODE=3,CORE_MODE=4),IF(A_FEED=2,0,1)+2*N_CW+2*N_CW_A,0))*ROUNDUP(G1377*DIODE_SAFETY/V_STICK,0)*PRICE_STICK</f>
        <v>109.2</v>
      </c>
      <c r="AG1377" s="24" t="n">
        <f aca="false">SUM(X1377:AF1377)</f>
        <v>3641.63307029</v>
      </c>
      <c r="AH1377" s="20" t="n">
        <f aca="false">FIXED_BOM</f>
        <v>3754</v>
      </c>
      <c r="AI1377" s="24" t="n">
        <f aca="false">(AG1377+AH1377)*(1+CONT)</f>
        <v>8504.9780308335</v>
      </c>
      <c r="AJ1377" s="24" t="n">
        <f aca="false">IF(AR1377&gt;0,AI1377/AR1377,1000000000000)</f>
        <v>894.281183847705</v>
      </c>
      <c r="AK1377" s="8" t="n">
        <f aca="false">IF(AND(AP1377&gt;=V_NEED,AR1377&gt;=P_MIN,AQ1377&gt;=Z_MIN,F1377&lt;=N_CAP,D1377&lt;=R_MAX,OR(CORONA_REQ=0,O1377&gt;=G1377),OR(CORE_MODE&lt;&gt;3,E_CORE&lt;=E_NULL_MAX),N_CW_A_OK="yes"),1,0)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IF(CORE_MODE=1,G1377,IF(OR(CORE_MODE=3,CORE_MODE=4),IF(A_FEED=2,0,G1377)+(CHOOSE(N_CW+1,0,1,CW_N2,CW_N3,CW_N4,CW_N5,CW_N6)+IF(A_FEED=2,CHOOSE(MIN(N_CW_A,6)+1,0,1,CW_N2,CW_N3,CW_N4,CW_N5,CW_N6),CHOOSE(MIN(N_CW_A,2)+1,0,CW_A1,CW_A2)))*CW_PER_SWING*AM1377,AM1377))</f>
        <v>31.091522223762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2*ROUNDUP(G1378*1000/V_ZENER,0)*PRICE_Z+(4+IF(CORE_MODE=1,1,0)+IF(OR(CORE_MODE=3,CORE_MODE=4),IF(A_FEED=2,0,1)+2*N_CW+2*N_CW_A,0))*ROUNDUP(G1378*DIODE_SAFETY/V_STICK,0)*PRICE_STICK</f>
        <v>109.2</v>
      </c>
      <c r="AG1378" s="24" t="n">
        <f aca="false">SUM(X1378:AF1378)</f>
        <v>4718.85305717</v>
      </c>
      <c r="AH1378" s="20" t="n">
        <f aca="false">FIXED_BOM</f>
        <v>3754</v>
      </c>
      <c r="AI1378" s="24" t="n">
        <f aca="false">(AG1378+AH1378)*(1+CONT)</f>
        <v>9743.7810157455</v>
      </c>
      <c r="AJ1378" s="24" t="n">
        <f aca="false">IF(AR1378&gt;0,AI1378/AR1378,1000000000000)</f>
        <v>747.319324033981</v>
      </c>
      <c r="AK1378" s="8" t="n">
        <f aca="false">IF(AND(AP1378&gt;=V_NEED,AR1378&gt;=P_MIN,AQ1378&gt;=Z_MIN,F1378&lt;=N_CAP,D1378&lt;=R_MAX,OR(CORONA_REQ=0,O1378&gt;=G1378),OR(CORE_MODE&lt;&gt;3,E_CORE&lt;=E_NULL_MAX),N_CW_A_OK="yes"),1,0)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IF(CORE_MODE=1,G1378,IF(OR(CORE_MODE=3,CORE_MODE=4),IF(A_FEED=2,0,G1378)+(CHOOSE(N_CW+1,0,1,CW_N2,CW_N3,CW_N4,CW_N5,CW_N6)+IF(A_FEED=2,CHOOSE(MIN(N_CW_A,6)+1,0,1,CW_N2,CW_N3,CW_N4,CW_N5,CW_N6),CHOOSE(MIN(N_CW_A,2)+1,0,CW_A1,CW_A2)))*CW_PER_SWING*AM1378,AM1378))</f>
        <v>31.329359993646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2*ROUNDUP(G1379*1000/V_ZENER,0)*PRICE_Z+(4+IF(CORE_MODE=1,1,0)+IF(OR(CORE_MODE=3,CORE_MODE=4),IF(A_FEED=2,0,1)+2*N_CW+2*N_CW_A,0))*ROUNDUP(G1379*DIODE_SAFETY/V_STICK,0)*PRICE_STICK</f>
        <v>109.2</v>
      </c>
      <c r="AG1379" s="24" t="n">
        <f aca="false">SUM(X1379:AF1379)</f>
        <v>1584.41101916</v>
      </c>
      <c r="AH1379" s="20" t="n">
        <f aca="false">FIXED_BOM</f>
        <v>3754</v>
      </c>
      <c r="AI1379" s="24" t="n">
        <f aca="false">(AG1379+AH1379)*(1+CONT)</f>
        <v>6139.172672034</v>
      </c>
      <c r="AJ1379" s="24" t="n">
        <f aca="false">IF(AR1379&gt;0,AI1379/AR1379,1000000000000)</f>
        <v>2042.38713110532</v>
      </c>
      <c r="AK1379" s="8" t="n">
        <f aca="false">IF(AND(AP1379&gt;=V_NEED,AR1379&gt;=P_MIN,AQ1379&gt;=Z_MIN,F1379&lt;=N_CAP,D1379&lt;=R_MAX,OR(CORONA_REQ=0,O1379&gt;=G1379),OR(CORE_MODE&lt;&gt;3,E_CORE&lt;=E_NULL_MAX),N_CW_A_OK="yes"),1,0)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IF(CORE_MODE=1,G1379,IF(OR(CORE_MODE=3,CORE_MODE=4),IF(A_FEED=2,0,G1379)+(CHOOSE(N_CW+1,0,1,CW_N2,CW_N3,CW_N4,CW_N5,CW_N6)+IF(A_FEED=2,CHOOSE(MIN(N_CW_A,6)+1,0,1,CW_N2,CW_N3,CW_N4,CW_N5,CW_N6),CHOOSE(MIN(N_CW_A,2)+1,0,CW_A1,CW_A2)))*CW_PER_SWING*AM1379,AM1379))</f>
        <v>30.41510607135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2*ROUNDUP(G1380*1000/V_ZENER,0)*PRICE_Z+(4+IF(CORE_MODE=1,1,0)+IF(OR(CORE_MODE=3,CORE_MODE=4),IF(A_FEED=2,0,1)+2*N_CW+2*N_CW_A,0))*ROUNDUP(G1380*DIODE_SAFETY/V_STICK,0)*PRICE_STICK</f>
        <v>109.2</v>
      </c>
      <c r="AG1380" s="24" t="n">
        <f aca="false">SUM(X1380:AF1380)</f>
        <v>2082.53469903</v>
      </c>
      <c r="AH1380" s="20" t="n">
        <f aca="false">FIXED_BOM</f>
        <v>3754</v>
      </c>
      <c r="AI1380" s="24" t="n">
        <f aca="false">(AG1380+AH1380)*(1+CONT)</f>
        <v>6712.0149038845</v>
      </c>
      <c r="AJ1380" s="24" t="n">
        <f aca="false">IF(AR1380&gt;0,AI1380/AR1380,1000000000000)</f>
        <v>1326.55935181444</v>
      </c>
      <c r="AK1380" s="8" t="n">
        <f aca="false">IF(AND(AP1380&gt;=V_NEED,AR1380&gt;=P_MIN,AQ1380&gt;=Z_MIN,F1380&lt;=N_CAP,D1380&lt;=R_MAX,OR(CORONA_REQ=0,O1380&gt;=G1380),OR(CORE_MODE&lt;&gt;3,E_CORE&lt;=E_NULL_MAX),N_CW_A_OK="yes"),1,0)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IF(CORE_MODE=1,G1380,IF(OR(CORE_MODE=3,CORE_MODE=4),IF(A_FEED=2,0,G1380)+(CHOOSE(N_CW+1,0,1,CW_N2,CW_N3,CW_N4,CW_N5,CW_N6)+IF(A_FEED=2,CHOOSE(MIN(N_CW_A,6)+1,0,1,CW_N2,CW_N3,CW_N4,CW_N5,CW_N6),CHOOSE(MIN(N_CW_A,2)+1,0,CW_A1,CW_A2)))*CW_PER_SWING*AM1380,AM1380))</f>
        <v>30.673156274046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2*ROUNDUP(G1381*1000/V_ZENER,0)*PRICE_Z+(4+IF(CORE_MODE=1,1,0)+IF(OR(CORE_MODE=3,CORE_MODE=4),IF(A_FEED=2,0,1)+2*N_CW+2*N_CW_A,0))*ROUNDUP(G1381*DIODE_SAFETY/V_STICK,0)*PRICE_STICK</f>
        <v>109.2</v>
      </c>
      <c r="AG1381" s="24" t="n">
        <f aca="false">SUM(X1381:AF1381)</f>
        <v>2669.75371002</v>
      </c>
      <c r="AH1381" s="20" t="n">
        <f aca="false">FIXED_BOM</f>
        <v>3754</v>
      </c>
      <c r="AI1381" s="24" t="n">
        <f aca="false">(AG1381+AH1381)*(1+CONT)</f>
        <v>7387.316766523</v>
      </c>
      <c r="AJ1381" s="24" t="n">
        <f aca="false">IF(AR1381&gt;0,AI1381/AR1381,1000000000000)</f>
        <v>1038.58978945987</v>
      </c>
      <c r="AK1381" s="8" t="n">
        <f aca="false">IF(AND(AP1381&gt;=V_NEED,AR1381&gt;=P_MIN,AQ1381&gt;=Z_MIN,F1381&lt;=N_CAP,D1381&lt;=R_MAX,OR(CORONA_REQ=0,O1381&gt;=G1381),OR(CORE_MODE&lt;&gt;3,E_CORE&lt;=E_NULL_MAX),N_CW_A_OK="yes"),1,0)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IF(CORE_MODE=1,G1381,IF(OR(CORE_MODE=3,CORE_MODE=4),IF(A_FEED=2,0,G1381)+(CHOOSE(N_CW+1,0,1,CW_N2,CW_N3,CW_N4,CW_N5,CW_N6)+IF(A_FEED=2,CHOOSE(MIN(N_CW_A,6)+1,0,1,CW_N2,CW_N3,CW_N4,CW_N5,CW_N6),CHOOSE(MIN(N_CW_A,2)+1,0,CW_A1,CW_A2)))*CW_PER_SWING*AM1381,AM1381))</f>
        <v>30.849843157848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2*ROUNDUP(G1382*1000/V_ZENER,0)*PRICE_Z+(4+IF(CORE_MODE=1,1,0)+IF(OR(CORE_MODE=3,CORE_MODE=4),IF(A_FEED=2,0,1)+2*N_CW+2*N_CW_A,0))*ROUNDUP(G1382*DIODE_SAFETY/V_STICK,0)*PRICE_STICK</f>
        <v>109.2</v>
      </c>
      <c r="AG1382" s="24" t="n">
        <f aca="false">SUM(X1382:AF1382)</f>
        <v>3256.97271404</v>
      </c>
      <c r="AH1382" s="20" t="n">
        <f aca="false">FIXED_BOM</f>
        <v>3754</v>
      </c>
      <c r="AI1382" s="24" t="n">
        <f aca="false">(AG1382+AH1382)*(1+CONT)</f>
        <v>8062.618621146</v>
      </c>
      <c r="AJ1382" s="24" t="n">
        <f aca="false">IF(AR1382&gt;0,AI1382/AR1382,1000000000000)</f>
        <v>878.754733886573</v>
      </c>
      <c r="AK1382" s="8" t="n">
        <f aca="false">IF(AND(AP1382&gt;=V_NEED,AR1382&gt;=P_MIN,AQ1382&gt;=Z_MIN,F1382&lt;=N_CAP,D1382&lt;=R_MAX,OR(CORONA_REQ=0,O1382&gt;=G1382),OR(CORE_MODE&lt;&gt;3,E_CORE&lt;=E_NULL_MAX),N_CW_A_OK="yes"),1,0)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IF(CORE_MODE=1,G1382,IF(OR(CORE_MODE=3,CORE_MODE=4),IF(A_FEED=2,0,G1382)+(CHOOSE(N_CW+1,0,1,CW_N2,CW_N3,CW_N4,CW_N5,CW_N6)+IF(A_FEED=2,CHOOSE(MIN(N_CW_A,6)+1,0,1,CW_N2,CW_N3,CW_N4,CW_N5,CW_N6),CHOOSE(MIN(N_CW_A,2)+1,0,CW_A1,CW_A2)))*CW_PER_SWING*AM1382,AM1382))</f>
        <v>30.983643350946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2*ROUNDUP(G1383*1000/V_ZENER,0)*PRICE_Z+(4+IF(CORE_MODE=1,1,0)+IF(OR(CORE_MODE=3,CORE_MODE=4),IF(A_FEED=2,0,1)+2*N_CW+2*N_CW_A,0))*ROUNDUP(G1383*DIODE_SAFETY/V_STICK,0)*PRICE_STICK</f>
        <v>109.2</v>
      </c>
      <c r="AG1383" s="24" t="n">
        <f aca="false">SUM(X1383:AF1383)</f>
        <v>3755.09634588</v>
      </c>
      <c r="AH1383" s="20" t="n">
        <f aca="false">FIXED_BOM</f>
        <v>3754</v>
      </c>
      <c r="AI1383" s="24" t="n">
        <f aca="false">(AG1383+AH1383)*(1+CONT)</f>
        <v>8635.460797762</v>
      </c>
      <c r="AJ1383" s="24" t="n">
        <f aca="false">IF(AR1383&gt;0,AI1383/AR1383,1000000000000)</f>
        <v>768.43017671723</v>
      </c>
      <c r="AK1383" s="8" t="n">
        <f aca="false">IF(AND(AP1383&gt;=V_NEED,AR1383&gt;=P_MIN,AQ1383&gt;=Z_MIN,F1383&lt;=N_CAP,D1383&lt;=R_MAX,OR(CORONA_REQ=0,O1383&gt;=G1383),OR(CORE_MODE&lt;&gt;3,E_CORE&lt;=E_NULL_MAX),N_CW_A_OK="yes"),1,0)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IF(CORE_MODE=1,G1383,IF(OR(CORE_MODE=3,CORE_MODE=4),IF(A_FEED=2,0,G1383)+(CHOOSE(N_CW+1,0,1,CW_N2,CW_N3,CW_N4,CW_N5,CW_N6)+IF(A_FEED=2,CHOOSE(MIN(N_CW_A,6)+1,0,1,CW_N2,CW_N3,CW_N4,CW_N5,CW_N6),CHOOSE(MIN(N_CW_A,2)+1,0,CW_A1,CW_A2)))*CW_PER_SWING*AM1383,AM1383))</f>
        <v>31.11148422954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2*ROUNDUP(G1384*1000/V_ZENER,0)*PRICE_Z+(4+IF(CORE_MODE=1,1,0)+IF(OR(CORE_MODE=3,CORE_MODE=4),IF(A_FEED=2,0,1)+2*N_CW+2*N_CW_A,0))*ROUNDUP(G1384*DIODE_SAFETY/V_STICK,0)*PRICE_STICK</f>
        <v>109.2</v>
      </c>
      <c r="AG1384" s="24" t="n">
        <f aca="false">SUM(X1384:AF1384)</f>
        <v>4929.53436089</v>
      </c>
      <c r="AH1384" s="20" t="n">
        <f aca="false">FIXED_BOM</f>
        <v>3754</v>
      </c>
      <c r="AI1384" s="24" t="n">
        <f aca="false">(AG1384+AH1384)*(1+CONT)</f>
        <v>9986.0645150235</v>
      </c>
      <c r="AJ1384" s="24" t="n">
        <f aca="false">IF(AR1384&gt;0,AI1384/AR1384,1000000000000)</f>
        <v>649.606307360904</v>
      </c>
      <c r="AK1384" s="8" t="n">
        <f aca="false">IF(AND(AP1384&gt;=V_NEED,AR1384&gt;=P_MIN,AQ1384&gt;=Z_MIN,F1384&lt;=N_CAP,D1384&lt;=R_MAX,OR(CORONA_REQ=0,O1384&gt;=G1384),OR(CORE_MODE&lt;&gt;3,E_CORE&lt;=E_NULL_MAX),N_CW_A_OK="yes"),1,0)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IF(CORE_MODE=1,G1384,IF(OR(CORE_MODE=3,CORE_MODE=4),IF(A_FEED=2,0,G1384)+(CHOOSE(N_CW+1,0,1,CW_N2,CW_N3,CW_N4,CW_N5,CW_N6)+IF(A_FEED=2,CHOOSE(MIN(N_CW_A,6)+1,0,1,CW_N2,CW_N3,CW_N4,CW_N5,CW_N6),CHOOSE(MIN(N_CW_A,2)+1,0,CW_A1,CW_A2)))*CW_PER_SWING*AM1384,AM1384))</f>
        <v>31.410358283304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2*ROUNDUP(G1385*1000/V_ZENER,0)*PRICE_Z+(4+IF(CORE_MODE=1,1,0)+IF(OR(CORE_MODE=3,CORE_MODE=4),IF(A_FEED=2,0,1)+2*N_CW+2*N_CW_A,0))*ROUNDUP(G1385*DIODE_SAFETY/V_STICK,0)*PRICE_STICK</f>
        <v>109.2</v>
      </c>
      <c r="AG1385" s="24" t="n">
        <f aca="false">SUM(X1385:AF1385)</f>
        <v>1592.53366964</v>
      </c>
      <c r="AH1385" s="20" t="n">
        <f aca="false">FIXED_BOM</f>
        <v>3754</v>
      </c>
      <c r="AI1385" s="24" t="n">
        <f aca="false">(AG1385+AH1385)*(1+CONT)</f>
        <v>6148.513720086</v>
      </c>
      <c r="AJ1385" s="24" t="n">
        <f aca="false">IF(AR1385&gt;0,AI1385/AR1385,1000000000000)</f>
        <v>1860.150548298</v>
      </c>
      <c r="AK1385" s="8" t="n">
        <f aca="false">IF(AND(AP1385&gt;=V_NEED,AR1385&gt;=P_MIN,AQ1385&gt;=Z_MIN,F1385&lt;=N_CAP,D1385&lt;=R_MAX,OR(CORONA_REQ=0,O1385&gt;=G1385),OR(CORE_MODE&lt;&gt;3,E_CORE&lt;=E_NULL_MAX),N_CW_A_OK="yes"),1,0)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IF(CORE_MODE=1,G1385,IF(OR(CORE_MODE=3,CORE_MODE=4),IF(A_FEED=2,0,G1385)+(CHOOSE(N_CW+1,0,1,CW_N2,CW_N3,CW_N4,CW_N5,CW_N6)+IF(A_FEED=2,CHOOSE(MIN(N_CW_A,6)+1,0,1,CW_N2,CW_N3,CW_N4,CW_N5,CW_N6),CHOOSE(MIN(N_CW_A,2)+1,0,CW_A1,CW_A2)))*CW_PER_SWING*AM1385,AM1385))</f>
        <v>30.240779144004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2*ROUNDUP(G1386*1000/V_ZENER,0)*PRICE_Z+(4+IF(CORE_MODE=1,1,0)+IF(OR(CORE_MODE=3,CORE_MODE=4),IF(A_FEED=2,0,1)+2*N_CW+2*N_CW_A,0))*ROUNDUP(G1386*DIODE_SAFETY/V_STICK,0)*PRICE_STICK</f>
        <v>109.2</v>
      </c>
      <c r="AG1386" s="24" t="n">
        <f aca="false">SUM(X1386:AF1386)</f>
        <v>2183.8139939</v>
      </c>
      <c r="AH1386" s="20" t="n">
        <f aca="false">FIXED_BOM</f>
        <v>3754</v>
      </c>
      <c r="AI1386" s="24" t="n">
        <f aca="false">(AG1386+AH1386)*(1+CONT)</f>
        <v>6828.486092985</v>
      </c>
      <c r="AJ1386" s="24" t="n">
        <f aca="false">IF(AR1386&gt;0,AI1386/AR1386,1000000000000)</f>
        <v>1238.06172153844</v>
      </c>
      <c r="AK1386" s="8" t="n">
        <f aca="false">IF(AND(AP1386&gt;=V_NEED,AR1386&gt;=P_MIN,AQ1386&gt;=Z_MIN,F1386&lt;=N_CAP,D1386&lt;=R_MAX,OR(CORONA_REQ=0,O1386&gt;=G1386),OR(CORE_MODE&lt;&gt;3,E_CORE&lt;=E_NULL_MAX),N_CW_A_OK="yes"),1,0)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IF(CORE_MODE=1,G1386,IF(OR(CORE_MODE=3,CORE_MODE=4),IF(A_FEED=2,0,G1386)+(CHOOSE(N_CW+1,0,1,CW_N2,CW_N3,CW_N4,CW_N5,CW_N6)+IF(A_FEED=2,CHOOSE(MIN(N_CW_A,6)+1,0,1,CW_N2,CW_N3,CW_N4,CW_N5,CW_N6),CHOOSE(MIN(N_CW_A,2)+1,0,CW_A1,CW_A2)))*CW_PER_SWING*AM1386,AM1386))</f>
        <v>30.492742696416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2*ROUNDUP(G1387*1000/V_ZENER,0)*PRICE_Z+(4+IF(CORE_MODE=1,1,0)+IF(OR(CORE_MODE=3,CORE_MODE=4),IF(A_FEED=2,0,1)+2*N_CW+2*N_CW_A,0))*ROUNDUP(G1387*DIODE_SAFETY/V_STICK,0)*PRICE_STICK</f>
        <v>109.2</v>
      </c>
      <c r="AG1387" s="24" t="n">
        <f aca="false">SUM(X1387:AF1387)</f>
        <v>2775.09433363</v>
      </c>
      <c r="AH1387" s="20" t="n">
        <f aca="false">FIXED_BOM</f>
        <v>3754</v>
      </c>
      <c r="AI1387" s="24" t="n">
        <f aca="false">(AG1387+AH1387)*(1+CONT)</f>
        <v>7508.4584836745</v>
      </c>
      <c r="AJ1387" s="24" t="n">
        <f aca="false">IF(AR1387&gt;0,AI1387/AR1387,1000000000000)</f>
        <v>971.2746986845</v>
      </c>
      <c r="AK1387" s="8" t="n">
        <f aca="false">IF(AND(AP1387&gt;=V_NEED,AR1387&gt;=P_MIN,AQ1387&gt;=Z_MIN,F1387&lt;=N_CAP,D1387&lt;=R_MAX,OR(CORONA_REQ=0,O1387&gt;=G1387),OR(CORE_MODE&lt;&gt;3,E_CORE&lt;=E_NULL_MAX),N_CW_A_OK="yes"),1,0)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IF(CORE_MODE=1,G1387,IF(OR(CORE_MODE=3,CORE_MODE=4),IF(A_FEED=2,0,G1387)+(CHOOSE(N_CW+1,0,1,CW_N2,CW_N3,CW_N4,CW_N5,CW_N6)+IF(A_FEED=2,CHOOSE(MIN(N_CW_A,6)+1,0,1,CW_N2,CW_N3,CW_N4,CW_N5,CW_N6),CHOOSE(MIN(N_CW_A,2)+1,0,CW_A1,CW_A2)))*CW_PER_SWING*AM1387,AM1387))</f>
        <v>30.668330247984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2*ROUNDUP(G1388*1000/V_ZENER,0)*PRICE_Z+(4+IF(CORE_MODE=1,1,0)+IF(OR(CORE_MODE=3,CORE_MODE=4),IF(A_FEED=2,0,1)+2*N_CW+2*N_CW_A,0))*ROUNDUP(G1388*DIODE_SAFETY/V_STICK,0)*PRICE_STICK</f>
        <v>109.2</v>
      </c>
      <c r="AG1388" s="24" t="n">
        <f aca="false">SUM(X1388:AF1388)</f>
        <v>3366.37472289</v>
      </c>
      <c r="AH1388" s="20" t="n">
        <f aca="false">FIXED_BOM</f>
        <v>3754</v>
      </c>
      <c r="AI1388" s="24" t="n">
        <f aca="false">(AG1388+AH1388)*(1+CONT)</f>
        <v>8188.4309313235</v>
      </c>
      <c r="AJ1388" s="24" t="n">
        <f aca="false">IF(AR1388&gt;0,AI1388/AR1388,1000000000000)</f>
        <v>822.858974069398</v>
      </c>
      <c r="AK1388" s="8" t="n">
        <f aca="false">IF(AND(AP1388&gt;=V_NEED,AR1388&gt;=P_MIN,AQ1388&gt;=Z_MIN,F1388&lt;=N_CAP,D1388&lt;=R_MAX,OR(CORONA_REQ=0,O1388&gt;=G1388),OR(CORE_MODE&lt;&gt;3,E_CORE&lt;=E_NULL_MAX),N_CW_A_OK="yes"),1,0)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IF(CORE_MODE=1,G1388,IF(OR(CORE_MODE=3,CORE_MODE=4),IF(A_FEED=2,0,G1388)+(CHOOSE(N_CW+1,0,1,CW_N2,CW_N3,CW_N4,CW_N5,CW_N6)+IF(A_FEED=2,CHOOSE(MIN(N_CW_A,6)+1,0,1,CW_N2,CW_N3,CW_N4,CW_N5,CW_N6),CHOOSE(MIN(N_CW_A,2)+1,0,CW_A1,CW_A2)))*CW_PER_SWING*AM1388,AM1388))</f>
        <v>30.806230653198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2*ROUNDUP(G1389*1000/V_ZENER,0)*PRICE_Z+(4+IF(CORE_MODE=1,1,0)+IF(OR(CORE_MODE=3,CORE_MODE=4),IF(A_FEED=2,0,1)+2*N_CW+2*N_CW_A,0))*ROUNDUP(G1389*DIODE_SAFETY/V_STICK,0)*PRICE_STICK</f>
        <v>109.2</v>
      </c>
      <c r="AG1389" s="24" t="n">
        <f aca="false">SUM(X1389:AF1389)</f>
        <v>3957.65505912</v>
      </c>
      <c r="AH1389" s="20" t="n">
        <f aca="false">FIXED_BOM</f>
        <v>3754</v>
      </c>
      <c r="AI1389" s="24" t="n">
        <f aca="false">(AG1389+AH1389)*(1+CONT)</f>
        <v>8868.403317988</v>
      </c>
      <c r="AJ1389" s="24" t="n">
        <f aca="false">IF(AR1389&gt;0,AI1389/AR1389,1000000000000)</f>
        <v>728.702850249582</v>
      </c>
      <c r="AK1389" s="8" t="n">
        <f aca="false">IF(AND(AP1389&gt;=V_NEED,AR1389&gt;=P_MIN,AQ1389&gt;=Z_MIN,F1389&lt;=N_CAP,D1389&lt;=R_MAX,OR(CORONA_REQ=0,O1389&gt;=G1389),OR(CORE_MODE&lt;&gt;3,E_CORE&lt;=E_NULL_MAX),N_CW_A_OK="yes"),1,0)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IF(CORE_MODE=1,G1389,IF(OR(CORE_MODE=3,CORE_MODE=4),IF(A_FEED=2,0,G1389)+(CHOOSE(N_CW+1,0,1,CW_N2,CW_N3,CW_N4,CW_N5,CW_N6)+IF(A_FEED=2,CHOOSE(MIN(N_CW_A,6)+1,0,1,CW_N2,CW_N3,CW_N4,CW_N5,CW_N6),CHOOSE(MIN(N_CW_A,2)+1,0,CW_A1,CW_A2)))*CW_PER_SWING*AM1389,AM1389))</f>
        <v>30.992590811754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2*ROUNDUP(G1390*1000/V_ZENER,0)*PRICE_Z+(4+IF(CORE_MODE=1,1,0)+IF(OR(CORE_MODE=3,CORE_MODE=4),IF(A_FEED=2,0,1)+2*N_CW+2*N_CW_A,0))*ROUNDUP(G1390*DIODE_SAFETY/V_STICK,0)*PRICE_STICK</f>
        <v>109.2</v>
      </c>
      <c r="AG1390" s="24" t="n">
        <f aca="false">SUM(X1390:AF1390)</f>
        <v>5140.21572961</v>
      </c>
      <c r="AH1390" s="20" t="n">
        <f aca="false">FIXED_BOM</f>
        <v>3754</v>
      </c>
      <c r="AI1390" s="24" t="n">
        <f aca="false">(AG1390+AH1390)*(1+CONT)</f>
        <v>10228.3480890515</v>
      </c>
      <c r="AJ1390" s="24" t="n">
        <f aca="false">IF(AR1390&gt;0,AI1390/AR1390,1000000000000)</f>
        <v>615.557628752153</v>
      </c>
      <c r="AK1390" s="8" t="n">
        <f aca="false">IF(AND(AP1390&gt;=V_NEED,AR1390&gt;=P_MIN,AQ1390&gt;=Z_MIN,F1390&lt;=N_CAP,D1390&lt;=R_MAX,OR(CORONA_REQ=0,O1390&gt;=G1390),OR(CORE_MODE&lt;&gt;3,E_CORE&lt;=E_NULL_MAX),N_CW_A_OK="yes"),1,0)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IF(CORE_MODE=1,G1390,IF(OR(CORE_MODE=3,CORE_MODE=4),IF(A_FEED=2,0,G1390)+(CHOOSE(N_CW+1,0,1,CW_N2,CW_N3,CW_N4,CW_N5,CW_N6)+IF(A_FEED=2,CHOOSE(MIN(N_CW_A,6)+1,0,1,CW_N2,CW_N3,CW_N4,CW_N5,CW_N6),CHOOSE(MIN(N_CW_A,2)+1,0,CW_A1,CW_A2)))*CW_PER_SWING*AM1390,AM1390))</f>
        <v>31.28319652887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2*ROUNDUP(G1391*1000/V_ZENER,0)*PRICE_Z+(4+IF(CORE_MODE=1,1,0)+IF(OR(CORE_MODE=3,CORE_MODE=4),IF(A_FEED=2,0,1)+2*N_CW+2*N_CW_A,0))*ROUNDUP(G1391*DIODE_SAFETY/V_STICK,0)*PRICE_STICK</f>
        <v>109.2</v>
      </c>
      <c r="AG1391" s="24" t="n">
        <f aca="false">SUM(X1391:AF1391)</f>
        <v>1524.12228667</v>
      </c>
      <c r="AH1391" s="20" t="n">
        <f aca="false">FIXED_BOM</f>
        <v>3754</v>
      </c>
      <c r="AI1391" s="24" t="n">
        <f aca="false">(AG1391+AH1391)*(1+CONT)</f>
        <v>6069.8406296705</v>
      </c>
      <c r="AJ1391" s="24" t="n">
        <f aca="false">IF(AR1391&gt;0,AI1391/AR1391,1000000000000)</f>
        <v>2473.96587128294</v>
      </c>
      <c r="AK1391" s="8" t="n">
        <f aca="false">IF(AND(AP1391&gt;=V_NEED,AR1391&gt;=P_MIN,AQ1391&gt;=Z_MIN,F1391&lt;=N_CAP,D1391&lt;=R_MAX,OR(CORONA_REQ=0,O1391&gt;=G1391),OR(CORE_MODE&lt;&gt;3,E_CORE&lt;=E_NULL_MAX),N_CW_A_OK="yes"),1,0)</f>
        <v>1</v>
      </c>
      <c r="AL1391" s="31" t="n">
        <f aca="false">IF(AK1391=1,IF(OBJECTIVE=1,AI1391,AJ1391),1000000000000)+ROW()*0.000000001</f>
        <v>6069.8406310615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IF(CORE_MODE=1,G1391,IF(OR(CORE_MODE=3,CORE_MODE=4),IF(A_FEED=2,0,G1391)+(CHOOSE(N_CW+1,0,1,CW_N2,CW_N3,CW_N4,CW_N5,CW_N6)+IF(A_FEED=2,CHOOSE(MIN(N_CW_A,6)+1,0,1,CW_N2,CW_N3,CW_N4,CW_N5,CW_N6),CHOOSE(MIN(N_CW_A,2)+1,0,CW_A1,CW_A2)))*CW_PER_SWING*AM1391,AM1391))</f>
        <v>30.341595125556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2*ROUNDUP(G1392*1000/V_ZENER,0)*PRICE_Z+(4+IF(CORE_MODE=1,1,0)+IF(OR(CORE_MODE=3,CORE_MODE=4),IF(A_FEED=2,0,1)+2*N_CW+2*N_CW_A,0))*ROUNDUP(G1392*DIODE_SAFETY/V_STICK,0)*PRICE_STICK</f>
        <v>109.2</v>
      </c>
      <c r="AG1392" s="24" t="n">
        <f aca="false">SUM(X1392:AF1392)</f>
        <v>2032.03273295</v>
      </c>
      <c r="AH1392" s="20" t="n">
        <f aca="false">FIXED_BOM</f>
        <v>3754</v>
      </c>
      <c r="AI1392" s="24" t="n">
        <f aca="false">(AG1392+AH1392)*(1+CONT)</f>
        <v>6653.9376428925</v>
      </c>
      <c r="AJ1392" s="24" t="n">
        <f aca="false">IF(AR1392&gt;0,AI1392/AR1392,1000000000000)</f>
        <v>1591.83625867905</v>
      </c>
      <c r="AK1392" s="8" t="n">
        <f aca="false">IF(AND(AP1392&gt;=V_NEED,AR1392&gt;=P_MIN,AQ1392&gt;=Z_MIN,F1392&lt;=N_CAP,D1392&lt;=R_MAX,OR(CORONA_REQ=0,O1392&gt;=G1392),OR(CORE_MODE&lt;&gt;3,E_CORE&lt;=E_NULL_MAX),N_CW_A_OK="yes"),1,0)</f>
        <v>1</v>
      </c>
      <c r="AL1392" s="31" t="n">
        <f aca="false">IF(AK1392=1,IF(OBJECTIVE=1,AI1392,AJ1392),1000000000000)+ROW()*0.000000001</f>
        <v>6653.9376442845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IF(CORE_MODE=1,G1392,IF(OR(CORE_MODE=3,CORE_MODE=4),IF(A_FEED=2,0,G1392)+(CHOOSE(N_CW+1,0,1,CW_N2,CW_N3,CW_N4,CW_N5,CW_N6)+IF(A_FEED=2,CHOOSE(MIN(N_CW_A,6)+1,0,1,CW_N2,CW_N3,CW_N4,CW_N5,CW_N6),CHOOSE(MIN(N_CW_A,2)+1,0,CW_A1,CW_A2)))*CW_PER_SWING*AM1392,AM1392))</f>
        <v>30.628783999242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2*ROUNDUP(G1393*1000/V_ZENER,0)*PRICE_Z+(4+IF(CORE_MODE=1,1,0)+IF(OR(CORE_MODE=3,CORE_MODE=4),IF(A_FEED=2,0,1)+2*N_CW+2*N_CW_A,0))*ROUNDUP(G1393*DIODE_SAFETY/V_STICK,0)*PRICE_STICK</f>
        <v>109.2</v>
      </c>
      <c r="AG1393" s="24" t="n">
        <f aca="false">SUM(X1393:AF1393)</f>
        <v>2633.65504477</v>
      </c>
      <c r="AH1393" s="20" t="n">
        <f aca="false">FIXED_BOM</f>
        <v>3754</v>
      </c>
      <c r="AI1393" s="24" t="n">
        <f aca="false">(AG1393+AH1393)*(1+CONT)</f>
        <v>7345.8033014855</v>
      </c>
      <c r="AJ1393" s="24" t="n">
        <f aca="false">IF(AR1393&gt;0,AI1393/AR1393,1000000000000)</f>
        <v>1240.8692570017</v>
      </c>
      <c r="AK1393" s="8" t="n">
        <f aca="false">IF(AND(AP1393&gt;=V_NEED,AR1393&gt;=P_MIN,AQ1393&gt;=Z_MIN,F1393&lt;=N_CAP,D1393&lt;=R_MAX,OR(CORONA_REQ=0,O1393&gt;=G1393),OR(CORE_MODE&lt;&gt;3,E_CORE&lt;=E_NULL_MAX),N_CW_A_OK="yes"),1,0)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IF(CORE_MODE=1,G1393,IF(OR(CORE_MODE=3,CORE_MODE=4),IF(A_FEED=2,0,G1393)+(CHOOSE(N_CW+1,0,1,CW_N2,CW_N3,CW_N4,CW_N5,CW_N6)+IF(A_FEED=2,CHOOSE(MIN(N_CW_A,6)+1,0,1,CW_N2,CW_N3,CW_N4,CW_N5,CW_N6),CHOOSE(MIN(N_CW_A,2)+1,0,CW_A1,CW_A2)))*CW_PER_SWING*AM1393,AM1393))</f>
        <v>30.805526061882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2*ROUNDUP(G1394*1000/V_ZENER,0)*PRICE_Z+(4+IF(CORE_MODE=1,1,0)+IF(OR(CORE_MODE=3,CORE_MODE=4),IF(A_FEED=2,0,1)+2*N_CW+2*N_CW_A,0))*ROUNDUP(G1394*DIODE_SAFETY/V_STICK,0)*PRICE_STICK</f>
        <v>109.2</v>
      </c>
      <c r="AG1394" s="24" t="n">
        <f aca="false">SUM(X1394:AF1394)</f>
        <v>3141.56549105</v>
      </c>
      <c r="AH1394" s="20" t="n">
        <f aca="false">FIXED_BOM</f>
        <v>3754</v>
      </c>
      <c r="AI1394" s="24" t="n">
        <f aca="false">(AG1394+AH1394)*(1+CONT)</f>
        <v>7929.9003147075</v>
      </c>
      <c r="AJ1394" s="24" t="n">
        <f aca="false">IF(AR1394&gt;0,AI1394/AR1394,1000000000000)</f>
        <v>1033.98493214763</v>
      </c>
      <c r="AK1394" s="8" t="n">
        <f aca="false">IF(AND(AP1394&gt;=V_NEED,AR1394&gt;=P_MIN,AQ1394&gt;=Z_MIN,F1394&lt;=N_CAP,D1394&lt;=R_MAX,OR(CORONA_REQ=0,O1394&gt;=G1394),OR(CORE_MODE&lt;&gt;3,E_CORE&lt;=E_NULL_MAX),N_CW_A_OK="yes"),1,0)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IF(CORE_MODE=1,G1394,IF(OR(CORE_MODE=3,CORE_MODE=4),IF(A_FEED=2,0,G1394)+(CHOOSE(N_CW+1,0,1,CW_N2,CW_N3,CW_N4,CW_N5,CW_N6)+IF(A_FEED=2,CHOOSE(MIN(N_CW_A,6)+1,0,1,CW_N2,CW_N3,CW_N4,CW_N5,CW_N6),CHOOSE(MIN(N_CW_A,2)+1,0,CW_A1,CW_A2)))*CW_PER_SWING*AM1394,AM1394))</f>
        <v>30.940455298896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2*ROUNDUP(G1395*1000/V_ZENER,0)*PRICE_Z+(4+IF(CORE_MODE=1,1,0)+IF(OR(CORE_MODE=3,CORE_MODE=4),IF(A_FEED=2,0,1)+2*N_CW+2*N_CW_A,0))*ROUNDUP(G1395*DIODE_SAFETY/V_STICK,0)*PRICE_STICK</f>
        <v>109.2</v>
      </c>
      <c r="AG1395" s="24" t="n">
        <f aca="false">SUM(X1395:AF1395)</f>
        <v>3743.18786984</v>
      </c>
      <c r="AH1395" s="20" t="n">
        <f aca="false">FIXED_BOM</f>
        <v>3754</v>
      </c>
      <c r="AI1395" s="24" t="n">
        <f aca="false">(AG1395+AH1395)*(1+CONT)</f>
        <v>8621.766050316</v>
      </c>
      <c r="AJ1395" s="24" t="n">
        <f aca="false">IF(AR1395&gt;0,AI1395/AR1395,1000000000000)</f>
        <v>916.427948209255</v>
      </c>
      <c r="AK1395" s="8" t="n">
        <f aca="false">IF(AND(AP1395&gt;=V_NEED,AR1395&gt;=P_MIN,AQ1395&gt;=Z_MIN,F1395&lt;=N_CAP,D1395&lt;=R_MAX,OR(CORONA_REQ=0,O1395&gt;=G1395),OR(CORE_MODE&lt;&gt;3,E_CORE&lt;=E_NULL_MAX),N_CW_A_OK="yes"),1,0)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IF(CORE_MODE=1,G1395,IF(OR(CORE_MODE=3,CORE_MODE=4),IF(A_FEED=2,0,G1395)+(CHOOSE(N_CW+1,0,1,CW_N2,CW_N3,CW_N4,CW_N5,CW_N6)+IF(A_FEED=2,CHOOSE(MIN(N_CW_A,6)+1,0,1,CW_N2,CW_N3,CW_N4,CW_N5,CW_N6),CHOOSE(MIN(N_CW_A,2)+1,0,CW_A1,CW_A2)))*CW_PER_SWING*AM1395,AM1395))</f>
        <v>31.04858035422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2*ROUNDUP(G1396*1000/V_ZENER,0)*PRICE_Z+(4+IF(CORE_MODE=1,1,0)+IF(OR(CORE_MODE=3,CORE_MODE=4),IF(A_FEED=2,0,1)+2*N_CW+2*N_CW_A,0))*ROUNDUP(G1396*DIODE_SAFETY/V_STICK,0)*PRICE_STICK</f>
        <v>109.2</v>
      </c>
      <c r="AG1396" s="24" t="n">
        <f aca="false">SUM(X1396:AF1396)</f>
        <v>4852.72062944</v>
      </c>
      <c r="AH1396" s="20" t="n">
        <f aca="false">FIXED_BOM</f>
        <v>3754</v>
      </c>
      <c r="AI1396" s="24" t="n">
        <f aca="false">(AG1396+AH1396)*(1+CONT)</f>
        <v>9897.728723856</v>
      </c>
      <c r="AJ1396" s="24" t="n">
        <f aca="false">IF(AR1396&gt;0,AI1396/AR1396,1000000000000)</f>
        <v>767.373819745167</v>
      </c>
      <c r="AK1396" s="8" t="n">
        <f aca="false">IF(AND(AP1396&gt;=V_NEED,AR1396&gt;=P_MIN,AQ1396&gt;=Z_MIN,F1396&lt;=N_CAP,D1396&lt;=R_MAX,OR(CORONA_REQ=0,O1396&gt;=G1396),OR(CORE_MODE&lt;&gt;3,E_CORE&lt;=E_NULL_MAX),N_CW_A_OK="yes"),1,0)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IF(CORE_MODE=1,G1396,IF(OR(CORE_MODE=3,CORE_MODE=4),IF(A_FEED=2,0,G1396)+(CHOOSE(N_CW+1,0,1,CW_N2,CW_N3,CW_N4,CW_N5,CW_N6)+IF(A_FEED=2,CHOOSE(MIN(N_CW_A,6)+1,0,1,CW_N2,CW_N3,CW_N4,CW_N5,CW_N6),CHOOSE(MIN(N_CW_A,2)+1,0,CW_A1,CW_A2)))*CW_PER_SWING*AM1396,AM1396))</f>
        <v>31.28901152949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2*ROUNDUP(G1397*1000/V_ZENER,0)*PRICE_Z+(4+IF(CORE_MODE=1,1,0)+IF(OR(CORE_MODE=3,CORE_MODE=4),IF(A_FEED=2,0,1)+2*N_CW+2*N_CW_A,0))*ROUNDUP(G1397*DIODE_SAFETY/V_STICK,0)*PRICE_STICK</f>
        <v>109.2</v>
      </c>
      <c r="AG1397" s="24" t="n">
        <f aca="false">SUM(X1397:AF1397)</f>
        <v>1627.98751334</v>
      </c>
      <c r="AH1397" s="20" t="n">
        <f aca="false">FIXED_BOM</f>
        <v>3754</v>
      </c>
      <c r="AI1397" s="24" t="n">
        <f aca="false">(AG1397+AH1397)*(1+CONT)</f>
        <v>6189.285640341</v>
      </c>
      <c r="AJ1397" s="24" t="n">
        <f aca="false">IF(AR1397&gt;0,AI1397/AR1397,1000000000000)</f>
        <v>2081.32064455784</v>
      </c>
      <c r="AK1397" s="8" t="n">
        <f aca="false">IF(AND(AP1397&gt;=V_NEED,AR1397&gt;=P_MIN,AQ1397&gt;=Z_MIN,F1397&lt;=N_CAP,D1397&lt;=R_MAX,OR(CORONA_REQ=0,O1397&gt;=G1397),OR(CORE_MODE&lt;&gt;3,E_CORE&lt;=E_NULL_MAX),N_CW_A_OK="yes"),1,0)</f>
        <v>1</v>
      </c>
      <c r="AL1397" s="31" t="n">
        <f aca="false">IF(AK1397=1,IF(OBJECTIVE=1,AI1397,AJ1397),1000000000000)+ROW()*0.000000001</f>
        <v>6189.285641738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IF(CORE_MODE=1,G1397,IF(OR(CORE_MODE=3,CORE_MODE=4),IF(A_FEED=2,0,G1397)+(CHOOSE(N_CW+1,0,1,CW_N2,CW_N3,CW_N4,CW_N5,CW_N6)+IF(A_FEED=2,CHOOSE(MIN(N_CW_A,6)+1,0,1,CW_N2,CW_N3,CW_N4,CW_N5,CW_N6),CHOOSE(MIN(N_CW_A,2)+1,0,CW_A1,CW_A2)))*CW_PER_SWING*AM1397,AM1397))</f>
        <v>30.36701559177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2*ROUNDUP(G1398*1000/V_ZENER,0)*PRICE_Z+(4+IF(CORE_MODE=1,1,0)+IF(OR(CORE_MODE=3,CORE_MODE=4),IF(A_FEED=2,0,1)+2*N_CW+2*N_CW_A,0))*ROUNDUP(G1398*DIODE_SAFETY/V_STICK,0)*PRICE_STICK</f>
        <v>109.2</v>
      </c>
      <c r="AG1398" s="24" t="n">
        <f aca="false">SUM(X1398:AF1398)</f>
        <v>2140.97462814</v>
      </c>
      <c r="AH1398" s="20" t="n">
        <f aca="false">FIXED_BOM</f>
        <v>3754</v>
      </c>
      <c r="AI1398" s="24" t="n">
        <f aca="false">(AG1398+AH1398)*(1+CONT)</f>
        <v>6779.220822361</v>
      </c>
      <c r="AJ1398" s="24" t="n">
        <f aca="false">IF(AR1398&gt;0,AI1398/AR1398,1000000000000)</f>
        <v>1355.75576919605</v>
      </c>
      <c r="AK1398" s="8" t="n">
        <f aca="false">IF(AND(AP1398&gt;=V_NEED,AR1398&gt;=P_MIN,AQ1398&gt;=Z_MIN,F1398&lt;=N_CAP,D1398&lt;=R_MAX,OR(CORONA_REQ=0,O1398&gt;=G1398),OR(CORE_MODE&lt;&gt;3,E_CORE&lt;=E_NULL_MAX),N_CW_A_OK="yes"),1,0)</f>
        <v>1</v>
      </c>
      <c r="AL1398" s="31" t="n">
        <f aca="false">IF(AK1398=1,IF(OBJECTIVE=1,AI1398,AJ1398),1000000000000)+ROW()*0.000000001</f>
        <v>6779.220823759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IF(CORE_MODE=1,G1398,IF(OR(CORE_MODE=3,CORE_MODE=4),IF(A_FEED=2,0,G1398)+(CHOOSE(N_CW+1,0,1,CW_N2,CW_N3,CW_N4,CW_N5,CW_N6)+IF(A_FEED=2,CHOOSE(MIN(N_CW_A,6)+1,0,1,CW_N2,CW_N3,CW_N4,CW_N5,CW_N6),CHOOSE(MIN(N_CW_A,2)+1,0,CW_A1,CW_A2)))*CW_PER_SWING*AM1398,AM1398))</f>
        <v>30.623728768776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2*ROUNDUP(G1399*1000/V_ZENER,0)*PRICE_Z+(4+IF(CORE_MODE=1,1,0)+IF(OR(CORE_MODE=3,CORE_MODE=4),IF(A_FEED=2,0,1)+2*N_CW+2*N_CW_A,0))*ROUNDUP(G1399*DIODE_SAFETY/V_STICK,0)*PRICE_STICK</f>
        <v>109.2</v>
      </c>
      <c r="AG1399" s="24" t="n">
        <f aca="false">SUM(X1399:AF1399)</f>
        <v>2747.67363954</v>
      </c>
      <c r="AH1399" s="20" t="n">
        <f aca="false">FIXED_BOM</f>
        <v>3754</v>
      </c>
      <c r="AI1399" s="24" t="n">
        <f aca="false">(AG1399+AH1399)*(1+CONT)</f>
        <v>7476.924685471</v>
      </c>
      <c r="AJ1399" s="24" t="n">
        <f aca="false">IF(AR1399&gt;0,AI1399/AR1399,1000000000000)</f>
        <v>1061.93540144687</v>
      </c>
      <c r="AK1399" s="8" t="n">
        <f aca="false">IF(AND(AP1399&gt;=V_NEED,AR1399&gt;=P_MIN,AQ1399&gt;=Z_MIN,F1399&lt;=N_CAP,D1399&lt;=R_MAX,OR(CORONA_REQ=0,O1399&gt;=G1399),OR(CORE_MODE&lt;&gt;3,E_CORE&lt;=E_NULL_MAX),N_CW_A_OK="yes"),1,0)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IF(CORE_MODE=1,G1399,IF(OR(CORE_MODE=3,CORE_MODE=4),IF(A_FEED=2,0,G1399)+(CHOOSE(N_CW+1,0,1,CW_N2,CW_N3,CW_N4,CW_N5,CW_N6)+IF(A_FEED=2,CHOOSE(MIN(N_CW_A,6)+1,0,1,CW_N2,CW_N3,CW_N4,CW_N5,CW_N6),CHOOSE(MIN(N_CW_A,2)+1,0,CW_A1,CW_A2)))*CW_PER_SWING*AM1399,AM1399))</f>
        <v>30.80010580218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2*ROUNDUP(G1400*1000/V_ZENER,0)*PRICE_Z+(4+IF(CORE_MODE=1,1,0)+IF(OR(CORE_MODE=3,CORE_MODE=4),IF(A_FEED=2,0,1)+2*N_CW+2*N_CW_A,0))*ROUNDUP(G1400*DIODE_SAFETY/V_STICK,0)*PRICE_STICK</f>
        <v>109.2</v>
      </c>
      <c r="AG1400" s="24" t="n">
        <f aca="false">SUM(X1400:AF1400)</f>
        <v>3354.37261988</v>
      </c>
      <c r="AH1400" s="20" t="n">
        <f aca="false">FIXED_BOM</f>
        <v>3754</v>
      </c>
      <c r="AI1400" s="24" t="n">
        <f aca="false">(AG1400+AH1400)*(1+CONT)</f>
        <v>8174.628512862</v>
      </c>
      <c r="AJ1400" s="24" t="n">
        <f aca="false">IF(AR1400&gt;0,AI1400/AR1400,1000000000000)</f>
        <v>900.049305439969</v>
      </c>
      <c r="AK1400" s="8" t="n">
        <f aca="false">IF(AND(AP1400&gt;=V_NEED,AR1400&gt;=P_MIN,AQ1400&gt;=Z_MIN,F1400&lt;=N_CAP,D1400&lt;=R_MAX,OR(CORONA_REQ=0,O1400&gt;=G1400),OR(CORE_MODE&lt;&gt;3,E_CORE&lt;=E_NULL_MAX),N_CW_A_OK="yes"),1,0)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IF(CORE_MODE=1,G1400,IF(OR(CORE_MODE=3,CORE_MODE=4),IF(A_FEED=2,0,G1400)+(CHOOSE(N_CW+1,0,1,CW_N2,CW_N3,CW_N4,CW_N5,CW_N6)+IF(A_FEED=2,CHOOSE(MIN(N_CW_A,6)+1,0,1,CW_N2,CW_N3,CW_N4,CW_N5,CW_N6),CHOOSE(MIN(N_CW_A,2)+1,0,CW_A1,CW_A2)))*CW_PER_SWING*AM1400,AM1400))</f>
        <v>30.93378714855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2*ROUNDUP(G1401*1000/V_ZENER,0)*PRICE_Z+(4+IF(CORE_MODE=1,1,0)+IF(OR(CORE_MODE=3,CORE_MODE=4),IF(A_FEED=2,0,1)+2*N_CW+2*N_CW_A,0))*ROUNDUP(G1401*DIODE_SAFETY/V_STICK,0)*PRICE_STICK</f>
        <v>109.2</v>
      </c>
      <c r="AG1401" s="24" t="n">
        <f aca="false">SUM(X1401:AF1401)</f>
        <v>3867.35972271</v>
      </c>
      <c r="AH1401" s="20" t="n">
        <f aca="false">FIXED_BOM</f>
        <v>3754</v>
      </c>
      <c r="AI1401" s="24" t="n">
        <f aca="false">(AG1401+AH1401)*(1+CONT)</f>
        <v>8764.5636811165</v>
      </c>
      <c r="AJ1401" s="24" t="n">
        <f aca="false">IF(AR1401&gt;0,AI1401/AR1401,1000000000000)</f>
        <v>787.862208230752</v>
      </c>
      <c r="AK1401" s="8" t="n">
        <f aca="false">IF(AND(AP1401&gt;=V_NEED,AR1401&gt;=P_MIN,AQ1401&gt;=Z_MIN,F1401&lt;=N_CAP,D1401&lt;=R_MAX,OR(CORONA_REQ=0,O1401&gt;=G1401),OR(CORE_MODE&lt;&gt;3,E_CORE&lt;=E_NULL_MAX),N_CW_A_OK="yes"),1,0)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IF(CORE_MODE=1,G1401,IF(OR(CORE_MODE=3,CORE_MODE=4),IF(A_FEED=2,0,G1401)+(CHOOSE(N_CW+1,0,1,CW_N2,CW_N3,CW_N4,CW_N5,CW_N6)+IF(A_FEED=2,CHOOSE(MIN(N_CW_A,6)+1,0,1,CW_N2,CW_N3,CW_N4,CW_N5,CW_N6),CHOOSE(MIN(N_CW_A,2)+1,0,CW_A1,CW_A2)))*CW_PER_SWING*AM1401,AM1401))</f>
        <v>31.06284196158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2*ROUNDUP(G1402*1000/V_ZENER,0)*PRICE_Z+(4+IF(CORE_MODE=1,1,0)+IF(OR(CORE_MODE=3,CORE_MODE=4),IF(A_FEED=2,0,1)+2*N_CW+2*N_CW_A,0))*ROUNDUP(G1402*DIODE_SAFETY/V_STICK,0)*PRICE_STICK</f>
        <v>109.2</v>
      </c>
      <c r="AG1402" s="24" t="n">
        <f aca="false">SUM(X1402:AF1402)</f>
        <v>5080.75764248</v>
      </c>
      <c r="AH1402" s="20" t="n">
        <f aca="false">FIXED_BOM</f>
        <v>3754</v>
      </c>
      <c r="AI1402" s="24" t="n">
        <f aca="false">(AG1402+AH1402)*(1+CONT)</f>
        <v>10159.971288852</v>
      </c>
      <c r="AJ1402" s="24" t="n">
        <f aca="false">IF(AR1402&gt;0,AI1402/AR1402,1000000000000)</f>
        <v>668.684569925155</v>
      </c>
      <c r="AK1402" s="8" t="n">
        <f aca="false">IF(AND(AP1402&gt;=V_NEED,AR1402&gt;=P_MIN,AQ1402&gt;=Z_MIN,F1402&lt;=N_CAP,D1402&lt;=R_MAX,OR(CORONA_REQ=0,O1402&gt;=G1402),OR(CORE_MODE&lt;&gt;3,E_CORE&lt;=E_NULL_MAX),N_CW_A_OK="yes"),1,0)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IF(CORE_MODE=1,G1402,IF(OR(CORE_MODE=3,CORE_MODE=4),IF(A_FEED=2,0,G1402)+(CHOOSE(N_CW+1,0,1,CW_N2,CW_N3,CW_N4,CW_N5,CW_N6)+IF(A_FEED=2,CHOOSE(MIN(N_CW_A,6)+1,0,1,CW_N2,CW_N3,CW_N4,CW_N5,CW_N6),CHOOSE(MIN(N_CW_A,2)+1,0,CW_A1,CW_A2)))*CW_PER_SWING*AM1402,AM1402))</f>
        <v>31.360166763354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2*ROUNDUP(G1403*1000/V_ZENER,0)*PRICE_Z+(4+IF(CORE_MODE=1,1,0)+IF(OR(CORE_MODE=3,CORE_MODE=4),IF(A_FEED=2,0,1)+2*N_CW+2*N_CW_A,0))*ROUNDUP(G1403*DIODE_SAFETY/V_STICK,0)*PRICE_STICK</f>
        <v>109.2</v>
      </c>
      <c r="AG1403" s="24" t="n">
        <f aca="false">SUM(X1403:AF1403)</f>
        <v>1638.14082644</v>
      </c>
      <c r="AH1403" s="20" t="n">
        <f aca="false">FIXED_BOM</f>
        <v>3754</v>
      </c>
      <c r="AI1403" s="24" t="n">
        <f aca="false">(AG1403+AH1403)*(1+CONT)</f>
        <v>6200.961950406</v>
      </c>
      <c r="AJ1403" s="24" t="n">
        <f aca="false">IF(AR1403&gt;0,AI1403/AR1403,1000000000000)</f>
        <v>1904.03785328041</v>
      </c>
      <c r="AK1403" s="8" t="n">
        <f aca="false">IF(AND(AP1403&gt;=V_NEED,AR1403&gt;=P_MIN,AQ1403&gt;=Z_MIN,F1403&lt;=N_CAP,D1403&lt;=R_MAX,OR(CORONA_REQ=0,O1403&gt;=G1403),OR(CORE_MODE&lt;&gt;3,E_CORE&lt;=E_NULL_MAX),N_CW_A_OK="yes"),1,0)</f>
        <v>1</v>
      </c>
      <c r="AL1403" s="31" t="n">
        <f aca="false">IF(AK1403=1,IF(OBJECTIVE=1,AI1403,AJ1403),1000000000000)+ROW()*0.000000001</f>
        <v>6200.961951809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IF(CORE_MODE=1,G1403,IF(OR(CORE_MODE=3,CORE_MODE=4),IF(A_FEED=2,0,G1403)+(CHOOSE(N_CW+1,0,1,CW_N2,CW_N3,CW_N4,CW_N5,CW_N6)+IF(A_FEED=2,CHOOSE(MIN(N_CW_A,6)+1,0,1,CW_N2,CW_N3,CW_N4,CW_N5,CW_N6),CHOOSE(MIN(N_CW_A,2)+1,0,CW_A1,CW_A2)))*CW_PER_SWING*AM1403,AM1403))</f>
        <v>30.195715011462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2*ROUNDUP(G1404*1000/V_ZENER,0)*PRICE_Z+(4+IF(CORE_MODE=1,1,0)+IF(OR(CORE_MODE=3,CORE_MODE=4),IF(A_FEED=2,0,1)+2*N_CW+2*N_CW_A,0))*ROUNDUP(G1404*DIODE_SAFETY/V_STICK,0)*PRICE_STICK</f>
        <v>109.2</v>
      </c>
      <c r="AG1404" s="24" t="n">
        <f aca="false">SUM(X1404:AF1404)</f>
        <v>2249.91644636</v>
      </c>
      <c r="AH1404" s="20" t="n">
        <f aca="false">FIXED_BOM</f>
        <v>3754</v>
      </c>
      <c r="AI1404" s="24" t="n">
        <f aca="false">(AG1404+AH1404)*(1+CONT)</f>
        <v>6904.503913314</v>
      </c>
      <c r="AJ1404" s="24" t="n">
        <f aca="false">IF(AR1404&gt;0,AI1404/AR1404,1000000000000)</f>
        <v>1271.33111087227</v>
      </c>
      <c r="AK1404" s="8" t="n">
        <f aca="false">IF(AND(AP1404&gt;=V_NEED,AR1404&gt;=P_MIN,AQ1404&gt;=Z_MIN,F1404&lt;=N_CAP,D1404&lt;=R_MAX,OR(CORONA_REQ=0,O1404&gt;=G1404),OR(CORE_MODE&lt;&gt;3,E_CORE&lt;=E_NULL_MAX),N_CW_A_OK="yes"),1,0)</f>
        <v>1</v>
      </c>
      <c r="AL1404" s="31" t="n">
        <f aca="false">IF(AK1404=1,IF(OBJECTIVE=1,AI1404,AJ1404),1000000000000)+ROW()*0.000000001</f>
        <v>6904.503914718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IF(CORE_MODE=1,G1404,IF(OR(CORE_MODE=3,CORE_MODE=4),IF(A_FEED=2,0,G1404)+(CHOOSE(N_CW+1,0,1,CW_N2,CW_N3,CW_N4,CW_N5,CW_N6)+IF(A_FEED=2,CHOOSE(MIN(N_CW_A,6)+1,0,1,CW_N2,CW_N3,CW_N4,CW_N5,CW_N6),CHOOSE(MIN(N_CW_A,2)+1,0,CW_A1,CW_A2)))*CW_PER_SWING*AM1404,AM1404))</f>
        <v>30.446927282772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2*ROUNDUP(G1405*1000/V_ZENER,0)*PRICE_Z+(4+IF(CORE_MODE=1,1,0)+IF(OR(CORE_MODE=3,CORE_MODE=4),IF(A_FEED=2,0,1)+2*N_CW+2*N_CW_A,0))*ROUNDUP(G1405*DIODE_SAFETY/V_STICK,0)*PRICE_STICK</f>
        <v>109.2</v>
      </c>
      <c r="AG1405" s="24" t="n">
        <f aca="false">SUM(X1405:AF1405)</f>
        <v>2861.69218978</v>
      </c>
      <c r="AH1405" s="20" t="n">
        <f aca="false">FIXED_BOM</f>
        <v>3754</v>
      </c>
      <c r="AI1405" s="24" t="n">
        <f aca="false">(AG1405+AH1405)*(1+CONT)</f>
        <v>7608.046018247</v>
      </c>
      <c r="AJ1405" s="24" t="n">
        <f aca="false">IF(AR1405&gt;0,AI1405/AR1405,1000000000000)</f>
        <v>999.662972952763</v>
      </c>
      <c r="AK1405" s="8" t="n">
        <f aca="false">IF(AND(AP1405&gt;=V_NEED,AR1405&gt;=P_MIN,AQ1405&gt;=Z_MIN,F1405&lt;=N_CAP,D1405&lt;=R_MAX,OR(CORONA_REQ=0,O1405&gt;=G1405),OR(CORE_MODE&lt;&gt;3,E_CORE&lt;=E_NULL_MAX),N_CW_A_OK="yes"),1,0)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IF(CORE_MODE=1,G1405,IF(OR(CORE_MODE=3,CORE_MODE=4),IF(A_FEED=2,0,G1405)+(CHOOSE(N_CW+1,0,1,CW_N2,CW_N3,CW_N4,CW_N5,CW_N6)+IF(A_FEED=2,CHOOSE(MIN(N_CW_A,6)+1,0,1,CW_N2,CW_N3,CW_N4,CW_N5,CW_N6),CHOOSE(MIN(N_CW_A,2)+1,0,CW_A1,CW_A2)))*CW_PER_SWING*AM1405,AM1405))</f>
        <v>30.622421454768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2*ROUNDUP(G1406*1000/V_ZENER,0)*PRICE_Z+(4+IF(CORE_MODE=1,1,0)+IF(OR(CORE_MODE=3,CORE_MODE=4),IF(A_FEED=2,0,1)+2*N_CW+2*N_CW_A,0))*ROUNDUP(G1406*DIODE_SAFETY/V_STICK,0)*PRICE_STICK</f>
        <v>109.2</v>
      </c>
      <c r="AG1406" s="24" t="n">
        <f aca="false">SUM(X1406:AF1406)</f>
        <v>3473.4678147</v>
      </c>
      <c r="AH1406" s="20" t="n">
        <f aca="false">FIXED_BOM</f>
        <v>3754</v>
      </c>
      <c r="AI1406" s="24" t="n">
        <f aca="false">(AG1406+AH1406)*(1+CONT)</f>
        <v>8311.587986905</v>
      </c>
      <c r="AJ1406" s="24" t="n">
        <f aca="false">IF(AR1406&gt;0,AI1406/AR1406,1000000000000)</f>
        <v>847.774760101101</v>
      </c>
      <c r="AK1406" s="8" t="n">
        <f aca="false">IF(AND(AP1406&gt;=V_NEED,AR1406&gt;=P_MIN,AQ1406&gt;=Z_MIN,F1406&lt;=N_CAP,D1406&lt;=R_MAX,OR(CORONA_REQ=0,O1406&gt;=G1406),OR(CORE_MODE&lt;&gt;3,E_CORE&lt;=E_NULL_MAX),N_CW_A_OK="yes"),1,0)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IF(CORE_MODE=1,G1406,IF(OR(CORE_MODE=3,CORE_MODE=4),IF(A_FEED=2,0,G1406)+(CHOOSE(N_CW+1,0,1,CW_N2,CW_N3,CW_N4,CW_N5,CW_N6)+IF(A_FEED=2,CHOOSE(MIN(N_CW_A,6)+1,0,1,CW_N2,CW_N3,CW_N4,CW_N5,CW_N6),CHOOSE(MIN(N_CW_A,2)+1,0,CW_A1,CW_A2)))*CW_PER_SWING*AM1406,AM1406))</f>
        <v>30.761472126528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2*ROUNDUP(G1407*1000/V_ZENER,0)*PRICE_Z+(4+IF(CORE_MODE=1,1,0)+IF(OR(CORE_MODE=3,CORE_MODE=4),IF(A_FEED=2,0,1)+2*N_CW+2*N_CW_A,0))*ROUNDUP(G1407*DIODE_SAFETY/V_STICK,0)*PRICE_STICK</f>
        <v>109.2</v>
      </c>
      <c r="AG1407" s="24" t="n">
        <f aca="false">SUM(X1407:AF1407)</f>
        <v>4085.24343462</v>
      </c>
      <c r="AH1407" s="20" t="n">
        <f aca="false">FIXED_BOM</f>
        <v>3754</v>
      </c>
      <c r="AI1407" s="24" t="n">
        <f aca="false">(AG1407+AH1407)*(1+CONT)</f>
        <v>9015.129949813</v>
      </c>
      <c r="AJ1407" s="24" t="n">
        <f aca="false">IF(AR1407&gt;0,AI1407/AR1407,1000000000000)</f>
        <v>752.173026989565</v>
      </c>
      <c r="AK1407" s="8" t="n">
        <f aca="false">IF(AND(AP1407&gt;=V_NEED,AR1407&gt;=P_MIN,AQ1407&gt;=Z_MIN,F1407&lt;=N_CAP,D1407&lt;=R_MAX,OR(CORONA_REQ=0,O1407&gt;=G1407),OR(CORE_MODE&lt;&gt;3,E_CORE&lt;=E_NULL_MAX),N_CW_A_OK="yes"),1,0)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IF(CORE_MODE=1,G1407,IF(OR(CORE_MODE=3,CORE_MODE=4),IF(A_FEED=2,0,G1407)+(CHOOSE(N_CW+1,0,1,CW_N2,CW_N3,CW_N4,CW_N5,CW_N6)+IF(A_FEED=2,CHOOSE(MIN(N_CW_A,6)+1,0,1,CW_N2,CW_N3,CW_N4,CW_N5,CW_N6),CHOOSE(MIN(N_CW_A,2)+1,0,CW_A1,CW_A2)))*CW_PER_SWING*AM1407,AM1407))</f>
        <v>30.946949423676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2*ROUNDUP(G1408*1000/V_ZENER,0)*PRICE_Z+(4+IF(CORE_MODE=1,1,0)+IF(OR(CORE_MODE=3,CORE_MODE=4),IF(A_FEED=2,0,1)+2*N_CW+2*N_CW_A,0))*ROUNDUP(G1408*DIODE_SAFETY/V_STICK,0)*PRICE_STICK</f>
        <v>109.2</v>
      </c>
      <c r="AG1408" s="24" t="n">
        <f aca="false">SUM(X1408:AF1408)</f>
        <v>5308.79473249</v>
      </c>
      <c r="AH1408" s="20" t="n">
        <f aca="false">FIXED_BOM</f>
        <v>3754</v>
      </c>
      <c r="AI1408" s="24" t="n">
        <f aca="false">(AG1408+AH1408)*(1+CONT)</f>
        <v>10422.2139423635</v>
      </c>
      <c r="AJ1408" s="24" t="n">
        <f aca="false">IF(AR1408&gt;0,AI1408/AR1408,1000000000000)</f>
        <v>636.846966002437</v>
      </c>
      <c r="AK1408" s="8" t="n">
        <f aca="false">IF(AND(AP1408&gt;=V_NEED,AR1408&gt;=P_MIN,AQ1408&gt;=Z_MIN,F1408&lt;=N_CAP,D1408&lt;=R_MAX,OR(CORONA_REQ=0,O1408&gt;=G1408),OR(CORE_MODE&lt;&gt;3,E_CORE&lt;=E_NULL_MAX),N_CW_A_OK="yes"),1,0)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IF(CORE_MODE=1,G1408,IF(OR(CORE_MODE=3,CORE_MODE=4),IF(A_FEED=2,0,G1408)+(CHOOSE(N_CW+1,0,1,CW_N2,CW_N3,CW_N4,CW_N5,CW_N6)+IF(A_FEED=2,CHOOSE(MIN(N_CW_A,6)+1,0,1,CW_N2,CW_N3,CW_N4,CW_N5,CW_N6),CHOOSE(MIN(N_CW_A,2)+1,0,CW_A1,CW_A2)))*CW_PER_SWING*AM1408,AM1408))</f>
        <v>31.236192647946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2*ROUNDUP(G1409*1000/V_ZENER,0)*PRICE_Z+(4+IF(CORE_MODE=1,1,0)+IF(OR(CORE_MODE=3,CORE_MODE=4),IF(A_FEED=2,0,1)+2*N_CW+2*N_CW_A,0))*ROUNDUP(G1409*DIODE_SAFETY/V_STICK,0)*PRICE_STICK</f>
        <v>109.2</v>
      </c>
      <c r="AG1409" s="24" t="n">
        <f aca="false">SUM(X1409:AF1409)</f>
        <v>1561.05164881</v>
      </c>
      <c r="AH1409" s="20" t="n">
        <f aca="false">FIXED_BOM</f>
        <v>3754</v>
      </c>
      <c r="AI1409" s="24" t="n">
        <f aca="false">(AG1409+AH1409)*(1+CONT)</f>
        <v>6112.3093961315</v>
      </c>
      <c r="AJ1409" s="24" t="n">
        <f aca="false">IF(AR1409&gt;0,AI1409/AR1409,1000000000000)</f>
        <v>2511.44283803801</v>
      </c>
      <c r="AK1409" s="8" t="n">
        <f aca="false">IF(AND(AP1409&gt;=V_NEED,AR1409&gt;=P_MIN,AQ1409&gt;=Z_MIN,F1409&lt;=N_CAP,D1409&lt;=R_MAX,OR(CORONA_REQ=0,O1409&gt;=G1409),OR(CORE_MODE&lt;&gt;3,E_CORE&lt;=E_NULL_MAX),N_CW_A_OK="yes"),1,0)</f>
        <v>1</v>
      </c>
      <c r="AL1409" s="31" t="n">
        <f aca="false">IF(AK1409=1,IF(OBJECTIVE=1,AI1409,AJ1409),1000000000000)+ROW()*0.000000001</f>
        <v>6112.3093975405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IF(CORE_MODE=1,G1409,IF(OR(CORE_MODE=3,CORE_MODE=4),IF(A_FEED=2,0,G1409)+(CHOOSE(N_CW+1,0,1,CW_N2,CW_N3,CW_N4,CW_N5,CW_N6)+IF(A_FEED=2,CHOOSE(MIN(N_CW_A,6)+1,0,1,CW_N2,CW_N3,CW_N4,CW_N5,CW_N6),CHOOSE(MIN(N_CW_A,2)+1,0,CW_A1,CW_A2)))*CW_PER_SWING*AM1409,AM1409))</f>
        <v>30.300253442316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2*ROUNDUP(G1410*1000/V_ZENER,0)*PRICE_Z+(4+IF(CORE_MODE=1,1,0)+IF(OR(CORE_MODE=3,CORE_MODE=4),IF(A_FEED=2,0,1)+2*N_CW+2*N_CW_A,0))*ROUNDUP(G1410*DIODE_SAFETY/V_STICK,0)*PRICE_STICK</f>
        <v>109.2</v>
      </c>
      <c r="AG1410" s="24" t="n">
        <f aca="false">SUM(X1410:AF1410)</f>
        <v>2082.81013871</v>
      </c>
      <c r="AH1410" s="20" t="n">
        <f aca="false">FIXED_BOM</f>
        <v>3754</v>
      </c>
      <c r="AI1410" s="24" t="n">
        <f aca="false">(AG1410+AH1410)*(1+CONT)</f>
        <v>6712.3316595165</v>
      </c>
      <c r="AJ1410" s="24" t="n">
        <f aca="false">IF(AR1410&gt;0,AI1410/AR1410,1000000000000)</f>
        <v>1616.46255408609</v>
      </c>
      <c r="AK1410" s="8" t="n">
        <f aca="false">IF(AND(AP1410&gt;=V_NEED,AR1410&gt;=P_MIN,AQ1410&gt;=Z_MIN,F1410&lt;=N_CAP,D1410&lt;=R_MAX,OR(CORONA_REQ=0,O1410&gt;=G1410),OR(CORE_MODE&lt;&gt;3,E_CORE&lt;=E_NULL_MAX),N_CW_A_OK="yes"),1,0)</f>
        <v>1</v>
      </c>
      <c r="AL1410" s="31" t="n">
        <f aca="false">IF(AK1410=1,IF(OBJECTIVE=1,AI1410,AJ1410),1000000000000)+ROW()*0.000000001</f>
        <v>6712.3316609265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IF(CORE_MODE=1,G1410,IF(OR(CORE_MODE=3,CORE_MODE=4),IF(A_FEED=2,0,G1410)+(CHOOSE(N_CW+1,0,1,CW_N2,CW_N3,CW_N4,CW_N5,CW_N6)+IF(A_FEED=2,CHOOSE(MIN(N_CW_A,6)+1,0,1,CW_N2,CW_N3,CW_N4,CW_N5,CW_N6),CHOOSE(MIN(N_CW_A,2)+1,0,CW_A1,CW_A2)))*CW_PER_SWING*AM1410,AM1410))</f>
        <v>30.584793731778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2*ROUNDUP(G1411*1000/V_ZENER,0)*PRICE_Z+(4+IF(CORE_MODE=1,1,0)+IF(OR(CORE_MODE=3,CORE_MODE=4),IF(A_FEED=2,0,1)+2*N_CW+2*N_CW_A,0))*ROUNDUP(G1411*DIODE_SAFETY/V_STICK,0)*PRICE_STICK</f>
        <v>109.2</v>
      </c>
      <c r="AG1411" s="24" t="n">
        <f aca="false">SUM(X1411:AF1411)</f>
        <v>2702.8971316</v>
      </c>
      <c r="AH1411" s="20" t="n">
        <f aca="false">FIXED_BOM</f>
        <v>3754</v>
      </c>
      <c r="AI1411" s="24" t="n">
        <f aca="false">(AG1411+AH1411)*(1+CONT)</f>
        <v>7425.43170134</v>
      </c>
      <c r="AJ1411" s="24" t="n">
        <f aca="false">IF(AR1411&gt;0,AI1411/AR1411,1000000000000)</f>
        <v>1262.64642468909</v>
      </c>
      <c r="AK1411" s="8" t="n">
        <f aca="false">IF(AND(AP1411&gt;=V_NEED,AR1411&gt;=P_MIN,AQ1411&gt;=Z_MIN,F1411&lt;=N_CAP,D1411&lt;=R_MAX,OR(CORONA_REQ=0,O1411&gt;=G1411),OR(CORE_MODE&lt;&gt;3,E_CORE&lt;=E_NULL_MAX),N_CW_A_OK="yes"),1,0)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IF(CORE_MODE=1,G1411,IF(OR(CORE_MODE=3,CORE_MODE=4),IF(A_FEED=2,0,G1411)+(CHOOSE(N_CW+1,0,1,CW_N2,CW_N3,CW_N4,CW_N5,CW_N6)+IF(A_FEED=2,CHOOSE(MIN(N_CW_A,6)+1,0,1,CW_N2,CW_N3,CW_N4,CW_N5,CW_N6),CHOOSE(MIN(N_CW_A,2)+1,0,CW_A1,CW_A2)))*CW_PER_SWING*AM1411,AM1411))</f>
        <v>30.760890626466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2*ROUNDUP(G1412*1000/V_ZENER,0)*PRICE_Z+(4+IF(CORE_MODE=1,1,0)+IF(OR(CORE_MODE=3,CORE_MODE=4),IF(A_FEED=2,0,1)+2*N_CW+2*N_CW_A,0))*ROUNDUP(G1412*DIODE_SAFETY/V_STICK,0)*PRICE_STICK</f>
        <v>109.2</v>
      </c>
      <c r="AG1412" s="24" t="n">
        <f aca="false">SUM(X1412:AF1412)</f>
        <v>3224.65560953</v>
      </c>
      <c r="AH1412" s="20" t="n">
        <f aca="false">FIXED_BOM</f>
        <v>3754</v>
      </c>
      <c r="AI1412" s="24" t="n">
        <f aca="false">(AG1412+AH1412)*(1+CONT)</f>
        <v>8025.4539509595</v>
      </c>
      <c r="AJ1412" s="24" t="n">
        <f aca="false">IF(AR1412&gt;0,AI1412/AR1412,1000000000000)</f>
        <v>1054.60202963067</v>
      </c>
      <c r="AK1412" s="8" t="n">
        <f aca="false">IF(AND(AP1412&gt;=V_NEED,AR1412&gt;=P_MIN,AQ1412&gt;=Z_MIN,F1412&lt;=N_CAP,D1412&lt;=R_MAX,OR(CORONA_REQ=0,O1412&gt;=G1412),OR(CORE_MODE&lt;&gt;3,E_CORE&lt;=E_NULL_MAX),N_CW_A_OK="yes"),1,0)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IF(CORE_MODE=1,G1412,IF(OR(CORE_MODE=3,CORE_MODE=4),IF(A_FEED=2,0,G1412)+(CHOOSE(N_CW+1,0,1,CW_N2,CW_N3,CW_N4,CW_N5,CW_N6)+IF(A_FEED=2,CHOOSE(MIN(N_CW_A,6)+1,0,1,CW_N2,CW_N3,CW_N4,CW_N5,CW_N6),CHOOSE(MIN(N_CW_A,2)+1,0,CW_A1,CW_A2)))*CW_PER_SWING*AM1412,AM1412))</f>
        <v>30.895637348862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2*ROUNDUP(G1413*1000/V_ZENER,0)*PRICE_Z+(4+IF(CORE_MODE=1,1,0)+IF(OR(CORE_MODE=3,CORE_MODE=4),IF(A_FEED=2,0,1)+2*N_CW+2*N_CW_A,0))*ROUNDUP(G1413*DIODE_SAFETY/V_STICK,0)*PRICE_STICK</f>
        <v>109.2</v>
      </c>
      <c r="AG1413" s="24" t="n">
        <f aca="false">SUM(X1413:AF1413)</f>
        <v>3844.74264545</v>
      </c>
      <c r="AH1413" s="20" t="n">
        <f aca="false">FIXED_BOM</f>
        <v>3754</v>
      </c>
      <c r="AI1413" s="24" t="n">
        <f aca="false">(AG1413+AH1413)*(1+CONT)</f>
        <v>8738.5540422675</v>
      </c>
      <c r="AJ1413" s="24" t="n">
        <f aca="false">IF(AR1413&gt;0,AI1413/AR1413,1000000000000)</f>
        <v>935.08035127467</v>
      </c>
      <c r="AK1413" s="8" t="n">
        <f aca="false">IF(AND(AP1413&gt;=V_NEED,AR1413&gt;=P_MIN,AQ1413&gt;=Z_MIN,F1413&lt;=N_CAP,D1413&lt;=R_MAX,OR(CORONA_REQ=0,O1413&gt;=G1413),OR(CORE_MODE&lt;&gt;3,E_CORE&lt;=E_NULL_MAX),N_CW_A_OK="yes"),1,0)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IF(CORE_MODE=1,G1413,IF(OR(CORE_MODE=3,CORE_MODE=4),IF(A_FEED=2,0,G1413)+(CHOOSE(N_CW+1,0,1,CW_N2,CW_N3,CW_N4,CW_N5,CW_N6)+IF(A_FEED=2,CHOOSE(MIN(N_CW_A,6)+1,0,1,CW_N2,CW_N3,CW_N4,CW_N5,CW_N6),CHOOSE(MIN(N_CW_A,2)+1,0,CW_A1,CW_A2)))*CW_PER_SWING*AM1413,AM1413))</f>
        <v>31.003660535562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2*ROUNDUP(G1414*1000/V_ZENER,0)*PRICE_Z+(4+IF(CORE_MODE=1,1,0)+IF(OR(CORE_MODE=3,CORE_MODE=4),IF(A_FEED=2,0,1)+2*N_CW+2*N_CW_A,0))*ROUNDUP(G1414*DIODE_SAFETY/V_STICK,0)*PRICE_STICK</f>
        <v>109.2</v>
      </c>
      <c r="AG1414" s="24" t="n">
        <f aca="false">SUM(X1414:AF1414)</f>
        <v>4986.58812974</v>
      </c>
      <c r="AH1414" s="20" t="n">
        <f aca="false">FIXED_BOM</f>
        <v>3754</v>
      </c>
      <c r="AI1414" s="24" t="n">
        <f aca="false">(AG1414+AH1414)*(1+CONT)</f>
        <v>10051.676349201</v>
      </c>
      <c r="AJ1414" s="24" t="n">
        <f aca="false">IF(AR1414&gt;0,AI1414/AR1414,1000000000000)</f>
        <v>784.563393756573</v>
      </c>
      <c r="AK1414" s="8" t="n">
        <f aca="false">IF(AND(AP1414&gt;=V_NEED,AR1414&gt;=P_MIN,AQ1414&gt;=Z_MIN,F1414&lt;=N_CAP,D1414&lt;=R_MAX,OR(CORONA_REQ=0,O1414&gt;=G1414),OR(CORE_MODE&lt;&gt;3,E_CORE&lt;=E_NULL_MAX),N_CW_A_OK="yes"),1,0)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IF(CORE_MODE=1,G1414,IF(OR(CORE_MODE=3,CORE_MODE=4),IF(A_FEED=2,0,G1414)+(CHOOSE(N_CW+1,0,1,CW_N2,CW_N3,CW_N4,CW_N5,CW_N6)+IF(A_FEED=2,CHOOSE(MIN(N_CW_A,6)+1,0,1,CW_N2,CW_N3,CW_N4,CW_N5,CW_N6),CHOOSE(MIN(N_CW_A,2)+1,0,CW_A1,CW_A2)))*CW_PER_SWING*AM1414,AM1414))</f>
        <v>31.245309889794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2*ROUNDUP(G1415*1000/V_ZENER,0)*PRICE_Z+(4+IF(CORE_MODE=1,1,0)+IF(OR(CORE_MODE=3,CORE_MODE=4),IF(A_FEED=2,0,1)+2*N_CW+2*N_CW_A,0))*ROUNDUP(G1415*DIODE_SAFETY/V_STICK,0)*PRICE_STICK</f>
        <v>109.2</v>
      </c>
      <c r="AG1415" s="24" t="n">
        <f aca="false">SUM(X1415:AF1415)</f>
        <v>1671.56407949</v>
      </c>
      <c r="AH1415" s="20" t="n">
        <f aca="false">FIXED_BOM</f>
        <v>3754</v>
      </c>
      <c r="AI1415" s="24" t="n">
        <f aca="false">(AG1415+AH1415)*(1+CONT)</f>
        <v>6239.3986914135</v>
      </c>
      <c r="AJ1415" s="24" t="n">
        <f aca="false">IF(AR1415&gt;0,AI1415/AR1415,1000000000000)</f>
        <v>2124.22344878902</v>
      </c>
      <c r="AK1415" s="8" t="n">
        <f aca="false">IF(AND(AP1415&gt;=V_NEED,AR1415&gt;=P_MIN,AQ1415&gt;=Z_MIN,F1415&lt;=N_CAP,D1415&lt;=R_MAX,OR(CORONA_REQ=0,O1415&gt;=G1415),OR(CORE_MODE&lt;&gt;3,E_CORE&lt;=E_NULL_MAX),N_CW_A_OK="yes"),1,0)</f>
        <v>1</v>
      </c>
      <c r="AL1415" s="31" t="n">
        <f aca="false">IF(AK1415=1,IF(OBJECTIVE=1,AI1415,AJ1415),1000000000000)+ROW()*0.000000001</f>
        <v>6239.3986928285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IF(CORE_MODE=1,G1415,IF(OR(CORE_MODE=3,CORE_MODE=4),IF(A_FEED=2,0,G1415)+(CHOOSE(N_CW+1,0,1,CW_N2,CW_N3,CW_N4,CW_N5,CW_N6)+IF(A_FEED=2,CHOOSE(MIN(N_CW_A,6)+1,0,1,CW_N2,CW_N3,CW_N4,CW_N5,CW_N6),CHOOSE(MIN(N_CW_A,2)+1,0,CW_A1,CW_A2)))*CW_PER_SWING*AM1415,AM1415))</f>
        <v>30.32272396296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2*ROUNDUP(G1416*1000/V_ZENER,0)*PRICE_Z+(4+IF(CORE_MODE=1,1,0)+IF(OR(CORE_MODE=3,CORE_MODE=4),IF(A_FEED=2,0,1)+2*N_CW+2*N_CW_A,0))*ROUNDUP(G1416*DIODE_SAFETY/V_STICK,0)*PRICE_STICK</f>
        <v>109.2</v>
      </c>
      <c r="AG1416" s="24" t="n">
        <f aca="false">SUM(X1416:AF1416)</f>
        <v>2199.41460528</v>
      </c>
      <c r="AH1416" s="20" t="n">
        <f aca="false">FIXED_BOM</f>
        <v>3754</v>
      </c>
      <c r="AI1416" s="24" t="n">
        <f aca="false">(AG1416+AH1416)*(1+CONT)</f>
        <v>6846.426796072</v>
      </c>
      <c r="AJ1416" s="24" t="n">
        <f aca="false">IF(AR1416&gt;0,AI1416/AR1416,1000000000000)</f>
        <v>1384.77349686746</v>
      </c>
      <c r="AK1416" s="8" t="n">
        <f aca="false">IF(AND(AP1416&gt;=V_NEED,AR1416&gt;=P_MIN,AQ1416&gt;=Z_MIN,F1416&lt;=N_CAP,D1416&lt;=R_MAX,OR(CORONA_REQ=0,O1416&gt;=G1416),OR(CORE_MODE&lt;&gt;3,E_CORE&lt;=E_NULL_MAX),N_CW_A_OK="yes"),1,0)</f>
        <v>1</v>
      </c>
      <c r="AL1416" s="31" t="n">
        <f aca="false">IF(AK1416=1,IF(OBJECTIVE=1,AI1416,AJ1416),1000000000000)+ROW()*0.000000001</f>
        <v>6846.426797488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IF(CORE_MODE=1,G1416,IF(OR(CORE_MODE=3,CORE_MODE=4),IF(A_FEED=2,0,G1416)+(CHOOSE(N_CW+1,0,1,CW_N2,CW_N3,CW_N4,CW_N5,CW_N6)+IF(A_FEED=2,CHOOSE(MIN(N_CW_A,6)+1,0,1,CW_N2,CW_N3,CW_N4,CW_N5,CW_N6),CHOOSE(MIN(N_CW_A,2)+1,0,CW_A1,CW_A2)))*CW_PER_SWING*AM1416,AM1416))</f>
        <v>30.578282628894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2*ROUNDUP(G1417*1000/V_ZENER,0)*PRICE_Z+(4+IF(CORE_MODE=1,1,0)+IF(OR(CORE_MODE=3,CORE_MODE=4),IF(A_FEED=2,0,1)+2*N_CW+2*N_CW_A,0))*ROUNDUP(G1417*DIODE_SAFETY/V_STICK,0)*PRICE_STICK</f>
        <v>109.2</v>
      </c>
      <c r="AG1417" s="24" t="n">
        <f aca="false">SUM(X1417:AF1417)</f>
        <v>2825.59352103</v>
      </c>
      <c r="AH1417" s="20" t="n">
        <f aca="false">FIXED_BOM</f>
        <v>3754</v>
      </c>
      <c r="AI1417" s="24" t="n">
        <f aca="false">(AG1417+AH1417)*(1+CONT)</f>
        <v>7566.5325491845</v>
      </c>
      <c r="AJ1417" s="24" t="n">
        <f aca="false">IF(AR1417&gt;0,AI1417/AR1417,1000000000000)</f>
        <v>1088.49233407551</v>
      </c>
      <c r="AK1417" s="8" t="n">
        <f aca="false">IF(AND(AP1417&gt;=V_NEED,AR1417&gt;=P_MIN,AQ1417&gt;=Z_MIN,F1417&lt;=N_CAP,D1417&lt;=R_MAX,OR(CORONA_REQ=0,O1417&gt;=G1417),OR(CORE_MODE&lt;&gt;3,E_CORE&lt;=E_NULL_MAX),N_CW_A_OK="yes"),1,0)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IF(CORE_MODE=1,G1417,IF(OR(CORE_MODE=3,CORE_MODE=4),IF(A_FEED=2,0,G1417)+(CHOOSE(N_CW+1,0,1,CW_N2,CW_N3,CW_N4,CW_N5,CW_N6)+IF(A_FEED=2,CHOOSE(MIN(N_CW_A,6)+1,0,1,CW_N2,CW_N3,CW_N4,CW_N5,CW_N6),CHOOSE(MIN(N_CW_A,2)+1,0,CW_A1,CW_A2)))*CW_PER_SWING*AM1417,AM1417))</f>
        <v>30.754400746212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2*ROUNDUP(G1418*1000/V_ZENER,0)*PRICE_Z+(4+IF(CORE_MODE=1,1,0)+IF(OR(CORE_MODE=3,CORE_MODE=4),IF(A_FEED=2,0,1)+2*N_CW+2*N_CW_A,0))*ROUNDUP(G1418*DIODE_SAFETY/V_STICK,0)*PRICE_STICK</f>
        <v>109.2</v>
      </c>
      <c r="AG1418" s="24" t="n">
        <f aca="false">SUM(X1418:AF1418)</f>
        <v>3451.77250178</v>
      </c>
      <c r="AH1418" s="20" t="n">
        <f aca="false">FIXED_BOM</f>
        <v>3754</v>
      </c>
      <c r="AI1418" s="24" t="n">
        <f aca="false">(AG1418+AH1418)*(1+CONT)</f>
        <v>8286.638377047</v>
      </c>
      <c r="AJ1418" s="24" t="n">
        <f aca="false">IF(AR1418&gt;0,AI1418/AR1418,1000000000000)</f>
        <v>924.467825124042</v>
      </c>
      <c r="AK1418" s="8" t="n">
        <f aca="false">IF(AND(AP1418&gt;=V_NEED,AR1418&gt;=P_MIN,AQ1418&gt;=Z_MIN,F1418&lt;=N_CAP,D1418&lt;=R_MAX,OR(CORONA_REQ=0,O1418&gt;=G1418),OR(CORE_MODE&lt;&gt;3,E_CORE&lt;=E_NULL_MAX),N_CW_A_OK="yes"),1,0)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IF(CORE_MODE=1,G1418,IF(OR(CORE_MODE=3,CORE_MODE=4),IF(A_FEED=2,0,G1418)+(CHOOSE(N_CW+1,0,1,CW_N2,CW_N3,CW_N4,CW_N5,CW_N6)+IF(A_FEED=2,CHOOSE(MIN(N_CW_A,6)+1,0,1,CW_N2,CW_N3,CW_N4,CW_N5,CW_N6),CHOOSE(MIN(N_CW_A,2)+1,0,CW_A1,CW_A2)))*CW_PER_SWING*AM1418,AM1418))</f>
        <v>30.88798871301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2*ROUNDUP(G1419*1000/V_ZENER,0)*PRICE_Z+(4+IF(CORE_MODE=1,1,0)+IF(OR(CORE_MODE=3,CORE_MODE=4),IF(A_FEED=2,0,1)+2*N_CW+2*N_CW_A,0))*ROUNDUP(G1419*DIODE_SAFETY/V_STICK,0)*PRICE_STICK</f>
        <v>109.2</v>
      </c>
      <c r="AG1419" s="24" t="n">
        <f aca="false">SUM(X1419:AF1419)</f>
        <v>3979.62302757</v>
      </c>
      <c r="AH1419" s="20" t="n">
        <f aca="false">FIXED_BOM</f>
        <v>3754</v>
      </c>
      <c r="AI1419" s="24" t="n">
        <f aca="false">(AG1419+AH1419)*(1+CONT)</f>
        <v>8893.6664817055</v>
      </c>
      <c r="AJ1419" s="24" t="n">
        <f aca="false">IF(AR1419&gt;0,AI1419/AR1419,1000000000000)</f>
        <v>810.027087077944</v>
      </c>
      <c r="AK1419" s="8" t="n">
        <f aca="false">IF(AND(AP1419&gt;=V_NEED,AR1419&gt;=P_MIN,AQ1419&gt;=Z_MIN,F1419&lt;=N_CAP,D1419&lt;=R_MAX,OR(CORONA_REQ=0,O1419&gt;=G1419),OR(CORE_MODE&lt;&gt;3,E_CORE&lt;=E_NULL_MAX),N_CW_A_OK="yes"),1,0)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IF(CORE_MODE=1,G1419,IF(OR(CORE_MODE=3,CORE_MODE=4),IF(A_FEED=2,0,G1419)+(CHOOSE(N_CW+1,0,1,CW_N2,CW_N3,CW_N4,CW_N5,CW_N6)+IF(A_FEED=2,CHOOSE(MIN(N_CW_A,6)+1,0,1,CW_N2,CW_N3,CW_N4,CW_N5,CW_N6),CHOOSE(MIN(N_CW_A,2)+1,0,CW_A1,CW_A2)))*CW_PER_SWING*AM1419,AM1419))</f>
        <v>31.017565602738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2*ROUNDUP(G1420*1000/V_ZENER,0)*PRICE_Z+(4+IF(CORE_MODE=1,1,0)+IF(OR(CORE_MODE=3,CORE_MODE=4),IF(A_FEED=2,0,1)+2*N_CW+2*N_CW_A,0))*ROUNDUP(G1420*DIODE_SAFETY/V_STICK,0)*PRICE_STICK</f>
        <v>109.2</v>
      </c>
      <c r="AG1420" s="24" t="n">
        <f aca="false">SUM(X1420:AF1420)</f>
        <v>5231.98092407</v>
      </c>
      <c r="AH1420" s="20" t="n">
        <f aca="false">FIXED_BOM</f>
        <v>3754</v>
      </c>
      <c r="AI1420" s="24" t="n">
        <f aca="false">(AG1420+AH1420)*(1+CONT)</f>
        <v>10333.8780626805</v>
      </c>
      <c r="AJ1420" s="24" t="n">
        <f aca="false">IF(AR1420&gt;0,AI1420/AR1420,1000000000000)</f>
        <v>687.698213027017</v>
      </c>
      <c r="AK1420" s="8" t="n">
        <f aca="false">IF(AND(AP1420&gt;=V_NEED,AR1420&gt;=P_MIN,AQ1420&gt;=Z_MIN,F1420&lt;=N_CAP,D1420&lt;=R_MAX,OR(CORONA_REQ=0,O1420&gt;=G1420),OR(CORE_MODE&lt;&gt;3,E_CORE&lt;=E_NULL_MAX),N_CW_A_OK="yes"),1,0)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IF(CORE_MODE=1,G1420,IF(OR(CORE_MODE=3,CORE_MODE=4),IF(A_FEED=2,0,G1420)+(CHOOSE(N_CW+1,0,1,CW_N2,CW_N3,CW_N4,CW_N5,CW_N6)+IF(A_FEED=2,CHOOSE(MIN(N_CW_A,6)+1,0,1,CW_N2,CW_N3,CW_N4,CW_N5,CW_N6),CHOOSE(MIN(N_CW_A,2)+1,0,CW_A1,CW_A2)))*CW_PER_SWING*AM1420,AM1420))</f>
        <v>31.31350244451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2*ROUNDUP(G1421*1000/V_ZENER,0)*PRICE_Z+(4+IF(CORE_MODE=1,1,0)+IF(OR(CORE_MODE=3,CORE_MODE=4),IF(A_FEED=2,0,1)+2*N_CW+2*N_CW_A,0))*ROUNDUP(G1421*DIODE_SAFETY/V_STICK,0)*PRICE_STICK</f>
        <v>109.2</v>
      </c>
      <c r="AG1421" s="24" t="n">
        <f aca="false">SUM(X1421:AF1421)</f>
        <v>1683.74805521</v>
      </c>
      <c r="AH1421" s="20" t="n">
        <f aca="false">FIXED_BOM</f>
        <v>3754</v>
      </c>
      <c r="AI1421" s="24" t="n">
        <f aca="false">(AG1421+AH1421)*(1+CONT)</f>
        <v>6253.4102634915</v>
      </c>
      <c r="AJ1421" s="24" t="n">
        <f aca="false">IF(AR1421&gt;0,AI1421/AR1421,1000000000000)</f>
        <v>1954.84863608518</v>
      </c>
      <c r="AK1421" s="8" t="n">
        <f aca="false">IF(AND(AP1421&gt;=V_NEED,AR1421&gt;=P_MIN,AQ1421&gt;=Z_MIN,F1421&lt;=N_CAP,D1421&lt;=R_MAX,OR(CORONA_REQ=0,O1421&gt;=G1421),OR(CORE_MODE&lt;&gt;3,E_CORE&lt;=E_NULL_MAX),N_CW_A_OK="yes"),1,0)</f>
        <v>1</v>
      </c>
      <c r="AL1421" s="31" t="n">
        <f aca="false">IF(AK1421=1,IF(OBJECTIVE=1,AI1421,AJ1421),1000000000000)+ROW()*0.000000001</f>
        <v>6253.4102649125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IF(CORE_MODE=1,G1421,IF(OR(CORE_MODE=3,CORE_MODE=4),IF(A_FEED=2,0,G1421)+(CHOOSE(N_CW+1,0,1,CW_N2,CW_N3,CW_N4,CW_N5,CW_N6)+IF(A_FEED=2,CHOOSE(MIN(N_CW_A,6)+1,0,1,CW_N2,CW_N3,CW_N4,CW_N5,CW_N6),CHOOSE(MIN(N_CW_A,2)+1,0,CW_A1,CW_A2)))*CW_PER_SWING*AM1421,AM1421))</f>
        <v>30.147386838426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2*ROUNDUP(G1422*1000/V_ZENER,0)*PRICE_Z+(4+IF(CORE_MODE=1,1,0)+IF(OR(CORE_MODE=3,CORE_MODE=4),IF(A_FEED=2,0,1)+2*N_CW+2*N_CW_A,0))*ROUNDUP(G1422*DIODE_SAFETY/V_STICK,0)*PRICE_STICK</f>
        <v>109.2</v>
      </c>
      <c r="AG1422" s="24" t="n">
        <f aca="false">SUM(X1422:AF1422)</f>
        <v>2316.01895882</v>
      </c>
      <c r="AH1422" s="20" t="n">
        <f aca="false">FIXED_BOM</f>
        <v>3754</v>
      </c>
      <c r="AI1422" s="24" t="n">
        <f aca="false">(AG1422+AH1422)*(1+CONT)</f>
        <v>6980.521802643</v>
      </c>
      <c r="AJ1422" s="24" t="n">
        <f aca="false">IF(AR1422&gt;0,AI1422/AR1422,1000000000000)</f>
        <v>1308.03587472633</v>
      </c>
      <c r="AK1422" s="8" t="n">
        <f aca="false">IF(AND(AP1422&gt;=V_NEED,AR1422&gt;=P_MIN,AQ1422&gt;=Z_MIN,F1422&lt;=N_CAP,D1422&lt;=R_MAX,OR(CORONA_REQ=0,O1422&gt;=G1422),OR(CORE_MODE&lt;&gt;3,E_CORE&lt;=E_NULL_MAX),N_CW_A_OK="yes"),1,0)</f>
        <v>1</v>
      </c>
      <c r="AL1422" s="31" t="n">
        <f aca="false">IF(AK1422=1,IF(OBJECTIVE=1,AI1422,AJ1422),1000000000000)+ROW()*0.000000001</f>
        <v>6980.521804065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IF(CORE_MODE=1,G1422,IF(OR(CORE_MODE=3,CORE_MODE=4),IF(A_FEED=2,0,G1422)+(CHOOSE(N_CW+1,0,1,CW_N2,CW_N3,CW_N4,CW_N5,CW_N6)+IF(A_FEED=2,CHOOSE(MIN(N_CW_A,6)+1,0,1,CW_N2,CW_N3,CW_N4,CW_N5,CW_N6),CHOOSE(MIN(N_CW_A,2)+1,0,CW_A1,CW_A2)))*CW_PER_SWING*AM1422,AM1422))</f>
        <v>30.401349562584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2*ROUNDUP(G1423*1000/V_ZENER,0)*PRICE_Z+(4+IF(CORE_MODE=1,1,0)+IF(OR(CORE_MODE=3,CORE_MODE=4),IF(A_FEED=2,0,1)+2*N_CW+2*N_CW_A,0))*ROUNDUP(G1423*DIODE_SAFETY/V_STICK,0)*PRICE_STICK</f>
        <v>109.2</v>
      </c>
      <c r="AG1423" s="24" t="n">
        <f aca="false">SUM(X1423:AF1423)</f>
        <v>2948.28992593</v>
      </c>
      <c r="AH1423" s="20" t="n">
        <f aca="false">FIXED_BOM</f>
        <v>3754</v>
      </c>
      <c r="AI1423" s="24" t="n">
        <f aca="false">(AG1423+AH1423)*(1+CONT)</f>
        <v>7707.6334148195</v>
      </c>
      <c r="AJ1423" s="24" t="n">
        <f aca="false">IF(AR1423&gt;0,AI1423/AR1423,1000000000000)</f>
        <v>1029.62000363343</v>
      </c>
      <c r="AK1423" s="8" t="n">
        <f aca="false">IF(AND(AP1423&gt;=V_NEED,AR1423&gt;=P_MIN,AQ1423&gt;=Z_MIN,F1423&lt;=N_CAP,D1423&lt;=R_MAX,OR(CORONA_REQ=0,O1423&gt;=G1423),OR(CORE_MODE&lt;&gt;3,E_CORE&lt;=E_NULL_MAX),N_CW_A_OK="yes"),1,0)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IF(CORE_MODE=1,G1423,IF(OR(CORE_MODE=3,CORE_MODE=4),IF(A_FEED=2,0,G1423)+(CHOOSE(N_CW+1,0,1,CW_N2,CW_N3,CW_N4,CW_N5,CW_N6)+IF(A_FEED=2,CHOOSE(MIN(N_CW_A,6)+1,0,1,CW_N2,CW_N3,CW_N4,CW_N5,CW_N6),CHOOSE(MIN(N_CW_A,2)+1,0,CW_A1,CW_A2)))*CW_PER_SWING*AM1423,AM1423))</f>
        <v>30.576767333112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2*ROUNDUP(G1424*1000/V_ZENER,0)*PRICE_Z+(4+IF(CORE_MODE=1,1,0)+IF(OR(CORE_MODE=3,CORE_MODE=4),IF(A_FEED=2,0,1)+2*N_CW+2*N_CW_A,0))*ROUNDUP(G1424*DIODE_SAFETY/V_STICK,0)*PRICE_STICK</f>
        <v>109.2</v>
      </c>
      <c r="AG1424" s="24" t="n">
        <f aca="false">SUM(X1424:AF1424)</f>
        <v>3580.56095454</v>
      </c>
      <c r="AH1424" s="20" t="n">
        <f aca="false">FIXED_BOM</f>
        <v>3754</v>
      </c>
      <c r="AI1424" s="24" t="n">
        <f aca="false">(AG1424+AH1424)*(1+CONT)</f>
        <v>8434.745097721</v>
      </c>
      <c r="AJ1424" s="24" t="n">
        <f aca="false">IF(AR1424&gt;0,AI1424/AR1424,1000000000000)</f>
        <v>875.355572470372</v>
      </c>
      <c r="AK1424" s="8" t="n">
        <f aca="false">IF(AND(AP1424&gt;=V_NEED,AR1424&gt;=P_MIN,AQ1424&gt;=Z_MIN,F1424&lt;=N_CAP,D1424&lt;=R_MAX,OR(CORONA_REQ=0,O1424&gt;=G1424),OR(CORE_MODE&lt;&gt;3,E_CORE&lt;=E_NULL_MAX),N_CW_A_OK="yes"),1,0)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IF(CORE_MODE=1,G1424,IF(OR(CORE_MODE=3,CORE_MODE=4),IF(A_FEED=2,0,G1424)+(CHOOSE(N_CW+1,0,1,CW_N2,CW_N3,CW_N4,CW_N5,CW_N6)+IF(A_FEED=2,CHOOSE(MIN(N_CW_A,6)+1,0,1,CW_N2,CW_N3,CW_N4,CW_N5,CW_N6),CHOOSE(MIN(N_CW_A,2)+1,0,CW_A1,CW_A2)))*CW_PER_SWING*AM1424,AM1424))</f>
        <v>30.716556552396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2*ROUNDUP(G1425*1000/V_ZENER,0)*PRICE_Z+(4+IF(CORE_MODE=1,1,0)+IF(OR(CORE_MODE=3,CORE_MODE=4),IF(A_FEED=2,0,1)+2*N_CW+2*N_CW_A,0))*ROUNDUP(G1425*DIODE_SAFETY/V_STICK,0)*PRICE_STICK</f>
        <v>109.2</v>
      </c>
      <c r="AG1425" s="24" t="n">
        <f aca="false">SUM(X1425:AF1425)</f>
        <v>4212.83184618</v>
      </c>
      <c r="AH1425" s="20" t="n">
        <f aca="false">FIXED_BOM</f>
        <v>3754</v>
      </c>
      <c r="AI1425" s="24" t="n">
        <f aca="false">(AG1425+AH1425)*(1+CONT)</f>
        <v>9161.856623107</v>
      </c>
      <c r="AJ1425" s="24" t="n">
        <f aca="false">IF(AR1425&gt;0,AI1425/AR1425,1000000000000)</f>
        <v>777.731293207503</v>
      </c>
      <c r="AK1425" s="8" t="n">
        <f aca="false">IF(AND(AP1425&gt;=V_NEED,AR1425&gt;=P_MIN,AQ1425&gt;=Z_MIN,F1425&lt;=N_CAP,D1425&lt;=R_MAX,OR(CORONA_REQ=0,O1425&gt;=G1425),OR(CORE_MODE&lt;&gt;3,E_CORE&lt;=E_NULL_MAX),N_CW_A_OK="yes"),1,0)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IF(CORE_MODE=1,G1425,IF(OR(CORE_MODE=3,CORE_MODE=4),IF(A_FEED=2,0,G1425)+(CHOOSE(N_CW+1,0,1,CW_N2,CW_N3,CW_N4,CW_N5,CW_N6)+IF(A_FEED=2,CHOOSE(MIN(N_CW_A,6)+1,0,1,CW_N2,CW_N3,CW_N4,CW_N5,CW_N6),CHOOSE(MIN(N_CW_A,2)+1,0,CW_A1,CW_A2)))*CW_PER_SWING*AM1425,AM1425))</f>
        <v>30.901163721714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2*ROUNDUP(G1426*1000/V_ZENER,0)*PRICE_Z+(4+IF(CORE_MODE=1,1,0)+IF(OR(CORE_MODE=3,CORE_MODE=4),IF(A_FEED=2,0,1)+2*N_CW+2*N_CW_A,0))*ROUNDUP(G1426*DIODE_SAFETY/V_STICK,0)*PRICE_STICK</f>
        <v>109.2</v>
      </c>
      <c r="AG1426" s="24" t="n">
        <f aca="false">SUM(X1426:AF1426)</f>
        <v>5477.3737834</v>
      </c>
      <c r="AH1426" s="20" t="n">
        <f aca="false">FIXED_BOM</f>
        <v>3754</v>
      </c>
      <c r="AI1426" s="24" t="n">
        <f aca="false">(AG1426+AH1426)*(1+CONT)</f>
        <v>10616.07985091</v>
      </c>
      <c r="AJ1426" s="24" t="n">
        <f aca="false">IF(AR1426&gt;0,AI1426/AR1426,1000000000000)</f>
        <v>659.943851167991</v>
      </c>
      <c r="AK1426" s="8" t="n">
        <f aca="false">IF(AND(AP1426&gt;=V_NEED,AR1426&gt;=P_MIN,AQ1426&gt;=Z_MIN,F1426&lt;=N_CAP,D1426&lt;=R_MAX,OR(CORONA_REQ=0,O1426&gt;=G1426),OR(CORE_MODE&lt;&gt;3,E_CORE&lt;=E_NULL_MAX),N_CW_A_OK="yes"),1,0)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IF(CORE_MODE=1,G1426,IF(OR(CORE_MODE=3,CORE_MODE=4),IF(A_FEED=2,0,G1426)+(CHOOSE(N_CW+1,0,1,CW_N2,CW_N3,CW_N4,CW_N5,CW_N6)+IF(A_FEED=2,CHOOSE(MIN(N_CW_A,6)+1,0,1,CW_N2,CW_N3,CW_N4,CW_N5,CW_N6),CHOOSE(MIN(N_CW_A,2)+1,0,CW_A1,CW_A2)))*CW_PER_SWING*AM1426,AM1426))</f>
        <v>31.189086898398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2*ROUNDUP(G1427*1000/V_ZENER,0)*PRICE_Z+(4+IF(CORE_MODE=1,1,0)+IF(OR(CORE_MODE=3,CORE_MODE=4),IF(A_FEED=2,0,1)+2*N_CW+2*N_CW_A,0))*ROUNDUP(G1427*DIODE_SAFETY/V_STICK,0)*PRICE_STICK</f>
        <v>109.2</v>
      </c>
      <c r="AG1427" s="24" t="n">
        <f aca="false">SUM(X1427:AF1427)</f>
        <v>1634.91020506</v>
      </c>
      <c r="AH1427" s="20" t="n">
        <f aca="false">FIXED_BOM</f>
        <v>3754</v>
      </c>
      <c r="AI1427" s="24" t="n">
        <f aca="false">(AG1427+AH1427)*(1+CONT)</f>
        <v>6197.246735819</v>
      </c>
      <c r="AJ1427" s="24" t="n">
        <f aca="false">IF(AR1427&gt;0,AI1427/AR1427,1000000000000)</f>
        <v>2628.80136004152</v>
      </c>
      <c r="AK1427" s="8" t="n">
        <f aca="false">IF(AND(AP1427&gt;=V_NEED,AR1427&gt;=P_MIN,AQ1427&gt;=Z_MIN,F1427&lt;=N_CAP,D1427&lt;=R_MAX,OR(CORONA_REQ=0,O1427&gt;=G1427),OR(CORE_MODE&lt;&gt;3,E_CORE&lt;=E_NULL_MAX),N_CW_A_OK="yes"),1,0)</f>
        <v>1</v>
      </c>
      <c r="AL1427" s="31" t="n">
        <f aca="false">IF(AK1427=1,IF(OBJECTIVE=1,AI1427,AJ1427),1000000000000)+ROW()*0.000000001</f>
        <v>6197.246737246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IF(CORE_MODE=1,G1427,IF(OR(CORE_MODE=3,CORE_MODE=4),IF(A_FEED=2,0,G1427)+(CHOOSE(N_CW+1,0,1,CW_N2,CW_N3,CW_N4,CW_N5,CW_N6)+IF(A_FEED=2,CHOOSE(MIN(N_CW_A,6)+1,0,1,CW_N2,CW_N3,CW_N4,CW_N5,CW_N6),CHOOSE(MIN(N_CW_A,2)+1,0,CW_A1,CW_A2)))*CW_PER_SWING*AM1427,AM1427))</f>
        <v>30.194806682898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2*ROUNDUP(G1428*1000/V_ZENER,0)*PRICE_Z+(4+IF(CORE_MODE=1,1,0)+IF(OR(CORE_MODE=3,CORE_MODE=4),IF(A_FEED=2,0,1)+2*N_CW+2*N_CW_A,0))*ROUNDUP(G1428*DIODE_SAFETY/V_STICK,0)*PRICE_STICK</f>
        <v>109.2</v>
      </c>
      <c r="AG1428" s="24" t="n">
        <f aca="false">SUM(X1428:AF1428)</f>
        <v>2184.36486629</v>
      </c>
      <c r="AH1428" s="20" t="n">
        <f aca="false">FIXED_BOM</f>
        <v>3754</v>
      </c>
      <c r="AI1428" s="24" t="n">
        <f aca="false">(AG1428+AH1428)*(1+CONT)</f>
        <v>6829.1195962335</v>
      </c>
      <c r="AJ1428" s="24" t="n">
        <f aca="false">IF(AR1428&gt;0,AI1428/AR1428,1000000000000)</f>
        <v>1696.20200377174</v>
      </c>
      <c r="AK1428" s="8" t="n">
        <f aca="false">IF(AND(AP1428&gt;=V_NEED,AR1428&gt;=P_MIN,AQ1428&gt;=Z_MIN,F1428&lt;=N_CAP,D1428&lt;=R_MAX,OR(CORONA_REQ=0,O1428&gt;=G1428),OR(CORE_MODE&lt;&gt;3,E_CORE&lt;=E_NULL_MAX),N_CW_A_OK="yes"),1,0)</f>
        <v>1</v>
      </c>
      <c r="AL1428" s="31" t="n">
        <f aca="false">IF(AK1428=1,IF(OBJECTIVE=1,AI1428,AJ1428),1000000000000)+ROW()*0.000000001</f>
        <v>6829.1195976615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IF(CORE_MODE=1,G1428,IF(OR(CORE_MODE=3,CORE_MODE=4),IF(A_FEED=2,0,G1428)+(CHOOSE(N_CW+1,0,1,CW_N2,CW_N3,CW_N4,CW_N5,CW_N6)+IF(A_FEED=2,CHOOSE(MIN(N_CW_A,6)+1,0,1,CW_N2,CW_N3,CW_N4,CW_N5,CW_N6),CHOOSE(MIN(N_CW_A,2)+1,0,CW_A1,CW_A2)))*CW_PER_SWING*AM1428,AM1428))</f>
        <v>30.475386829602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2*ROUNDUP(G1429*1000/V_ZENER,0)*PRICE_Z+(4+IF(CORE_MODE=1,1,0)+IF(OR(CORE_MODE=3,CORE_MODE=4),IF(A_FEED=2,0,1)+2*N_CW+2*N_CW_A,0))*ROUNDUP(G1429*DIODE_SAFETY/V_STICK,0)*PRICE_STICK</f>
        <v>109.2</v>
      </c>
      <c r="AG1429" s="24" t="n">
        <f aca="false">SUM(X1429:AF1429)</f>
        <v>2841.38122132</v>
      </c>
      <c r="AH1429" s="20" t="n">
        <f aca="false">FIXED_BOM</f>
        <v>3754</v>
      </c>
      <c r="AI1429" s="24" t="n">
        <f aca="false">(AG1429+AH1429)*(1+CONT)</f>
        <v>7584.688404518</v>
      </c>
      <c r="AJ1429" s="24" t="n">
        <f aca="false">IF(AR1429&gt;0,AI1429/AR1429,1000000000000)</f>
        <v>1329.76734243328</v>
      </c>
      <c r="AK1429" s="8" t="n">
        <f aca="false">IF(AND(AP1429&gt;=V_NEED,AR1429&gt;=P_MIN,AQ1429&gt;=Z_MIN,F1429&lt;=N_CAP,D1429&lt;=R_MAX,OR(CORONA_REQ=0,O1429&gt;=G1429),OR(CORE_MODE&lt;&gt;3,E_CORE&lt;=E_NULL_MAX),N_CW_A_OK="yes"),1,0)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IF(CORE_MODE=1,G1429,IF(OR(CORE_MODE=3,CORE_MODE=4),IF(A_FEED=2,0,G1429)+(CHOOSE(N_CW+1,0,1,CW_N2,CW_N3,CW_N4,CW_N5,CW_N6)+IF(A_FEED=2,CHOOSE(MIN(N_CW_A,6)+1,0,1,CW_N2,CW_N3,CW_N4,CW_N5,CW_N6),CHOOSE(MIN(N_CW_A,2)+1,0,CW_A1,CW_A2)))*CW_PER_SWING*AM1429,AM1429))</f>
        <v>30.650044829976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2*ROUNDUP(G1430*1000/V_ZENER,0)*PRICE_Z+(4+IF(CORE_MODE=1,1,0)+IF(OR(CORE_MODE=3,CORE_MODE=4),IF(A_FEED=2,0,1)+2*N_CW+2*N_CW_A,0))*ROUNDUP(G1430*DIODE_SAFETY/V_STICK,0)*PRICE_STICK</f>
        <v>109.2</v>
      </c>
      <c r="AG1430" s="24" t="n">
        <f aca="false">SUM(X1430:AF1430)</f>
        <v>3390.83588255</v>
      </c>
      <c r="AH1430" s="20" t="n">
        <f aca="false">FIXED_BOM</f>
        <v>3754</v>
      </c>
      <c r="AI1430" s="24" t="n">
        <f aca="false">(AG1430+AH1430)*(1+CONT)</f>
        <v>8216.5612649325</v>
      </c>
      <c r="AJ1430" s="24" t="n">
        <f aca="false">IF(AR1430&gt;0,AI1430/AR1430,1000000000000)</f>
        <v>1112.87294000953</v>
      </c>
      <c r="AK1430" s="8" t="n">
        <f aca="false">IF(AND(AP1430&gt;=V_NEED,AR1430&gt;=P_MIN,AQ1430&gt;=Z_MIN,F1430&lt;=N_CAP,D1430&lt;=R_MAX,OR(CORONA_REQ=0,O1430&gt;=G1430),OR(CORE_MODE&lt;&gt;3,E_CORE&lt;=E_NULL_MAX),N_CW_A_OK="yes"),1,0)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IF(CORE_MODE=1,G1430,IF(OR(CORE_MODE=3,CORE_MODE=4),IF(A_FEED=2,0,G1430)+(CHOOSE(N_CW+1,0,1,CW_N2,CW_N3,CW_N4,CW_N5,CW_N6)+IF(A_FEED=2,CHOOSE(MIN(N_CW_A,6)+1,0,1,CW_N2,CW_N3,CW_N4,CW_N5,CW_N6),CHOOSE(MIN(N_CW_A,2)+1,0,CW_A1,CW_A2)))*CW_PER_SWING*AM1430,AM1430))</f>
        <v>30.784468968396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2*ROUNDUP(G1431*1000/V_ZENER,0)*PRICE_Z+(4+IF(CORE_MODE=1,1,0)+IF(OR(CORE_MODE=3,CORE_MODE=4),IF(A_FEED=2,0,1)+2*N_CW+2*N_CW_A,0))*ROUNDUP(G1431*DIODE_SAFETY/V_STICK,0)*PRICE_STICK</f>
        <v>109.2</v>
      </c>
      <c r="AG1431" s="24" t="n">
        <f aca="false">SUM(X1431:AF1431)</f>
        <v>4047.85217258</v>
      </c>
      <c r="AH1431" s="20" t="n">
        <f aca="false">FIXED_BOM</f>
        <v>3754</v>
      </c>
      <c r="AI1431" s="24" t="n">
        <f aca="false">(AG1431+AH1431)*(1+CONT)</f>
        <v>8972.129998467</v>
      </c>
      <c r="AJ1431" s="24" t="n">
        <f aca="false">IF(AR1431&gt;0,AI1431/AR1431,1000000000000)</f>
        <v>990.915889056027</v>
      </c>
      <c r="AK1431" s="8" t="n">
        <f aca="false">IF(AND(AP1431&gt;=V_NEED,AR1431&gt;=P_MIN,AQ1431&gt;=Z_MIN,F1431&lt;=N_CAP,D1431&lt;=R_MAX,OR(CORONA_REQ=0,O1431&gt;=G1431),OR(CORE_MODE&lt;&gt;3,E_CORE&lt;=E_NULL_MAX),N_CW_A_OK="yes"),1,0)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IF(CORE_MODE=1,G1431,IF(OR(CORE_MODE=3,CORE_MODE=4),IF(A_FEED=2,0,G1431)+(CHOOSE(N_CW+1,0,1,CW_N2,CW_N3,CW_N4,CW_N5,CW_N6)+IF(A_FEED=2,CHOOSE(MIN(N_CW_A,6)+1,0,1,CW_N2,CW_N3,CW_N4,CW_N5,CW_N6),CHOOSE(MIN(N_CW_A,2)+1,0,CW_A1,CW_A2)))*CW_PER_SWING*AM1431,AM1431))</f>
        <v>30.892326618582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2*ROUNDUP(G1432*1000/V_ZENER,0)*PRICE_Z+(4+IF(CORE_MODE=1,1,0)+IF(OR(CORE_MODE=3,CORE_MODE=4),IF(A_FEED=2,0,1)+2*N_CW+2*N_CW_A,0))*ROUNDUP(G1432*DIODE_SAFETY/V_STICK,0)*PRICE_STICK</f>
        <v>109.2</v>
      </c>
      <c r="AG1432" s="24" t="n">
        <f aca="false">SUM(X1432:AF1432)</f>
        <v>5254.32320231</v>
      </c>
      <c r="AH1432" s="20" t="n">
        <f aca="false">FIXED_BOM</f>
        <v>3754</v>
      </c>
      <c r="AI1432" s="24" t="n">
        <f aca="false">(AG1432+AH1432)*(1+CONT)</f>
        <v>10359.5716826565</v>
      </c>
      <c r="AJ1432" s="24" t="n">
        <f aca="false">IF(AR1432&gt;0,AI1432/AR1432,1000000000000)</f>
        <v>834.417007366652</v>
      </c>
      <c r="AK1432" s="8" t="n">
        <f aca="false">IF(AND(AP1432&gt;=V_NEED,AR1432&gt;=P_MIN,AQ1432&gt;=Z_MIN,F1432&lt;=N_CAP,D1432&lt;=R_MAX,OR(CORONA_REQ=0,O1432&gt;=G1432),OR(CORE_MODE&lt;&gt;3,E_CORE&lt;=E_NULL_MAX),N_CW_A_OK="yes"),1,0)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IF(CORE_MODE=1,G1432,IF(OR(CORE_MODE=3,CORE_MODE=4),IF(A_FEED=2,0,G1432)+(CHOOSE(N_CW+1,0,1,CW_N2,CW_N3,CW_N4,CW_N5,CW_N6)+IF(A_FEED=2,CHOOSE(MIN(N_CW_A,6)+1,0,1,CW_N2,CW_N3,CW_N4,CW_N5,CW_N6),CHOOSE(MIN(N_CW_A,2)+1,0,CW_A1,CW_A2)))*CW_PER_SWING*AM1432,AM1432))</f>
        <v>31.132613479968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2*ROUNDUP(G1433*1000/V_ZENER,0)*PRICE_Z+(4+IF(CORE_MODE=1,1,0)+IF(OR(CORE_MODE=3,CORE_MODE=4),IF(A_FEED=2,0,1)+2*N_CW+2*N_CW_A,0))*ROUNDUP(G1433*DIODE_SAFETY/V_STICK,0)*PRICE_STICK</f>
        <v>109.2</v>
      </c>
      <c r="AG1433" s="24" t="n">
        <f aca="false">SUM(X1433:AF1433)</f>
        <v>1758.71707982</v>
      </c>
      <c r="AH1433" s="20" t="n">
        <f aca="false">FIXED_BOM</f>
        <v>3754</v>
      </c>
      <c r="AI1433" s="24" t="n">
        <f aca="false">(AG1433+AH1433)*(1+CONT)</f>
        <v>6339.624641793</v>
      </c>
      <c r="AJ1433" s="24" t="n">
        <f aca="false">IF(AR1433&gt;0,AI1433/AR1433,1000000000000)</f>
        <v>2230.61829496537</v>
      </c>
      <c r="AK1433" s="8" t="n">
        <f aca="false">IF(AND(AP1433&gt;=V_NEED,AR1433&gt;=P_MIN,AQ1433&gt;=Z_MIN,F1433&lt;=N_CAP,D1433&lt;=R_MAX,OR(CORONA_REQ=0,O1433&gt;=G1433),OR(CORE_MODE&lt;&gt;3,E_CORE&lt;=E_NULL_MAX),N_CW_A_OK="yes"),1,0)</f>
        <v>1</v>
      </c>
      <c r="AL1433" s="31" t="n">
        <f aca="false">IF(AK1433=1,IF(OBJECTIVE=1,AI1433,AJ1433),1000000000000)+ROW()*0.000000001</f>
        <v>6339.624643226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IF(CORE_MODE=1,G1433,IF(OR(CORE_MODE=3,CORE_MODE=4),IF(A_FEED=2,0,G1433)+(CHOOSE(N_CW+1,0,1,CW_N2,CW_N3,CW_N4,CW_N5,CW_N6)+IF(A_FEED=2,CHOOSE(MIN(N_CW_A,6)+1,0,1,CW_N2,CW_N3,CW_N4,CW_N5,CW_N6),CHOOSE(MIN(N_CW_A,2)+1,0,CW_A1,CW_A2)))*CW_PER_SWING*AM1433,AM1433))</f>
        <v>30.219840897246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2*ROUNDUP(G1434*1000/V_ZENER,0)*PRICE_Z+(4+IF(CORE_MODE=1,1,0)+IF(OR(CORE_MODE=3,CORE_MODE=4),IF(A_FEED=2,0,1)+2*N_CW+2*N_CW_A,0))*ROUNDUP(G1434*DIODE_SAFETY/V_STICK,0)*PRICE_STICK</f>
        <v>109.2</v>
      </c>
      <c r="AG1434" s="24" t="n">
        <f aca="false">SUM(X1434:AF1434)</f>
        <v>2316.29445153</v>
      </c>
      <c r="AH1434" s="20" t="n">
        <f aca="false">FIXED_BOM</f>
        <v>3754</v>
      </c>
      <c r="AI1434" s="24" t="n">
        <f aca="false">(AG1434+AH1434)*(1+CONT)</f>
        <v>6980.8386192595</v>
      </c>
      <c r="AJ1434" s="24" t="n">
        <f aca="false">IF(AR1434&gt;0,AI1434/AR1434,1000000000000)</f>
        <v>1458.20471011626</v>
      </c>
      <c r="AK1434" s="8" t="n">
        <f aca="false">IF(AND(AP1434&gt;=V_NEED,AR1434&gt;=P_MIN,AQ1434&gt;=Z_MIN,F1434&lt;=N_CAP,D1434&lt;=R_MAX,OR(CORONA_REQ=0,O1434&gt;=G1434),OR(CORE_MODE&lt;&gt;3,E_CORE&lt;=E_NULL_MAX),N_CW_A_OK="yes"),1,0)</f>
        <v>1</v>
      </c>
      <c r="AL1434" s="31" t="n">
        <f aca="false">IF(AK1434=1,IF(OBJECTIVE=1,AI1434,AJ1434),1000000000000)+ROW()*0.000000001</f>
        <v>6980.8386206935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IF(CORE_MODE=1,G1434,IF(OR(CORE_MODE=3,CORE_MODE=4),IF(A_FEED=2,0,G1434)+(CHOOSE(N_CW+1,0,1,CW_N2,CW_N3,CW_N4,CW_N5,CW_N6)+IF(A_FEED=2,CHOOSE(MIN(N_CW_A,6)+1,0,1,CW_N2,CW_N3,CW_N4,CW_N5,CW_N6),CHOOSE(MIN(N_CW_A,2)+1,0,CW_A1,CW_A2)))*CW_PER_SWING*AM1434,AM1434))</f>
        <v>30.472891048314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2*ROUNDUP(G1435*1000/V_ZENER,0)*PRICE_Z+(4+IF(CORE_MODE=1,1,0)+IF(OR(CORE_MODE=3,CORE_MODE=4),IF(A_FEED=2,0,1)+2*N_CW+2*N_CW_A,0))*ROUNDUP(G1435*DIODE_SAFETY/V_STICK,0)*PRICE_STICK</f>
        <v>109.2</v>
      </c>
      <c r="AG1435" s="24" t="n">
        <f aca="false">SUM(X1435:AF1435)</f>
        <v>2981.43339204</v>
      </c>
      <c r="AH1435" s="20" t="n">
        <f aca="false">FIXED_BOM</f>
        <v>3754</v>
      </c>
      <c r="AI1435" s="24" t="n">
        <f aca="false">(AG1435+AH1435)*(1+CONT)</f>
        <v>7745.748400846</v>
      </c>
      <c r="AJ1435" s="24" t="n">
        <f aca="false">IF(AR1435&gt;0,AI1435/AR1435,1000000000000)</f>
        <v>1149.14376674532</v>
      </c>
      <c r="AK1435" s="8" t="n">
        <f aca="false">IF(AND(AP1435&gt;=V_NEED,AR1435&gt;=P_MIN,AQ1435&gt;=Z_MIN,F1435&lt;=N_CAP,D1435&lt;=R_MAX,OR(CORONA_REQ=0,O1435&gt;=G1435),OR(CORE_MODE&lt;&gt;3,E_CORE&lt;=E_NULL_MAX),N_CW_A_OK="yes"),1,0)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IF(CORE_MODE=1,G1435,IF(OR(CORE_MODE=3,CORE_MODE=4),IF(A_FEED=2,0,G1435)+(CHOOSE(N_CW+1,0,1,CW_N2,CW_N3,CW_N4,CW_N5,CW_N6)+IF(A_FEED=2,CHOOSE(MIN(N_CW_A,6)+1,0,1,CW_N2,CW_N3,CW_N4,CW_N5,CW_N6),CHOOSE(MIN(N_CW_A,2)+1,0,CW_A1,CW_A2)))*CW_PER_SWING*AM1435,AM1435))</f>
        <v>30.648487088934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2*ROUNDUP(G1436*1000/V_ZENER,0)*PRICE_Z+(4+IF(CORE_MODE=1,1,0)+IF(OR(CORE_MODE=3,CORE_MODE=4),IF(A_FEED=2,0,1)+2*N_CW+2*N_CW_A,0))*ROUNDUP(G1436*DIODE_SAFETY/V_STICK,0)*PRICE_STICK</f>
        <v>109.2</v>
      </c>
      <c r="AG1436" s="24" t="n">
        <f aca="false">SUM(X1436:AF1436)</f>
        <v>3646.57227755</v>
      </c>
      <c r="AH1436" s="20" t="n">
        <f aca="false">FIXED_BOM</f>
        <v>3754</v>
      </c>
      <c r="AI1436" s="24" t="n">
        <f aca="false">(AG1436+AH1436)*(1+CONT)</f>
        <v>8510.6581191825</v>
      </c>
      <c r="AJ1436" s="24" t="n">
        <f aca="false">IF(AR1436&gt;0,AI1436/AR1436,1000000000000)</f>
        <v>979.656166030764</v>
      </c>
      <c r="AK1436" s="8" t="n">
        <f aca="false">IF(AND(AP1436&gt;=V_NEED,AR1436&gt;=P_MIN,AQ1436&gt;=Z_MIN,F1436&lt;=N_CAP,D1436&lt;=R_MAX,OR(CORONA_REQ=0,O1436&gt;=G1436),OR(CORE_MODE&lt;&gt;3,E_CORE&lt;=E_NULL_MAX),N_CW_A_OK="yes"),1,0)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IF(CORE_MODE=1,G1436,IF(OR(CORE_MODE=3,CORE_MODE=4),IF(A_FEED=2,0,G1436)+(CHOOSE(N_CW+1,0,1,CW_N2,CW_N3,CW_N4,CW_N5,CW_N6)+IF(A_FEED=2,CHOOSE(MIN(N_CW_A,6)+1,0,1,CW_N2,CW_N3,CW_N4,CW_N5,CW_N6),CHOOSE(MIN(N_CW_A,2)+1,0,CW_A1,CW_A2)))*CW_PER_SWING*AM1436,AM1436))</f>
        <v>30.781909519218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2*ROUNDUP(G1437*1000/V_ZENER,0)*PRICE_Z+(4+IF(CORE_MODE=1,1,0)+IF(OR(CORE_MODE=3,CORE_MODE=4),IF(A_FEED=2,0,1)+2*N_CW+2*N_CW_A,0))*ROUNDUP(G1437*DIODE_SAFETY/V_STICK,0)*PRICE_STICK</f>
        <v>109.2</v>
      </c>
      <c r="AG1437" s="24" t="n">
        <f aca="false">SUM(X1437:AF1437)</f>
        <v>4311.71123503</v>
      </c>
      <c r="AH1437" s="20" t="n">
        <f aca="false">FIXED_BOM</f>
        <v>3754</v>
      </c>
      <c r="AI1437" s="24" t="n">
        <f aca="false">(AG1437+AH1437)*(1+CONT)</f>
        <v>9275.5679202845</v>
      </c>
      <c r="AJ1437" s="24" t="n">
        <f aca="false">IF(AR1437&gt;0,AI1437/AR1437,1000000000000)</f>
        <v>871.552075809817</v>
      </c>
      <c r="AK1437" s="8" t="n">
        <f aca="false">IF(AND(AP1437&gt;=V_NEED,AR1437&gt;=P_MIN,AQ1437&gt;=Z_MIN,F1437&lt;=N_CAP,D1437&lt;=R_MAX,OR(CORONA_REQ=0,O1437&gt;=G1437),OR(CORE_MODE&lt;&gt;3,E_CORE&lt;=E_NULL_MAX),N_CW_A_OK="yes"),1,0)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IF(CORE_MODE=1,G1437,IF(OR(CORE_MODE=3,CORE_MODE=4),IF(A_FEED=2,0,G1437)+(CHOOSE(N_CW+1,0,1,CW_N2,CW_N3,CW_N4,CW_N5,CW_N6)+IF(A_FEED=2,CHOOSE(MIN(N_CW_A,6)+1,0,1,CW_N2,CW_N3,CW_N4,CW_N5,CW_N6),CHOOSE(MIN(N_CW_A,2)+1,0,CW_A1,CW_A2)))*CW_PER_SWING*AM1437,AM1437))</f>
        <v>30.912263157204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2*ROUNDUP(G1438*1000/V_ZENER,0)*PRICE_Z+(4+IF(CORE_MODE=1,1,0)+IF(OR(CORE_MODE=3,CORE_MODE=4),IF(A_FEED=2,0,1)+2*N_CW+2*N_CW_A,0))*ROUNDUP(G1438*DIODE_SAFETY/V_STICK,0)*PRICE_STICK</f>
        <v>109.2</v>
      </c>
      <c r="AG1438" s="24" t="n">
        <f aca="false">SUM(X1438:AF1438)</f>
        <v>5534.42754725</v>
      </c>
      <c r="AH1438" s="20" t="n">
        <f aca="false">FIXED_BOM</f>
        <v>3754</v>
      </c>
      <c r="AI1438" s="24" t="n">
        <f aca="false">(AG1438+AH1438)*(1+CONT)</f>
        <v>10681.6916793375</v>
      </c>
      <c r="AJ1438" s="24" t="n">
        <f aca="false">IF(AR1438&gt;0,AI1438/AR1438,1000000000000)</f>
        <v>733.552664677609</v>
      </c>
      <c r="AK1438" s="8" t="n">
        <f aca="false">IF(AND(AP1438&gt;=V_NEED,AR1438&gt;=P_MIN,AQ1438&gt;=Z_MIN,F1438&lt;=N_CAP,D1438&lt;=R_MAX,OR(CORONA_REQ=0,O1438&gt;=G1438),OR(CORE_MODE&lt;&gt;3,E_CORE&lt;=E_NULL_MAX),N_CW_A_OK="yes"),1,0)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IF(CORE_MODE=1,G1438,IF(OR(CORE_MODE=3,CORE_MODE=4),IF(A_FEED=2,0,G1438)+(CHOOSE(N_CW+1,0,1,CW_N2,CW_N3,CW_N4,CW_N5,CW_N6)+IF(A_FEED=2,CHOOSE(MIN(N_CW_A,6)+1,0,1,CW_N2,CW_N3,CW_N4,CW_N5,CW_N6),CHOOSE(MIN(N_CW_A,2)+1,0,CW_A1,CW_A2)))*CW_PER_SWING*AM1438,AM1438))</f>
        <v>31.205042071632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2*ROUNDUP(G1439*1000/V_ZENER,0)*PRICE_Z+(4+IF(CORE_MODE=1,1,0)+IF(OR(CORE_MODE=3,CORE_MODE=4),IF(A_FEED=2,0,1)+2*N_CW+2*N_CW_A,0))*ROUNDUP(G1439*DIODE_SAFETY/V_STICK,0)*PRICE_STICK</f>
        <v>109.2</v>
      </c>
      <c r="AG1439" s="24" t="n">
        <f aca="false">SUM(X1439:AF1439)</f>
        <v>1774.96238078</v>
      </c>
      <c r="AH1439" s="20" t="n">
        <f aca="false">FIXED_BOM</f>
        <v>3754</v>
      </c>
      <c r="AI1439" s="24" t="n">
        <f aca="false">(AG1439+AH1439)*(1+CONT)</f>
        <v>6358.306737897</v>
      </c>
      <c r="AJ1439" s="24" t="n">
        <f aca="false">IF(AR1439&gt;0,AI1439/AR1439,1000000000000)</f>
        <v>2073.47155306778</v>
      </c>
      <c r="AK1439" s="8" t="n">
        <f aca="false">IF(AND(AP1439&gt;=V_NEED,AR1439&gt;=P_MIN,AQ1439&gt;=Z_MIN,F1439&lt;=N_CAP,D1439&lt;=R_MAX,OR(CORONA_REQ=0,O1439&gt;=G1439),OR(CORE_MODE&lt;&gt;3,E_CORE&lt;=E_NULL_MAX),N_CW_A_OK="yes"),1,0)</f>
        <v>1</v>
      </c>
      <c r="AL1439" s="31" t="n">
        <f aca="false">IF(AK1439=1,IF(OBJECTIVE=1,AI1439,AJ1439),1000000000000)+ROW()*0.000000001</f>
        <v>6358.306739336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IF(CORE_MODE=1,G1439,IF(OR(CORE_MODE=3,CORE_MODE=4),IF(A_FEED=2,0,G1439)+(CHOOSE(N_CW+1,0,1,CW_N2,CW_N3,CW_N4,CW_N5,CW_N6)+IF(A_FEED=2,CHOOSE(MIN(N_CW_A,6)+1,0,1,CW_N2,CW_N3,CW_N4,CW_N5,CW_N6),CHOOSE(MIN(N_CW_A,2)+1,0,CW_A1,CW_A2)))*CW_PER_SWING*AM1439,AM1439))</f>
        <v>29.998535556132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2*ROUNDUP(G1440*1000/V_ZENER,0)*PRICE_Z+(4+IF(CORE_MODE=1,1,0)+IF(OR(CORE_MODE=3,CORE_MODE=4),IF(A_FEED=2,0,1)+2*N_CW+2*N_CW_A,0))*ROUNDUP(G1440*DIODE_SAFETY/V_STICK,0)*PRICE_STICK</f>
        <v>109.2</v>
      </c>
      <c r="AG1440" s="24" t="n">
        <f aca="false">SUM(X1440:AF1440)</f>
        <v>2448.22397177</v>
      </c>
      <c r="AH1440" s="20" t="n">
        <f aca="false">FIXED_BOM</f>
        <v>3754</v>
      </c>
      <c r="AI1440" s="24" t="n">
        <f aca="false">(AG1440+AH1440)*(1+CONT)</f>
        <v>7132.5575675355</v>
      </c>
      <c r="AJ1440" s="24" t="n">
        <f aca="false">IF(AR1440&gt;0,AI1440/AR1440,1000000000000)</f>
        <v>1392.52607903266</v>
      </c>
      <c r="AK1440" s="8" t="n">
        <f aca="false">IF(AND(AP1440&gt;=V_NEED,AR1440&gt;=P_MIN,AQ1440&gt;=Z_MIN,F1440&lt;=N_CAP,D1440&lt;=R_MAX,OR(CORONA_REQ=0,O1440&gt;=G1440),OR(CORE_MODE&lt;&gt;3,E_CORE&lt;=E_NULL_MAX),N_CW_A_OK="yes"),1,0)</f>
        <v>1</v>
      </c>
      <c r="AL1440" s="31" t="n">
        <f aca="false">IF(AK1440=1,IF(OBJECTIVE=1,AI1440,AJ1440),1000000000000)+ROW()*0.000000001</f>
        <v>7132.5575689755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IF(CORE_MODE=1,G1440,IF(OR(CORE_MODE=3,CORE_MODE=4),IF(A_FEED=2,0,G1440)+(CHOOSE(N_CW+1,0,1,CW_N2,CW_N3,CW_N4,CW_N5,CW_N6)+IF(A_FEED=2,CHOOSE(MIN(N_CW_A,6)+1,0,1,CW_N2,CW_N3,CW_N4,CW_N5,CW_N6),CHOOSE(MIN(N_CW_A,2)+1,0,CW_A1,CW_A2)))*CW_PER_SWING*AM1440,AM1440))</f>
        <v>30.248533893006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2*ROUNDUP(G1441*1000/V_ZENER,0)*PRICE_Z+(4+IF(CORE_MODE=1,1,0)+IF(OR(CORE_MODE=3,CORE_MODE=4),IF(A_FEED=2,0,1)+2*N_CW+2*N_CW_A,0))*ROUNDUP(G1441*DIODE_SAFETY/V_STICK,0)*PRICE_STICK</f>
        <v>109.2</v>
      </c>
      <c r="AG1441" s="24" t="n">
        <f aca="false">SUM(X1441:AF1441)</f>
        <v>3121.48556626</v>
      </c>
      <c r="AH1441" s="20" t="n">
        <f aca="false">FIXED_BOM</f>
        <v>3754</v>
      </c>
      <c r="AI1441" s="24" t="n">
        <f aca="false">(AG1441+AH1441)*(1+CONT)</f>
        <v>7906.808401199</v>
      </c>
      <c r="AJ1441" s="24" t="n">
        <f aca="false">IF(AR1441&gt;0,AI1441/AR1441,1000000000000)</f>
        <v>1100.07937420134</v>
      </c>
      <c r="AK1441" s="8" t="n">
        <f aca="false">IF(AND(AP1441&gt;=V_NEED,AR1441&gt;=P_MIN,AQ1441&gt;=Z_MIN,F1441&lt;=N_CAP,D1441&lt;=R_MAX,OR(CORONA_REQ=0,O1441&gt;=G1441),OR(CORE_MODE&lt;&gt;3,E_CORE&lt;=E_NULL_MAX),N_CW_A_OK="yes"),1,0)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IF(CORE_MODE=1,G1441,IF(OR(CORE_MODE=3,CORE_MODE=4),IF(A_FEED=2,0,G1441)+(CHOOSE(N_CW+1,0,1,CW_N2,CW_N3,CW_N4,CW_N5,CW_N6)+IF(A_FEED=2,CHOOSE(MIN(N_CW_A,6)+1,0,1,CW_N2,CW_N3,CW_N4,CW_N5,CW_N6),CHOOSE(MIN(N_CW_A,2)+1,0,CW_A1,CW_A2)))*CW_PER_SWING*AM1441,AM1441))</f>
        <v>30.424796324208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2*ROUNDUP(G1442*1000/V_ZENER,0)*PRICE_Z+(4+IF(CORE_MODE=1,1,0)+IF(OR(CORE_MODE=3,CORE_MODE=4),IF(A_FEED=2,0,1)+2*N_CW+2*N_CW_A,0))*ROUNDUP(G1442*DIODE_SAFETY/V_STICK,0)*PRICE_STICK</f>
        <v>109.2</v>
      </c>
      <c r="AG1442" s="24" t="n">
        <f aca="false">SUM(X1442:AF1442)</f>
        <v>3794.74717422</v>
      </c>
      <c r="AH1442" s="20" t="n">
        <f aca="false">FIXED_BOM</f>
        <v>3754</v>
      </c>
      <c r="AI1442" s="24" t="n">
        <f aca="false">(AG1442+AH1442)*(1+CONT)</f>
        <v>8681.059250353</v>
      </c>
      <c r="AJ1442" s="24" t="n">
        <f aca="false">IF(AR1442&gt;0,AI1442/AR1442,1000000000000)</f>
        <v>938.008575286209</v>
      </c>
      <c r="AK1442" s="8" t="n">
        <f aca="false">IF(AND(AP1442&gt;=V_NEED,AR1442&gt;=P_MIN,AQ1442&gt;=Z_MIN,F1442&lt;=N_CAP,D1442&lt;=R_MAX,OR(CORONA_REQ=0,O1442&gt;=G1442),OR(CORE_MODE&lt;&gt;3,E_CORE&lt;=E_NULL_MAX),N_CW_A_OK="yes"),1,0)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IF(CORE_MODE=1,G1442,IF(OR(CORE_MODE=3,CORE_MODE=4),IF(A_FEED=2,0,G1442)+(CHOOSE(N_CW+1,0,1,CW_N2,CW_N3,CW_N4,CW_N5,CW_N6)+IF(A_FEED=2,CHOOSE(MIN(N_CW_A,6)+1,0,1,CW_N2,CW_N3,CW_N4,CW_N5,CW_N6),CHOOSE(MIN(N_CW_A,2)+1,0,CW_A1,CW_A2)))*CW_PER_SWING*AM1442,AM1442))</f>
        <v>30.565642430466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2*ROUNDUP(G1443*1000/V_ZENER,0)*PRICE_Z+(4+IF(CORE_MODE=1,1,0)+IF(OR(CORE_MODE=3,CORE_MODE=4),IF(A_FEED=2,0,1)+2*N_CW+2*N_CW_A,0))*ROUNDUP(G1443*DIODE_SAFETY/V_STICK,0)*PRICE_STICK</f>
        <v>109.2</v>
      </c>
      <c r="AG1443" s="24" t="n">
        <f aca="false">SUM(X1443:AF1443)</f>
        <v>4468.00870521</v>
      </c>
      <c r="AH1443" s="20" t="n">
        <f aca="false">FIXED_BOM</f>
        <v>3754</v>
      </c>
      <c r="AI1443" s="24" t="n">
        <f aca="false">(AG1443+AH1443)*(1+CONT)</f>
        <v>9455.3100109915</v>
      </c>
      <c r="AJ1443" s="24" t="n">
        <f aca="false">IF(AR1443&gt;0,AI1443/AR1443,1000000000000)</f>
        <v>835.571171803663</v>
      </c>
      <c r="AK1443" s="8" t="n">
        <f aca="false">IF(AND(AP1443&gt;=V_NEED,AR1443&gt;=P_MIN,AQ1443&gt;=Z_MIN,F1443&lt;=N_CAP,D1443&lt;=R_MAX,OR(CORONA_REQ=0,O1443&gt;=G1443),OR(CORE_MODE&lt;&gt;3,E_CORE&lt;=E_NULL_MAX),N_CW_A_OK="yes"),1,0)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IF(CORE_MODE=1,G1443,IF(OR(CORE_MODE=3,CORE_MODE=4),IF(A_FEED=2,0,G1443)+(CHOOSE(N_CW+1,0,1,CW_N2,CW_N3,CW_N4,CW_N5,CW_N6)+IF(A_FEED=2,CHOOSE(MIN(N_CW_A,6)+1,0,1,CW_N2,CW_N3,CW_N4,CW_N5,CW_N6),CHOOSE(MIN(N_CW_A,2)+1,0,CW_A1,CW_A2)))*CW_PER_SWING*AM1443,AM1443))</f>
        <v>30.747927844062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2*ROUNDUP(G1444*1000/V_ZENER,0)*PRICE_Z+(4+IF(CORE_MODE=1,1,0)+IF(OR(CORE_MODE=3,CORE_MODE=4),IF(A_FEED=2,0,1)+2*N_CW+2*N_CW_A,0))*ROUNDUP(G1444*DIODE_SAFETY/V_STICK,0)*PRICE_STICK</f>
        <v>109.2</v>
      </c>
      <c r="AG1444" s="24" t="n">
        <f aca="false">SUM(X1444:AF1444)</f>
        <v>5814.53189719</v>
      </c>
      <c r="AH1444" s="20" t="n">
        <f aca="false">FIXED_BOM</f>
        <v>3754</v>
      </c>
      <c r="AI1444" s="24" t="n">
        <f aca="false">(AG1444+AH1444)*(1+CONT)</f>
        <v>11003.8116817685</v>
      </c>
      <c r="AJ1444" s="24" t="n">
        <f aca="false">IF(AR1444&gt;0,AI1444/AR1444,1000000000000)</f>
        <v>711.996945023274</v>
      </c>
      <c r="AK1444" s="8" t="n">
        <f aca="false">IF(AND(AP1444&gt;=V_NEED,AR1444&gt;=P_MIN,AQ1444&gt;=Z_MIN,F1444&lt;=N_CAP,D1444&lt;=R_MAX,OR(CORONA_REQ=0,O1444&gt;=G1444),OR(CORE_MODE&lt;&gt;3,E_CORE&lt;=E_NULL_MAX),N_CW_A_OK="yes"),1,0)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IF(CORE_MODE=1,G1444,IF(OR(CORE_MODE=3,CORE_MODE=4),IF(A_FEED=2,0,G1444)+(CHOOSE(N_CW+1,0,1,CW_N2,CW_N3,CW_N4,CW_N5,CW_N6)+IF(A_FEED=2,CHOOSE(MIN(N_CW_A,6)+1,0,1,CW_N2,CW_N3,CW_N4,CW_N5,CW_N6),CHOOSE(MIN(N_CW_A,2)+1,0,CW_A1,CW_A2)))*CW_PER_SWING*AM1444,AM1444))</f>
        <v>31.032013969242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2*ROUNDUP(G1445*1000/V_ZENER,0)*PRICE_Z+(4+IF(CORE_MODE=1,1,0)+IF(OR(CORE_MODE=3,CORE_MODE=4),IF(A_FEED=2,0,1)+2*N_CW+2*N_CW_A,0))*ROUNDUP(G1445*DIODE_SAFETY/V_STICK,0)*PRICE_STICK</f>
        <v>162</v>
      </c>
      <c r="AG1445" s="24" t="n">
        <f aca="false">SUM(X1445:AF1445)</f>
        <v>1539.62252239</v>
      </c>
      <c r="AH1445" s="20" t="n">
        <f aca="false">FIXED_BOM</f>
        <v>3754</v>
      </c>
      <c r="AI1445" s="24" t="n">
        <f aca="false">(AG1445+AH1445)*(1+CONT)</f>
        <v>6087.6659007485</v>
      </c>
      <c r="AJ1445" s="24" t="n">
        <f aca="false">IF(AR1445&gt;0,AI1445/AR1445,1000000000000)</f>
        <v>2349.79058030757</v>
      </c>
      <c r="AK1445" s="8" t="n">
        <f aca="false">IF(AND(AP1445&gt;=V_NEED,AR1445&gt;=P_MIN,AQ1445&gt;=Z_MIN,F1445&lt;=N_CAP,D1445&lt;=R_MAX,OR(CORONA_REQ=0,O1445&gt;=G1445),OR(CORE_MODE&lt;&gt;3,E_CORE&lt;=E_NULL_MAX),N_CW_A_OK="yes"),1,0)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IF(CORE_MODE=1,G1445,IF(OR(CORE_MODE=3,CORE_MODE=4),IF(A_FEED=2,0,G1445)+(CHOOSE(N_CW+1,0,1,CW_N2,CW_N3,CW_N4,CW_N5,CW_N6)+IF(A_FEED=2,CHOOSE(MIN(N_CW_A,6)+1,0,1,CW_N2,CW_N3,CW_N4,CW_N5,CW_N6),CHOOSE(MIN(N_CW_A,2)+1,0,CW_A1,CW_A2)))*CW_PER_SWING*AM1445,AM1445))</f>
        <v>38.411767588194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2*ROUNDUP(G1446*1000/V_ZENER,0)*PRICE_Z+(4+IF(CORE_MODE=1,1,0)+IF(OR(CORE_MODE=3,CORE_MODE=4),IF(A_FEED=2,0,1)+2*N_CW+2*N_CW_A,0))*ROUNDUP(G1446*DIODE_SAFETY/V_STICK,0)*PRICE_STICK</f>
        <v>162</v>
      </c>
      <c r="AG1446" s="24" t="n">
        <f aca="false">SUM(X1446:AF1446)</f>
        <v>2123.73315207</v>
      </c>
      <c r="AH1446" s="20" t="n">
        <f aca="false">FIXED_BOM</f>
        <v>3754</v>
      </c>
      <c r="AI1446" s="24" t="n">
        <f aca="false">(AG1446+AH1446)*(1+CONT)</f>
        <v>6759.3931248805</v>
      </c>
      <c r="AJ1446" s="24" t="n">
        <f aca="false">IF(AR1446&gt;0,AI1446/AR1446,1000000000000)</f>
        <v>1481.09303192294</v>
      </c>
      <c r="AK1446" s="8" t="n">
        <f aca="false">IF(AND(AP1446&gt;=V_NEED,AR1446&gt;=P_MIN,AQ1446&gt;=Z_MIN,F1446&lt;=N_CAP,D1446&lt;=R_MAX,OR(CORONA_REQ=0,O1446&gt;=G1446),OR(CORE_MODE&lt;&gt;3,E_CORE&lt;=E_NULL_MAX),N_CW_A_OK="yes"),1,0)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IF(CORE_MODE=1,G1446,IF(OR(CORE_MODE=3,CORE_MODE=4),IF(A_FEED=2,0,G1446)+(CHOOSE(N_CW+1,0,1,CW_N2,CW_N3,CW_N4,CW_N5,CW_N6)+IF(A_FEED=2,CHOOSE(MIN(N_CW_A,6)+1,0,1,CW_N2,CW_N3,CW_N4,CW_N5,CW_N6),CHOOSE(MIN(N_CW_A,2)+1,0,CW_A1,CW_A2)))*CW_PER_SWING*AM1446,AM1446))</f>
        <v>38.839017330828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2*ROUNDUP(G1447*1000/V_ZENER,0)*PRICE_Z+(4+IF(CORE_MODE=1,1,0)+IF(OR(CORE_MODE=3,CORE_MODE=4),IF(A_FEED=2,0,1)+2*N_CW+2*N_CW_A,0))*ROUNDUP(G1447*DIODE_SAFETY/V_STICK,0)*PRICE_STICK</f>
        <v>162</v>
      </c>
      <c r="AG1447" s="24" t="n">
        <f aca="false">SUM(X1447:AF1447)</f>
        <v>2620.12862308</v>
      </c>
      <c r="AH1447" s="20" t="n">
        <f aca="false">FIXED_BOM</f>
        <v>3754</v>
      </c>
      <c r="AI1447" s="24" t="n">
        <f aca="false">(AG1447+AH1447)*(1+CONT)</f>
        <v>7330.247916542</v>
      </c>
      <c r="AJ1447" s="24" t="n">
        <f aca="false">IF(AR1447&gt;0,AI1447/AR1447,1000000000000)</f>
        <v>1118.3016176444</v>
      </c>
      <c r="AK1447" s="8" t="n">
        <f aca="false">IF(AND(AP1447&gt;=V_NEED,AR1447&gt;=P_MIN,AQ1447&gt;=Z_MIN,F1447&lt;=N_CAP,D1447&lt;=R_MAX,OR(CORONA_REQ=0,O1447&gt;=G1447),OR(CORE_MODE&lt;&gt;3,E_CORE&lt;=E_NULL_MAX),N_CW_A_OK="yes"),1,0)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IF(CORE_MODE=1,G1447,IF(OR(CORE_MODE=3,CORE_MODE=4),IF(A_FEED=2,0,G1447)+(CHOOSE(N_CW+1,0,1,CW_N2,CW_N3,CW_N4,CW_N5,CW_N6)+IF(A_FEED=2,CHOOSE(MIN(N_CW_A,6)+1,0,1,CW_N2,CW_N3,CW_N4,CW_N5,CW_N6),CHOOSE(MIN(N_CW_A,2)+1,0,CW_A1,CW_A2)))*CW_PER_SWING*AM1447,AM1447))</f>
        <v>39.062534069988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2*ROUNDUP(G1448*1000/V_ZENER,0)*PRICE_Z+(4+IF(CORE_MODE=1,1,0)+IF(OR(CORE_MODE=3,CORE_MODE=4),IF(A_FEED=2,0,1)+2*N_CW+2*N_CW_A,0))*ROUNDUP(G1448*DIODE_SAFETY/V_STICK,0)*PRICE_STICK</f>
        <v>162</v>
      </c>
      <c r="AG1448" s="24" t="n">
        <f aca="false">SUM(X1448:AF1448)</f>
        <v>3116.52417803</v>
      </c>
      <c r="AH1448" s="20" t="n">
        <f aca="false">FIXED_BOM</f>
        <v>3754</v>
      </c>
      <c r="AI1448" s="24" t="n">
        <f aca="false">(AG1448+AH1448)*(1+CONT)</f>
        <v>7901.1028047345</v>
      </c>
      <c r="AJ1448" s="24" t="n">
        <f aca="false">IF(AR1448&gt;0,AI1448/AR1448,1000000000000)</f>
        <v>923.748516478075</v>
      </c>
      <c r="AK1448" s="8" t="n">
        <f aca="false">IF(AND(AP1448&gt;=V_NEED,AR1448&gt;=P_MIN,AQ1448&gt;=Z_MIN,F1448&lt;=N_CAP,D1448&lt;=R_MAX,OR(CORONA_REQ=0,O1448&gt;=G1448),OR(CORE_MODE&lt;&gt;3,E_CORE&lt;=E_NULL_MAX),N_CW_A_OK="yes"),1,0)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IF(CORE_MODE=1,G1448,IF(OR(CORE_MODE=3,CORE_MODE=4),IF(A_FEED=2,0,G1448)+(CHOOSE(N_CW+1,0,1,CW_N2,CW_N3,CW_N4,CW_N5,CW_N6)+IF(A_FEED=2,CHOOSE(MIN(N_CW_A,6)+1,0,1,CW_N2,CW_N3,CW_N4,CW_N5,CW_N6),CHOOSE(MIN(N_CW_A,2)+1,0,CW_A1,CW_A2)))*CW_PER_SWING*AM1448,AM1448))</f>
        <v>39.2315171391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2*ROUNDUP(G1449*1000/V_ZENER,0)*PRICE_Z+(4+IF(CORE_MODE=1,1,0)+IF(OR(CORE_MODE=3,CORE_MODE=4),IF(A_FEED=2,0,1)+2*N_CW+2*N_CW_A,0))*ROUNDUP(G1449*DIODE_SAFETY/V_STICK,0)*PRICE_STICK</f>
        <v>162</v>
      </c>
      <c r="AG1449" s="24" t="n">
        <f aca="false">SUM(X1449:AF1449)</f>
        <v>3700.63474271</v>
      </c>
      <c r="AH1449" s="20" t="n">
        <f aca="false">FIXED_BOM</f>
        <v>3754</v>
      </c>
      <c r="AI1449" s="24" t="n">
        <f aca="false">(AG1449+AH1449)*(1+CONT)</f>
        <v>8572.8299541165</v>
      </c>
      <c r="AJ1449" s="24" t="n">
        <f aca="false">IF(AR1449&gt;0,AI1449/AR1449,1000000000000)</f>
        <v>812.274461369913</v>
      </c>
      <c r="AK1449" s="8" t="n">
        <f aca="false">IF(AND(AP1449&gt;=V_NEED,AR1449&gt;=P_MIN,AQ1449&gt;=Z_MIN,F1449&lt;=N_CAP,D1449&lt;=R_MAX,OR(CORONA_REQ=0,O1449&gt;=G1449),OR(CORE_MODE&lt;&gt;3,E_CORE&lt;=E_NULL_MAX),N_CW_A_OK="yes"),1,0)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IF(CORE_MODE=1,G1449,IF(OR(CORE_MODE=3,CORE_MODE=4),IF(A_FEED=2,0,G1449)+(CHOOSE(N_CW+1,0,1,CW_N2,CW_N3,CW_N4,CW_N5,CW_N6)+IF(A_FEED=2,CHOOSE(MIN(N_CW_A,6)+1,0,1,CW_N2,CW_N3,CW_N4,CW_N5,CW_N6),CHOOSE(MIN(N_CW_A,2)+1,0,CW_A1,CW_A2)))*CW_PER_SWING*AM1449,AM1449))</f>
        <v>39.371344559118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2*ROUNDUP(G1450*1000/V_ZENER,0)*PRICE_Z+(4+IF(CORE_MODE=1,1,0)+IF(OR(CORE_MODE=3,CORE_MODE=4),IF(A_FEED=2,0,1)+2*N_CW+2*N_CW_A,0))*ROUNDUP(G1450*DIODE_SAFETY/V_STICK,0)*PRICE_STICK</f>
        <v>162</v>
      </c>
      <c r="AG1450" s="24" t="n">
        <f aca="false">SUM(X1450:AF1450)</f>
        <v>4781.14085687</v>
      </c>
      <c r="AH1450" s="20" t="n">
        <f aca="false">FIXED_BOM</f>
        <v>3754</v>
      </c>
      <c r="AI1450" s="24" t="n">
        <f aca="false">(AG1450+AH1450)*(1+CONT)</f>
        <v>9815.4119854005</v>
      </c>
      <c r="AJ1450" s="24" t="n">
        <f aca="false">IF(AR1450&gt;0,AI1450/AR1450,1000000000000)</f>
        <v>674.123169145651</v>
      </c>
      <c r="AK1450" s="8" t="n">
        <f aca="false">IF(AND(AP1450&gt;=V_NEED,AR1450&gt;=P_MIN,AQ1450&gt;=Z_MIN,F1450&lt;=N_CAP,D1450&lt;=R_MAX,OR(CORONA_REQ=0,O1450&gt;=G1450),OR(CORE_MODE&lt;&gt;3,E_CORE&lt;=E_NULL_MAX),N_CW_A_OK="yes"),1,0)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IF(CORE_MODE=1,G1450,IF(OR(CORE_MODE=3,CORE_MODE=4),IF(A_FEED=2,0,G1450)+(CHOOSE(N_CW+1,0,1,CW_N2,CW_N3,CW_N4,CW_N5,CW_N6)+IF(A_FEED=2,CHOOSE(MIN(N_CW_A,6)+1,0,1,CW_N2,CW_N3,CW_N4,CW_N5,CW_N6),CHOOSE(MIN(N_CW_A,2)+1,0,CW_A1,CW_A2)))*CW_PER_SWING*AM1450,AM1450))</f>
        <v>39.58820588151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2*ROUNDUP(G1451*1000/V_ZENER,0)*PRICE_Z+(4+IF(CORE_MODE=1,1,0)+IF(OR(CORE_MODE=3,CORE_MODE=4),IF(A_FEED=2,0,1)+2*N_CW+2*N_CW_A,0))*ROUNDUP(G1451*DIODE_SAFETY/V_STICK,0)*PRICE_STICK</f>
        <v>162</v>
      </c>
      <c r="AG1451" s="24" t="n">
        <f aca="false">SUM(X1451:AF1451)</f>
        <v>1633.42958498</v>
      </c>
      <c r="AH1451" s="20" t="n">
        <f aca="false">FIXED_BOM</f>
        <v>3754</v>
      </c>
      <c r="AI1451" s="24" t="n">
        <f aca="false">(AG1451+AH1451)*(1+CONT)</f>
        <v>6195.544022727</v>
      </c>
      <c r="AJ1451" s="24" t="n">
        <f aca="false">IF(AR1451&gt;0,AI1451/AR1451,1000000000000)</f>
        <v>1969.60933081349</v>
      </c>
      <c r="AK1451" s="8" t="n">
        <f aca="false">IF(AND(AP1451&gt;=V_NEED,AR1451&gt;=P_MIN,AQ1451&gt;=Z_MIN,F1451&lt;=N_CAP,D1451&lt;=R_MAX,OR(CORONA_REQ=0,O1451&gt;=G1451),OR(CORE_MODE&lt;&gt;3,E_CORE&lt;=E_NULL_MAX),N_CW_A_OK="yes"),1,0)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IF(CORE_MODE=1,G1451,IF(OR(CORE_MODE=3,CORE_MODE=4),IF(A_FEED=2,0,G1451)+(CHOOSE(N_CW+1,0,1,CW_N2,CW_N3,CW_N4,CW_N5,CW_N6)+IF(A_FEED=2,CHOOSE(MIN(N_CW_A,6)+1,0,1,CW_N2,CW_N3,CW_N4,CW_N5,CW_N6),CHOOSE(MIN(N_CW_A,2)+1,0,CW_A1,CW_A2)))*CW_PER_SWING*AM1451,AM1451))</f>
        <v>38.392624775934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2*ROUNDUP(G1452*1000/V_ZENER,0)*PRICE_Z+(4+IF(CORE_MODE=1,1,0)+IF(OR(CORE_MODE=3,CORE_MODE=4),IF(A_FEED=2,0,1)+2*N_CW+2*N_CW_A,0))*ROUNDUP(G1452*DIODE_SAFETY/V_STICK,0)*PRICE_STICK</f>
        <v>162</v>
      </c>
      <c r="AG1452" s="24" t="n">
        <f aca="false">SUM(X1452:AF1452)</f>
        <v>2132.87113386</v>
      </c>
      <c r="AH1452" s="20" t="n">
        <f aca="false">FIXED_BOM</f>
        <v>3754</v>
      </c>
      <c r="AI1452" s="24" t="n">
        <f aca="false">(AG1452+AH1452)*(1+CONT)</f>
        <v>6769.901803939</v>
      </c>
      <c r="AJ1452" s="24" t="n">
        <f aca="false">IF(AR1452&gt;0,AI1452/AR1452,1000000000000)</f>
        <v>1243.87091701975</v>
      </c>
      <c r="AK1452" s="8" t="n">
        <f aca="false">IF(AND(AP1452&gt;=V_NEED,AR1452&gt;=P_MIN,AQ1452&gt;=Z_MIN,F1452&lt;=N_CAP,D1452&lt;=R_MAX,OR(CORONA_REQ=0,O1452&gt;=G1452),OR(CORE_MODE&lt;&gt;3,E_CORE&lt;=E_NULL_MAX),N_CW_A_OK="yes"),1,0)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IF(CORE_MODE=1,G1452,IF(OR(CORE_MODE=3,CORE_MODE=4),IF(A_FEED=2,0,G1452)+(CHOOSE(N_CW+1,0,1,CW_N2,CW_N3,CW_N4,CW_N5,CW_N6)+IF(A_FEED=2,CHOOSE(MIN(N_CW_A,6)+1,0,1,CW_N2,CW_N3,CW_N4,CW_N5,CW_N6),CHOOSE(MIN(N_CW_A,2)+1,0,CW_A1,CW_A2)))*CW_PER_SWING*AM1452,AM1452))</f>
        <v>38.84647496301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2*ROUNDUP(G1453*1000/V_ZENER,0)*PRICE_Z+(4+IF(CORE_MODE=1,1,0)+IF(OR(CORE_MODE=3,CORE_MODE=4),IF(A_FEED=2,0,1)+2*N_CW+2*N_CW_A,0))*ROUNDUP(G1453*DIODE_SAFETY/V_STICK,0)*PRICE_STICK</f>
        <v>162</v>
      </c>
      <c r="AG1453" s="24" t="n">
        <f aca="false">SUM(X1453:AF1453)</f>
        <v>2720.02766853</v>
      </c>
      <c r="AH1453" s="20" t="n">
        <f aca="false">FIXED_BOM</f>
        <v>3754</v>
      </c>
      <c r="AI1453" s="24" t="n">
        <f aca="false">(AG1453+AH1453)*(1+CONT)</f>
        <v>7445.1318188095</v>
      </c>
      <c r="AJ1453" s="24" t="n">
        <f aca="false">IF(AR1453&gt;0,AI1453/AR1453,1000000000000)</f>
        <v>960.489529921848</v>
      </c>
      <c r="AK1453" s="8" t="n">
        <f aca="false">IF(AND(AP1453&gt;=V_NEED,AR1453&gt;=P_MIN,AQ1453&gt;=Z_MIN,F1453&lt;=N_CAP,D1453&lt;=R_MAX,OR(CORONA_REQ=0,O1453&gt;=G1453),OR(CORE_MODE&lt;&gt;3,E_CORE&lt;=E_NULL_MAX),N_CW_A_OK="yes"),1,0)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IF(CORE_MODE=1,G1453,IF(OR(CORE_MODE=3,CORE_MODE=4),IF(A_FEED=2,0,G1453)+(CHOOSE(N_CW+1,0,1,CW_N2,CW_N3,CW_N4,CW_N5,CW_N6)+IF(A_FEED=2,CHOOSE(MIN(N_CW_A,6)+1,0,1,CW_N2,CW_N3,CW_N4,CW_N5,CW_N6),CHOOSE(MIN(N_CW_A,2)+1,0,CW_A1,CW_A2)))*CW_PER_SWING*AM1453,AM1453))</f>
        <v>39.06636263244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2*ROUNDUP(G1454*1000/V_ZENER,0)*PRICE_Z+(4+IF(CORE_MODE=1,1,0)+IF(OR(CORE_MODE=3,CORE_MODE=4),IF(A_FEED=2,0,1)+2*N_CW+2*N_CW_A,0))*ROUNDUP(G1454*DIODE_SAFETY/V_STICK,0)*PRICE_STICK</f>
        <v>162</v>
      </c>
      <c r="AG1454" s="24" t="n">
        <f aca="false">SUM(X1454:AF1454)</f>
        <v>3307.18423214</v>
      </c>
      <c r="AH1454" s="20" t="n">
        <f aca="false">FIXED_BOM</f>
        <v>3754</v>
      </c>
      <c r="AI1454" s="24" t="n">
        <f aca="false">(AG1454+AH1454)*(1+CONT)</f>
        <v>8120.361866961</v>
      </c>
      <c r="AJ1454" s="24" t="n">
        <f aca="false">IF(AR1454&gt;0,AI1454/AR1454,1000000000000)</f>
        <v>806.577912645644</v>
      </c>
      <c r="AK1454" s="8" t="n">
        <f aca="false">IF(AND(AP1454&gt;=V_NEED,AR1454&gt;=P_MIN,AQ1454&gt;=Z_MIN,F1454&lt;=N_CAP,D1454&lt;=R_MAX,OR(CORONA_REQ=0,O1454&gt;=G1454),OR(CORE_MODE&lt;&gt;3,E_CORE&lt;=E_NULL_MAX),N_CW_A_OK="yes"),1,0)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IF(CORE_MODE=1,G1454,IF(OR(CORE_MODE=3,CORE_MODE=4),IF(A_FEED=2,0,G1454)+(CHOOSE(N_CW+1,0,1,CW_N2,CW_N3,CW_N4,CW_N5,CW_N6)+IF(A_FEED=2,CHOOSE(MIN(N_CW_A,6)+1,0,1,CW_N2,CW_N3,CW_N4,CW_N5,CW_N6),CHOOSE(MIN(N_CW_A,2)+1,0,CW_A1,CW_A2)))*CW_PER_SWING*AM1454,AM1454))</f>
        <v>39.238571541312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2*ROUNDUP(G1455*1000/V_ZENER,0)*PRICE_Z+(4+IF(CORE_MODE=1,1,0)+IF(OR(CORE_MODE=3,CORE_MODE=4),IF(A_FEED=2,0,1)+2*N_CW+2*N_CW_A,0))*ROUNDUP(G1455*DIODE_SAFETY/V_STICK,0)*PRICE_STICK</f>
        <v>162</v>
      </c>
      <c r="AG1455" s="24" t="n">
        <f aca="false">SUM(X1455:AF1455)</f>
        <v>3894.34084378</v>
      </c>
      <c r="AH1455" s="20" t="n">
        <f aca="false">FIXED_BOM</f>
        <v>3754</v>
      </c>
      <c r="AI1455" s="24" t="n">
        <f aca="false">(AG1455+AH1455)*(1+CONT)</f>
        <v>8795.591970347</v>
      </c>
      <c r="AJ1455" s="24" t="n">
        <f aca="false">IF(AR1455&gt;0,AI1455/AR1455,1000000000000)</f>
        <v>710.62931911322</v>
      </c>
      <c r="AK1455" s="8" t="n">
        <f aca="false">IF(AND(AP1455&gt;=V_NEED,AR1455&gt;=P_MIN,AQ1455&gt;=Z_MIN,F1455&lt;=N_CAP,D1455&lt;=R_MAX,OR(CORONA_REQ=0,O1455&gt;=G1455),OR(CORE_MODE&lt;&gt;3,E_CORE&lt;=E_NULL_MAX),N_CW_A_OK="yes"),1,0)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IF(CORE_MODE=1,G1455,IF(OR(CORE_MODE=3,CORE_MODE=4),IF(A_FEED=2,0,G1455)+(CHOOSE(N_CW+1,0,1,CW_N2,CW_N3,CW_N4,CW_N5,CW_N6)+IF(A_FEED=2,CHOOSE(MIN(N_CW_A,6)+1,0,1,CW_N2,CW_N3,CW_N4,CW_N5,CW_N6),CHOOSE(MIN(N_CW_A,2)+1,0,CW_A1,CW_A2)))*CW_PER_SWING*AM1455,AM1455))</f>
        <v>39.377499121818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2*ROUNDUP(G1456*1000/V_ZENER,0)*PRICE_Z+(4+IF(CORE_MODE=1,1,0)+IF(OR(CORE_MODE=3,CORE_MODE=4),IF(A_FEED=2,0,1)+2*N_CW+2*N_CW_A,0))*ROUNDUP(G1456*DIODE_SAFETY/V_STICK,0)*PRICE_STICK</f>
        <v>162</v>
      </c>
      <c r="AG1456" s="24" t="n">
        <f aca="false">SUM(X1456:AF1456)</f>
        <v>4980.93895127</v>
      </c>
      <c r="AH1456" s="20" t="n">
        <f aca="false">FIXED_BOM</f>
        <v>3754</v>
      </c>
      <c r="AI1456" s="24" t="n">
        <f aca="false">(AG1456+AH1456)*(1+CONT)</f>
        <v>10045.1797939605</v>
      </c>
      <c r="AJ1456" s="24" t="n">
        <f aca="false">IF(AR1456&gt;0,AI1456/AR1456,1000000000000)</f>
        <v>590.021398037317</v>
      </c>
      <c r="AK1456" s="8" t="n">
        <f aca="false">IF(AND(AP1456&gt;=V_NEED,AR1456&gt;=P_MIN,AQ1456&gt;=Z_MIN,F1456&lt;=N_CAP,D1456&lt;=R_MAX,OR(CORONA_REQ=0,O1456&gt;=G1456),OR(CORE_MODE&lt;&gt;3,E_CORE&lt;=E_NULL_MAX),N_CW_A_OK="yes"),1,0)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IF(CORE_MODE=1,G1456,IF(OR(CORE_MODE=3,CORE_MODE=4),IF(A_FEED=2,0,G1456)+(CHOOSE(N_CW+1,0,1,CW_N2,CW_N3,CW_N4,CW_N5,CW_N6)+IF(A_FEED=2,CHOOSE(MIN(N_CW_A,6)+1,0,1,CW_N2,CW_N3,CW_N4,CW_N5,CW_N6),CHOOSE(MIN(N_CW_A,2)+1,0,CW_A1,CW_A2)))*CW_PER_SWING*AM1456,AM1456))</f>
        <v>39.63128782041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2*ROUNDUP(G1457*1000/V_ZENER,0)*PRICE_Z+(4+IF(CORE_MODE=1,1,0)+IF(OR(CORE_MODE=3,CORE_MODE=4),IF(A_FEED=2,0,1)+2*N_CW+2*N_CW_A,0))*ROUNDUP(G1457*DIODE_SAFETY/V_STICK,0)*PRICE_STICK</f>
        <v>162</v>
      </c>
      <c r="AG1457" s="24" t="n">
        <f aca="false">SUM(X1457:AF1457)</f>
        <v>1639.52157284</v>
      </c>
      <c r="AH1457" s="20" t="n">
        <f aca="false">FIXED_BOM</f>
        <v>3754</v>
      </c>
      <c r="AI1457" s="24" t="n">
        <f aca="false">(AG1457+AH1457)*(1+CONT)</f>
        <v>6202.549808766</v>
      </c>
      <c r="AJ1457" s="24" t="n">
        <f aca="false">IF(AR1457&gt;0,AI1457/AR1457,1000000000000)</f>
        <v>1837.25251978263</v>
      </c>
      <c r="AK1457" s="8" t="n">
        <f aca="false">IF(AND(AP1457&gt;=V_NEED,AR1457&gt;=P_MIN,AQ1457&gt;=Z_MIN,F1457&lt;=N_CAP,D1457&lt;=R_MAX,OR(CORONA_REQ=0,O1457&gt;=G1457),OR(CORE_MODE&lt;&gt;3,E_CORE&lt;=E_NULL_MAX),N_CW_A_OK="yes"),1,0)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IF(CORE_MODE=1,G1457,IF(OR(CORE_MODE=3,CORE_MODE=4),IF(A_FEED=2,0,G1457)+(CHOOSE(N_CW+1,0,1,CW_N2,CW_N3,CW_N4,CW_N5,CW_N6)+IF(A_FEED=2,CHOOSE(MIN(N_CW_A,6)+1,0,1,CW_N2,CW_N3,CW_N4,CW_N5,CW_N6),CHOOSE(MIN(N_CW_A,2)+1,0,CW_A1,CW_A2)))*CW_PER_SWING*AM1457,AM1457))</f>
        <v>37.638147545856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2*ROUNDUP(G1458*1000/V_ZENER,0)*PRICE_Z+(4+IF(CORE_MODE=1,1,0)+IF(OR(CORE_MODE=3,CORE_MODE=4),IF(A_FEED=2,0,1)+2*N_CW+2*N_CW_A,0))*ROUNDUP(G1458*DIODE_SAFETY/V_STICK,0)*PRICE_STICK</f>
        <v>162</v>
      </c>
      <c r="AG1458" s="24" t="n">
        <f aca="false">SUM(X1458:AF1458)</f>
        <v>2229.72411341</v>
      </c>
      <c r="AH1458" s="20" t="n">
        <f aca="false">FIXED_BOM</f>
        <v>3754</v>
      </c>
      <c r="AI1458" s="24" t="n">
        <f aca="false">(AG1458+AH1458)*(1+CONT)</f>
        <v>6881.2827304215</v>
      </c>
      <c r="AJ1458" s="24" t="n">
        <f aca="false">IF(AR1458&gt;0,AI1458/AR1458,1000000000000)</f>
        <v>1189.54898229052</v>
      </c>
      <c r="AK1458" s="8" t="n">
        <f aca="false">IF(AND(AP1458&gt;=V_NEED,AR1458&gt;=P_MIN,AQ1458&gt;=Z_MIN,F1458&lt;=N_CAP,D1458&lt;=R_MAX,OR(CORONA_REQ=0,O1458&gt;=G1458),OR(CORE_MODE&lt;&gt;3,E_CORE&lt;=E_NULL_MAX),N_CW_A_OK="yes"),1,0)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IF(CORE_MODE=1,G1458,IF(OR(CORE_MODE=3,CORE_MODE=4),IF(A_FEED=2,0,G1458)+(CHOOSE(N_CW+1,0,1,CW_N2,CW_N3,CW_N4,CW_N5,CW_N6)+IF(A_FEED=2,CHOOSE(MIN(N_CW_A,6)+1,0,1,CW_N2,CW_N3,CW_N4,CW_N5,CW_N6),CHOOSE(MIN(N_CW_A,2)+1,0,CW_A1,CW_A2)))*CW_PER_SWING*AM1458,AM1458))</f>
        <v>38.484972928116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2*ROUNDUP(G1459*1000/V_ZENER,0)*PRICE_Z+(4+IF(CORE_MODE=1,1,0)+IF(OR(CORE_MODE=3,CORE_MODE=4),IF(A_FEED=2,0,1)+2*N_CW+2*N_CW_A,0))*ROUNDUP(G1459*DIODE_SAFETY/V_STICK,0)*PRICE_STICK</f>
        <v>162</v>
      </c>
      <c r="AG1459" s="24" t="n">
        <f aca="false">SUM(X1459:AF1459)</f>
        <v>2819.92671748</v>
      </c>
      <c r="AH1459" s="20" t="n">
        <f aca="false">FIXED_BOM</f>
        <v>3754</v>
      </c>
      <c r="AI1459" s="24" t="n">
        <f aca="false">(AG1459+AH1459)*(1+CONT)</f>
        <v>7560.015725102</v>
      </c>
      <c r="AJ1459" s="24" t="n">
        <f aca="false">IF(AR1459&gt;0,AI1459/AR1459,1000000000000)</f>
        <v>921.76653568936</v>
      </c>
      <c r="AK1459" s="8" t="n">
        <f aca="false">IF(AND(AP1459&gt;=V_NEED,AR1459&gt;=P_MIN,AQ1459&gt;=Z_MIN,F1459&lt;=N_CAP,D1459&lt;=R_MAX,OR(CORONA_REQ=0,O1459&gt;=G1459),OR(CORE_MODE&lt;&gt;3,E_CORE&lt;=E_NULL_MAX),N_CW_A_OK="yes"),1,0)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IF(CORE_MODE=1,G1459,IF(OR(CORE_MODE=3,CORE_MODE=4),IF(A_FEED=2,0,G1459)+(CHOOSE(N_CW+1,0,1,CW_N2,CW_N3,CW_N4,CW_N5,CW_N6)+IF(A_FEED=2,CHOOSE(MIN(N_CW_A,6)+1,0,1,CW_N2,CW_N3,CW_N4,CW_N5,CW_N6),CHOOSE(MIN(N_CW_A,2)+1,0,CW_A1,CW_A2)))*CW_PER_SWING*AM1459,AM1459))</f>
        <v>38.700891965736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2*ROUNDUP(G1460*1000/V_ZENER,0)*PRICE_Z+(4+IF(CORE_MODE=1,1,0)+IF(OR(CORE_MODE=3,CORE_MODE=4),IF(A_FEED=2,0,1)+2*N_CW+2*N_CW_A,0))*ROUNDUP(G1460*DIODE_SAFETY/V_STICK,0)*PRICE_STICK</f>
        <v>162</v>
      </c>
      <c r="AG1460" s="24" t="n">
        <f aca="false">SUM(X1460:AF1460)</f>
        <v>3410.12926305</v>
      </c>
      <c r="AH1460" s="20" t="n">
        <f aca="false">FIXED_BOM</f>
        <v>3754</v>
      </c>
      <c r="AI1460" s="24" t="n">
        <f aca="false">(AG1460+AH1460)*(1+CONT)</f>
        <v>8238.7486525075</v>
      </c>
      <c r="AJ1460" s="24" t="n">
        <f aca="false">IF(AR1460&gt;0,AI1460/AR1460,1000000000000)</f>
        <v>774.56628535177</v>
      </c>
      <c r="AK1460" s="8" t="n">
        <f aca="false">IF(AND(AP1460&gt;=V_NEED,AR1460&gt;=P_MIN,AQ1460&gt;=Z_MIN,F1460&lt;=N_CAP,D1460&lt;=R_MAX,OR(CORONA_REQ=0,O1460&gt;=G1460),OR(CORE_MODE&lt;&gt;3,E_CORE&lt;=E_NULL_MAX),N_CW_A_OK="yes"),1,0)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IF(CORE_MODE=1,G1460,IF(OR(CORE_MODE=3,CORE_MODE=4),IF(A_FEED=2,0,G1460)+(CHOOSE(N_CW+1,0,1,CW_N2,CW_N3,CW_N4,CW_N5,CW_N6)+IF(A_FEED=2,CHOOSE(MIN(N_CW_A,6)+1,0,1,CW_N2,CW_N3,CW_N4,CW_N5,CW_N6),CHOOSE(MIN(N_CW_A,2)+1,0,CW_A1,CW_A2)))*CW_PER_SWING*AM1460,AM1460))</f>
        <v>38.871144148122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2*ROUNDUP(G1461*1000/V_ZENER,0)*PRICE_Z+(4+IF(CORE_MODE=1,1,0)+IF(OR(CORE_MODE=3,CORE_MODE=4),IF(A_FEED=2,0,1)+2*N_CW+2*N_CW_A,0))*ROUNDUP(G1461*DIODE_SAFETY/V_STICK,0)*PRICE_STICK</f>
        <v>162</v>
      </c>
      <c r="AG1461" s="24" t="n">
        <f aca="false">SUM(X1461:AF1461)</f>
        <v>4000.33181559</v>
      </c>
      <c r="AH1461" s="20" t="n">
        <f aca="false">FIXED_BOM</f>
        <v>3754</v>
      </c>
      <c r="AI1461" s="24" t="n">
        <f aca="false">(AG1461+AH1461)*(1+CONT)</f>
        <v>8917.4815879285</v>
      </c>
      <c r="AJ1461" s="24" t="n">
        <f aca="false">IF(AR1461&gt;0,AI1461/AR1461,1000000000000)</f>
        <v>683.276265537029</v>
      </c>
      <c r="AK1461" s="8" t="n">
        <f aca="false">IF(AND(AP1461&gt;=V_NEED,AR1461&gt;=P_MIN,AQ1461&gt;=Z_MIN,F1461&lt;=N_CAP,D1461&lt;=R_MAX,OR(CORONA_REQ=0,O1461&gt;=G1461),OR(CORE_MODE&lt;&gt;3,E_CORE&lt;=E_NULL_MAX),N_CW_A_OK="yes"),1,0)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IF(CORE_MODE=1,G1461,IF(OR(CORE_MODE=3,CORE_MODE=4),IF(A_FEED=2,0,G1461)+(CHOOSE(N_CW+1,0,1,CW_N2,CW_N3,CW_N4,CW_N5,CW_N6)+IF(A_FEED=2,CHOOSE(MIN(N_CW_A,6)+1,0,1,CW_N2,CW_N3,CW_N4,CW_N5,CW_N6),CHOOSE(MIN(N_CW_A,2)+1,0,CW_A1,CW_A2)))*CW_PER_SWING*AM1461,AM1461))</f>
        <v>39.007877308686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2*ROUNDUP(G1462*1000/V_ZENER,0)*PRICE_Z+(4+IF(CORE_MODE=1,1,0)+IF(OR(CORE_MODE=3,CORE_MODE=4),IF(A_FEED=2,0,1)+2*N_CW+2*N_CW_A,0))*ROUNDUP(G1462*DIODE_SAFETY/V_STICK,0)*PRICE_STICK</f>
        <v>162</v>
      </c>
      <c r="AG1462" s="24" t="n">
        <f aca="false">SUM(X1462:AF1462)</f>
        <v>5180.7369787</v>
      </c>
      <c r="AH1462" s="20" t="n">
        <f aca="false">FIXED_BOM</f>
        <v>3754</v>
      </c>
      <c r="AI1462" s="24" t="n">
        <f aca="false">(AG1462+AH1462)*(1+CONT)</f>
        <v>10274.947525505</v>
      </c>
      <c r="AJ1462" s="24" t="n">
        <f aca="false">IF(AR1462&gt;0,AI1462/AR1462,1000000000000)</f>
        <v>573.629282827701</v>
      </c>
      <c r="AK1462" s="8" t="n">
        <f aca="false">IF(AND(AP1462&gt;=V_NEED,AR1462&gt;=P_MIN,AQ1462&gt;=Z_MIN,F1462&lt;=N_CAP,D1462&lt;=R_MAX,OR(CORONA_REQ=0,O1462&gt;=G1462),OR(CORE_MODE&lt;&gt;3,E_CORE&lt;=E_NULL_MAX),N_CW_A_OK="yes"),1,0)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IF(CORE_MODE=1,G1462,IF(OR(CORE_MODE=3,CORE_MODE=4),IF(A_FEED=2,0,G1462)+(CHOOSE(N_CW+1,0,1,CW_N2,CW_N3,CW_N4,CW_N5,CW_N6)+IF(A_FEED=2,CHOOSE(MIN(N_CW_A,6)+1,0,1,CW_N2,CW_N3,CW_N4,CW_N5,CW_N6),CHOOSE(MIN(N_CW_A,2)+1,0,CW_A1,CW_A2)))*CW_PER_SWING*AM1462,AM1462))</f>
        <v>39.330529197102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2*ROUNDUP(G1463*1000/V_ZENER,0)*PRICE_Z+(4+IF(CORE_MODE=1,1,0)+IF(OR(CORE_MODE=3,CORE_MODE=4),IF(A_FEED=2,0,1)+2*N_CW+2*N_CW_A,0))*ROUNDUP(G1463*DIODE_SAFETY/V_STICK,0)*PRICE_STICK</f>
        <v>162</v>
      </c>
      <c r="AG1463" s="24" t="n">
        <f aca="false">SUM(X1463:AF1463)</f>
        <v>1576.55188453</v>
      </c>
      <c r="AH1463" s="20" t="n">
        <f aca="false">FIXED_BOM</f>
        <v>3754</v>
      </c>
      <c r="AI1463" s="24" t="n">
        <f aca="false">(AG1463+AH1463)*(1+CONT)</f>
        <v>6130.1346672095</v>
      </c>
      <c r="AJ1463" s="24" t="n">
        <f aca="false">IF(AR1463&gt;0,AI1463/AR1463,1000000000000)</f>
        <v>2390.81178843594</v>
      </c>
      <c r="AK1463" s="8" t="n">
        <f aca="false">IF(AND(AP1463&gt;=V_NEED,AR1463&gt;=P_MIN,AQ1463&gt;=Z_MIN,F1463&lt;=N_CAP,D1463&lt;=R_MAX,OR(CORONA_REQ=0,O1463&gt;=G1463),OR(CORE_MODE&lt;&gt;3,E_CORE&lt;=E_NULL_MAX),N_CW_A_OK="yes"),1,0)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IF(CORE_MODE=1,G1463,IF(OR(CORE_MODE=3,CORE_MODE=4),IF(A_FEED=2,0,G1463)+(CHOOSE(N_CW+1,0,1,CW_N2,CW_N3,CW_N4,CW_N5,CW_N6)+IF(A_FEED=2,CHOOSE(MIN(N_CW_A,6)+1,0,1,CW_N2,CW_N3,CW_N4,CW_N5,CW_N6),CHOOSE(MIN(N_CW_A,2)+1,0,CW_A1,CW_A2)))*CW_PER_SWING*AM1463,AM1463))</f>
        <v>38.366325692838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2*ROUNDUP(G1464*1000/V_ZENER,0)*PRICE_Z+(4+IF(CORE_MODE=1,1,0)+IF(OR(CORE_MODE=3,CORE_MODE=4),IF(A_FEED=2,0,1)+2*N_CW+2*N_CW_A,0))*ROUNDUP(G1464*DIODE_SAFETY/V_STICK,0)*PRICE_STICK</f>
        <v>162</v>
      </c>
      <c r="AG1464" s="24" t="n">
        <f aca="false">SUM(X1464:AF1464)</f>
        <v>2179.12706331</v>
      </c>
      <c r="AH1464" s="20" t="n">
        <f aca="false">FIXED_BOM</f>
        <v>3754</v>
      </c>
      <c r="AI1464" s="24" t="n">
        <f aca="false">(AG1464+AH1464)*(1+CONT)</f>
        <v>6823.0961228065</v>
      </c>
      <c r="AJ1464" s="24" t="n">
        <f aca="false">IF(AR1464&gt;0,AI1464/AR1464,1000000000000)</f>
        <v>1509.68751320521</v>
      </c>
      <c r="AK1464" s="8" t="n">
        <f aca="false">IF(AND(AP1464&gt;=V_NEED,AR1464&gt;=P_MIN,AQ1464&gt;=Z_MIN,F1464&lt;=N_CAP,D1464&lt;=R_MAX,OR(CORONA_REQ=0,O1464&gt;=G1464),OR(CORE_MODE&lt;&gt;3,E_CORE&lt;=E_NULL_MAX),N_CW_A_OK="yes"),1,0)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IF(CORE_MODE=1,G1464,IF(OR(CORE_MODE=3,CORE_MODE=4),IF(A_FEED=2,0,G1464)+(CHOOSE(N_CW+1,0,1,CW_N2,CW_N3,CW_N4,CW_N5,CW_N6)+IF(A_FEED=2,CHOOSE(MIN(N_CW_A,6)+1,0,1,CW_N2,CW_N3,CW_N4,CW_N5,CW_N6),CHOOSE(MIN(N_CW_A,2)+1,0,CW_A1,CW_A2)))*CW_PER_SWING*AM1464,AM1464))</f>
        <v>38.789487956934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2*ROUNDUP(G1465*1000/V_ZENER,0)*PRICE_Z+(4+IF(CORE_MODE=1,1,0)+IF(OR(CORE_MODE=3,CORE_MODE=4),IF(A_FEED=2,0,1)+2*N_CW+2*N_CW_A,0))*ROUNDUP(G1465*DIODE_SAFETY/V_STICK,0)*PRICE_STICK</f>
        <v>162</v>
      </c>
      <c r="AG1465" s="24" t="n">
        <f aca="false">SUM(X1465:AF1465)</f>
        <v>2689.37064991</v>
      </c>
      <c r="AH1465" s="20" t="n">
        <f aca="false">FIXED_BOM</f>
        <v>3754</v>
      </c>
      <c r="AI1465" s="24" t="n">
        <f aca="false">(AG1465+AH1465)*(1+CONT)</f>
        <v>7409.8762473965</v>
      </c>
      <c r="AJ1465" s="24" t="n">
        <f aca="false">IF(AR1465&gt;0,AI1465/AR1465,1000000000000)</f>
        <v>1140.95164769358</v>
      </c>
      <c r="AK1465" s="8" t="n">
        <f aca="false">IF(AND(AP1465&gt;=V_NEED,AR1465&gt;=P_MIN,AQ1465&gt;=Z_MIN,F1465&lt;=N_CAP,D1465&lt;=R_MAX,OR(CORONA_REQ=0,O1465&gt;=G1465),OR(CORE_MODE&lt;&gt;3,E_CORE&lt;=E_NULL_MAX),N_CW_A_OK="yes"),1,0)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IF(CORE_MODE=1,G1465,IF(OR(CORE_MODE=3,CORE_MODE=4),IF(A_FEED=2,0,G1465)+(CHOOSE(N_CW+1,0,1,CW_N2,CW_N3,CW_N4,CW_N5,CW_N6)+IF(A_FEED=2,CHOOSE(MIN(N_CW_A,6)+1,0,1,CW_N2,CW_N3,CW_N4,CW_N5,CW_N6),CHOOSE(MIN(N_CW_A,2)+1,0,CW_A1,CW_A2)))*CW_PER_SWING*AM1465,AM1465))</f>
        <v>39.012100612056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2*ROUNDUP(G1466*1000/V_ZENER,0)*PRICE_Z+(4+IF(CORE_MODE=1,1,0)+IF(OR(CORE_MODE=3,CORE_MODE=4),IF(A_FEED=2,0,1)+2*N_CW+2*N_CW_A,0))*ROUNDUP(G1466*DIODE_SAFETY/V_STICK,0)*PRICE_STICK</f>
        <v>162</v>
      </c>
      <c r="AG1466" s="24" t="n">
        <f aca="false">SUM(X1466:AF1466)</f>
        <v>3199.61434454</v>
      </c>
      <c r="AH1466" s="20" t="n">
        <f aca="false">FIXED_BOM</f>
        <v>3754</v>
      </c>
      <c r="AI1466" s="24" t="n">
        <f aca="false">(AG1466+AH1466)*(1+CONT)</f>
        <v>7996.656496221</v>
      </c>
      <c r="AJ1466" s="24" t="n">
        <f aca="false">IF(AR1466&gt;0,AI1466/AR1466,1000000000000)</f>
        <v>944.055324020859</v>
      </c>
      <c r="AK1466" s="8" t="n">
        <f aca="false">IF(AND(AP1466&gt;=V_NEED,AR1466&gt;=P_MIN,AQ1466&gt;=Z_MIN,F1466&lt;=N_CAP,D1466&lt;=R_MAX,OR(CORONA_REQ=0,O1466&gt;=G1466),OR(CORE_MODE&lt;&gt;3,E_CORE&lt;=E_NULL_MAX),N_CW_A_OK="yes"),1,0)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IF(CORE_MODE=1,G1466,IF(OR(CORE_MODE=3,CORE_MODE=4),IF(A_FEED=2,0,G1466)+(CHOOSE(N_CW+1,0,1,CW_N2,CW_N3,CW_N4,CW_N5,CW_N6)+IF(A_FEED=2,CHOOSE(MIN(N_CW_A,6)+1,0,1,CW_N2,CW_N3,CW_N4,CW_N5,CW_N6),CHOOSE(MIN(N_CW_A,2)+1,0,CW_A1,CW_A2)))*CW_PER_SWING*AM1466,AM1466))</f>
        <v>39.180705918354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2*ROUNDUP(G1467*1000/V_ZENER,0)*PRICE_Z+(4+IF(CORE_MODE=1,1,0)+IF(OR(CORE_MODE=3,CORE_MODE=4),IF(A_FEED=2,0,1)+2*N_CW+2*N_CW_A,0))*ROUNDUP(G1467*DIODE_SAFETY/V_STICK,0)*PRICE_STICK</f>
        <v>162</v>
      </c>
      <c r="AG1467" s="24" t="n">
        <f aca="false">SUM(X1467:AF1467)</f>
        <v>3802.18953029</v>
      </c>
      <c r="AH1467" s="20" t="n">
        <f aca="false">FIXED_BOM</f>
        <v>3754</v>
      </c>
      <c r="AI1467" s="24" t="n">
        <f aca="false">(AG1467+AH1467)*(1+CONT)</f>
        <v>8689.6179598335</v>
      </c>
      <c r="AJ1467" s="24" t="n">
        <f aca="false">IF(AR1467&gt;0,AI1467/AR1467,1000000000000)</f>
        <v>831.050676889789</v>
      </c>
      <c r="AK1467" s="8" t="n">
        <f aca="false">IF(AND(AP1467&gt;=V_NEED,AR1467&gt;=P_MIN,AQ1467&gt;=Z_MIN,F1467&lt;=N_CAP,D1467&lt;=R_MAX,OR(CORONA_REQ=0,O1467&gt;=G1467),OR(CORE_MODE&lt;&gt;3,E_CORE&lt;=E_NULL_MAX),N_CW_A_OK="yes"),1,0)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IF(CORE_MODE=1,G1467,IF(OR(CORE_MODE=3,CORE_MODE=4),IF(A_FEED=2,0,G1467)+(CHOOSE(N_CW+1,0,1,CW_N2,CW_N3,CW_N4,CW_N5,CW_N6)+IF(A_FEED=2,CHOOSE(MIN(N_CW_A,6)+1,0,1,CW_N2,CW_N3,CW_N4,CW_N5,CW_N6),CHOOSE(MIN(N_CW_A,2)+1,0,CW_A1,CW_A2)))*CW_PER_SWING*AM1467,AM1467))</f>
        <v>39.320422980696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2*ROUNDUP(G1468*1000/V_ZENER,0)*PRICE_Z+(4+IF(CORE_MODE=1,1,0)+IF(OR(CORE_MODE=3,CORE_MODE=4),IF(A_FEED=2,0,1)+2*N_CW+2*N_CW_A,0))*ROUNDUP(G1468*DIODE_SAFETY/V_STICK,0)*PRICE_STICK</f>
        <v>162</v>
      </c>
      <c r="AG1468" s="24" t="n">
        <f aca="false">SUM(X1468:AF1468)</f>
        <v>4915.00835717</v>
      </c>
      <c r="AH1468" s="20" t="n">
        <f aca="false">FIXED_BOM</f>
        <v>3754</v>
      </c>
      <c r="AI1468" s="24" t="n">
        <f aca="false">(AG1468+AH1468)*(1+CONT)</f>
        <v>9969.3596107455</v>
      </c>
      <c r="AJ1468" s="24" t="n">
        <f aca="false">IF(AR1468&gt;0,AI1468/AR1468,1000000000000)</f>
        <v>691.15214426537</v>
      </c>
      <c r="AK1468" s="8" t="n">
        <f aca="false">IF(AND(AP1468&gt;=V_NEED,AR1468&gt;=P_MIN,AQ1468&gt;=Z_MIN,F1468&lt;=N_CAP,D1468&lt;=R_MAX,OR(CORONA_REQ=0,O1468&gt;=G1468),OR(CORE_MODE&lt;&gt;3,E_CORE&lt;=E_NULL_MAX),N_CW_A_OK="yes"),1,0)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IF(CORE_MODE=1,G1468,IF(OR(CORE_MODE=3,CORE_MODE=4),IF(A_FEED=2,0,G1468)+(CHOOSE(N_CW+1,0,1,CW_N2,CW_N3,CW_N4,CW_N5,CW_N6)+IF(A_FEED=2,CHOOSE(MIN(N_CW_A,6)+1,0,1,CW_N2,CW_N3,CW_N4,CW_N5,CW_N6),CHOOSE(MIN(N_CW_A,2)+1,0,CW_A1,CW_A2)))*CW_PER_SWING*AM1468,AM1468))</f>
        <v>39.537182434464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2*ROUNDUP(G1469*1000/V_ZENER,0)*PRICE_Z+(4+IF(CORE_MODE=1,1,0)+IF(OR(CORE_MODE=3,CORE_MODE=4),IF(A_FEED=2,0,1)+2*N_CW+2*N_CW_A,0))*ROUNDUP(G1469*DIODE_SAFETY/V_STICK,0)*PRICE_STICK</f>
        <v>162</v>
      </c>
      <c r="AG1469" s="24" t="n">
        <f aca="false">SUM(X1469:AF1469)</f>
        <v>1677.00613916</v>
      </c>
      <c r="AH1469" s="20" t="n">
        <f aca="false">FIXED_BOM</f>
        <v>3754</v>
      </c>
      <c r="AI1469" s="24" t="n">
        <f aca="false">(AG1469+AH1469)*(1+CONT)</f>
        <v>6245.657060034</v>
      </c>
      <c r="AJ1469" s="24" t="n">
        <f aca="false">IF(AR1469&gt;0,AI1469/AR1469,1000000000000)</f>
        <v>2013.86666865528</v>
      </c>
      <c r="AK1469" s="8" t="n">
        <f aca="false">IF(AND(AP1469&gt;=V_NEED,AR1469&gt;=P_MIN,AQ1469&gt;=Z_MIN,F1469&lt;=N_CAP,D1469&lt;=R_MAX,OR(CORONA_REQ=0,O1469&gt;=G1469),OR(CORE_MODE&lt;&gt;3,E_CORE&lt;=E_NULL_MAX),N_CW_A_OK="yes"),1,0)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IF(CORE_MODE=1,G1469,IF(OR(CORE_MODE=3,CORE_MODE=4),IF(A_FEED=2,0,G1469)+(CHOOSE(N_CW+1,0,1,CW_N2,CW_N3,CW_N4,CW_N5,CW_N6)+IF(A_FEED=2,CHOOSE(MIN(N_CW_A,6)+1,0,1,CW_N2,CW_N3,CW_N4,CW_N5,CW_N6),CHOOSE(MIN(N_CW_A,2)+1,0,CW_A1,CW_A2)))*CW_PER_SWING*AM1469,AM1469))</f>
        <v>37.962713715498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2*ROUNDUP(G1470*1000/V_ZENER,0)*PRICE_Z+(4+IF(CORE_MODE=1,1,0)+IF(OR(CORE_MODE=3,CORE_MODE=4),IF(A_FEED=2,0,1)+2*N_CW+2*N_CW_A,0))*ROUNDUP(G1470*DIODE_SAFETY/V_STICK,0)*PRICE_STICK</f>
        <v>162</v>
      </c>
      <c r="AG1470" s="24" t="n">
        <f aca="false">SUM(X1470:AF1470)</f>
        <v>2191.31103903</v>
      </c>
      <c r="AH1470" s="20" t="n">
        <f aca="false">FIXED_BOM</f>
        <v>3754</v>
      </c>
      <c r="AI1470" s="24" t="n">
        <f aca="false">(AG1470+AH1470)*(1+CONT)</f>
        <v>6837.1076948845</v>
      </c>
      <c r="AJ1470" s="24" t="n">
        <f aca="false">IF(AR1470&gt;0,AI1470/AR1470,1000000000000)</f>
        <v>1274.5183293027</v>
      </c>
      <c r="AK1470" s="8" t="n">
        <f aca="false">IF(AND(AP1470&gt;=V_NEED,AR1470&gt;=P_MIN,AQ1470&gt;=Z_MIN,F1470&lt;=N_CAP,D1470&lt;=R_MAX,OR(CORONA_REQ=0,O1470&gt;=G1470),OR(CORE_MODE&lt;&gt;3,E_CORE&lt;=E_NULL_MAX),N_CW_A_OK="yes"),1,0)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IF(CORE_MODE=1,G1470,IF(OR(CORE_MODE=3,CORE_MODE=4),IF(A_FEED=2,0,G1470)+(CHOOSE(N_CW+1,0,1,CW_N2,CW_N3,CW_N4,CW_N5,CW_N6)+IF(A_FEED=2,CHOOSE(MIN(N_CW_A,6)+1,0,1,CW_N2,CW_N3,CW_N4,CW_N5,CW_N6),CHOOSE(MIN(N_CW_A,2)+1,0,CW_A1,CW_A2)))*CW_PER_SWING*AM1470,AM1470))</f>
        <v>38.766143063934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2*ROUNDUP(G1471*1000/V_ZENER,0)*PRICE_Z+(4+IF(CORE_MODE=1,1,0)+IF(OR(CORE_MODE=3,CORE_MODE=4),IF(A_FEED=2,0,1)+2*N_CW+2*N_CW_A,0))*ROUNDUP(G1471*DIODE_SAFETY/V_STICK,0)*PRICE_STICK</f>
        <v>162</v>
      </c>
      <c r="AG1471" s="24" t="n">
        <f aca="false">SUM(X1471:AF1471)</f>
        <v>2797.94761002</v>
      </c>
      <c r="AH1471" s="20" t="n">
        <f aca="false">FIXED_BOM</f>
        <v>3754</v>
      </c>
      <c r="AI1471" s="24" t="n">
        <f aca="false">(AG1471+AH1471)*(1+CONT)</f>
        <v>7534.739751523</v>
      </c>
      <c r="AJ1471" s="24" t="n">
        <f aca="false">IF(AR1471&gt;0,AI1471/AR1471,1000000000000)</f>
        <v>986.052244582774</v>
      </c>
      <c r="AK1471" s="8" t="n">
        <f aca="false">IF(AND(AP1471&gt;=V_NEED,AR1471&gt;=P_MIN,AQ1471&gt;=Z_MIN,F1471&lt;=N_CAP,D1471&lt;=R_MAX,OR(CORONA_REQ=0,O1471&gt;=G1471),OR(CORE_MODE&lt;&gt;3,E_CORE&lt;=E_NULL_MAX),N_CW_A_OK="yes"),1,0)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IF(CORE_MODE=1,G1471,IF(OR(CORE_MODE=3,CORE_MODE=4),IF(A_FEED=2,0,G1471)+(CHOOSE(N_CW+1,0,1,CW_N2,CW_N3,CW_N4,CW_N5,CW_N6)+IF(A_FEED=2,CHOOSE(MIN(N_CW_A,6)+1,0,1,CW_N2,CW_N3,CW_N4,CW_N5,CW_N6),CHOOSE(MIN(N_CW_A,2)+1,0,CW_A1,CW_A2)))*CW_PER_SWING*AM1471,AM1471))</f>
        <v>38.989040102298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2*ROUNDUP(G1472*1000/V_ZENER,0)*PRICE_Z+(4+IF(CORE_MODE=1,1,0)+IF(OR(CORE_MODE=3,CORE_MODE=4),IF(A_FEED=2,0,1)+2*N_CW+2*N_CW_A,0))*ROUNDUP(G1472*DIODE_SAFETY/V_STICK,0)*PRICE_STICK</f>
        <v>162</v>
      </c>
      <c r="AG1472" s="24" t="n">
        <f aca="false">SUM(X1472:AF1472)</f>
        <v>3404.58417404</v>
      </c>
      <c r="AH1472" s="20" t="n">
        <f aca="false">FIXED_BOM</f>
        <v>3754</v>
      </c>
      <c r="AI1472" s="24" t="n">
        <f aca="false">(AG1472+AH1472)*(1+CONT)</f>
        <v>8232.371800146</v>
      </c>
      <c r="AJ1472" s="24" t="n">
        <f aca="false">IF(AR1472&gt;0,AI1472/AR1472,1000000000000)</f>
        <v>829.431874915595</v>
      </c>
      <c r="AK1472" s="8" t="n">
        <f aca="false">IF(AND(AP1472&gt;=V_NEED,AR1472&gt;=P_MIN,AQ1472&gt;=Z_MIN,F1472&lt;=N_CAP,D1472&lt;=R_MAX,OR(CORONA_REQ=0,O1472&gt;=G1472),OR(CORE_MODE&lt;&gt;3,E_CORE&lt;=E_NULL_MAX),N_CW_A_OK="yes"),1,0)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IF(CORE_MODE=1,G1472,IF(OR(CORE_MODE=3,CORE_MODE=4),IF(A_FEED=2,0,G1472)+(CHOOSE(N_CW+1,0,1,CW_N2,CW_N3,CW_N4,CW_N5,CW_N6)+IF(A_FEED=2,CHOOSE(MIN(N_CW_A,6)+1,0,1,CW_N2,CW_N3,CW_N4,CW_N5,CW_N6),CHOOSE(MIN(N_CW_A,2)+1,0,CW_A1,CW_A2)))*CW_PER_SWING*AM1472,AM1472))</f>
        <v>39.163906084446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2*ROUNDUP(G1473*1000/V_ZENER,0)*PRICE_Z+(4+IF(CORE_MODE=1,1,0)+IF(OR(CORE_MODE=3,CORE_MODE=4),IF(A_FEED=2,0,1)+2*N_CW+2*N_CW_A,0))*ROUNDUP(G1473*DIODE_SAFETY/V_STICK,0)*PRICE_STICK</f>
        <v>162</v>
      </c>
      <c r="AG1473" s="24" t="n">
        <f aca="false">SUM(X1473:AF1473)</f>
        <v>4011.22069003</v>
      </c>
      <c r="AH1473" s="20" t="n">
        <f aca="false">FIXED_BOM</f>
        <v>3754</v>
      </c>
      <c r="AI1473" s="24" t="n">
        <f aca="false">(AG1473+AH1473)*(1+CONT)</f>
        <v>8930.0037935345</v>
      </c>
      <c r="AJ1473" s="24" t="n">
        <f aca="false">IF(AR1473&gt;0,AI1473/AR1473,1000000000000)</f>
        <v>731.819180713164</v>
      </c>
      <c r="AK1473" s="8" t="n">
        <f aca="false">IF(AND(AP1473&gt;=V_NEED,AR1473&gt;=P_MIN,AQ1473&gt;=Z_MIN,F1473&lt;=N_CAP,D1473&lt;=R_MAX,OR(CORONA_REQ=0,O1473&gt;=G1473),OR(CORE_MODE&lt;&gt;3,E_CORE&lt;=E_NULL_MAX),N_CW_A_OK="yes"),1,0)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IF(CORE_MODE=1,G1473,IF(OR(CORE_MODE=3,CORE_MODE=4),IF(A_FEED=2,0,G1473)+(CHOOSE(N_CW+1,0,1,CW_N2,CW_N3,CW_N4,CW_N5,CW_N6)+IF(A_FEED=2,CHOOSE(MIN(N_CW_A,6)+1,0,1,CW_N2,CW_N3,CW_N4,CW_N5,CW_N6),CHOOSE(MIN(N_CW_A,2)+1,0,CW_A1,CW_A2)))*CW_PER_SWING*AM1473,AM1473))</f>
        <v>39.304573920612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2*ROUNDUP(G1474*1000/V_ZENER,0)*PRICE_Z+(4+IF(CORE_MODE=1,1,0)+IF(OR(CORE_MODE=3,CORE_MODE=4),IF(A_FEED=2,0,1)+2*N_CW+2*N_CW_A,0))*ROUNDUP(G1474*DIODE_SAFETY/V_STICK,0)*PRICE_STICK</f>
        <v>162</v>
      </c>
      <c r="AG1474" s="24" t="n">
        <f aca="false">SUM(X1474:AF1474)</f>
        <v>5132.16222089</v>
      </c>
      <c r="AH1474" s="20" t="n">
        <f aca="false">FIXED_BOM</f>
        <v>3754</v>
      </c>
      <c r="AI1474" s="24" t="n">
        <f aca="false">(AG1474+AH1474)*(1+CONT)</f>
        <v>10219.0865540235</v>
      </c>
      <c r="AJ1474" s="24" t="n">
        <f aca="false">IF(AR1474&gt;0,AI1474/AR1474,1000000000000)</f>
        <v>608.817656457544</v>
      </c>
      <c r="AK1474" s="8" t="n">
        <f aca="false">IF(AND(AP1474&gt;=V_NEED,AR1474&gt;=P_MIN,AQ1474&gt;=Z_MIN,F1474&lt;=N_CAP,D1474&lt;=R_MAX,OR(CORONA_REQ=0,O1474&gt;=G1474),OR(CORE_MODE&lt;&gt;3,E_CORE&lt;=E_NULL_MAX),N_CW_A_OK="yes"),1,0)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IF(CORE_MODE=1,G1474,IF(OR(CORE_MODE=3,CORE_MODE=4),IF(A_FEED=2,0,G1474)+(CHOOSE(N_CW+1,0,1,CW_N2,CW_N3,CW_N4,CW_N5,CW_N6)+IF(A_FEED=2,CHOOSE(MIN(N_CW_A,6)+1,0,1,CW_N2,CW_N3,CW_N4,CW_N5,CW_N6),CHOOSE(MIN(N_CW_A,2)+1,0,CW_A1,CW_A2)))*CW_PER_SWING*AM1474,AM1474))</f>
        <v>39.56244160869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2*ROUNDUP(G1475*1000/V_ZENER,0)*PRICE_Z+(4+IF(CORE_MODE=1,1,0)+IF(OR(CORE_MODE=3,CORE_MODE=4),IF(A_FEED=2,0,1)+2*N_CW+2*N_CW_A,0))*ROUNDUP(G1475*DIODE_SAFETY/V_STICK,0)*PRICE_STICK</f>
        <v>162</v>
      </c>
      <c r="AG1475" s="24" t="n">
        <f aca="false">SUM(X1475:AF1475)</f>
        <v>1685.12878964</v>
      </c>
      <c r="AH1475" s="20" t="n">
        <f aca="false">FIXED_BOM</f>
        <v>3754</v>
      </c>
      <c r="AI1475" s="24" t="n">
        <f aca="false">(AG1475+AH1475)*(1+CONT)</f>
        <v>6254.998108086</v>
      </c>
      <c r="AJ1475" s="24" t="n">
        <f aca="false">IF(AR1475&gt;0,AI1475/AR1475,1000000000000)</f>
        <v>1896.37457580498</v>
      </c>
      <c r="AK1475" s="8" t="n">
        <f aca="false">IF(AND(AP1475&gt;=V_NEED,AR1475&gt;=P_MIN,AQ1475&gt;=Z_MIN,F1475&lt;=N_CAP,D1475&lt;=R_MAX,OR(CORONA_REQ=0,O1475&gt;=G1475),OR(CORE_MODE&lt;&gt;3,E_CORE&lt;=E_NULL_MAX),N_CW_A_OK="yes"),1,0)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IF(CORE_MODE=1,G1475,IF(OR(CORE_MODE=3,CORE_MODE=4),IF(A_FEED=2,0,G1475)+(CHOOSE(N_CW+1,0,1,CW_N2,CW_N3,CW_N4,CW_N5,CW_N6)+IF(A_FEED=2,CHOOSE(MIN(N_CW_A,6)+1,0,1,CW_N2,CW_N3,CW_N4,CW_N5,CW_N6),CHOOSE(MIN(N_CW_A,2)+1,0,CW_A1,CW_A2)))*CW_PER_SWING*AM1475,AM1475))</f>
        <v>37.501732724742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2*ROUNDUP(G1476*1000/V_ZENER,0)*PRICE_Z+(4+IF(CORE_MODE=1,1,0)+IF(OR(CORE_MODE=3,CORE_MODE=4),IF(A_FEED=2,0,1)+2*N_CW+2*N_CW_A,0))*ROUNDUP(G1476*DIODE_SAFETY/V_STICK,0)*PRICE_STICK</f>
        <v>162</v>
      </c>
      <c r="AG1476" s="24" t="n">
        <f aca="false">SUM(X1476:AF1476)</f>
        <v>2295.8266139</v>
      </c>
      <c r="AH1476" s="20" t="n">
        <f aca="false">FIXED_BOM</f>
        <v>3754</v>
      </c>
      <c r="AI1476" s="24" t="n">
        <f aca="false">(AG1476+AH1476)*(1+CONT)</f>
        <v>6957.300605985</v>
      </c>
      <c r="AJ1476" s="24" t="n">
        <f aca="false">IF(AR1476&gt;0,AI1476/AR1476,1000000000000)</f>
        <v>1229.12296775675</v>
      </c>
      <c r="AK1476" s="8" t="n">
        <f aca="false">IF(AND(AP1476&gt;=V_NEED,AR1476&gt;=P_MIN,AQ1476&gt;=Z_MIN,F1476&lt;=N_CAP,D1476&lt;=R_MAX,OR(CORONA_REQ=0,O1476&gt;=G1476),OR(CORE_MODE&lt;&gt;3,E_CORE&lt;=E_NULL_MAX),N_CW_A_OK="yes"),1,0)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IF(CORE_MODE=1,G1476,IF(OR(CORE_MODE=3,CORE_MODE=4),IF(A_FEED=2,0,G1476)+(CHOOSE(N_CW+1,0,1,CW_N2,CW_N3,CW_N4,CW_N5,CW_N6)+IF(A_FEED=2,CHOOSE(MIN(N_CW_A,6)+1,0,1,CW_N2,CW_N3,CW_N4,CW_N5,CW_N6),CHOOSE(MIN(N_CW_A,2)+1,0,CW_A1,CW_A2)))*CW_PER_SWING*AM1476,AM1476))</f>
        <v>38.399815002978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2*ROUNDUP(G1477*1000/V_ZENER,0)*PRICE_Z+(4+IF(CORE_MODE=1,1,0)+IF(OR(CORE_MODE=3,CORE_MODE=4),IF(A_FEED=2,0,1)+2*N_CW+2*N_CW_A,0))*ROUNDUP(G1477*DIODE_SAFETY/V_STICK,0)*PRICE_STICK</f>
        <v>162</v>
      </c>
      <c r="AG1477" s="24" t="n">
        <f aca="false">SUM(X1477:AF1477)</f>
        <v>2906.52457363</v>
      </c>
      <c r="AH1477" s="20" t="n">
        <f aca="false">FIXED_BOM</f>
        <v>3754</v>
      </c>
      <c r="AI1477" s="24" t="n">
        <f aca="false">(AG1477+AH1477)*(1+CONT)</f>
        <v>7659.6032596745</v>
      </c>
      <c r="AJ1477" s="24" t="n">
        <f aca="false">IF(AR1477&gt;0,AI1477/AR1477,1000000000000)</f>
        <v>953.522372047662</v>
      </c>
      <c r="AK1477" s="8" t="n">
        <f aca="false">IF(AND(AP1477&gt;=V_NEED,AR1477&gt;=P_MIN,AQ1477&gt;=Z_MIN,F1477&lt;=N_CAP,D1477&lt;=R_MAX,OR(CORONA_REQ=0,O1477&gt;=G1477),OR(CORE_MODE&lt;&gt;3,E_CORE&lt;=E_NULL_MAX),N_CW_A_OK="yes"),1,0)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IF(CORE_MODE=1,G1477,IF(OR(CORE_MODE=3,CORE_MODE=4),IF(A_FEED=2,0,G1477)+(CHOOSE(N_CW+1,0,1,CW_N2,CW_N3,CW_N4,CW_N5,CW_N6)+IF(A_FEED=2,CHOOSE(MIN(N_CW_A,6)+1,0,1,CW_N2,CW_N3,CW_N4,CW_N5,CW_N6),CHOOSE(MIN(N_CW_A,2)+1,0,CW_A1,CW_A2)))*CW_PER_SWING*AM1477,AM1477))</f>
        <v>38.613794292216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2*ROUNDUP(G1478*1000/V_ZENER,0)*PRICE_Z+(4+IF(CORE_MODE=1,1,0)+IF(OR(CORE_MODE=3,CORE_MODE=4),IF(A_FEED=2,0,1)+2*N_CW+2*N_CW_A,0))*ROUNDUP(G1478*DIODE_SAFETY/V_STICK,0)*PRICE_STICK</f>
        <v>162</v>
      </c>
      <c r="AG1478" s="24" t="n">
        <f aca="false">SUM(X1478:AF1478)</f>
        <v>3517.22240289</v>
      </c>
      <c r="AH1478" s="20" t="n">
        <f aca="false">FIXED_BOM</f>
        <v>3754</v>
      </c>
      <c r="AI1478" s="24" t="n">
        <f aca="false">(AG1478+AH1478)*(1+CONT)</f>
        <v>8361.9057633235</v>
      </c>
      <c r="AJ1478" s="24" t="n">
        <f aca="false">IF(AR1478&gt;0,AI1478/AR1478,1000000000000)</f>
        <v>803.795913064436</v>
      </c>
      <c r="AK1478" s="8" t="n">
        <f aca="false">IF(AND(AP1478&gt;=V_NEED,AR1478&gt;=P_MIN,AQ1478&gt;=Z_MIN,F1478&lt;=N_CAP,D1478&lt;=R_MAX,OR(CORONA_REQ=0,O1478&gt;=G1478),OR(CORE_MODE&lt;&gt;3,E_CORE&lt;=E_NULL_MAX),N_CW_A_OK="yes"),1,0)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IF(CORE_MODE=1,G1478,IF(OR(CORE_MODE=3,CORE_MODE=4),IF(A_FEED=2,0,G1478)+(CHOOSE(N_CW+1,0,1,CW_N2,CW_N3,CW_N4,CW_N5,CW_N6)+IF(A_FEED=2,CHOOSE(MIN(N_CW_A,6)+1,0,1,CW_N2,CW_N3,CW_N4,CW_N5,CW_N6),CHOOSE(MIN(N_CW_A,2)+1,0,CW_A1,CW_A2)))*CW_PER_SWING*AM1478,AM1478))</f>
        <v>38.783116923408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2*ROUNDUP(G1479*1000/V_ZENER,0)*PRICE_Z+(4+IF(CORE_MODE=1,1,0)+IF(OR(CORE_MODE=3,CORE_MODE=4),IF(A_FEED=2,0,1)+2*N_CW+2*N_CW_A,0))*ROUNDUP(G1479*DIODE_SAFETY/V_STICK,0)*PRICE_STICK</f>
        <v>162</v>
      </c>
      <c r="AG1479" s="24" t="n">
        <f aca="false">SUM(X1479:AF1479)</f>
        <v>4127.92029912</v>
      </c>
      <c r="AH1479" s="20" t="n">
        <f aca="false">FIXED_BOM</f>
        <v>3754</v>
      </c>
      <c r="AI1479" s="24" t="n">
        <f aca="false">(AG1479+AH1479)*(1+CONT)</f>
        <v>9064.208343988</v>
      </c>
      <c r="AJ1479" s="24" t="n">
        <f aca="false">IF(AR1479&gt;0,AI1479/AR1479,1000000000000)</f>
        <v>709.179227158562</v>
      </c>
      <c r="AK1479" s="8" t="n">
        <f aca="false">IF(AND(AP1479&gt;=V_NEED,AR1479&gt;=P_MIN,AQ1479&gt;=Z_MIN,F1479&lt;=N_CAP,D1479&lt;=R_MAX,OR(CORONA_REQ=0,O1479&gt;=G1479),OR(CORE_MODE&lt;&gt;3,E_CORE&lt;=E_NULL_MAX),N_CW_A_OK="yes"),1,0)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IF(CORE_MODE=1,G1479,IF(OR(CORE_MODE=3,CORE_MODE=4),IF(A_FEED=2,0,G1479)+(CHOOSE(N_CW+1,0,1,CW_N2,CW_N3,CW_N4,CW_N5,CW_N6)+IF(A_FEED=2,CHOOSE(MIN(N_CW_A,6)+1,0,1,CW_N2,CW_N3,CW_N4,CW_N5,CW_N6),CHOOSE(MIN(N_CW_A,2)+1,0,CW_A1,CW_A2)))*CW_PER_SWING*AM1479,AM1479))</f>
        <v>38.91914124813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2*ROUNDUP(G1480*1000/V_ZENER,0)*PRICE_Z+(4+IF(CORE_MODE=1,1,0)+IF(OR(CORE_MODE=3,CORE_MODE=4),IF(A_FEED=2,0,1)+2*N_CW+2*N_CW_A,0))*ROUNDUP(G1480*DIODE_SAFETY/V_STICK,0)*PRICE_STICK</f>
        <v>162</v>
      </c>
      <c r="AG1480" s="24" t="n">
        <f aca="false">SUM(X1480:AF1480)</f>
        <v>5349.31602961</v>
      </c>
      <c r="AH1480" s="20" t="n">
        <f aca="false">FIXED_BOM</f>
        <v>3754</v>
      </c>
      <c r="AI1480" s="24" t="n">
        <f aca="false">(AG1480+AH1480)*(1+CONT)</f>
        <v>10468.8134340515</v>
      </c>
      <c r="AJ1480" s="24" t="n">
        <f aca="false">IF(AR1480&gt;0,AI1480/AR1480,1000000000000)</f>
        <v>596.875384295706</v>
      </c>
      <c r="AK1480" s="8" t="n">
        <f aca="false">IF(AND(AP1480&gt;=V_NEED,AR1480&gt;=P_MIN,AQ1480&gt;=Z_MIN,F1480&lt;=N_CAP,D1480&lt;=R_MAX,OR(CORONA_REQ=0,O1480&gt;=G1480),OR(CORE_MODE&lt;&gt;3,E_CORE&lt;=E_NULL_MAX),N_CW_A_OK="yes"),1,0)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IF(CORE_MODE=1,G1480,IF(OR(CORE_MODE=3,CORE_MODE=4),IF(A_FEED=2,0,G1480)+(CHOOSE(N_CW+1,0,1,CW_N2,CW_N3,CW_N4,CW_N5,CW_N6)+IF(A_FEED=2,CHOOSE(MIN(N_CW_A,6)+1,0,1,CW_N2,CW_N3,CW_N4,CW_N5,CW_N6),CHOOSE(MIN(N_CW_A,2)+1,0,CW_A1,CW_A2)))*CW_PER_SWING*AM1480,AM1480))</f>
        <v>39.240689559786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2*ROUNDUP(G1481*1000/V_ZENER,0)*PRICE_Z+(4+IF(CORE_MODE=1,1,0)+IF(OR(CORE_MODE=3,CORE_MODE=4),IF(A_FEED=2,0,1)+2*N_CW+2*N_CW_A,0))*ROUNDUP(G1481*DIODE_SAFETY/V_STICK,0)*PRICE_STICK</f>
        <v>162</v>
      </c>
      <c r="AG1481" s="24" t="n">
        <f aca="false">SUM(X1481:AF1481)</f>
        <v>1613.48118667</v>
      </c>
      <c r="AH1481" s="20" t="n">
        <f aca="false">FIXED_BOM</f>
        <v>3754</v>
      </c>
      <c r="AI1481" s="24" t="n">
        <f aca="false">(AG1481+AH1481)*(1+CONT)</f>
        <v>6172.6033646705</v>
      </c>
      <c r="AJ1481" s="24" t="n">
        <f aca="false">IF(AR1481&gt;0,AI1481/AR1481,1000000000000)</f>
        <v>2441.08120178298</v>
      </c>
      <c r="AK1481" s="8" t="n">
        <f aca="false">IF(AND(AP1481&gt;=V_NEED,AR1481&gt;=P_MIN,AQ1481&gt;=Z_MIN,F1481&lt;=N_CAP,D1481&lt;=R_MAX,OR(CORONA_REQ=0,O1481&gt;=G1481),OR(CORE_MODE&lt;&gt;3,E_CORE&lt;=E_NULL_MAX),N_CW_A_OK="yes"),1,0)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IF(CORE_MODE=1,G1481,IF(OR(CORE_MODE=3,CORE_MODE=4),IF(A_FEED=2,0,G1481)+(CHOOSE(N_CW+1,0,1,CW_N2,CW_N3,CW_N4,CW_N5,CW_N6)+IF(A_FEED=2,CHOOSE(MIN(N_CW_A,6)+1,0,1,CW_N2,CW_N3,CW_N4,CW_N5,CW_N6),CHOOSE(MIN(N_CW_A,2)+1,0,CW_A1,CW_A2)))*CW_PER_SWING*AM1481,AM1481))</f>
        <v>38.270382427134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2*ROUNDUP(G1482*1000/V_ZENER,0)*PRICE_Z+(4+IF(CORE_MODE=1,1,0)+IF(OR(CORE_MODE=3,CORE_MODE=4),IF(A_FEED=2,0,1)+2*N_CW+2*N_CW_A,0))*ROUNDUP(G1482*DIODE_SAFETY/V_STICK,0)*PRICE_STICK</f>
        <v>162</v>
      </c>
      <c r="AG1482" s="24" t="n">
        <f aca="false">SUM(X1482:AF1482)</f>
        <v>2234.52099849</v>
      </c>
      <c r="AH1482" s="20" t="n">
        <f aca="false">FIXED_BOM</f>
        <v>3754</v>
      </c>
      <c r="AI1482" s="24" t="n">
        <f aca="false">(AG1482+AH1482)*(1+CONT)</f>
        <v>6886.7991482635</v>
      </c>
      <c r="AJ1482" s="24" t="n">
        <f aca="false">IF(AR1482&gt;0,AI1482/AR1482,1000000000000)</f>
        <v>1542.8613302607</v>
      </c>
      <c r="AK1482" s="8" t="n">
        <f aca="false">IF(AND(AP1482&gt;=V_NEED,AR1482&gt;=P_MIN,AQ1482&gt;=Z_MIN,F1482&lt;=N_CAP,D1482&lt;=R_MAX,OR(CORONA_REQ=0,O1482&gt;=G1482),OR(CORE_MODE&lt;&gt;3,E_CORE&lt;=E_NULL_MAX),N_CW_A_OK="yes"),1,0)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IF(CORE_MODE=1,G1482,IF(OR(CORE_MODE=3,CORE_MODE=4),IF(A_FEED=2,0,G1482)+(CHOOSE(N_CW+1,0,1,CW_N2,CW_N3,CW_N4,CW_N5,CW_N6)+IF(A_FEED=2,CHOOSE(MIN(N_CW_A,6)+1,0,1,CW_N2,CW_N3,CW_N4,CW_N5,CW_N6),CHOOSE(MIN(N_CW_A,2)+1,0,CW_A1,CW_A2)))*CW_PER_SWING*AM1482,AM1482))</f>
        <v>38.740175053866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2*ROUNDUP(G1483*1000/V_ZENER,0)*PRICE_Z+(4+IF(CORE_MODE=1,1,0)+IF(OR(CORE_MODE=3,CORE_MODE=4),IF(A_FEED=2,0,1)+2*N_CW+2*N_CW_A,0))*ROUNDUP(G1483*DIODE_SAFETY/V_STICK,0)*PRICE_STICK</f>
        <v>162</v>
      </c>
      <c r="AG1483" s="24" t="n">
        <f aca="false">SUM(X1483:AF1483)</f>
        <v>2758.61278477</v>
      </c>
      <c r="AH1483" s="20" t="n">
        <f aca="false">FIXED_BOM</f>
        <v>3754</v>
      </c>
      <c r="AI1483" s="24" t="n">
        <f aca="false">(AG1483+AH1483)*(1+CONT)</f>
        <v>7489.5047024855</v>
      </c>
      <c r="AJ1483" s="24" t="n">
        <f aca="false">IF(AR1483&gt;0,AI1483/AR1483,1000000000000)</f>
        <v>1167.42872056556</v>
      </c>
      <c r="AK1483" s="8" t="n">
        <f aca="false">IF(AND(AP1483&gt;=V_NEED,AR1483&gt;=P_MIN,AQ1483&gt;=Z_MIN,F1483&lt;=N_CAP,D1483&lt;=R_MAX,OR(CORONA_REQ=0,O1483&gt;=G1483),OR(CORE_MODE&lt;&gt;3,E_CORE&lt;=E_NULL_MAX),N_CW_A_OK="yes"),1,0)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IF(CORE_MODE=1,G1483,IF(OR(CORE_MODE=3,CORE_MODE=4),IF(A_FEED=2,0,G1483)+(CHOOSE(N_CW+1,0,1,CW_N2,CW_N3,CW_N4,CW_N5,CW_N6)+IF(A_FEED=2,CHOOSE(MIN(N_CW_A,6)+1,0,1,CW_N2,CW_N3,CW_N4,CW_N5,CW_N6),CHOOSE(MIN(N_CW_A,2)+1,0,CW_A1,CW_A2)))*CW_PER_SWING*AM1483,AM1483))</f>
        <v>38.961960026418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2*ROUNDUP(G1484*1000/V_ZENER,0)*PRICE_Z+(4+IF(CORE_MODE=1,1,0)+IF(OR(CORE_MODE=3,CORE_MODE=4),IF(A_FEED=2,0,1)+2*N_CW+2*N_CW_A,0))*ROUNDUP(G1484*DIODE_SAFETY/V_STICK,0)*PRICE_STICK</f>
        <v>162</v>
      </c>
      <c r="AG1484" s="24" t="n">
        <f aca="false">SUM(X1484:AF1484)</f>
        <v>3379.65259159</v>
      </c>
      <c r="AH1484" s="20" t="n">
        <f aca="false">FIXED_BOM</f>
        <v>3754</v>
      </c>
      <c r="AI1484" s="24" t="n">
        <f aca="false">(AG1484+AH1484)*(1+CONT)</f>
        <v>8203.7004803285</v>
      </c>
      <c r="AJ1484" s="24" t="n">
        <f aca="false">IF(AR1484&gt;0,AI1484/AR1484,1000000000000)</f>
        <v>980.36819646996</v>
      </c>
      <c r="AK1484" s="8" t="n">
        <f aca="false">IF(AND(AP1484&gt;=V_NEED,AR1484&gt;=P_MIN,AQ1484&gt;=Z_MIN,F1484&lt;=N_CAP,D1484&lt;=R_MAX,OR(CORONA_REQ=0,O1484&gt;=G1484),OR(CORE_MODE&lt;&gt;3,E_CORE&lt;=E_NULL_MAX),N_CW_A_OK="yes"),1,0)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IF(CORE_MODE=1,G1484,IF(OR(CORE_MODE=3,CORE_MODE=4),IF(A_FEED=2,0,G1484)+(CHOOSE(N_CW+1,0,1,CW_N2,CW_N3,CW_N4,CW_N5,CW_N6)+IF(A_FEED=2,CHOOSE(MIN(N_CW_A,6)+1,0,1,CW_N2,CW_N3,CW_N4,CW_N5,CW_N6),CHOOSE(MIN(N_CW_A,2)+1,0,CW_A1,CW_A2)))*CW_PER_SWING*AM1484,AM1484))</f>
        <v>39.130191814428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2*ROUNDUP(G1485*1000/V_ZENER,0)*PRICE_Z+(4+IF(CORE_MODE=1,1,0)+IF(OR(CORE_MODE=3,CORE_MODE=4),IF(A_FEED=2,0,1)+2*N_CW+2*N_CW_A,0))*ROUNDUP(G1485*DIODE_SAFETY/V_STICK,0)*PRICE_STICK</f>
        <v>162</v>
      </c>
      <c r="AG1485" s="24" t="n">
        <f aca="false">SUM(X1485:AF1485)</f>
        <v>3903.74432984</v>
      </c>
      <c r="AH1485" s="20" t="n">
        <f aca="false">FIXED_BOM</f>
        <v>3754</v>
      </c>
      <c r="AI1485" s="24" t="n">
        <f aca="false">(AG1485+AH1485)*(1+CONT)</f>
        <v>8806.405979316</v>
      </c>
      <c r="AJ1485" s="24" t="n">
        <f aca="false">IF(AR1485&gt;0,AI1485/AR1485,1000000000000)</f>
        <v>852.515349294558</v>
      </c>
      <c r="AK1485" s="8" t="n">
        <f aca="false">IF(AND(AP1485&gt;=V_NEED,AR1485&gt;=P_MIN,AQ1485&gt;=Z_MIN,F1485&lt;=N_CAP,D1485&lt;=R_MAX,OR(CORONA_REQ=0,O1485&gt;=G1485),OR(CORE_MODE&lt;&gt;3,E_CORE&lt;=E_NULL_MAX),N_CW_A_OK="yes"),1,0)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IF(CORE_MODE=1,G1485,IF(OR(CORE_MODE=3,CORE_MODE=4),IF(A_FEED=2,0,G1485)+(CHOOSE(N_CW+1,0,1,CW_N2,CW_N3,CW_N4,CW_N5,CW_N6)+IF(A_FEED=2,CHOOSE(MIN(N_CW_A,6)+1,0,1,CW_N2,CW_N3,CW_N4,CW_N5,CW_N6),CHOOSE(MIN(N_CW_A,2)+1,0,CW_A1,CW_A2)))*CW_PER_SWING*AM1485,AM1485))</f>
        <v>39.269819741724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2*ROUNDUP(G1486*1000/V_ZENER,0)*PRICE_Z+(4+IF(CORE_MODE=1,1,0)+IF(OR(CORE_MODE=3,CORE_MODE=4),IF(A_FEED=2,0,1)+2*N_CW+2*N_CW_A,0))*ROUNDUP(G1486*DIODE_SAFETY/V_STICK,0)*PRICE_STICK</f>
        <v>162</v>
      </c>
      <c r="AG1486" s="24" t="n">
        <f aca="false">SUM(X1486:AF1486)</f>
        <v>5048.87592944</v>
      </c>
      <c r="AH1486" s="20" t="n">
        <f aca="false">FIXED_BOM</f>
        <v>3754</v>
      </c>
      <c r="AI1486" s="24" t="n">
        <f aca="false">(AG1486+AH1486)*(1+CONT)</f>
        <v>10123.307318856</v>
      </c>
      <c r="AJ1486" s="24" t="n">
        <f aca="false">IF(AR1486&gt;0,AI1486/AR1486,1000000000000)</f>
        <v>710.389335210431</v>
      </c>
      <c r="AK1486" s="8" t="n">
        <f aca="false">IF(AND(AP1486&gt;=V_NEED,AR1486&gt;=P_MIN,AQ1486&gt;=Z_MIN,F1486&lt;=N_CAP,D1486&lt;=R_MAX,OR(CORONA_REQ=0,O1486&gt;=G1486),OR(CORE_MODE&lt;&gt;3,E_CORE&lt;=E_NULL_MAX),N_CW_A_OK="yes"),1,0)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IF(CORE_MODE=1,G1486,IF(OR(CORE_MODE=3,CORE_MODE=4),IF(A_FEED=2,0,G1486)+(CHOOSE(N_CW+1,0,1,CW_N2,CW_N3,CW_N4,CW_N5,CW_N6)+IF(A_FEED=2,CHOOSE(MIN(N_CW_A,6)+1,0,1,CW_N2,CW_N3,CW_N4,CW_N5,CW_N6),CHOOSE(MIN(N_CW_A,2)+1,0,CW_A1,CW_A2)))*CW_PER_SWING*AM1486,AM1486))</f>
        <v>39.48650703855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2*ROUNDUP(G1487*1000/V_ZENER,0)*PRICE_Z+(4+IF(CORE_MODE=1,1,0)+IF(OR(CORE_MODE=3,CORE_MODE=4),IF(A_FEED=2,0,1)+2*N_CW+2*N_CW_A,0))*ROUNDUP(G1487*DIODE_SAFETY/V_STICK,0)*PRICE_STICK</f>
        <v>162</v>
      </c>
      <c r="AG1487" s="24" t="n">
        <f aca="false">SUM(X1487:AF1487)</f>
        <v>1720.58263334</v>
      </c>
      <c r="AH1487" s="20" t="n">
        <f aca="false">FIXED_BOM</f>
        <v>3754</v>
      </c>
      <c r="AI1487" s="24" t="n">
        <f aca="false">(AG1487+AH1487)*(1+CONT)</f>
        <v>6295.770028341</v>
      </c>
      <c r="AJ1487" s="24" t="n">
        <f aca="false">IF(AR1487&gt;0,AI1487/AR1487,1000000000000)</f>
        <v>2061.04734504129</v>
      </c>
      <c r="AK1487" s="8" t="n">
        <f aca="false">IF(AND(AP1487&gt;=V_NEED,AR1487&gt;=P_MIN,AQ1487&gt;=Z_MIN,F1487&lt;=N_CAP,D1487&lt;=R_MAX,OR(CORONA_REQ=0,O1487&gt;=G1487),OR(CORE_MODE&lt;&gt;3,E_CORE&lt;=E_NULL_MAX),N_CW_A_OK="yes"),1,0)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IF(CORE_MODE=1,G1487,IF(OR(CORE_MODE=3,CORE_MODE=4),IF(A_FEED=2,0,G1487)+(CHOOSE(N_CW+1,0,1,CW_N2,CW_N3,CW_N4,CW_N5,CW_N6)+IF(A_FEED=2,CHOOSE(MIN(N_CW_A,6)+1,0,1,CW_N2,CW_N3,CW_N4,CW_N5,CW_N6),CHOOSE(MIN(N_CW_A,2)+1,0,CW_A1,CW_A2)))*CW_PER_SWING*AM1487,AM1487))</f>
        <v>37.57871993733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2*ROUNDUP(G1488*1000/V_ZENER,0)*PRICE_Z+(4+IF(CORE_MODE=1,1,0)+IF(OR(CORE_MODE=3,CORE_MODE=4),IF(A_FEED=2,0,1)+2*N_CW+2*N_CW_A,0))*ROUNDUP(G1488*DIODE_SAFETY/V_STICK,0)*PRICE_STICK</f>
        <v>162</v>
      </c>
      <c r="AG1488" s="24" t="n">
        <f aca="false">SUM(X1488:AF1488)</f>
        <v>2249.75096814</v>
      </c>
      <c r="AH1488" s="20" t="n">
        <f aca="false">FIXED_BOM</f>
        <v>3754</v>
      </c>
      <c r="AI1488" s="24" t="n">
        <f aca="false">(AG1488+AH1488)*(1+CONT)</f>
        <v>6904.313613361</v>
      </c>
      <c r="AJ1488" s="24" t="n">
        <f aca="false">IF(AR1488&gt;0,AI1488/AR1488,1000000000000)</f>
        <v>1305.84481113129</v>
      </c>
      <c r="AK1488" s="8" t="n">
        <f aca="false">IF(AND(AP1488&gt;=V_NEED,AR1488&gt;=P_MIN,AQ1488&gt;=Z_MIN,F1488&lt;=N_CAP,D1488&lt;=R_MAX,OR(CORONA_REQ=0,O1488&gt;=G1488),OR(CORE_MODE&lt;&gt;3,E_CORE&lt;=E_NULL_MAX),N_CW_A_OK="yes"),1,0)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IF(CORE_MODE=1,G1488,IF(OR(CORE_MODE=3,CORE_MODE=4),IF(A_FEED=2,0,G1488)+(CHOOSE(N_CW+1,0,1,CW_N2,CW_N3,CW_N4,CW_N5,CW_N6)+IF(A_FEED=2,CHOOSE(MIN(N_CW_A,6)+1,0,1,CW_N2,CW_N3,CW_N4,CW_N5,CW_N6),CHOOSE(MIN(N_CW_A,2)+1,0,CW_A1,CW_A2)))*CW_PER_SWING*AM1488,AM1488))</f>
        <v>38.687216102964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2*ROUNDUP(G1489*1000/V_ZENER,0)*PRICE_Z+(4+IF(CORE_MODE=1,1,0)+IF(OR(CORE_MODE=3,CORE_MODE=4),IF(A_FEED=2,0,1)+2*N_CW+2*N_CW_A,0))*ROUNDUP(G1489*DIODE_SAFETY/V_STICK,0)*PRICE_STICK</f>
        <v>162</v>
      </c>
      <c r="AG1489" s="24" t="n">
        <f aca="false">SUM(X1489:AF1489)</f>
        <v>2875.86753954</v>
      </c>
      <c r="AH1489" s="20" t="n">
        <f aca="false">FIXED_BOM</f>
        <v>3754</v>
      </c>
      <c r="AI1489" s="24" t="n">
        <f aca="false">(AG1489+AH1489)*(1+CONT)</f>
        <v>7624.347670471</v>
      </c>
      <c r="AJ1489" s="24" t="n">
        <f aca="false">IF(AR1489&gt;0,AI1489/AR1489,1000000000000)</f>
        <v>1012.14487541004</v>
      </c>
      <c r="AK1489" s="8" t="n">
        <f aca="false">IF(AND(AP1489&gt;=V_NEED,AR1489&gt;=P_MIN,AQ1489&gt;=Z_MIN,F1489&lt;=N_CAP,D1489&lt;=R_MAX,OR(CORONA_REQ=0,O1489&gt;=G1489),OR(CORE_MODE&lt;&gt;3,E_CORE&lt;=E_NULL_MAX),N_CW_A_OK="yes"),1,0)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IF(CORE_MODE=1,G1489,IF(OR(CORE_MODE=3,CORE_MODE=4),IF(A_FEED=2,0,G1489)+(CHOOSE(N_CW+1,0,1,CW_N2,CW_N3,CW_N4,CW_N5,CW_N6)+IF(A_FEED=2,CHOOSE(MIN(N_CW_A,6)+1,0,1,CW_N2,CW_N3,CW_N4,CW_N5,CW_N6),CHOOSE(MIN(N_CW_A,2)+1,0,CW_A1,CW_A2)))*CW_PER_SWING*AM1489,AM1489))</f>
        <v>38.907337221324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2*ROUNDUP(G1490*1000/V_ZENER,0)*PRICE_Z+(4+IF(CORE_MODE=1,1,0)+IF(OR(CORE_MODE=3,CORE_MODE=4),IF(A_FEED=2,0,1)+2*N_CW+2*N_CW_A,0))*ROUNDUP(G1490*DIODE_SAFETY/V_STICK,0)*PRICE_STICK</f>
        <v>162</v>
      </c>
      <c r="AG1490" s="24" t="n">
        <f aca="false">SUM(X1490:AF1490)</f>
        <v>3501.98407988</v>
      </c>
      <c r="AH1490" s="20" t="n">
        <f aca="false">FIXED_BOM</f>
        <v>3754</v>
      </c>
      <c r="AI1490" s="24" t="n">
        <f aca="false">(AG1490+AH1490)*(1+CONT)</f>
        <v>8344.381691862</v>
      </c>
      <c r="AJ1490" s="24" t="n">
        <f aca="false">IF(AR1490&gt;0,AI1490/AR1490,1000000000000)</f>
        <v>852.746378100096</v>
      </c>
      <c r="AK1490" s="8" t="n">
        <f aca="false">IF(AND(AP1490&gt;=V_NEED,AR1490&gt;=P_MIN,AQ1490&gt;=Z_MIN,F1490&lt;=N_CAP,D1490&lt;=R_MAX,OR(CORONA_REQ=0,O1490&gt;=G1490),OR(CORE_MODE&lt;&gt;3,E_CORE&lt;=E_NULL_MAX),N_CW_A_OK="yes"),1,0)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IF(CORE_MODE=1,G1490,IF(OR(CORE_MODE=3,CORE_MODE=4),IF(A_FEED=2,0,G1490)+(CHOOSE(N_CW+1,0,1,CW_N2,CW_N3,CW_N4,CW_N5,CW_N6)+IF(A_FEED=2,CHOOSE(MIN(N_CW_A,6)+1,0,1,CW_N2,CW_N3,CW_N4,CW_N5,CW_N6),CHOOSE(MIN(N_CW_A,2)+1,0,CW_A1,CW_A2)))*CW_PER_SWING*AM1490,AM1490))</f>
        <v>39.081269407752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2*ROUNDUP(G1491*1000/V_ZENER,0)*PRICE_Z+(4+IF(CORE_MODE=1,1,0)+IF(OR(CORE_MODE=3,CORE_MODE=4),IF(A_FEED=2,0,1)+2*N_CW+2*N_CW_A,0))*ROUNDUP(G1491*DIODE_SAFETY/V_STICK,0)*PRICE_STICK</f>
        <v>162</v>
      </c>
      <c r="AG1491" s="24" t="n">
        <f aca="false">SUM(X1491:AF1491)</f>
        <v>4128.10059628</v>
      </c>
      <c r="AH1491" s="20" t="n">
        <f aca="false">FIXED_BOM</f>
        <v>3754</v>
      </c>
      <c r="AI1491" s="24" t="n">
        <f aca="false">(AG1491+AH1491)*(1+CONT)</f>
        <v>9064.415685722</v>
      </c>
      <c r="AJ1491" s="24" t="n">
        <f aca="false">IF(AR1491&gt;0,AI1491/AR1491,1000000000000)</f>
        <v>753.092629944228</v>
      </c>
      <c r="AK1491" s="8" t="n">
        <f aca="false">IF(AND(AP1491&gt;=V_NEED,AR1491&gt;=P_MIN,AQ1491&gt;=Z_MIN,F1491&lt;=N_CAP,D1491&lt;=R_MAX,OR(CORONA_REQ=0,O1491&gt;=G1491),OR(CORE_MODE&lt;&gt;3,E_CORE&lt;=E_NULL_MAX),N_CW_A_OK="yes"),1,0)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IF(CORE_MODE=1,G1491,IF(OR(CORE_MODE=3,CORE_MODE=4),IF(A_FEED=2,0,G1491)+(CHOOSE(N_CW+1,0,1,CW_N2,CW_N3,CW_N4,CW_N5,CW_N6)+IF(A_FEED=2,CHOOSE(MIN(N_CW_A,6)+1,0,1,CW_N2,CW_N3,CW_N4,CW_N5,CW_N6),CHOOSE(MIN(N_CW_A,2)+1,0,CW_A1,CW_A2)))*CW_PER_SWING*AM1491,AM1491))</f>
        <v>39.221185962816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2*ROUNDUP(G1492*1000/V_ZENER,0)*PRICE_Z+(4+IF(CORE_MODE=1,1,0)+IF(OR(CORE_MODE=3,CORE_MODE=4),IF(A_FEED=2,0,1)+2*N_CW+2*N_CW_A,0))*ROUNDUP(G1492*DIODE_SAFETY/V_STICK,0)*PRICE_STICK</f>
        <v>162</v>
      </c>
      <c r="AG1492" s="24" t="n">
        <f aca="false">SUM(X1492:AF1492)</f>
        <v>5283.38550248</v>
      </c>
      <c r="AH1492" s="20" t="n">
        <f aca="false">FIXED_BOM</f>
        <v>3754</v>
      </c>
      <c r="AI1492" s="24" t="n">
        <f aca="false">(AG1492+AH1492)*(1+CONT)</f>
        <v>10392.993327852</v>
      </c>
      <c r="AJ1492" s="24" t="n">
        <f aca="false">IF(AR1492&gt;0,AI1492/AR1492,1000000000000)</f>
        <v>627.983433979249</v>
      </c>
      <c r="AK1492" s="8" t="n">
        <f aca="false">IF(AND(AP1492&gt;=V_NEED,AR1492&gt;=P_MIN,AQ1492&gt;=Z_MIN,F1492&lt;=N_CAP,D1492&lt;=R_MAX,OR(CORONA_REQ=0,O1492&gt;=G1492),OR(CORE_MODE&lt;&gt;3,E_CORE&lt;=E_NULL_MAX),N_CW_A_OK="yes"),1,0)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IF(CORE_MODE=1,G1492,IF(OR(CORE_MODE=3,CORE_MODE=4),IF(A_FEED=2,0,G1492)+(CHOOSE(N_CW+1,0,1,CW_N2,CW_N3,CW_N4,CW_N5,CW_N6)+IF(A_FEED=2,CHOOSE(MIN(N_CW_A,6)+1,0,1,CW_N2,CW_N3,CW_N4,CW_N5,CW_N6),CHOOSE(MIN(N_CW_A,2)+1,0,CW_A1,CW_A2)))*CW_PER_SWING*AM1492,AM1492))</f>
        <v>39.479444147286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2*ROUNDUP(G1493*1000/V_ZENER,0)*PRICE_Z+(4+IF(CORE_MODE=1,1,0)+IF(OR(CORE_MODE=3,CORE_MODE=4),IF(A_FEED=2,0,1)+2*N_CW+2*N_CW_A,0))*ROUNDUP(G1493*DIODE_SAFETY/V_STICK,0)*PRICE_STICK</f>
        <v>162</v>
      </c>
      <c r="AG1493" s="24" t="n">
        <f aca="false">SUM(X1493:AF1493)</f>
        <v>1730.73594644</v>
      </c>
      <c r="AH1493" s="20" t="n">
        <f aca="false">FIXED_BOM</f>
        <v>3754</v>
      </c>
      <c r="AI1493" s="24" t="n">
        <f aca="false">(AG1493+AH1493)*(1+CONT)</f>
        <v>6307.446338406</v>
      </c>
      <c r="AJ1493" s="24" t="n">
        <f aca="false">IF(AR1493&gt;0,AI1493/AR1493,1000000000000)</f>
        <v>1949.99087628559</v>
      </c>
      <c r="AK1493" s="8" t="n">
        <f aca="false">IF(AND(AP1493&gt;=V_NEED,AR1493&gt;=P_MIN,AQ1493&gt;=Z_MIN,F1493&lt;=N_CAP,D1493&lt;=R_MAX,OR(CORONA_REQ=0,O1493&gt;=G1493),OR(CORE_MODE&lt;&gt;3,E_CORE&lt;=E_NULL_MAX),N_CW_A_OK="yes"),1,0)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IF(CORE_MODE=1,G1493,IF(OR(CORE_MODE=3,CORE_MODE=4),IF(A_FEED=2,0,G1493)+(CHOOSE(N_CW+1,0,1,CW_N2,CW_N3,CW_N4,CW_N5,CW_N6)+IF(A_FEED=2,CHOOSE(MIN(N_CW_A,6)+1,0,1,CW_N2,CW_N3,CW_N4,CW_N5,CW_N6),CHOOSE(MIN(N_CW_A,2)+1,0,CW_A1,CW_A2)))*CW_PER_SWING*AM1493,AM1493))</f>
        <v>37.39860347652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2*ROUNDUP(G1494*1000/V_ZENER,0)*PRICE_Z+(4+IF(CORE_MODE=1,1,0)+IF(OR(CORE_MODE=3,CORE_MODE=4),IF(A_FEED=2,0,1)+2*N_CW+2*N_CW_A,0))*ROUNDUP(G1494*DIODE_SAFETY/V_STICK,0)*PRICE_STICK</f>
        <v>162</v>
      </c>
      <c r="AG1494" s="24" t="n">
        <f aca="false">SUM(X1494:AF1494)</f>
        <v>2361.92912636</v>
      </c>
      <c r="AH1494" s="20" t="n">
        <f aca="false">FIXED_BOM</f>
        <v>3754</v>
      </c>
      <c r="AI1494" s="24" t="n">
        <f aca="false">(AG1494+AH1494)*(1+CONT)</f>
        <v>7033.318495314</v>
      </c>
      <c r="AJ1494" s="24" t="n">
        <f aca="false">IF(AR1494&gt;0,AI1494/AR1494,1000000000000)</f>
        <v>1266.74511413229</v>
      </c>
      <c r="AK1494" s="8" t="n">
        <f aca="false">IF(AND(AP1494&gt;=V_NEED,AR1494&gt;=P_MIN,AQ1494&gt;=Z_MIN,F1494&lt;=N_CAP,D1494&lt;=R_MAX,OR(CORONA_REQ=0,O1494&gt;=G1494),OR(CORE_MODE&lt;&gt;3,E_CORE&lt;=E_NULL_MAX),N_CW_A_OK="yes"),1,0)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IF(CORE_MODE=1,G1494,IF(OR(CORE_MODE=3,CORE_MODE=4),IF(A_FEED=2,0,G1494)+(CHOOSE(N_CW+1,0,1,CW_N2,CW_N3,CW_N4,CW_N5,CW_N6)+IF(A_FEED=2,CHOOSE(MIN(N_CW_A,6)+1,0,1,CW_N2,CW_N3,CW_N4,CW_N5,CW_N6),CHOOSE(MIN(N_CW_A,2)+1,0,CW_A1,CW_A2)))*CW_PER_SWING*AM1494,AM1494))</f>
        <v>38.327068071864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2*ROUNDUP(G1495*1000/V_ZENER,0)*PRICE_Z+(4+IF(CORE_MODE=1,1,0)+IF(OR(CORE_MODE=3,CORE_MODE=4),IF(A_FEED=2,0,1)+2*N_CW+2*N_CW_A,0))*ROUNDUP(G1495*DIODE_SAFETY/V_STICK,0)*PRICE_STICK</f>
        <v>162</v>
      </c>
      <c r="AG1495" s="24" t="n">
        <f aca="false">SUM(X1495:AF1495)</f>
        <v>2993.12230978</v>
      </c>
      <c r="AH1495" s="20" t="n">
        <f aca="false">FIXED_BOM</f>
        <v>3754</v>
      </c>
      <c r="AI1495" s="24" t="n">
        <f aca="false">(AG1495+AH1495)*(1+CONT)</f>
        <v>7759.190656247</v>
      </c>
      <c r="AJ1495" s="24" t="n">
        <f aca="false">IF(AR1495&gt;0,AI1495/AR1495,1000000000000)</f>
        <v>984.21048271262</v>
      </c>
      <c r="AK1495" s="8" t="n">
        <f aca="false">IF(AND(AP1495&gt;=V_NEED,AR1495&gt;=P_MIN,AQ1495&gt;=Z_MIN,F1495&lt;=N_CAP,D1495&lt;=R_MAX,OR(CORONA_REQ=0,O1495&gt;=G1495),OR(CORE_MODE&lt;&gt;3,E_CORE&lt;=E_NULL_MAX),N_CW_A_OK="yes"),1,0)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IF(CORE_MODE=1,G1495,IF(OR(CORE_MODE=3,CORE_MODE=4),IF(A_FEED=2,0,G1495)+(CHOOSE(N_CW+1,0,1,CW_N2,CW_N3,CW_N4,CW_N5,CW_N6)+IF(A_FEED=2,CHOOSE(MIN(N_CW_A,6)+1,0,1,CW_N2,CW_N3,CW_N4,CW_N5,CW_N6),CHOOSE(MIN(N_CW_A,2)+1,0,CW_A1,CW_A2)))*CW_PER_SWING*AM1495,AM1495))</f>
        <v>38.5394471748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2*ROUNDUP(G1496*1000/V_ZENER,0)*PRICE_Z+(4+IF(CORE_MODE=1,1,0)+IF(OR(CORE_MODE=3,CORE_MODE=4),IF(A_FEED=2,0,1)+2*N_CW+2*N_CW_A,0))*ROUNDUP(G1496*DIODE_SAFETY/V_STICK,0)*PRICE_STICK</f>
        <v>162</v>
      </c>
      <c r="AG1496" s="24" t="n">
        <f aca="false">SUM(X1496:AF1496)</f>
        <v>3624.3154947</v>
      </c>
      <c r="AH1496" s="20" t="n">
        <f aca="false">FIXED_BOM</f>
        <v>3754</v>
      </c>
      <c r="AI1496" s="24" t="n">
        <f aca="false">(AG1496+AH1496)*(1+CONT)</f>
        <v>8485.062818905</v>
      </c>
      <c r="AJ1496" s="24" t="n">
        <f aca="false">IF(AR1496&gt;0,AI1496/AR1496,1000000000000)</f>
        <v>830.666961296395</v>
      </c>
      <c r="AK1496" s="8" t="n">
        <f aca="false">IF(AND(AP1496&gt;=V_NEED,AR1496&gt;=P_MIN,AQ1496&gt;=Z_MIN,F1496&lt;=N_CAP,D1496&lt;=R_MAX,OR(CORONA_REQ=0,O1496&gt;=G1496),OR(CORE_MODE&lt;&gt;3,E_CORE&lt;=E_NULL_MAX),N_CW_A_OK="yes"),1,0)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IF(CORE_MODE=1,G1496,IF(OR(CORE_MODE=3,CORE_MODE=4),IF(A_FEED=2,0,G1496)+(CHOOSE(N_CW+1,0,1,CW_N2,CW_N3,CW_N4,CW_N5,CW_N6)+IF(A_FEED=2,CHOOSE(MIN(N_CW_A,6)+1,0,1,CW_N2,CW_N3,CW_N4,CW_N5,CW_N6),CHOOSE(MIN(N_CW_A,2)+1,0,CW_A1,CW_A2)))*CW_PER_SWING*AM1496,AM1496))</f>
        <v>38.707988813208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2*ROUNDUP(G1497*1000/V_ZENER,0)*PRICE_Z+(4+IF(CORE_MODE=1,1,0)+IF(OR(CORE_MODE=3,CORE_MODE=4),IF(A_FEED=2,0,1)+2*N_CW+2*N_CW_A,0))*ROUNDUP(G1497*DIODE_SAFETY/V_STICK,0)*PRICE_STICK</f>
        <v>162</v>
      </c>
      <c r="AG1497" s="24" t="n">
        <f aca="false">SUM(X1497:AF1497)</f>
        <v>4255.50873462</v>
      </c>
      <c r="AH1497" s="20" t="n">
        <f aca="false">FIXED_BOM</f>
        <v>3754</v>
      </c>
      <c r="AI1497" s="24" t="n">
        <f aca="false">(AG1497+AH1497)*(1+CONT)</f>
        <v>9210.935044813</v>
      </c>
      <c r="AJ1497" s="24" t="n">
        <f aca="false">IF(AR1497&gt;0,AI1497/AR1497,1000000000000)</f>
        <v>733.477745415811</v>
      </c>
      <c r="AK1497" s="8" t="n">
        <f aca="false">IF(AND(AP1497&gt;=V_NEED,AR1497&gt;=P_MIN,AQ1497&gt;=Z_MIN,F1497&lt;=N_CAP,D1497&lt;=R_MAX,OR(CORONA_REQ=0,O1497&gt;=G1497),OR(CORE_MODE&lt;&gt;3,E_CORE&lt;=E_NULL_MAX),N_CW_A_OK="yes"),1,0)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IF(CORE_MODE=1,G1497,IF(OR(CORE_MODE=3,CORE_MODE=4),IF(A_FEED=2,0,G1497)+(CHOOSE(N_CW+1,0,1,CW_N2,CW_N3,CW_N4,CW_N5,CW_N6)+IF(A_FEED=2,CHOOSE(MIN(N_CW_A,6)+1,0,1,CW_N2,CW_N3,CW_N4,CW_N5,CW_N6),CHOOSE(MIN(N_CW_A,2)+1,0,CW_A1,CW_A2)))*CW_PER_SWING*AM1497,AM1497))</f>
        <v>38.843406170712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2*ROUNDUP(G1498*1000/V_ZENER,0)*PRICE_Z+(4+IF(CORE_MODE=1,1,0)+IF(OR(CORE_MODE=3,CORE_MODE=4),IF(A_FEED=2,0,1)+2*N_CW+2*N_CW_A,0))*ROUNDUP(G1498*DIODE_SAFETY/V_STICK,0)*PRICE_STICK</f>
        <v>162</v>
      </c>
      <c r="AG1498" s="24" t="n">
        <f aca="false">SUM(X1498:AF1498)</f>
        <v>5517.89509249</v>
      </c>
      <c r="AH1498" s="20" t="n">
        <f aca="false">FIXED_BOM</f>
        <v>3754</v>
      </c>
      <c r="AI1498" s="24" t="n">
        <f aca="false">(AG1498+AH1498)*(1+CONT)</f>
        <v>10662.6793563635</v>
      </c>
      <c r="AJ1498" s="24" t="n">
        <f aca="false">IF(AR1498&gt;0,AI1498/AR1498,1000000000000)</f>
        <v>618.942698007453</v>
      </c>
      <c r="AK1498" s="8" t="n">
        <f aca="false">IF(AND(AP1498&gt;=V_NEED,AR1498&gt;=P_MIN,AQ1498&gt;=Z_MIN,F1498&lt;=N_CAP,D1498&lt;=R_MAX,OR(CORONA_REQ=0,O1498&gt;=G1498),OR(CORE_MODE&lt;&gt;3,E_CORE&lt;=E_NULL_MAX),N_CW_A_OK="yes"),1,0)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IF(CORE_MODE=1,G1498,IF(OR(CORE_MODE=3,CORE_MODE=4),IF(A_FEED=2,0,G1498)+(CHOOSE(N_CW+1,0,1,CW_N2,CW_N3,CW_N4,CW_N5,CW_N6)+IF(A_FEED=2,CHOOSE(MIN(N_CW_A,6)+1,0,1,CW_N2,CW_N3,CW_N4,CW_N5,CW_N6),CHOOSE(MIN(N_CW_A,2)+1,0,CW_A1,CW_A2)))*CW_PER_SWING*AM1498,AM1498))</f>
        <v>39.16413528885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2*ROUNDUP(G1499*1000/V_ZENER,0)*PRICE_Z+(4+IF(CORE_MODE=1,1,0)+IF(OR(CORE_MODE=3,CORE_MODE=4),IF(A_FEED=2,0,1)+2*N_CW+2*N_CW_A,0))*ROUNDUP(G1499*DIODE_SAFETY/V_STICK,0)*PRICE_STICK</f>
        <v>162</v>
      </c>
      <c r="AG1499" s="24" t="n">
        <f aca="false">SUM(X1499:AF1499)</f>
        <v>1650.41042881</v>
      </c>
      <c r="AH1499" s="20" t="n">
        <f aca="false">FIXED_BOM</f>
        <v>3754</v>
      </c>
      <c r="AI1499" s="24" t="n">
        <f aca="false">(AG1499+AH1499)*(1+CONT)</f>
        <v>6215.0719931315</v>
      </c>
      <c r="AJ1499" s="24" t="n">
        <f aca="false">IF(AR1499&gt;0,AI1499/AR1499,1000000000000)</f>
        <v>2482.16158949616</v>
      </c>
      <c r="AK1499" s="8" t="n">
        <f aca="false">IF(AND(AP1499&gt;=V_NEED,AR1499&gt;=P_MIN,AQ1499&gt;=Z_MIN,F1499&lt;=N_CAP,D1499&lt;=R_MAX,OR(CORONA_REQ=0,O1499&gt;=G1499),OR(CORE_MODE&lt;&gt;3,E_CORE&lt;=E_NULL_MAX),N_CW_A_OK="yes"),1,0)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IF(CORE_MODE=1,G1499,IF(OR(CORE_MODE=3,CORE_MODE=4),IF(A_FEED=2,0,G1499)+(CHOOSE(N_CW+1,0,1,CW_N2,CW_N3,CW_N4,CW_N5,CW_N6)+IF(A_FEED=2,CHOOSE(MIN(N_CW_A,6)+1,0,1,CW_N2,CW_N3,CW_N4,CW_N5,CW_N6),CHOOSE(MIN(N_CW_A,2)+1,0,CW_A1,CW_A2)))*CW_PER_SWING*AM1499,AM1499))</f>
        <v>37.671883038504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2*ROUNDUP(G1500*1000/V_ZENER,0)*PRICE_Z+(4+IF(CORE_MODE=1,1,0)+IF(OR(CORE_MODE=3,CORE_MODE=4),IF(A_FEED=2,0,1)+2*N_CW+2*N_CW_A,0))*ROUNDUP(G1500*DIODE_SAFETY/V_STICK,0)*PRICE_STICK</f>
        <v>162</v>
      </c>
      <c r="AG1500" s="24" t="n">
        <f aca="false">SUM(X1500:AF1500)</f>
        <v>2289.9149817</v>
      </c>
      <c r="AH1500" s="20" t="n">
        <f aca="false">FIXED_BOM</f>
        <v>3754</v>
      </c>
      <c r="AI1500" s="24" t="n">
        <f aca="false">(AG1500+AH1500)*(1+CONT)</f>
        <v>6950.502228955</v>
      </c>
      <c r="AJ1500" s="24" t="n">
        <f aca="false">IF(AR1500&gt;0,AI1500/AR1500,1000000000000)</f>
        <v>1571.13689399299</v>
      </c>
      <c r="AK1500" s="8" t="n">
        <f aca="false">IF(AND(AP1500&gt;=V_NEED,AR1500&gt;=P_MIN,AQ1500&gt;=Z_MIN,F1500&lt;=N_CAP,D1500&lt;=R_MAX,OR(CORONA_REQ=0,O1500&gt;=G1500),OR(CORE_MODE&lt;&gt;3,E_CORE&lt;=E_NULL_MAX),N_CW_A_OK="yes"),1,0)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IF(CORE_MODE=1,G1500,IF(OR(CORE_MODE=3,CORE_MODE=4),IF(A_FEED=2,0,G1500)+(CHOOSE(N_CW+1,0,1,CW_N2,CW_N3,CW_N4,CW_N5,CW_N6)+IF(A_FEED=2,CHOOSE(MIN(N_CW_A,6)+1,0,1,CW_N2,CW_N3,CW_N4,CW_N5,CW_N6),CHOOSE(MIN(N_CW_A,2)+1,0,CW_A1,CW_A2)))*CW_PER_SWING*AM1500,AM1500))</f>
        <v>38.682075981978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2*ROUNDUP(G1501*1000/V_ZENER,0)*PRICE_Z+(4+IF(CORE_MODE=1,1,0)+IF(OR(CORE_MODE=3,CORE_MODE=4),IF(A_FEED=2,0,1)+2*N_CW+2*N_CW_A,0))*ROUNDUP(G1501*DIODE_SAFETY/V_STICK,0)*PRICE_STICK</f>
        <v>162</v>
      </c>
      <c r="AG1501" s="24" t="n">
        <f aca="false">SUM(X1501:AF1501)</f>
        <v>2827.8548116</v>
      </c>
      <c r="AH1501" s="20" t="n">
        <f aca="false">FIXED_BOM</f>
        <v>3754</v>
      </c>
      <c r="AI1501" s="24" t="n">
        <f aca="false">(AG1501+AH1501)*(1+CONT)</f>
        <v>7569.13303334</v>
      </c>
      <c r="AJ1501" s="24" t="n">
        <f aca="false">IF(AR1501&gt;0,AI1501/AR1501,1000000000000)</f>
        <v>1192.32105075837</v>
      </c>
      <c r="AK1501" s="8" t="n">
        <f aca="false">IF(AND(AP1501&gt;=V_NEED,AR1501&gt;=P_MIN,AQ1501&gt;=Z_MIN,F1501&lt;=N_CAP,D1501&lt;=R_MAX,OR(CORONA_REQ=0,O1501&gt;=G1501),OR(CORE_MODE&lt;&gt;3,E_CORE&lt;=E_NULL_MAX),N_CW_A_OK="yes"),1,0)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IF(CORE_MODE=1,G1501,IF(OR(CORE_MODE=3,CORE_MODE=4),IF(A_FEED=2,0,G1501)+(CHOOSE(N_CW+1,0,1,CW_N2,CW_N3,CW_N4,CW_N5,CW_N6)+IF(A_FEED=2,CHOOSE(MIN(N_CW_A,6)+1,0,1,CW_N2,CW_N3,CW_N4,CW_N5,CW_N6),CHOOSE(MIN(N_CW_A,2)+1,0,CW_A1,CW_A2)))*CW_PER_SWING*AM1501,AM1501))</f>
        <v>38.908546911234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2*ROUNDUP(G1502*1000/V_ZENER,0)*PRICE_Z+(4+IF(CORE_MODE=1,1,0)+IF(OR(CORE_MODE=3,CORE_MODE=4),IF(A_FEED=2,0,1)+2*N_CW+2*N_CW_A,0))*ROUNDUP(G1502*DIODE_SAFETY/V_STICK,0)*PRICE_STICK</f>
        <v>162</v>
      </c>
      <c r="AG1502" s="24" t="n">
        <f aca="false">SUM(X1502:AF1502)</f>
        <v>3467.35929949</v>
      </c>
      <c r="AH1502" s="20" t="n">
        <f aca="false">FIXED_BOM</f>
        <v>3754</v>
      </c>
      <c r="AI1502" s="24" t="n">
        <f aca="false">(AG1502+AH1502)*(1+CONT)</f>
        <v>8304.5631944135</v>
      </c>
      <c r="AJ1502" s="24" t="n">
        <f aca="false">IF(AR1502&gt;0,AI1502/AR1502,1000000000000)</f>
        <v>1001.30498356755</v>
      </c>
      <c r="AK1502" s="8" t="n">
        <f aca="false">IF(AND(AP1502&gt;=V_NEED,AR1502&gt;=P_MIN,AQ1502&gt;=Z_MIN,F1502&lt;=N_CAP,D1502&lt;=R_MAX,OR(CORONA_REQ=0,O1502&gt;=G1502),OR(CORE_MODE&lt;&gt;3,E_CORE&lt;=E_NULL_MAX),N_CW_A_OK="yes"),1,0)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IF(CORE_MODE=1,G1502,IF(OR(CORE_MODE=3,CORE_MODE=4),IF(A_FEED=2,0,G1502)+(CHOOSE(N_CW+1,0,1,CW_N2,CW_N3,CW_N4,CW_N5,CW_N6)+IF(A_FEED=2,CHOOSE(MIN(N_CW_A,6)+1,0,1,CW_N2,CW_N3,CW_N4,CW_N5,CW_N6),CHOOSE(MIN(N_CW_A,2)+1,0,CW_A1,CW_A2)))*CW_PER_SWING*AM1502,AM1502))</f>
        <v>39.080000294478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2*ROUNDUP(G1503*1000/V_ZENER,0)*PRICE_Z+(4+IF(CORE_MODE=1,1,0)+IF(OR(CORE_MODE=3,CORE_MODE=4),IF(A_FEED=2,0,1)+2*N_CW+2*N_CW_A,0))*ROUNDUP(G1503*DIODE_SAFETY/V_STICK,0)*PRICE_STICK</f>
        <v>162</v>
      </c>
      <c r="AG1503" s="24" t="n">
        <f aca="false">SUM(X1503:AF1503)</f>
        <v>4005.29904545</v>
      </c>
      <c r="AH1503" s="20" t="n">
        <f aca="false">FIXED_BOM</f>
        <v>3754</v>
      </c>
      <c r="AI1503" s="24" t="n">
        <f aca="false">(AG1503+AH1503)*(1+CONT)</f>
        <v>8923.1939022675</v>
      </c>
      <c r="AJ1503" s="24" t="n">
        <f aca="false">IF(AR1503&gt;0,AI1503/AR1503,1000000000000)</f>
        <v>872.350246269349</v>
      </c>
      <c r="AK1503" s="8" t="n">
        <f aca="false">IF(AND(AP1503&gt;=V_NEED,AR1503&gt;=P_MIN,AQ1503&gt;=Z_MIN,F1503&lt;=N_CAP,D1503&lt;=R_MAX,OR(CORONA_REQ=0,O1503&gt;=G1503),OR(CORE_MODE&lt;&gt;3,E_CORE&lt;=E_NULL_MAX),N_CW_A_OK="yes"),1,0)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IF(CORE_MODE=1,G1503,IF(OR(CORE_MODE=3,CORE_MODE=4),IF(A_FEED=2,0,G1503)+(CHOOSE(N_CW+1,0,1,CW_N2,CW_N3,CW_N4,CW_N5,CW_N6)+IF(A_FEED=2,CHOOSE(MIN(N_CW_A,6)+1,0,1,CW_N2,CW_N3,CW_N4,CW_N5,CW_N6),CHOOSE(MIN(N_CW_A,2)+1,0,CW_A1,CW_A2)))*CW_PER_SWING*AM1503,AM1503))</f>
        <v>39.222017889912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2*ROUNDUP(G1504*1000/V_ZENER,0)*PRICE_Z+(4+IF(CORE_MODE=1,1,0)+IF(OR(CORE_MODE=3,CORE_MODE=4),IF(A_FEED=2,0,1)+2*N_CW+2*N_CW_A,0))*ROUNDUP(G1504*DIODE_SAFETY/V_STICK,0)*PRICE_STICK</f>
        <v>162</v>
      </c>
      <c r="AG1504" s="24" t="n">
        <f aca="false">SUM(X1504:AF1504)</f>
        <v>5182.74342974</v>
      </c>
      <c r="AH1504" s="20" t="n">
        <f aca="false">FIXED_BOM</f>
        <v>3754</v>
      </c>
      <c r="AI1504" s="24" t="n">
        <f aca="false">(AG1504+AH1504)*(1+CONT)</f>
        <v>10277.254944201</v>
      </c>
      <c r="AJ1504" s="24" t="n">
        <f aca="false">IF(AR1504&gt;0,AI1504/AR1504,1000000000000)</f>
        <v>727.686311198515</v>
      </c>
      <c r="AK1504" s="8" t="n">
        <f aca="false">IF(AND(AP1504&gt;=V_NEED,AR1504&gt;=P_MIN,AQ1504&gt;=Z_MIN,F1504&lt;=N_CAP,D1504&lt;=R_MAX,OR(CORONA_REQ=0,O1504&gt;=G1504),OR(CORE_MODE&lt;&gt;3,E_CORE&lt;=E_NULL_MAX),N_CW_A_OK="yes"),1,0)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IF(CORE_MODE=1,G1504,IF(OR(CORE_MODE=3,CORE_MODE=4),IF(A_FEED=2,0,G1504)+(CHOOSE(N_CW+1,0,1,CW_N2,CW_N3,CW_N4,CW_N5,CW_N6)+IF(A_FEED=2,CHOOSE(MIN(N_CW_A,6)+1,0,1,CW_N2,CW_N3,CW_N4,CW_N5,CW_N6),CHOOSE(MIN(N_CW_A,2)+1,0,CW_A1,CW_A2)))*CW_PER_SWING*AM1504,AM1504))</f>
        <v>39.441807935244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2*ROUNDUP(G1505*1000/V_ZENER,0)*PRICE_Z+(4+IF(CORE_MODE=1,1,0)+IF(OR(CORE_MODE=3,CORE_MODE=4),IF(A_FEED=2,0,1)+2*N_CW+2*N_CW_A,0))*ROUNDUP(G1505*DIODE_SAFETY/V_STICK,0)*PRICE_STICK</f>
        <v>162</v>
      </c>
      <c r="AG1505" s="24" t="n">
        <f aca="false">SUM(X1505:AF1505)</f>
        <v>1764.15913949</v>
      </c>
      <c r="AH1505" s="20" t="n">
        <f aca="false">FIXED_BOM</f>
        <v>3754</v>
      </c>
      <c r="AI1505" s="24" t="n">
        <f aca="false">(AG1505+AH1505)*(1+CONT)</f>
        <v>6345.8830104135</v>
      </c>
      <c r="AJ1505" s="24" t="n">
        <f aca="false">IF(AR1505&gt;0,AI1505/AR1505,1000000000000)</f>
        <v>2109.99333022786</v>
      </c>
      <c r="AK1505" s="8" t="n">
        <f aca="false">IF(AND(AP1505&gt;=V_NEED,AR1505&gt;=P_MIN,AQ1505&gt;=Z_MIN,F1505&lt;=N_CAP,D1505&lt;=R_MAX,OR(CORONA_REQ=0,O1505&gt;=G1505),OR(CORE_MODE&lt;&gt;3,E_CORE&lt;=E_NULL_MAX),N_CW_A_OK="yes"),1,0)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IF(CORE_MODE=1,G1505,IF(OR(CORE_MODE=3,CORE_MODE=4),IF(A_FEED=2,0,G1505)+(CHOOSE(N_CW+1,0,1,CW_N2,CW_N3,CW_N4,CW_N5,CW_N6)+IF(A_FEED=2,CHOOSE(MIN(N_CW_A,6)+1,0,1,CW_N2,CW_N3,CW_N4,CW_N5,CW_N6),CHOOSE(MIN(N_CW_A,2)+1,0,CW_A1,CW_A2)))*CW_PER_SWING*AM1505,AM1505))</f>
        <v>37.23856362369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2*ROUNDUP(G1506*1000/V_ZENER,0)*PRICE_Z+(4+IF(CORE_MODE=1,1,0)+IF(OR(CORE_MODE=3,CORE_MODE=4),IF(A_FEED=2,0,1)+2*N_CW+2*N_CW_A,0))*ROUNDUP(G1506*DIODE_SAFETY/V_STICK,0)*PRICE_STICK</f>
        <v>162</v>
      </c>
      <c r="AG1506" s="24" t="n">
        <f aca="false">SUM(X1506:AF1506)</f>
        <v>2308.19094528</v>
      </c>
      <c r="AH1506" s="20" t="n">
        <f aca="false">FIXED_BOM</f>
        <v>3754</v>
      </c>
      <c r="AI1506" s="24" t="n">
        <f aca="false">(AG1506+AH1506)*(1+CONT)</f>
        <v>6971.519587072</v>
      </c>
      <c r="AJ1506" s="24" t="n">
        <f aca="false">IF(AR1506&gt;0,AI1506/AR1506,1000000000000)</f>
        <v>1338.118720936</v>
      </c>
      <c r="AK1506" s="8" t="n">
        <f aca="false">IF(AND(AP1506&gt;=V_NEED,AR1506&gt;=P_MIN,AQ1506&gt;=Z_MIN,F1506&lt;=N_CAP,D1506&lt;=R_MAX,OR(CORONA_REQ=0,O1506&gt;=G1506),OR(CORE_MODE&lt;&gt;3,E_CORE&lt;=E_NULL_MAX),N_CW_A_OK="yes"),1,0)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IF(CORE_MODE=1,G1506,IF(OR(CORE_MODE=3,CORE_MODE=4),IF(A_FEED=2,0,G1506)+(CHOOSE(N_CW+1,0,1,CW_N2,CW_N3,CW_N4,CW_N5,CW_N6)+IF(A_FEED=2,CHOOSE(MIN(N_CW_A,6)+1,0,1,CW_N2,CW_N3,CW_N4,CW_N5,CW_N6),CHOOSE(MIN(N_CW_A,2)+1,0,CW_A1,CW_A2)))*CW_PER_SWING*AM1506,AM1506))</f>
        <v>38.615619438396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2*ROUNDUP(G1507*1000/V_ZENER,0)*PRICE_Z+(4+IF(CORE_MODE=1,1,0)+IF(OR(CORE_MODE=3,CORE_MODE=4),IF(A_FEED=2,0,1)+2*N_CW+2*N_CW_A,0))*ROUNDUP(G1507*DIODE_SAFETY/V_STICK,0)*PRICE_STICK</f>
        <v>162</v>
      </c>
      <c r="AG1507" s="24" t="n">
        <f aca="false">SUM(X1507:AF1507)</f>
        <v>2953.78748103</v>
      </c>
      <c r="AH1507" s="20" t="n">
        <f aca="false">FIXED_BOM</f>
        <v>3754</v>
      </c>
      <c r="AI1507" s="24" t="n">
        <f aca="false">(AG1507+AH1507)*(1+CONT)</f>
        <v>7713.9556031845</v>
      </c>
      <c r="AJ1507" s="24" t="n">
        <f aca="false">IF(AR1507&gt;0,AI1507/AR1507,1000000000000)</f>
        <v>1038.94680346048</v>
      </c>
      <c r="AK1507" s="8" t="n">
        <f aca="false">IF(AND(AP1507&gt;=V_NEED,AR1507&gt;=P_MIN,AQ1507&gt;=Z_MIN,F1507&lt;=N_CAP,D1507&lt;=R_MAX,OR(CORONA_REQ=0,O1507&gt;=G1507),OR(CORE_MODE&lt;&gt;3,E_CORE&lt;=E_NULL_MAX),N_CW_A_OK="yes"),1,0)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IF(CORE_MODE=1,G1507,IF(OR(CORE_MODE=3,CORE_MODE=4),IF(A_FEED=2,0,G1507)+(CHOOSE(N_CW+1,0,1,CW_N2,CW_N3,CW_N4,CW_N5,CW_N6)+IF(A_FEED=2,CHOOSE(MIN(N_CW_A,6)+1,0,1,CW_N2,CW_N3,CW_N4,CW_N5,CW_N6),CHOOSE(MIN(N_CW_A,2)+1,0,CW_A1,CW_A2)))*CW_PER_SWING*AM1507,AM1507))</f>
        <v>38.833278731676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2*ROUNDUP(G1508*1000/V_ZENER,0)*PRICE_Z+(4+IF(CORE_MODE=1,1,0)+IF(OR(CORE_MODE=3,CORE_MODE=4),IF(A_FEED=2,0,1)+2*N_CW+2*N_CW_A,0))*ROUNDUP(G1508*DIODE_SAFETY/V_STICK,0)*PRICE_STICK</f>
        <v>162</v>
      </c>
      <c r="AG1508" s="24" t="n">
        <f aca="false">SUM(X1508:AF1508)</f>
        <v>3599.38396178</v>
      </c>
      <c r="AH1508" s="20" t="n">
        <f aca="false">FIXED_BOM</f>
        <v>3754</v>
      </c>
      <c r="AI1508" s="24" t="n">
        <f aca="false">(AG1508+AH1508)*(1+CONT)</f>
        <v>8456.391556047</v>
      </c>
      <c r="AJ1508" s="24" t="n">
        <f aca="false">IF(AR1508&gt;0,AI1508/AR1508,1000000000000)</f>
        <v>876.657943623946</v>
      </c>
      <c r="AK1508" s="8" t="n">
        <f aca="false">IF(AND(AP1508&gt;=V_NEED,AR1508&gt;=P_MIN,AQ1508&gt;=Z_MIN,F1508&lt;=N_CAP,D1508&lt;=R_MAX,OR(CORONA_REQ=0,O1508&gt;=G1508),OR(CORE_MODE&lt;&gt;3,E_CORE&lt;=E_NULL_MAX),N_CW_A_OK="yes"),1,0)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IF(CORE_MODE=1,G1508,IF(OR(CORE_MODE=3,CORE_MODE=4),IF(A_FEED=2,0,G1508)+(CHOOSE(N_CW+1,0,1,CW_N2,CW_N3,CW_N4,CW_N5,CW_N6)+IF(A_FEED=2,CHOOSE(MIN(N_CW_A,6)+1,0,1,CW_N2,CW_N3,CW_N4,CW_N5,CW_N6),CHOOSE(MIN(N_CW_A,2)+1,0,CW_A1,CW_A2)))*CW_PER_SWING*AM1508,AM1508))</f>
        <v>39.006391724586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2*ROUNDUP(G1509*1000/V_ZENER,0)*PRICE_Z+(4+IF(CORE_MODE=1,1,0)+IF(OR(CORE_MODE=3,CORE_MODE=4),IF(A_FEED=2,0,1)+2*N_CW+2*N_CW_A,0))*ROUNDUP(G1509*DIODE_SAFETY/V_STICK,0)*PRICE_STICK</f>
        <v>162</v>
      </c>
      <c r="AG1509" s="24" t="n">
        <f aca="false">SUM(X1509:AF1509)</f>
        <v>4244.98049056</v>
      </c>
      <c r="AH1509" s="20" t="n">
        <f aca="false">FIXED_BOM</f>
        <v>3754</v>
      </c>
      <c r="AI1509" s="24" t="n">
        <f aca="false">(AG1509+AH1509)*(1+CONT)</f>
        <v>9198.827564144</v>
      </c>
      <c r="AJ1509" s="24" t="n">
        <f aca="false">IF(AR1509&gt;0,AI1509/AR1509,1000000000000)</f>
        <v>774.983606514264</v>
      </c>
      <c r="AK1509" s="8" t="n">
        <f aca="false">IF(AND(AP1509&gt;=V_NEED,AR1509&gt;=P_MIN,AQ1509&gt;=Z_MIN,F1509&lt;=N_CAP,D1509&lt;=R_MAX,OR(CORONA_REQ=0,O1509&gt;=G1509),OR(CORE_MODE&lt;&gt;3,E_CORE&lt;=E_NULL_MAX),N_CW_A_OK="yes"),1,0)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IF(CORE_MODE=1,G1509,IF(OR(CORE_MODE=3,CORE_MODE=4),IF(A_FEED=2,0,G1509)+(CHOOSE(N_CW+1,0,1,CW_N2,CW_N3,CW_N4,CW_N5,CW_N6)+IF(A_FEED=2,CHOOSE(MIN(N_CW_A,6)+1,0,1,CW_N2,CW_N3,CW_N4,CW_N5,CW_N6),CHOOSE(MIN(N_CW_A,2)+1,0,CW_A1,CW_A2)))*CW_PER_SWING*AM1509,AM1509))</f>
        <v>39.14565037812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2*ROUNDUP(G1510*1000/V_ZENER,0)*PRICE_Z+(4+IF(CORE_MODE=1,1,0)+IF(OR(CORE_MODE=3,CORE_MODE=4),IF(A_FEED=2,0,1)+2*N_CW+2*N_CW_A,0))*ROUNDUP(G1510*DIODE_SAFETY/V_STICK,0)*PRICE_STICK</f>
        <v>162</v>
      </c>
      <c r="AG1510" s="24" t="n">
        <f aca="false">SUM(X1510:AF1510)</f>
        <v>5434.60878407</v>
      </c>
      <c r="AH1510" s="20" t="n">
        <f aca="false">FIXED_BOM</f>
        <v>3754</v>
      </c>
      <c r="AI1510" s="24" t="n">
        <f aca="false">(AG1510+AH1510)*(1+CONT)</f>
        <v>10566.9001016805</v>
      </c>
      <c r="AJ1510" s="24" t="n">
        <f aca="false">IF(AR1510&gt;0,AI1510/AR1510,1000000000000)</f>
        <v>647.603605095745</v>
      </c>
      <c r="AK1510" s="8" t="n">
        <f aca="false">IF(AND(AP1510&gt;=V_NEED,AR1510&gt;=P_MIN,AQ1510&gt;=Z_MIN,F1510&lt;=N_CAP,D1510&lt;=R_MAX,OR(CORONA_REQ=0,O1510&gt;=G1510),OR(CORE_MODE&lt;&gt;3,E_CORE&lt;=E_NULL_MAX),N_CW_A_OK="yes"),1,0)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IF(CORE_MODE=1,G1510,IF(OR(CORE_MODE=3,CORE_MODE=4),IF(A_FEED=2,0,G1510)+(CHOOSE(N_CW+1,0,1,CW_N2,CW_N3,CW_N4,CW_N5,CW_N6)+IF(A_FEED=2,CHOOSE(MIN(N_CW_A,6)+1,0,1,CW_N2,CW_N3,CW_N4,CW_N5,CW_N6),CHOOSE(MIN(N_CW_A,2)+1,0,CW_A1,CW_A2)))*CW_PER_SWING*AM1510,AM1510))</f>
        <v>39.403793960388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2*ROUNDUP(G1511*1000/V_ZENER,0)*PRICE_Z+(4+IF(CORE_MODE=1,1,0)+IF(OR(CORE_MODE=3,CORE_MODE=4),IF(A_FEED=2,0,1)+2*N_CW+2*N_CW_A,0))*ROUNDUP(G1511*DIODE_SAFETY/V_STICK,0)*PRICE_STICK</f>
        <v>162</v>
      </c>
      <c r="AG1511" s="24" t="n">
        <f aca="false">SUM(X1511:AF1511)</f>
        <v>1776.34311521</v>
      </c>
      <c r="AH1511" s="20" t="n">
        <f aca="false">FIXED_BOM</f>
        <v>3754</v>
      </c>
      <c r="AI1511" s="24" t="n">
        <f aca="false">(AG1511+AH1511)*(1+CONT)</f>
        <v>6359.8945824915</v>
      </c>
      <c r="AJ1511" s="24" t="n">
        <f aca="false">IF(AR1511&gt;0,AI1511/AR1511,1000000000000)</f>
        <v>2014.65482387681</v>
      </c>
      <c r="AK1511" s="8" t="n">
        <f aca="false">IF(AND(AP1511&gt;=V_NEED,AR1511&gt;=P_MIN,AQ1511&gt;=Z_MIN,F1511&lt;=N_CAP,D1511&lt;=R_MAX,OR(CORONA_REQ=0,O1511&gt;=G1511),OR(CORE_MODE&lt;&gt;3,E_CORE&lt;=E_NULL_MAX),N_CW_A_OK="yes"),1,0)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IF(CORE_MODE=1,G1511,IF(OR(CORE_MODE=3,CORE_MODE=4),IF(A_FEED=2,0,G1511)+(CHOOSE(N_CW+1,0,1,CW_N2,CW_N3,CW_N4,CW_N5,CW_N6)+IF(A_FEED=2,CHOOSE(MIN(N_CW_A,6)+1,0,1,CW_N2,CW_N3,CW_N4,CW_N5,CW_N6),CHOOSE(MIN(N_CW_A,2)+1,0,CW_A1,CW_A2)))*CW_PER_SWING*AM1511,AM1511))</f>
        <v>37.297940297904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2*ROUNDUP(G1512*1000/V_ZENER,0)*PRICE_Z+(4+IF(CORE_MODE=1,1,0)+IF(OR(CORE_MODE=3,CORE_MODE=4),IF(A_FEED=2,0,1)+2*N_CW+2*N_CW_A,0))*ROUNDUP(G1512*DIODE_SAFETY/V_STICK,0)*PRICE_STICK</f>
        <v>162</v>
      </c>
      <c r="AG1512" s="24" t="n">
        <f aca="false">SUM(X1512:AF1512)</f>
        <v>2428.03163882</v>
      </c>
      <c r="AH1512" s="20" t="n">
        <f aca="false">FIXED_BOM</f>
        <v>3754</v>
      </c>
      <c r="AI1512" s="24" t="n">
        <f aca="false">(AG1512+AH1512)*(1+CONT)</f>
        <v>7109.336384643</v>
      </c>
      <c r="AJ1512" s="24" t="n">
        <f aca="false">IF(AR1512&gt;0,AI1512/AR1512,1000000000000)</f>
        <v>1308.97041149567</v>
      </c>
      <c r="AK1512" s="8" t="n">
        <f aca="false">IF(AND(AP1512&gt;=V_NEED,AR1512&gt;=P_MIN,AQ1512&gt;=Z_MIN,F1512&lt;=N_CAP,D1512&lt;=R_MAX,OR(CORONA_REQ=0,O1512&gt;=G1512),OR(CORE_MODE&lt;&gt;3,E_CORE&lt;=E_NULL_MAX),N_CW_A_OK="yes"),1,0)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IF(CORE_MODE=1,G1512,IF(OR(CORE_MODE=3,CORE_MODE=4),IF(A_FEED=2,0,G1512)+(CHOOSE(N_CW+1,0,1,CW_N2,CW_N3,CW_N4,CW_N5,CW_N6)+IF(A_FEED=2,CHOOSE(MIN(N_CW_A,6)+1,0,1,CW_N2,CW_N3,CW_N4,CW_N5,CW_N6),CHOOSE(MIN(N_CW_A,2)+1,0,CW_A1,CW_A2)))*CW_PER_SWING*AM1512,AM1512))</f>
        <v>38.251511264538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2*ROUNDUP(G1513*1000/V_ZENER,0)*PRICE_Z+(4+IF(CORE_MODE=1,1,0)+IF(OR(CORE_MODE=3,CORE_MODE=4),IF(A_FEED=2,0,1)+2*N_CW+2*N_CW_A,0))*ROUNDUP(G1513*DIODE_SAFETY/V_STICK,0)*PRICE_STICK</f>
        <v>162</v>
      </c>
      <c r="AG1513" s="24" t="n">
        <f aca="false">SUM(X1513:AF1513)</f>
        <v>3079.72010593</v>
      </c>
      <c r="AH1513" s="20" t="n">
        <f aca="false">FIXED_BOM</f>
        <v>3754</v>
      </c>
      <c r="AI1513" s="24" t="n">
        <f aca="false">(AG1513+AH1513)*(1+CONT)</f>
        <v>7858.7781218195</v>
      </c>
      <c r="AJ1513" s="24" t="n">
        <f aca="false">IF(AR1513&gt;0,AI1513/AR1513,1000000000000)</f>
        <v>1019.14581806683</v>
      </c>
      <c r="AK1513" s="8" t="n">
        <f aca="false">IF(AND(AP1513&gt;=V_NEED,AR1513&gt;=P_MIN,AQ1513&gt;=Z_MIN,F1513&lt;=N_CAP,D1513&lt;=R_MAX,OR(CORONA_REQ=0,O1513&gt;=G1513),OR(CORE_MODE&lt;&gt;3,E_CORE&lt;=E_NULL_MAX),N_CW_A_OK="yes"),1,0)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IF(CORE_MODE=1,G1513,IF(OR(CORE_MODE=3,CORE_MODE=4),IF(A_FEED=2,0,G1513)+(CHOOSE(N_CW+1,0,1,CW_N2,CW_N3,CW_N4,CW_N5,CW_N6)+IF(A_FEED=2,CHOOSE(MIN(N_CW_A,6)+1,0,1,CW_N2,CW_N3,CW_N4,CW_N5,CW_N6),CHOOSE(MIN(N_CW_A,2)+1,0,CW_A1,CW_A2)))*CW_PER_SWING*AM1513,AM1513))</f>
        <v>38.462264714016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2*ROUNDUP(G1514*1000/V_ZENER,0)*PRICE_Z+(4+IF(CORE_MODE=1,1,0)+IF(OR(CORE_MODE=3,CORE_MODE=4),IF(A_FEED=2,0,1)+2*N_CW+2*N_CW_A,0))*ROUNDUP(G1514*DIODE_SAFETY/V_STICK,0)*PRICE_STICK</f>
        <v>162</v>
      </c>
      <c r="AG1514" s="24" t="n">
        <f aca="false">SUM(X1514:AF1514)</f>
        <v>3731.40863454</v>
      </c>
      <c r="AH1514" s="20" t="n">
        <f aca="false">FIXED_BOM</f>
        <v>3754</v>
      </c>
      <c r="AI1514" s="24" t="n">
        <f aca="false">(AG1514+AH1514)*(1+CONT)</f>
        <v>8608.219929721</v>
      </c>
      <c r="AJ1514" s="24" t="n">
        <f aca="false">IF(AR1514&gt;0,AI1514/AR1514,1000000000000)</f>
        <v>860.139128517969</v>
      </c>
      <c r="AK1514" s="8" t="n">
        <f aca="false">IF(AND(AP1514&gt;=V_NEED,AR1514&gt;=P_MIN,AQ1514&gt;=Z_MIN,F1514&lt;=N_CAP,D1514&lt;=R_MAX,OR(CORONA_REQ=0,O1514&gt;=G1514),OR(CORE_MODE&lt;&gt;3,E_CORE&lt;=E_NULL_MAX),N_CW_A_OK="yes"),1,0)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IF(CORE_MODE=1,G1514,IF(OR(CORE_MODE=3,CORE_MODE=4),IF(A_FEED=2,0,G1514)+(CHOOSE(N_CW+1,0,1,CW_N2,CW_N3,CW_N4,CW_N5,CW_N6)+IF(A_FEED=2,CHOOSE(MIN(N_CW_A,6)+1,0,1,CW_N2,CW_N3,CW_N4,CW_N5,CW_N6),CHOOSE(MIN(N_CW_A,2)+1,0,CW_A1,CW_A2)))*CW_PER_SWING*AM1514,AM1514))</f>
        <v>38.629999892484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2*ROUNDUP(G1515*1000/V_ZENER,0)*PRICE_Z+(4+IF(CORE_MODE=1,1,0)+IF(OR(CORE_MODE=3,CORE_MODE=4),IF(A_FEED=2,0,1)+2*N_CW+2*N_CW_A,0))*ROUNDUP(G1515*DIODE_SAFETY/V_STICK,0)*PRICE_STICK</f>
        <v>162</v>
      </c>
      <c r="AG1515" s="24" t="n">
        <f aca="false">SUM(X1515:AF1515)</f>
        <v>4383.09714618</v>
      </c>
      <c r="AH1515" s="20" t="n">
        <f aca="false">FIXED_BOM</f>
        <v>3754</v>
      </c>
      <c r="AI1515" s="24" t="n">
        <f aca="false">(AG1515+AH1515)*(1+CONT)</f>
        <v>9357.661718107</v>
      </c>
      <c r="AJ1515" s="24" t="n">
        <f aca="false">IF(AR1515&gt;0,AI1515/AR1515,1000000000000)</f>
        <v>761.408436683361</v>
      </c>
      <c r="AK1515" s="8" t="n">
        <f aca="false">IF(AND(AP1515&gt;=V_NEED,AR1515&gt;=P_MIN,AQ1515&gt;=Z_MIN,F1515&lt;=N_CAP,D1515&lt;=R_MAX,OR(CORONA_REQ=0,O1515&gt;=G1515),OR(CORE_MODE&lt;&gt;3,E_CORE&lt;=E_NULL_MAX),N_CW_A_OK="yes"),1,0)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IF(CORE_MODE=1,G1515,IF(OR(CORE_MODE=3,CORE_MODE=4),IF(A_FEED=2,0,G1515)+(CHOOSE(N_CW+1,0,1,CW_N2,CW_N3,CW_N4,CW_N5,CW_N6)+IF(A_FEED=2,CHOOSE(MIN(N_CW_A,6)+1,0,1,CW_N2,CW_N3,CW_N4,CW_N5,CW_N6),CHOOSE(MIN(N_CW_A,2)+1,0,CW_A1,CW_A2)))*CW_PER_SWING*AM1515,AM1515))</f>
        <v>38.764801793718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2*ROUNDUP(G1516*1000/V_ZENER,0)*PRICE_Z+(4+IF(CORE_MODE=1,1,0)+IF(OR(CORE_MODE=3,CORE_MODE=4),IF(A_FEED=2,0,1)+2*N_CW+2*N_CW_A,0))*ROUNDUP(G1516*DIODE_SAFETY/V_STICK,0)*PRICE_STICK</f>
        <v>162</v>
      </c>
      <c r="AG1516" s="24" t="n">
        <f aca="false">SUM(X1516:AF1516)</f>
        <v>5788.03887336</v>
      </c>
      <c r="AH1516" s="20" t="n">
        <f aca="false">FIXED_BOM</f>
        <v>3754</v>
      </c>
      <c r="AI1516" s="24" t="n">
        <f aca="false">(AG1516+AH1516)*(1+CONT)</f>
        <v>10973.344704364</v>
      </c>
      <c r="AJ1516" s="24" t="n">
        <f aca="false">IF(AR1516&gt;0,AI1516/AR1516,1000000000000)</f>
        <v>650.420671048743</v>
      </c>
      <c r="AK1516" s="8" t="n">
        <f aca="false">IF(AND(AP1516&gt;=V_NEED,AR1516&gt;=P_MIN,AQ1516&gt;=Z_MIN,F1516&lt;=N_CAP,D1516&lt;=R_MAX,OR(CORONA_REQ=0,O1516&gt;=G1516),OR(CORE_MODE&lt;&gt;3,E_CORE&lt;=E_NULL_MAX),N_CW_A_OK="yes"),1,0)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IF(CORE_MODE=1,G1516,IF(OR(CORE_MODE=3,CORE_MODE=4),IF(A_FEED=2,0,G1516)+(CHOOSE(N_CW+1,0,1,CW_N2,CW_N3,CW_N4,CW_N5,CW_N6)+IF(A_FEED=2,CHOOSE(MIN(N_CW_A,6)+1,0,1,CW_N2,CW_N3,CW_N4,CW_N5,CW_N6),CHOOSE(MIN(N_CW_A,2)+1,0,CW_A1,CW_A2)))*CW_PER_SWING*AM1516,AM1516))</f>
        <v>39.084533448246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2*ROUNDUP(G1517*1000/V_ZENER,0)*PRICE_Z+(4+IF(CORE_MODE=1,1,0)+IF(OR(CORE_MODE=3,CORE_MODE=4),IF(A_FEED=2,0,1)+2*N_CW+2*N_CW_A,0))*ROUNDUP(G1517*DIODE_SAFETY/V_STICK,0)*PRICE_STICK</f>
        <v>162</v>
      </c>
      <c r="AG1517" s="24" t="n">
        <f aca="false">SUM(X1517:AF1517)</f>
        <v>1724.26904506</v>
      </c>
      <c r="AH1517" s="20" t="n">
        <f aca="false">FIXED_BOM</f>
        <v>3754</v>
      </c>
      <c r="AI1517" s="24" t="n">
        <f aca="false">(AG1517+AH1517)*(1+CONT)</f>
        <v>6300.009401819</v>
      </c>
      <c r="AJ1517" s="24" t="n">
        <f aca="false">IF(AR1517&gt;0,AI1517/AR1517,1000000000000)</f>
        <v>2594.67967978365</v>
      </c>
      <c r="AK1517" s="8" t="n">
        <f aca="false">IF(AND(AP1517&gt;=V_NEED,AR1517&gt;=P_MIN,AQ1517&gt;=Z_MIN,F1517&lt;=N_CAP,D1517&lt;=R_MAX,OR(CORONA_REQ=0,O1517&gt;=G1517),OR(CORE_MODE&lt;&gt;3,E_CORE&lt;=E_NULL_MAX),N_CW_A_OK="yes"),1,0)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IF(CORE_MODE=1,G1517,IF(OR(CORE_MODE=3,CORE_MODE=4),IF(A_FEED=2,0,G1517)+(CHOOSE(N_CW+1,0,1,CW_N2,CW_N3,CW_N4,CW_N5,CW_N6)+IF(A_FEED=2,CHOOSE(MIN(N_CW_A,6)+1,0,1,CW_N2,CW_N3,CW_N4,CW_N5,CW_N6),CHOOSE(MIN(N_CW_A,2)+1,0,CW_A1,CW_A2)))*CW_PER_SWING*AM1517,AM1517))</f>
        <v>36.51934991562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2*ROUNDUP(G1518*1000/V_ZENER,0)*PRICE_Z+(4+IF(CORE_MODE=1,1,0)+IF(OR(CORE_MODE=3,CORE_MODE=4),IF(A_FEED=2,0,1)+2*N_CW+2*N_CW_A,0))*ROUNDUP(G1518*DIODE_SAFETY/V_STICK,0)*PRICE_STICK</f>
        <v>162</v>
      </c>
      <c r="AG1518" s="24" t="n">
        <f aca="false">SUM(X1518:AF1518)</f>
        <v>2400.70290009</v>
      </c>
      <c r="AH1518" s="20" t="n">
        <f aca="false">FIXED_BOM</f>
        <v>3754</v>
      </c>
      <c r="AI1518" s="24" t="n">
        <f aca="false">(AG1518+AH1518)*(1+CONT)</f>
        <v>7077.9083351035</v>
      </c>
      <c r="AJ1518" s="24" t="n">
        <f aca="false">IF(AR1518&gt;0,AI1518/AR1518,1000000000000)</f>
        <v>1648.41578044427</v>
      </c>
      <c r="AK1518" s="8" t="n">
        <f aca="false">IF(AND(AP1518&gt;=V_NEED,AR1518&gt;=P_MIN,AQ1518&gt;=Z_MIN,F1518&lt;=N_CAP,D1518&lt;=R_MAX,OR(CORONA_REQ=0,O1518&gt;=G1518),OR(CORE_MODE&lt;&gt;3,E_CORE&lt;=E_NULL_MAX),N_CW_A_OK="yes"),1,0)</f>
        <v>1</v>
      </c>
      <c r="AL1518" s="31" t="n">
        <f aca="false">IF(AK1518=1,IF(OBJECTIVE=1,AI1518,AJ1518),1000000000000)+ROW()*0.000000001</f>
        <v>7077.9083366215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IF(CORE_MODE=1,G1518,IF(OR(CORE_MODE=3,CORE_MODE=4),IF(A_FEED=2,0,G1518)+(CHOOSE(N_CW+1,0,1,CW_N2,CW_N3,CW_N4,CW_N5,CW_N6)+IF(A_FEED=2,CHOOSE(MIN(N_CW_A,6)+1,0,1,CW_N2,CW_N3,CW_N4,CW_N5,CW_N6),CHOOSE(MIN(N_CW_A,2)+1,0,CW_A1,CW_A2)))*CW_PER_SWING*AM1518,AM1518))</f>
        <v>38.54354314239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2*ROUNDUP(G1519*1000/V_ZENER,0)*PRICE_Z+(4+IF(CORE_MODE=1,1,0)+IF(OR(CORE_MODE=3,CORE_MODE=4),IF(A_FEED=2,0,1)+2*N_CW+2*N_CW_A,0))*ROUNDUP(G1519*DIODE_SAFETY/V_STICK,0)*PRICE_STICK</f>
        <v>162</v>
      </c>
      <c r="AG1519" s="24" t="n">
        <f aca="false">SUM(X1519:AF1519)</f>
        <v>2966.33884132</v>
      </c>
      <c r="AH1519" s="20" t="n">
        <f aca="false">FIXED_BOM</f>
        <v>3754</v>
      </c>
      <c r="AI1519" s="24" t="n">
        <f aca="false">(AG1519+AH1519)*(1+CONT)</f>
        <v>7728.389667518</v>
      </c>
      <c r="AJ1519" s="24" t="n">
        <f aca="false">IF(AR1519&gt;0,AI1519/AR1519,1000000000000)</f>
        <v>1252.42510096326</v>
      </c>
      <c r="AK1519" s="8" t="n">
        <f aca="false">IF(AND(AP1519&gt;=V_NEED,AR1519&gt;=P_MIN,AQ1519&gt;=Z_MIN,F1519&lt;=N_CAP,D1519&lt;=R_MAX,OR(CORONA_REQ=0,O1519&gt;=G1519),OR(CORE_MODE&lt;&gt;3,E_CORE&lt;=E_NULL_MAX),N_CW_A_OK="yes"),1,0)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IF(CORE_MODE=1,G1519,IF(OR(CORE_MODE=3,CORE_MODE=4),IF(A_FEED=2,0,G1519)+(CHOOSE(N_CW+1,0,1,CW_N2,CW_N3,CW_N4,CW_N5,CW_N6)+IF(A_FEED=2,CHOOSE(MIN(N_CW_A,6)+1,0,1,CW_N2,CW_N3,CW_N4,CW_N5,CW_N6),CHOOSE(MIN(N_CW_A,2)+1,0,CW_A1,CW_A2)))*CW_PER_SWING*AM1519,AM1519))</f>
        <v>38.764997041914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2*ROUNDUP(G1520*1000/V_ZENER,0)*PRICE_Z+(4+IF(CORE_MODE=1,1,0)+IF(OR(CORE_MODE=3,CORE_MODE=4),IF(A_FEED=2,0,1)+2*N_CW+2*N_CW_A,0))*ROUNDUP(G1520*DIODE_SAFETY/V_STICK,0)*PRICE_STICK</f>
        <v>162</v>
      </c>
      <c r="AG1520" s="24" t="n">
        <f aca="false">SUM(X1520:AF1520)</f>
        <v>3642.77269135</v>
      </c>
      <c r="AH1520" s="20" t="n">
        <f aca="false">FIXED_BOM</f>
        <v>3754</v>
      </c>
      <c r="AI1520" s="24" t="n">
        <f aca="false">(AG1520+AH1520)*(1+CONT)</f>
        <v>8506.2885950525</v>
      </c>
      <c r="AJ1520" s="24" t="n">
        <f aca="false">IF(AR1520&gt;0,AI1520/AR1520,1000000000000)</f>
        <v>1055.53226629489</v>
      </c>
      <c r="AK1520" s="8" t="n">
        <f aca="false">IF(AND(AP1520&gt;=V_NEED,AR1520&gt;=P_MIN,AQ1520&gt;=Z_MIN,F1520&lt;=N_CAP,D1520&lt;=R_MAX,OR(CORONA_REQ=0,O1520&gt;=G1520),OR(CORE_MODE&lt;&gt;3,E_CORE&lt;=E_NULL_MAX),N_CW_A_OK="yes"),1,0)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IF(CORE_MODE=1,G1520,IF(OR(CORE_MODE=3,CORE_MODE=4),IF(A_FEED=2,0,G1520)+(CHOOSE(N_CW+1,0,1,CW_N2,CW_N3,CW_N4,CW_N5,CW_N6)+IF(A_FEED=2,CHOOSE(MIN(N_CW_A,6)+1,0,1,CW_N2,CW_N3,CW_N4,CW_N5,CW_N6),CHOOSE(MIN(N_CW_A,2)+1,0,CW_A1,CW_A2)))*CW_PER_SWING*AM1520,AM1520))</f>
        <v>38.933292497814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2*ROUNDUP(G1521*1000/V_ZENER,0)*PRICE_Z+(4+IF(CORE_MODE=1,1,0)+IF(OR(CORE_MODE=3,CORE_MODE=4),IF(A_FEED=2,0,1)+2*N_CW+2*N_CW_A,0))*ROUNDUP(G1521*DIODE_SAFETY/V_STICK,0)*PRICE_STICK</f>
        <v>162</v>
      </c>
      <c r="AG1521" s="24" t="n">
        <f aca="false">SUM(X1521:AF1521)</f>
        <v>4208.40863258</v>
      </c>
      <c r="AH1521" s="20" t="n">
        <f aca="false">FIXED_BOM</f>
        <v>3754</v>
      </c>
      <c r="AI1521" s="24" t="n">
        <f aca="false">(AG1521+AH1521)*(1+CONT)</f>
        <v>9156.769927467</v>
      </c>
      <c r="AJ1521" s="24" t="n">
        <f aca="false">IF(AR1521&gt;0,AI1521/AR1521,1000000000000)</f>
        <v>921.096911191533</v>
      </c>
      <c r="AK1521" s="8" t="n">
        <f aca="false">IF(AND(AP1521&gt;=V_NEED,AR1521&gt;=P_MIN,AQ1521&gt;=Z_MIN,F1521&lt;=N_CAP,D1521&lt;=R_MAX,OR(CORONA_REQ=0,O1521&gt;=G1521),OR(CORE_MODE&lt;&gt;3,E_CORE&lt;=E_NULL_MAX),N_CW_A_OK="yes"),1,0)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IF(CORE_MODE=1,G1521,IF(OR(CORE_MODE=3,CORE_MODE=4),IF(A_FEED=2,0,G1521)+(CHOOSE(N_CW+1,0,1,CW_N2,CW_N3,CW_N4,CW_N5,CW_N6)+IF(A_FEED=2,CHOOSE(MIN(N_CW_A,6)+1,0,1,CW_N2,CW_N3,CW_N4,CW_N5,CW_N6),CHOOSE(MIN(N_CW_A,2)+1,0,CW_A1,CW_A2)))*CW_PER_SWING*AM1521,AM1521))</f>
        <v>39.073930622298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2*ROUNDUP(G1522*1000/V_ZENER,0)*PRICE_Z+(4+IF(CORE_MODE=1,1,0)+IF(OR(CORE_MODE=3,CORE_MODE=4),IF(A_FEED=2,0,1)+2*N_CW+2*N_CW_A,0))*ROUNDUP(G1522*DIODE_SAFETY/V_STICK,0)*PRICE_STICK</f>
        <v>162</v>
      </c>
      <c r="AG1522" s="24" t="n">
        <f aca="false">SUM(X1522:AF1522)</f>
        <v>5450.47850231</v>
      </c>
      <c r="AH1522" s="20" t="n">
        <f aca="false">FIXED_BOM</f>
        <v>3754</v>
      </c>
      <c r="AI1522" s="24" t="n">
        <f aca="false">(AG1522+AH1522)*(1+CONT)</f>
        <v>10585.1502776565</v>
      </c>
      <c r="AJ1522" s="24" t="n">
        <f aca="false">IF(AR1522&gt;0,AI1522/AR1522,1000000000000)</f>
        <v>771.022766493589</v>
      </c>
      <c r="AK1522" s="8" t="n">
        <f aca="false">IF(AND(AP1522&gt;=V_NEED,AR1522&gt;=P_MIN,AQ1522&gt;=Z_MIN,F1522&lt;=N_CAP,D1522&lt;=R_MAX,OR(CORONA_REQ=0,O1522&gt;=G1522),OR(CORE_MODE&lt;&gt;3,E_CORE&lt;=E_NULL_MAX),N_CW_A_OK="yes"),1,0)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IF(CORE_MODE=1,G1522,IF(OR(CORE_MODE=3,CORE_MODE=4),IF(A_FEED=2,0,G1522)+(CHOOSE(N_CW+1,0,1,CW_N2,CW_N3,CW_N4,CW_N5,CW_N6)+IF(A_FEED=2,CHOOSE(MIN(N_CW_A,6)+1,0,1,CW_N2,CW_N3,CW_N4,CW_N5,CW_N6),CHOOSE(MIN(N_CW_A,2)+1,0,CW_A1,CW_A2)))*CW_PER_SWING*AM1522,AM1522))</f>
        <v>39.29172574041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2*ROUNDUP(G1523*1000/V_ZENER,0)*PRICE_Z+(4+IF(CORE_MODE=1,1,0)+IF(OR(CORE_MODE=3,CORE_MODE=4),IF(A_FEED=2,0,1)+2*N_CW+2*N_CW_A,0))*ROUNDUP(G1523*DIODE_SAFETY/V_STICK,0)*PRICE_STICK</f>
        <v>162</v>
      </c>
      <c r="AG1523" s="24" t="n">
        <f aca="false">SUM(X1523:AF1523)</f>
        <v>1851.31219982</v>
      </c>
      <c r="AH1523" s="20" t="n">
        <f aca="false">FIXED_BOM</f>
        <v>3754</v>
      </c>
      <c r="AI1523" s="24" t="n">
        <f aca="false">(AG1523+AH1523)*(1+CONT)</f>
        <v>6446.109029793</v>
      </c>
      <c r="AJ1523" s="24" t="n">
        <f aca="false">IF(AR1523&gt;0,AI1523/AR1523,1000000000000)</f>
        <v>2216.43962119432</v>
      </c>
      <c r="AK1523" s="8" t="n">
        <f aca="false">IF(AND(AP1523&gt;=V_NEED,AR1523&gt;=P_MIN,AQ1523&gt;=Z_MIN,F1523&lt;=N_CAP,D1523&lt;=R_MAX,OR(CORONA_REQ=0,O1523&gt;=G1523),OR(CORE_MODE&lt;&gt;3,E_CORE&lt;=E_NULL_MAX),N_CW_A_OK="yes"),1,0)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IF(CORE_MODE=1,G1523,IF(OR(CORE_MODE=3,CORE_MODE=4),IF(A_FEED=2,0,G1523)+(CHOOSE(N_CW+1,0,1,CW_N2,CW_N3,CW_N4,CW_N5,CW_N6)+IF(A_FEED=2,CHOOSE(MIN(N_CW_A,6)+1,0,1,CW_N2,CW_N3,CW_N4,CW_N5,CW_N6),CHOOSE(MIN(N_CW_A,2)+1,0,CW_A1,CW_A2)))*CW_PER_SWING*AM1523,AM1523))</f>
        <v>36.598926289068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2*ROUNDUP(G1524*1000/V_ZENER,0)*PRICE_Z+(4+IF(CORE_MODE=1,1,0)+IF(OR(CORE_MODE=3,CORE_MODE=4),IF(A_FEED=2,0,1)+2*N_CW+2*N_CW_A,0))*ROUNDUP(G1524*DIODE_SAFETY/V_STICK,0)*PRICE_STICK</f>
        <v>162</v>
      </c>
      <c r="AG1524" s="24" t="n">
        <f aca="false">SUM(X1524:AF1524)</f>
        <v>2425.07085153</v>
      </c>
      <c r="AH1524" s="20" t="n">
        <f aca="false">FIXED_BOM</f>
        <v>3754</v>
      </c>
      <c r="AI1524" s="24" t="n">
        <f aca="false">(AG1524+AH1524)*(1+CONT)</f>
        <v>7105.9314792595</v>
      </c>
      <c r="AJ1524" s="24" t="n">
        <f aca="false">IF(AR1524&gt;0,AI1524/AR1524,1000000000000)</f>
        <v>1407.74235634877</v>
      </c>
      <c r="AK1524" s="8" t="n">
        <f aca="false">IF(AND(AP1524&gt;=V_NEED,AR1524&gt;=P_MIN,AQ1524&gt;=Z_MIN,F1524&lt;=N_CAP,D1524&lt;=R_MAX,OR(CORONA_REQ=0,O1524&gt;=G1524),OR(CORE_MODE&lt;&gt;3,E_CORE&lt;=E_NULL_MAX),N_CW_A_OK="yes"),1,0)</f>
        <v>1</v>
      </c>
      <c r="AL1524" s="31" t="n">
        <f aca="false">IF(AK1524=1,IF(OBJECTIVE=1,AI1524,AJ1524),1000000000000)+ROW()*0.000000001</f>
        <v>7105.9314807835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IF(CORE_MODE=1,G1524,IF(OR(CORE_MODE=3,CORE_MODE=4),IF(A_FEED=2,0,G1524)+(CHOOSE(N_CW+1,0,1,CW_N2,CW_N3,CW_N4,CW_N5,CW_N6)+IF(A_FEED=2,CHOOSE(MIN(N_CW_A,6)+1,0,1,CW_N2,CW_N3,CW_N4,CW_N5,CW_N6),CHOOSE(MIN(N_CW_A,2)+1,0,CW_A1,CW_A2)))*CW_PER_SWING*AM1524,AM1524))</f>
        <v>38.47654329948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2*ROUNDUP(G1525*1000/V_ZENER,0)*PRICE_Z+(4+IF(CORE_MODE=1,1,0)+IF(OR(CORE_MODE=3,CORE_MODE=4),IF(A_FEED=2,0,1)+2*N_CW+2*N_CW_A,0))*ROUNDUP(G1525*DIODE_SAFETY/V_STICK,0)*PRICE_STICK</f>
        <v>162</v>
      </c>
      <c r="AG1525" s="24" t="n">
        <f aca="false">SUM(X1525:AF1525)</f>
        <v>3109.62729204</v>
      </c>
      <c r="AH1525" s="20" t="n">
        <f aca="false">FIXED_BOM</f>
        <v>3754</v>
      </c>
      <c r="AI1525" s="24" t="n">
        <f aca="false">(AG1525+AH1525)*(1+CONT)</f>
        <v>7893.171385846</v>
      </c>
      <c r="AJ1525" s="24" t="n">
        <f aca="false">IF(AR1525&gt;0,AI1525/AR1525,1000000000000)</f>
        <v>1096.50452641716</v>
      </c>
      <c r="AK1525" s="8" t="n">
        <f aca="false">IF(AND(AP1525&gt;=V_NEED,AR1525&gt;=P_MIN,AQ1525&gt;=Z_MIN,F1525&lt;=N_CAP,D1525&lt;=R_MAX,OR(CORONA_REQ=0,O1525&gt;=G1525),OR(CORE_MODE&lt;&gt;3,E_CORE&lt;=E_NULL_MAX),N_CW_A_OK="yes"),1,0)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IF(CORE_MODE=1,G1525,IF(OR(CORE_MODE=3,CORE_MODE=4),IF(A_FEED=2,0,G1525)+(CHOOSE(N_CW+1,0,1,CW_N2,CW_N3,CW_N4,CW_N5,CW_N6)+IF(A_FEED=2,CHOOSE(MIN(N_CW_A,6)+1,0,1,CW_N2,CW_N3,CW_N4,CW_N5,CW_N6),CHOOSE(MIN(N_CW_A,2)+1,0,CW_A1,CW_A2)))*CW_PER_SWING*AM1525,AM1525))</f>
        <v>38.689486924374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2*ROUNDUP(G1526*1000/V_ZENER,0)*PRICE_Z+(4+IF(CORE_MODE=1,1,0)+IF(OR(CORE_MODE=3,CORE_MODE=4),IF(A_FEED=2,0,1)+2*N_CW+2*N_CW_A,0))*ROUNDUP(G1526*DIODE_SAFETY/V_STICK,0)*PRICE_STICK</f>
        <v>162</v>
      </c>
      <c r="AG1526" s="24" t="n">
        <f aca="false">SUM(X1526:AF1526)</f>
        <v>3794.18373755</v>
      </c>
      <c r="AH1526" s="20" t="n">
        <f aca="false">FIXED_BOM</f>
        <v>3754</v>
      </c>
      <c r="AI1526" s="24" t="n">
        <f aca="false">(AG1526+AH1526)*(1+CONT)</f>
        <v>8680.4112981825</v>
      </c>
      <c r="AJ1526" s="24" t="n">
        <f aca="false">IF(AR1526&gt;0,AI1526/AR1526,1000000000000)</f>
        <v>927.866728968594</v>
      </c>
      <c r="AK1526" s="8" t="n">
        <f aca="false">IF(AND(AP1526&gt;=V_NEED,AR1526&gt;=P_MIN,AQ1526&gt;=Z_MIN,F1526&lt;=N_CAP,D1526&lt;=R_MAX,OR(CORONA_REQ=0,O1526&gt;=G1526),OR(CORE_MODE&lt;&gt;3,E_CORE&lt;=E_NULL_MAX),N_CW_A_OK="yes"),1,0)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IF(CORE_MODE=1,G1526,IF(OR(CORE_MODE=3,CORE_MODE=4),IF(A_FEED=2,0,G1526)+(CHOOSE(N_CW+1,0,1,CW_N2,CW_N3,CW_N4,CW_N5,CW_N6)+IF(A_FEED=2,CHOOSE(MIN(N_CW_A,6)+1,0,1,CW_N2,CW_N3,CW_N4,CW_N5,CW_N6),CHOOSE(MIN(N_CW_A,2)+1,0,CW_A1,CW_A2)))*CW_PER_SWING*AM1526,AM1526))</f>
        <v>38.861093110554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2*ROUNDUP(G1527*1000/V_ZENER,0)*PRICE_Z+(4+IF(CORE_MODE=1,1,0)+IF(OR(CORE_MODE=3,CORE_MODE=4),IF(A_FEED=2,0,1)+2*N_CW+2*N_CW_A,0))*ROUNDUP(G1527*DIODE_SAFETY/V_STICK,0)*PRICE_STICK</f>
        <v>162</v>
      </c>
      <c r="AG1527" s="24" t="n">
        <f aca="false">SUM(X1527:AF1527)</f>
        <v>4478.74025503</v>
      </c>
      <c r="AH1527" s="20" t="n">
        <f aca="false">FIXED_BOM</f>
        <v>3754</v>
      </c>
      <c r="AI1527" s="24" t="n">
        <f aca="false">(AG1527+AH1527)*(1+CONT)</f>
        <v>9467.6512932845</v>
      </c>
      <c r="AJ1527" s="24" t="n">
        <f aca="false">IF(AR1527&gt;0,AI1527/AR1527,1000000000000)</f>
        <v>822.280924654085</v>
      </c>
      <c r="AK1527" s="8" t="n">
        <f aca="false">IF(AND(AP1527&gt;=V_NEED,AR1527&gt;=P_MIN,AQ1527&gt;=Z_MIN,F1527&lt;=N_CAP,D1527&lt;=R_MAX,OR(CORONA_REQ=0,O1527&gt;=G1527),OR(CORE_MODE&lt;&gt;3,E_CORE&lt;=E_NULL_MAX),N_CW_A_OK="yes"),1,0)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IF(CORE_MODE=1,G1527,IF(OR(CORE_MODE=3,CORE_MODE=4),IF(A_FEED=2,0,G1527)+(CHOOSE(N_CW+1,0,1,CW_N2,CW_N3,CW_N4,CW_N5,CW_N6)+IF(A_FEED=2,CHOOSE(MIN(N_CW_A,6)+1,0,1,CW_N2,CW_N3,CW_N4,CW_N5,CW_N6),CHOOSE(MIN(N_CW_A,2)+1,0,CW_A1,CW_A2)))*CW_PER_SWING*AM1527,AM1527))</f>
        <v>38.999095384392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2*ROUNDUP(G1528*1000/V_ZENER,0)*PRICE_Z+(4+IF(CORE_MODE=1,1,0)+IF(OR(CORE_MODE=3,CORE_MODE=4),IF(A_FEED=2,0,1)+2*N_CW+2*N_CW_A,0))*ROUNDUP(G1528*DIODE_SAFETY/V_STICK,0)*PRICE_STICK</f>
        <v>162</v>
      </c>
      <c r="AG1528" s="24" t="n">
        <f aca="false">SUM(X1528:AF1528)</f>
        <v>5737.05534725</v>
      </c>
      <c r="AH1528" s="20" t="n">
        <f aca="false">FIXED_BOM</f>
        <v>3754</v>
      </c>
      <c r="AI1528" s="24" t="n">
        <f aca="false">(AG1528+AH1528)*(1+CONT)</f>
        <v>10914.7136493375</v>
      </c>
      <c r="AJ1528" s="24" t="n">
        <f aca="false">IF(AR1528&gt;0,AI1528/AR1528,1000000000000)</f>
        <v>689.451460133374</v>
      </c>
      <c r="AK1528" s="8" t="n">
        <f aca="false">IF(AND(AP1528&gt;=V_NEED,AR1528&gt;=P_MIN,AQ1528&gt;=Z_MIN,F1528&lt;=N_CAP,D1528&lt;=R_MAX,OR(CORONA_REQ=0,O1528&gt;=G1528),OR(CORE_MODE&lt;&gt;3,E_CORE&lt;=E_NULL_MAX),N_CW_A_OK="yes"),1,0)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IF(CORE_MODE=1,G1528,IF(OR(CORE_MODE=3,CORE_MODE=4),IF(A_FEED=2,0,G1528)+(CHOOSE(N_CW+1,0,1,CW_N2,CW_N3,CW_N4,CW_N5,CW_N6)+IF(A_FEED=2,CHOOSE(MIN(N_CW_A,6)+1,0,1,CW_N2,CW_N3,CW_N4,CW_N5,CW_N6),CHOOSE(MIN(N_CW_A,2)+1,0,CW_A1,CW_A2)))*CW_PER_SWING*AM1528,AM1528))</f>
        <v>39.256907893632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2*ROUNDUP(G1529*1000/V_ZENER,0)*PRICE_Z+(4+IF(CORE_MODE=1,1,0)+IF(OR(CORE_MODE=3,CORE_MODE=4),IF(A_FEED=2,0,1)+2*N_CW+2*N_CW_A,0))*ROUNDUP(G1529*DIODE_SAFETY/V_STICK,0)*PRICE_STICK</f>
        <v>162</v>
      </c>
      <c r="AG1529" s="24" t="n">
        <f aca="false">SUM(X1529:AF1529)</f>
        <v>1867.55750078</v>
      </c>
      <c r="AH1529" s="20" t="n">
        <f aca="false">FIXED_BOM</f>
        <v>3754</v>
      </c>
      <c r="AI1529" s="24" t="n">
        <f aca="false">(AG1529+AH1529)*(1+CONT)</f>
        <v>6464.791125897</v>
      </c>
      <c r="AJ1529" s="24" t="n">
        <f aca="false">IF(AR1529&gt;0,AI1529/AR1529,1000000000000)</f>
        <v>2137.67011423992</v>
      </c>
      <c r="AK1529" s="8" t="n">
        <f aca="false">IF(AND(AP1529&gt;=V_NEED,AR1529&gt;=P_MIN,AQ1529&gt;=Z_MIN,F1529&lt;=N_CAP,D1529&lt;=R_MAX,OR(CORONA_REQ=0,O1529&gt;=G1529),OR(CORE_MODE&lt;&gt;3,E_CORE&lt;=E_NULL_MAX),N_CW_A_OK="yes"),1,0)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IF(CORE_MODE=1,G1529,IF(OR(CORE_MODE=3,CORE_MODE=4),IF(A_FEED=2,0,G1529)+(CHOOSE(N_CW+1,0,1,CW_N2,CW_N3,CW_N4,CW_N5,CW_N6)+IF(A_FEED=2,CHOOSE(MIN(N_CW_A,6)+1,0,1,CW_N2,CW_N3,CW_N4,CW_N5,CW_N6),CHOOSE(MIN(N_CW_A,2)+1,0,CW_A1,CW_A2)))*CW_PER_SWING*AM1529,AM1529))</f>
        <v>37.121113344744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2*ROUNDUP(G1530*1000/V_ZENER,0)*PRICE_Z+(4+IF(CORE_MODE=1,1,0)+IF(OR(CORE_MODE=3,CORE_MODE=4),IF(A_FEED=2,0,1)+2*N_CW+2*N_CW_A,0))*ROUNDUP(G1530*DIODE_SAFETY/V_STICK,0)*PRICE_STICK</f>
        <v>162</v>
      </c>
      <c r="AG1530" s="24" t="n">
        <f aca="false">SUM(X1530:AF1530)</f>
        <v>2560.23659177</v>
      </c>
      <c r="AH1530" s="20" t="n">
        <f aca="false">FIXED_BOM</f>
        <v>3754</v>
      </c>
      <c r="AI1530" s="24" t="n">
        <f aca="false">(AG1530+AH1530)*(1+CONT)</f>
        <v>7261.3720805355</v>
      </c>
      <c r="AJ1530" s="24" t="n">
        <f aca="false">IF(AR1530&gt;0,AI1530/AR1530,1000000000000)</f>
        <v>1392.55016750316</v>
      </c>
      <c r="AK1530" s="8" t="n">
        <f aca="false">IF(AND(AP1530&gt;=V_NEED,AR1530&gt;=P_MIN,AQ1530&gt;=Z_MIN,F1530&lt;=N_CAP,D1530&lt;=R_MAX,OR(CORONA_REQ=0,O1530&gt;=G1530),OR(CORE_MODE&lt;&gt;3,E_CORE&lt;=E_NULL_MAX),N_CW_A_OK="yes"),1,0)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IF(CORE_MODE=1,G1530,IF(OR(CORE_MODE=3,CORE_MODE=4),IF(A_FEED=2,0,G1530)+(CHOOSE(N_CW+1,0,1,CW_N2,CW_N3,CW_N4,CW_N5,CW_N6)+IF(A_FEED=2,CHOOSE(MIN(N_CW_A,6)+1,0,1,CW_N2,CW_N3,CW_N4,CW_N5,CW_N6),CHOOSE(MIN(N_CW_A,2)+1,0,CW_A1,CW_A2)))*CW_PER_SWING*AM1530,AM1530))</f>
        <v>38.128462455798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2*ROUNDUP(G1531*1000/V_ZENER,0)*PRICE_Z+(4+IF(CORE_MODE=1,1,0)+IF(OR(CORE_MODE=3,CORE_MODE=4),IF(A_FEED=2,0,1)+2*N_CW+2*N_CW_A,0))*ROUNDUP(G1531*DIODE_SAFETY/V_STICK,0)*PRICE_STICK</f>
        <v>162</v>
      </c>
      <c r="AG1531" s="24" t="n">
        <f aca="false">SUM(X1531:AF1531)</f>
        <v>3252.91574626</v>
      </c>
      <c r="AH1531" s="20" t="n">
        <f aca="false">FIXED_BOM</f>
        <v>3754</v>
      </c>
      <c r="AI1531" s="24" t="n">
        <f aca="false">(AG1531+AH1531)*(1+CONT)</f>
        <v>8057.953108199</v>
      </c>
      <c r="AJ1531" s="24" t="n">
        <f aca="false">IF(AR1531&gt;0,AI1531/AR1531,1000000000000)</f>
        <v>1086.59534419895</v>
      </c>
      <c r="AK1531" s="8" t="n">
        <f aca="false">IF(AND(AP1531&gt;=V_NEED,AR1531&gt;=P_MIN,AQ1531&gt;=Z_MIN,F1531&lt;=N_CAP,D1531&lt;=R_MAX,OR(CORONA_REQ=0,O1531&gt;=G1531),OR(CORE_MODE&lt;&gt;3,E_CORE&lt;=E_NULL_MAX),N_CW_A_OK="yes"),1,0)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IF(CORE_MODE=1,G1531,IF(OR(CORE_MODE=3,CORE_MODE=4),IF(A_FEED=2,0,G1531)+(CHOOSE(N_CW+1,0,1,CW_N2,CW_N3,CW_N4,CW_N5,CW_N6)+IF(A_FEED=2,CHOOSE(MIN(N_CW_A,6)+1,0,1,CW_N2,CW_N3,CW_N4,CW_N5,CW_N6),CHOOSE(MIN(N_CW_A,2)+1,0,CW_A1,CW_A2)))*CW_PER_SWING*AM1531,AM1531))</f>
        <v>38.336554587474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2*ROUNDUP(G1532*1000/V_ZENER,0)*PRICE_Z+(4+IF(CORE_MODE=1,1,0)+IF(OR(CORE_MODE=3,CORE_MODE=4),IF(A_FEED=2,0,1)+2*N_CW+2*N_CW_A,0))*ROUNDUP(G1532*DIODE_SAFETY/V_STICK,0)*PRICE_STICK</f>
        <v>162</v>
      </c>
      <c r="AG1532" s="24" t="n">
        <f aca="false">SUM(X1532:AF1532)</f>
        <v>3945.59485422</v>
      </c>
      <c r="AH1532" s="20" t="n">
        <f aca="false">FIXED_BOM</f>
        <v>3754</v>
      </c>
      <c r="AI1532" s="24" t="n">
        <f aca="false">(AG1532+AH1532)*(1+CONT)</f>
        <v>8854.534082353</v>
      </c>
      <c r="AJ1532" s="24" t="n">
        <f aca="false">IF(AR1532&gt;0,AI1532/AR1532,1000000000000)</f>
        <v>920.641619844006</v>
      </c>
      <c r="AK1532" s="8" t="n">
        <f aca="false">IF(AND(AP1532&gt;=V_NEED,AR1532&gt;=P_MIN,AQ1532&gt;=Z_MIN,F1532&lt;=N_CAP,D1532&lt;=R_MAX,OR(CORONA_REQ=0,O1532&gt;=G1532),OR(CORE_MODE&lt;&gt;3,E_CORE&lt;=E_NULL_MAX),N_CW_A_OK="yes"),1,0)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IF(CORE_MODE=1,G1532,IF(OR(CORE_MODE=3,CORE_MODE=4),IF(A_FEED=2,0,G1532)+(CHOOSE(N_CW+1,0,1,CW_N2,CW_N3,CW_N4,CW_N5,CW_N6)+IF(A_FEED=2,CHOOSE(MIN(N_CW_A,6)+1,0,1,CW_N2,CW_N3,CW_N4,CW_N5,CW_N6),CHOOSE(MIN(N_CW_A,2)+1,0,CW_A1,CW_A2)))*CW_PER_SWING*AM1532,AM1532))</f>
        <v>38.503024897194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2*ROUNDUP(G1533*1000/V_ZENER,0)*PRICE_Z+(4+IF(CORE_MODE=1,1,0)+IF(OR(CORE_MODE=3,CORE_MODE=4),IF(A_FEED=2,0,1)+2*N_CW+2*N_CW_A,0))*ROUNDUP(G1533*DIODE_SAFETY/V_STICK,0)*PRICE_STICK</f>
        <v>162</v>
      </c>
      <c r="AG1533" s="24" t="n">
        <f aca="false">SUM(X1533:AF1533)</f>
        <v>4638.27400521</v>
      </c>
      <c r="AH1533" s="20" t="n">
        <f aca="false">FIXED_BOM</f>
        <v>3754</v>
      </c>
      <c r="AI1533" s="24" t="n">
        <f aca="false">(AG1533+AH1533)*(1+CONT)</f>
        <v>9651.1151059915</v>
      </c>
      <c r="AJ1533" s="24" t="n">
        <f aca="false">IF(AR1533&gt;0,AI1533/AR1533,1000000000000)</f>
        <v>816.512312005295</v>
      </c>
      <c r="AK1533" s="8" t="n">
        <f aca="false">IF(AND(AP1533&gt;=V_NEED,AR1533&gt;=P_MIN,AQ1533&gt;=Z_MIN,F1533&lt;=N_CAP,D1533&lt;=R_MAX,OR(CORONA_REQ=0,O1533&gt;=G1533),OR(CORE_MODE&lt;&gt;3,E_CORE&lt;=E_NULL_MAX),N_CW_A_OK="yes"),1,0)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IF(CORE_MODE=1,G1533,IF(OR(CORE_MODE=3,CORE_MODE=4),IF(A_FEED=2,0,G1533)+(CHOOSE(N_CW+1,0,1,CW_N2,CW_N3,CW_N4,CW_N5,CW_N6)+IF(A_FEED=2,CHOOSE(MIN(N_CW_A,6)+1,0,1,CW_N2,CW_N3,CW_N4,CW_N5,CW_N6),CHOOSE(MIN(N_CW_A,2)+1,0,CW_A1,CW_A2)))*CW_PER_SWING*AM1533,AM1533))</f>
        <v>38.636854801974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2*ROUNDUP(G1534*1000/V_ZENER,0)*PRICE_Z+(4+IF(CORE_MODE=1,1,0)+IF(OR(CORE_MODE=3,CORE_MODE=4),IF(A_FEED=2,0,1)+2*N_CW+2*N_CW_A,0))*ROUNDUP(G1534*DIODE_SAFETY/V_STICK,0)*PRICE_STICK</f>
        <v>162</v>
      </c>
      <c r="AG1534" s="24" t="n">
        <f aca="false">SUM(X1534:AF1534)</f>
        <v>6134.43004599</v>
      </c>
      <c r="AH1534" s="20" t="n">
        <f aca="false">FIXED_BOM</f>
        <v>3754</v>
      </c>
      <c r="AI1534" s="24" t="n">
        <f aca="false">(AG1534+AH1534)*(1+CONT)</f>
        <v>11371.6945528885</v>
      </c>
      <c r="AJ1534" s="24" t="n">
        <f aca="false">IF(AR1534&gt;0,AI1534/AR1534,1000000000000)</f>
        <v>700.885051572306</v>
      </c>
      <c r="AK1534" s="8" t="n">
        <f aca="false">IF(AND(AP1534&gt;=V_NEED,AR1534&gt;=P_MIN,AQ1534&gt;=Z_MIN,F1534&lt;=N_CAP,D1534&lt;=R_MAX,OR(CORONA_REQ=0,O1534&gt;=G1534),OR(CORE_MODE&lt;&gt;3,E_CORE&lt;=E_NULL_MAX),N_CW_A_OK="yes"),1,0)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IF(CORE_MODE=1,G1534,IF(OR(CORE_MODE=3,CORE_MODE=4),IF(A_FEED=2,0,G1534)+(CHOOSE(N_CW+1,0,1,CW_N2,CW_N3,CW_N4,CW_N5,CW_N6)+IF(A_FEED=2,CHOOSE(MIN(N_CW_A,6)+1,0,1,CW_N2,CW_N3,CW_N4,CW_N5,CW_N6),CHOOSE(MIN(N_CW_A,2)+1,0,CW_A1,CW_A2)))*CW_PER_SWING*AM1534,AM1534))</f>
        <v>38.953997295642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2*ROUNDUP(G1535*1000/V_ZENER,0)*PRICE_Z+(4+IF(CORE_MODE=1,1,0)+IF(OR(CORE_MODE=3,CORE_MODE=4),IF(A_FEED=2,0,1)+2*N_CW+2*N_CW_A,0))*ROUNDUP(G1535*DIODE_SAFETY/V_STICK,0)*PRICE_STICK</f>
        <v>184.8</v>
      </c>
      <c r="AG1535" s="24" t="n">
        <f aca="false">SUM(X1535:AF1535)</f>
        <v>1598.98142239</v>
      </c>
      <c r="AH1535" s="20" t="n">
        <f aca="false">FIXED_BOM</f>
        <v>3754</v>
      </c>
      <c r="AI1535" s="24" t="n">
        <f aca="false">(AG1535+AH1535)*(1+CONT)</f>
        <v>6155.9286357485</v>
      </c>
      <c r="AJ1535" s="24" t="n">
        <f aca="false">IF(AR1535&gt;0,AI1535/AR1535,1000000000000)</f>
        <v>2502.19437826842</v>
      </c>
      <c r="AK1535" s="8" t="n">
        <f aca="false">IF(AND(AP1535&gt;=V_NEED,AR1535&gt;=P_MIN,AQ1535&gt;=Z_MIN,F1535&lt;=N_CAP,D1535&lt;=R_MAX,OR(CORONA_REQ=0,O1535&gt;=G1535),OR(CORE_MODE&lt;&gt;3,E_CORE&lt;=E_NULL_MAX),N_CW_A_OK="yes"),1,0)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IF(CORE_MODE=1,G1535,IF(OR(CORE_MODE=3,CORE_MODE=4),IF(A_FEED=2,0,G1535)+(CHOOSE(N_CW+1,0,1,CW_N2,CW_N3,CW_N4,CW_N5,CW_N6)+IF(A_FEED=2,CHOOSE(MIN(N_CW_A,6)+1,0,1,CW_N2,CW_N3,CW_N4,CW_N5,CW_N6),CHOOSE(MIN(N_CW_A,2)+1,0,CW_A1,CW_A2)))*CW_PER_SWING*AM1535,AM1535))</f>
        <v>38.80971736785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2*ROUNDUP(G1536*1000/V_ZENER,0)*PRICE_Z+(4+IF(CORE_MODE=1,1,0)+IF(OR(CORE_MODE=3,CORE_MODE=4),IF(A_FEED=2,0,1)+2*N_CW+2*N_CW_A,0))*ROUNDUP(G1536*DIODE_SAFETY/V_STICK,0)*PRICE_STICK</f>
        <v>184.8</v>
      </c>
      <c r="AG1536" s="24" t="n">
        <f aca="false">SUM(X1536:AF1536)</f>
        <v>2202.50955207</v>
      </c>
      <c r="AH1536" s="20" t="n">
        <f aca="false">FIXED_BOM</f>
        <v>3754</v>
      </c>
      <c r="AI1536" s="24" t="n">
        <f aca="false">(AG1536+AH1536)*(1+CONT)</f>
        <v>6849.9859848805</v>
      </c>
      <c r="AJ1536" s="24" t="n">
        <f aca="false">IF(AR1536&gt;0,AI1536/AR1536,1000000000000)</f>
        <v>1507.50153773845</v>
      </c>
      <c r="AK1536" s="8" t="n">
        <f aca="false">IF(AND(AP1536&gt;=V_NEED,AR1536&gt;=P_MIN,AQ1536&gt;=Z_MIN,F1536&lt;=N_CAP,D1536&lt;=R_MAX,OR(CORONA_REQ=0,O1536&gt;=G1536),OR(CORE_MODE&lt;&gt;3,E_CORE&lt;=E_NULL_MAX),N_CW_A_OK="yes"),1,0)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IF(CORE_MODE=1,G1536,IF(OR(CORE_MODE=3,CORE_MODE=4),IF(A_FEED=2,0,G1536)+(CHOOSE(N_CW+1,0,1,CW_N2,CW_N3,CW_N4,CW_N5,CW_N6)+IF(A_FEED=2,CHOOSE(MIN(N_CW_A,6)+1,0,1,CW_N2,CW_N3,CW_N4,CW_N5,CW_N6),CHOOSE(MIN(N_CW_A,2)+1,0,CW_A1,CW_A2)))*CW_PER_SWING*AM1536,AM1536))</f>
        <v>44.955179804106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2*ROUNDUP(G1537*1000/V_ZENER,0)*PRICE_Z+(4+IF(CORE_MODE=1,1,0)+IF(OR(CORE_MODE=3,CORE_MODE=4),IF(A_FEED=2,0,1)+2*N_CW+2*N_CW_A,0))*ROUNDUP(G1537*DIODE_SAFETY/V_STICK,0)*PRICE_STICK</f>
        <v>184.8</v>
      </c>
      <c r="AG1537" s="24" t="n">
        <f aca="false">SUM(X1537:AF1537)</f>
        <v>2715.08630308</v>
      </c>
      <c r="AH1537" s="20" t="n">
        <f aca="false">FIXED_BOM</f>
        <v>3754</v>
      </c>
      <c r="AI1537" s="24" t="n">
        <f aca="false">(AG1537+AH1537)*(1+CONT)</f>
        <v>7439.449248542</v>
      </c>
      <c r="AJ1537" s="24" t="n">
        <f aca="false">IF(AR1537&gt;0,AI1537/AR1537,1000000000000)</f>
        <v>1118.9495727811</v>
      </c>
      <c r="AK1537" s="8" t="n">
        <f aca="false">IF(AND(AP1537&gt;=V_NEED,AR1537&gt;=P_MIN,AQ1537&gt;=Z_MIN,F1537&lt;=N_CAP,D1537&lt;=R_MAX,OR(CORONA_REQ=0,O1537&gt;=G1537),OR(CORE_MODE&lt;&gt;3,E_CORE&lt;=E_NULL_MAX),N_CW_A_OK="yes"),1,0)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IF(CORE_MODE=1,G1537,IF(OR(CORE_MODE=3,CORE_MODE=4),IF(A_FEED=2,0,G1537)+(CHOOSE(N_CW+1,0,1,CW_N2,CW_N3,CW_N4,CW_N5,CW_N6)+IF(A_FEED=2,CHOOSE(MIN(N_CW_A,6)+1,0,1,CW_N2,CW_N3,CW_N4,CW_N5,CW_N6),CHOOSE(MIN(N_CW_A,2)+1,0,CW_A1,CW_A2)))*CW_PER_SWING*AM1537,AM1537))</f>
        <v>46.785869335062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2*ROUNDUP(G1538*1000/V_ZENER,0)*PRICE_Z+(4+IF(CORE_MODE=1,1,0)+IF(OR(CORE_MODE=3,CORE_MODE=4),IF(A_FEED=2,0,1)+2*N_CW+2*N_CW_A,0))*ROUNDUP(G1538*DIODE_SAFETY/V_STICK,0)*PRICE_STICK</f>
        <v>184.8</v>
      </c>
      <c r="AG1538" s="24" t="n">
        <f aca="false">SUM(X1538:AF1538)</f>
        <v>3318.61442776</v>
      </c>
      <c r="AH1538" s="20" t="n">
        <f aca="false">FIXED_BOM</f>
        <v>3754</v>
      </c>
      <c r="AI1538" s="24" t="n">
        <f aca="false">(AG1538+AH1538)*(1+CONT)</f>
        <v>8133.506591924</v>
      </c>
      <c r="AJ1538" s="24" t="n">
        <f aca="false">IF(AR1538&gt;0,AI1538/AR1538,1000000000000)</f>
        <v>928.394205428182</v>
      </c>
      <c r="AK1538" s="8" t="n">
        <f aca="false">IF(AND(AP1538&gt;=V_NEED,AR1538&gt;=P_MIN,AQ1538&gt;=Z_MIN,F1538&lt;=N_CAP,D1538&lt;=R_MAX,OR(CORONA_REQ=0,O1538&gt;=G1538),OR(CORE_MODE&lt;&gt;3,E_CORE&lt;=E_NULL_MAX),N_CW_A_OK="yes"),1,0)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IF(CORE_MODE=1,G1538,IF(OR(CORE_MODE=3,CORE_MODE=4),IF(A_FEED=2,0,G1538)+(CHOOSE(N_CW+1,0,1,CW_N2,CW_N3,CW_N4,CW_N5,CW_N6)+IF(A_FEED=2,CHOOSE(MIN(N_CW_A,6)+1,0,1,CW_N2,CW_N3,CW_N4,CW_N5,CW_N6),CHOOSE(MIN(N_CW_A,2)+1,0,CW_A1,CW_A2)))*CW_PER_SWING*AM1538,AM1538))</f>
        <v>46.983388352472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2*ROUNDUP(G1539*1000/V_ZENER,0)*PRICE_Z+(4+IF(CORE_MODE=1,1,0)+IF(OR(CORE_MODE=3,CORE_MODE=4),IF(A_FEED=2,0,1)+2*N_CW+2*N_CW_A,0))*ROUNDUP(G1539*DIODE_SAFETY/V_STICK,0)*PRICE_STICK</f>
        <v>184.8</v>
      </c>
      <c r="AG1539" s="24" t="n">
        <f aca="false">SUM(X1539:AF1539)</f>
        <v>3831.19126271</v>
      </c>
      <c r="AH1539" s="20" t="n">
        <f aca="false">FIXED_BOM</f>
        <v>3754</v>
      </c>
      <c r="AI1539" s="24" t="n">
        <f aca="false">(AG1539+AH1539)*(1+CONT)</f>
        <v>8722.9699521165</v>
      </c>
      <c r="AJ1539" s="24" t="n">
        <f aca="false">IF(AR1539&gt;0,AI1539/AR1539,1000000000000)</f>
        <v>802.050965500242</v>
      </c>
      <c r="AK1539" s="8" t="n">
        <f aca="false">IF(AND(AP1539&gt;=V_NEED,AR1539&gt;=P_MIN,AQ1539&gt;=Z_MIN,F1539&lt;=N_CAP,D1539&lt;=R_MAX,OR(CORONA_REQ=0,O1539&gt;=G1539),OR(CORE_MODE&lt;&gt;3,E_CORE&lt;=E_NULL_MAX),N_CW_A_OK="yes"),1,0)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IF(CORE_MODE=1,G1539,IF(OR(CORE_MODE=3,CORE_MODE=4),IF(A_FEED=2,0,G1539)+(CHOOSE(N_CW+1,0,1,CW_N2,CW_N3,CW_N4,CW_N5,CW_N6)+IF(A_FEED=2,CHOOSE(MIN(N_CW_A,6)+1,0,1,CW_N2,CW_N3,CW_N4,CW_N5,CW_N6),CHOOSE(MIN(N_CW_A,2)+1,0,CW_A1,CW_A2)))*CW_PER_SWING*AM1539,AM1539))</f>
        <v>47.142642967992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2*ROUNDUP(G1540*1000/V_ZENER,0)*PRICE_Z+(4+IF(CORE_MODE=1,1,0)+IF(OR(CORE_MODE=3,CORE_MODE=4),IF(A_FEED=2,0,1)+2*N_CW+2*N_CW_A,0))*ROUNDUP(G1540*DIODE_SAFETY/V_STICK,0)*PRICE_STICK</f>
        <v>184.8</v>
      </c>
      <c r="AG1540" s="24" t="n">
        <f aca="false">SUM(X1540:AF1540)</f>
        <v>4947.29621687</v>
      </c>
      <c r="AH1540" s="20" t="n">
        <f aca="false">FIXED_BOM</f>
        <v>3754</v>
      </c>
      <c r="AI1540" s="24" t="n">
        <f aca="false">(AG1540+AH1540)*(1+CONT)</f>
        <v>10006.4906494005</v>
      </c>
      <c r="AJ1540" s="24" t="n">
        <f aca="false">IF(AR1540&gt;0,AI1540/AR1540,1000000000000)</f>
        <v>661.918715353287</v>
      </c>
      <c r="AK1540" s="8" t="n">
        <f aca="false">IF(AND(AP1540&gt;=V_NEED,AR1540&gt;=P_MIN,AQ1540&gt;=Z_MIN,F1540&lt;=N_CAP,D1540&lt;=R_MAX,OR(CORONA_REQ=0,O1540&gt;=G1540),OR(CORE_MODE&lt;&gt;3,E_CORE&lt;=E_NULL_MAX),N_CW_A_OK="yes"),1,0)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IF(CORE_MODE=1,G1540,IF(OR(CORE_MODE=3,CORE_MODE=4),IF(A_FEED=2,0,G1540)+(CHOOSE(N_CW+1,0,1,CW_N2,CW_N3,CW_N4,CW_N5,CW_N6)+IF(A_FEED=2,CHOOSE(MIN(N_CW_A,6)+1,0,1,CW_N2,CW_N3,CW_N4,CW_N5,CW_N6),CHOOSE(MIN(N_CW_A,2)+1,0,CW_A1,CW_A2)))*CW_PER_SWING*AM1540,AM1540))</f>
        <v>47.406109185864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2*ROUNDUP(G1541*1000/V_ZENER,0)*PRICE_Z+(4+IF(CORE_MODE=1,1,0)+IF(OR(CORE_MODE=3,CORE_MODE=4),IF(A_FEED=2,0,1)+2*N_CW+2*N_CW_A,0))*ROUNDUP(G1541*DIODE_SAFETY/V_STICK,0)*PRICE_STICK</f>
        <v>184.8</v>
      </c>
      <c r="AG1541" s="24" t="n">
        <f aca="false">SUM(X1541:AF1541)</f>
        <v>1696.02470498</v>
      </c>
      <c r="AH1541" s="20" t="n">
        <f aca="false">FIXED_BOM</f>
        <v>3754</v>
      </c>
      <c r="AI1541" s="24" t="n">
        <f aca="false">(AG1541+AH1541)*(1+CONT)</f>
        <v>6267.528410727</v>
      </c>
      <c r="AJ1541" s="24" t="n">
        <f aca="false">IF(AR1541&gt;0,AI1541/AR1541,1000000000000)</f>
        <v>2097.96521250592</v>
      </c>
      <c r="AK1541" s="8" t="n">
        <f aca="false">IF(AND(AP1541&gt;=V_NEED,AR1541&gt;=P_MIN,AQ1541&gt;=Z_MIN,F1541&lt;=N_CAP,D1541&lt;=R_MAX,OR(CORONA_REQ=0,O1541&gt;=G1541),OR(CORE_MODE&lt;&gt;3,E_CORE&lt;=E_NULL_MAX),N_CW_A_OK="yes"),1,0)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IF(CORE_MODE=1,G1541,IF(OR(CORE_MODE=3,CORE_MODE=4),IF(A_FEED=2,0,G1541)+(CHOOSE(N_CW+1,0,1,CW_N2,CW_N3,CW_N4,CW_N5,CW_N6)+IF(A_FEED=2,CHOOSE(MIN(N_CW_A,6)+1,0,1,CW_N2,CW_N3,CW_N4,CW_N5,CW_N6),CHOOSE(MIN(N_CW_A,2)+1,0,CW_A1,CW_A2)))*CW_PER_SWING*AM1541,AM1541))</f>
        <v>39.650269340682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2*ROUNDUP(G1542*1000/V_ZENER,0)*PRICE_Z+(4+IF(CORE_MODE=1,1,0)+IF(OR(CORE_MODE=3,CORE_MODE=4),IF(A_FEED=2,0,1)+2*N_CW+2*N_CW_A,0))*ROUNDUP(G1542*DIODE_SAFETY/V_STICK,0)*PRICE_STICK</f>
        <v>184.8</v>
      </c>
      <c r="AG1542" s="24" t="n">
        <f aca="false">SUM(X1542:AF1542)</f>
        <v>2211.64753386</v>
      </c>
      <c r="AH1542" s="20" t="n">
        <f aca="false">FIXED_BOM</f>
        <v>3754</v>
      </c>
      <c r="AI1542" s="24" t="n">
        <f aca="false">(AG1542+AH1542)*(1+CONT)</f>
        <v>6860.494663939</v>
      </c>
      <c r="AJ1542" s="24" t="n">
        <f aca="false">IF(AR1542&gt;0,AI1542/AR1542,1000000000000)</f>
        <v>1276.342605177</v>
      </c>
      <c r="AK1542" s="8" t="n">
        <f aca="false">IF(AND(AP1542&gt;=V_NEED,AR1542&gt;=P_MIN,AQ1542&gt;=Z_MIN,F1542&lt;=N_CAP,D1542&lt;=R_MAX,OR(CORONA_REQ=0,O1542&gt;=G1542),OR(CORE_MODE&lt;&gt;3,E_CORE&lt;=E_NULL_MAX),N_CW_A_OK="yes"),1,0)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IF(CORE_MODE=1,G1542,IF(OR(CORE_MODE=3,CORE_MODE=4),IF(A_FEED=2,0,G1542)+(CHOOSE(N_CW+1,0,1,CW_N2,CW_N3,CW_N4,CW_N5,CW_N6)+IF(A_FEED=2,CHOOSE(MIN(N_CW_A,6)+1,0,1,CW_N2,CW_N3,CW_N4,CW_N5,CW_N6),CHOOSE(MIN(N_CW_A,2)+1,0,CW_A1,CW_A2)))*CW_PER_SWING*AM1542,AM1542))</f>
        <v>46.467568085796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2*ROUNDUP(G1543*1000/V_ZENER,0)*PRICE_Z+(4+IF(CORE_MODE=1,1,0)+IF(OR(CORE_MODE=3,CORE_MODE=4),IF(A_FEED=2,0,1)+2*N_CW+2*N_CW_A,0))*ROUNDUP(G1543*DIODE_SAFETY/V_STICK,0)*PRICE_STICK</f>
        <v>184.8</v>
      </c>
      <c r="AG1543" s="24" t="n">
        <f aca="false">SUM(X1543:AF1543)</f>
        <v>2818.22162853</v>
      </c>
      <c r="AH1543" s="20" t="n">
        <f aca="false">FIXED_BOM</f>
        <v>3754</v>
      </c>
      <c r="AI1543" s="24" t="n">
        <f aca="false">(AG1543+AH1543)*(1+CONT)</f>
        <v>7558.0548728095</v>
      </c>
      <c r="AJ1543" s="24" t="n">
        <f aca="false">IF(AR1543&gt;0,AI1543/AR1543,1000000000000)</f>
        <v>971.235906427086</v>
      </c>
      <c r="AK1543" s="8" t="n">
        <f aca="false">IF(AND(AP1543&gt;=V_NEED,AR1543&gt;=P_MIN,AQ1543&gt;=Z_MIN,F1543&lt;=N_CAP,D1543&lt;=R_MAX,OR(CORONA_REQ=0,O1543&gt;=G1543),OR(CORE_MODE&lt;&gt;3,E_CORE&lt;=E_NULL_MAX),N_CW_A_OK="yes"),1,0)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IF(CORE_MODE=1,G1543,IF(OR(CORE_MODE=3,CORE_MODE=4),IF(A_FEED=2,0,G1543)+(CHOOSE(N_CW+1,0,1,CW_N2,CW_N3,CW_N4,CW_N5,CW_N6)+IF(A_FEED=2,CHOOSE(MIN(N_CW_A,6)+1,0,1,CW_N2,CW_N3,CW_N4,CW_N5,CW_N6),CHOOSE(MIN(N_CW_A,2)+1,0,CW_A1,CW_A2)))*CW_PER_SWING*AM1543,AM1543))</f>
        <v>46.7209832661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2*ROUNDUP(G1544*1000/V_ZENER,0)*PRICE_Z+(4+IF(CORE_MODE=1,1,0)+IF(OR(CORE_MODE=3,CORE_MODE=4),IF(A_FEED=2,0,1)+2*N_CW+2*N_CW_A,0))*ROUNDUP(G1544*DIODE_SAFETY/V_STICK,0)*PRICE_STICK</f>
        <v>184.8</v>
      </c>
      <c r="AG1544" s="24" t="n">
        <f aca="false">SUM(X1544:AF1544)</f>
        <v>3424.79569214</v>
      </c>
      <c r="AH1544" s="20" t="n">
        <f aca="false">FIXED_BOM</f>
        <v>3754</v>
      </c>
      <c r="AI1544" s="24" t="n">
        <f aca="false">(AG1544+AH1544)*(1+CONT)</f>
        <v>8255.615045961</v>
      </c>
      <c r="AJ1544" s="24" t="n">
        <f aca="false">IF(AR1544&gt;0,AI1544/AR1544,1000000000000)</f>
        <v>810.330770532404</v>
      </c>
      <c r="AK1544" s="8" t="n">
        <f aca="false">IF(AND(AP1544&gt;=V_NEED,AR1544&gt;=P_MIN,AQ1544&gt;=Z_MIN,F1544&lt;=N_CAP,D1544&lt;=R_MAX,OR(CORONA_REQ=0,O1544&gt;=G1544),OR(CORE_MODE&lt;&gt;3,E_CORE&lt;=E_NULL_MAX),N_CW_A_OK="yes"),1,0)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IF(CORE_MODE=1,G1544,IF(OR(CORE_MODE=3,CORE_MODE=4),IF(A_FEED=2,0,G1544)+(CHOOSE(N_CW+1,0,1,CW_N2,CW_N3,CW_N4,CW_N5,CW_N6)+IF(A_FEED=2,CHOOSE(MIN(N_CW_A,6)+1,0,1,CW_N2,CW_N3,CW_N4,CW_N5,CW_N6),CHOOSE(MIN(N_CW_A,2)+1,0,CW_A1,CW_A2)))*CW_PER_SWING*AM1544,AM1544))</f>
        <v>46.9121991624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2*ROUNDUP(G1545*1000/V_ZENER,0)*PRICE_Z+(4+IF(CORE_MODE=1,1,0)+IF(OR(CORE_MODE=3,CORE_MODE=4),IF(A_FEED=2,0,1)+2*N_CW+2*N_CW_A,0))*ROUNDUP(G1545*DIODE_SAFETY/V_STICK,0)*PRICE_STICK</f>
        <v>184.8</v>
      </c>
      <c r="AG1545" s="24" t="n">
        <f aca="false">SUM(X1545:AF1545)</f>
        <v>4031.36980378</v>
      </c>
      <c r="AH1545" s="20" t="n">
        <f aca="false">FIXED_BOM</f>
        <v>3754</v>
      </c>
      <c r="AI1545" s="24" t="n">
        <f aca="false">(AG1545+AH1545)*(1+CONT)</f>
        <v>8953.175274347</v>
      </c>
      <c r="AJ1545" s="24" t="n">
        <f aca="false">IF(AR1545&gt;0,AI1545/AR1545,1000000000000)</f>
        <v>709.93998609701</v>
      </c>
      <c r="AK1545" s="8" t="n">
        <f aca="false">IF(AND(AP1545&gt;=V_NEED,AR1545&gt;=P_MIN,AQ1545&gt;=Z_MIN,F1545&lt;=N_CAP,D1545&lt;=R_MAX,OR(CORONA_REQ=0,O1545&gt;=G1545),OR(CORE_MODE&lt;&gt;3,E_CORE&lt;=E_NULL_MAX),N_CW_A_OK="yes"),1,0)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IF(CORE_MODE=1,G1545,IF(OR(CORE_MODE=3,CORE_MODE=4),IF(A_FEED=2,0,G1545)+(CHOOSE(N_CW+1,0,1,CW_N2,CW_N3,CW_N4,CW_N5,CW_N6)+IF(A_FEED=2,CHOOSE(MIN(N_CW_A,6)+1,0,1,CW_N2,CW_N3,CW_N4,CW_N5,CW_N6),CHOOSE(MIN(N_CW_A,2)+1,0,CW_A1,CW_A2)))*CW_PER_SWING*AM1545,AM1545))</f>
        <v>47.07934859628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2*ROUNDUP(G1546*1000/V_ZENER,0)*PRICE_Z+(4+IF(CORE_MODE=1,1,0)+IF(OR(CORE_MODE=3,CORE_MODE=4),IF(A_FEED=2,0,1)+2*N_CW+2*N_CW_A,0))*ROUNDUP(G1546*DIODE_SAFETY/V_STICK,0)*PRICE_STICK</f>
        <v>184.8</v>
      </c>
      <c r="AG1546" s="24" t="n">
        <f aca="false">SUM(X1546:AF1546)</f>
        <v>5153.56681127</v>
      </c>
      <c r="AH1546" s="20" t="n">
        <f aca="false">FIXED_BOM</f>
        <v>3754</v>
      </c>
      <c r="AI1546" s="24" t="n">
        <f aca="false">(AG1546+AH1546)*(1+CONT)</f>
        <v>10243.7018329605</v>
      </c>
      <c r="AJ1546" s="24" t="n">
        <f aca="false">IF(AR1546&gt;0,AI1546/AR1546,1000000000000)</f>
        <v>586.964585245966</v>
      </c>
      <c r="AK1546" s="8" t="n">
        <f aca="false">IF(AND(AP1546&gt;=V_NEED,AR1546&gt;=P_MIN,AQ1546&gt;=Z_MIN,F1546&lt;=N_CAP,D1546&lt;=R_MAX,OR(CORONA_REQ=0,O1546&gt;=G1546),OR(CORE_MODE&lt;&gt;3,E_CORE&lt;=E_NULL_MAX),N_CW_A_OK="yes"),1,0)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IF(CORE_MODE=1,G1546,IF(OR(CORE_MODE=3,CORE_MODE=4),IF(A_FEED=2,0,G1546)+(CHOOSE(N_CW+1,0,1,CW_N2,CW_N3,CW_N4,CW_N5,CW_N6)+IF(A_FEED=2,CHOOSE(MIN(N_CW_A,6)+1,0,1,CW_N2,CW_N3,CW_N4,CW_N5,CW_N6),CHOOSE(MIN(N_CW_A,2)+1,0,CW_A1,CW_A2)))*CW_PER_SWING*AM1546,AM1546))</f>
        <v>47.338515109314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2*ROUNDUP(G1547*1000/V_ZENER,0)*PRICE_Z+(4+IF(CORE_MODE=1,1,0)+IF(OR(CORE_MODE=3,CORE_MODE=4),IF(A_FEED=2,0,1)+2*N_CW+2*N_CW_A,0))*ROUNDUP(G1547*DIODE_SAFETY/V_STICK,0)*PRICE_STICK</f>
        <v>184.8</v>
      </c>
      <c r="AG1547" s="24" t="n">
        <f aca="false">SUM(X1547:AF1547)</f>
        <v>1702.11669284</v>
      </c>
      <c r="AH1547" s="20" t="n">
        <f aca="false">FIXED_BOM</f>
        <v>3754</v>
      </c>
      <c r="AI1547" s="24" t="n">
        <f aca="false">(AG1547+AH1547)*(1+CONT)</f>
        <v>6274.534196766</v>
      </c>
      <c r="AJ1547" s="24" t="n">
        <f aca="false">IF(AR1547&gt;0,AI1547/AR1547,1000000000000)</f>
        <v>2035.80102526527</v>
      </c>
      <c r="AK1547" s="8" t="n">
        <f aca="false">IF(AND(AP1547&gt;=V_NEED,AR1547&gt;=P_MIN,AQ1547&gt;=Z_MIN,F1547&lt;=N_CAP,D1547&lt;=R_MAX,OR(CORONA_REQ=0,O1547&gt;=G1547),OR(CORE_MODE&lt;&gt;3,E_CORE&lt;=E_NULL_MAX),N_CW_A_OK="yes"),1,0)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IF(CORE_MODE=1,G1547,IF(OR(CORE_MODE=3,CORE_MODE=4),IF(A_FEED=2,0,G1547)+(CHOOSE(N_CW+1,0,1,CW_N2,CW_N3,CW_N4,CW_N5,CW_N6)+IF(A_FEED=2,CHOOSE(MIN(N_CW_A,6)+1,0,1,CW_N2,CW_N3,CW_N4,CW_N5,CW_N6),CHOOSE(MIN(N_CW_A,2)+1,0,CW_A1,CW_A2)))*CW_PER_SWING*AM1547,AM1547))</f>
        <v>36.405783377964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2*ROUNDUP(G1548*1000/V_ZENER,0)*PRICE_Z+(4+IF(CORE_MODE=1,1,0)+IF(OR(CORE_MODE=3,CORE_MODE=4),IF(A_FEED=2,0,1)+2*N_CW+2*N_CW_A,0))*ROUNDUP(G1548*DIODE_SAFETY/V_STICK,0)*PRICE_STICK</f>
        <v>184.8</v>
      </c>
      <c r="AG1548" s="24" t="n">
        <f aca="false">SUM(X1548:AF1548)</f>
        <v>2311.73679341</v>
      </c>
      <c r="AH1548" s="20" t="n">
        <f aca="false">FIXED_BOM</f>
        <v>3754</v>
      </c>
      <c r="AI1548" s="24" t="n">
        <f aca="false">(AG1548+AH1548)*(1+CONT)</f>
        <v>6975.5973124215</v>
      </c>
      <c r="AJ1548" s="24" t="n">
        <f aca="false">IF(AR1548&gt;0,AI1548/AR1548,1000000000000)</f>
        <v>1266.49246168739</v>
      </c>
      <c r="AK1548" s="8" t="n">
        <f aca="false">IF(AND(AP1548&gt;=V_NEED,AR1548&gt;=P_MIN,AQ1548&gt;=Z_MIN,F1548&lt;=N_CAP,D1548&lt;=R_MAX,OR(CORONA_REQ=0,O1548&gt;=G1548),OR(CORE_MODE&lt;&gt;3,E_CORE&lt;=E_NULL_MAX),N_CW_A_OK="yes"),1,0)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IF(CORE_MODE=1,G1548,IF(OR(CORE_MODE=3,CORE_MODE=4),IF(A_FEED=2,0,G1548)+(CHOOSE(N_CW+1,0,1,CW_N2,CW_N3,CW_N4,CW_N5,CW_N6)+IF(A_FEED=2,CHOOSE(MIN(N_CW_A,6)+1,0,1,CW_N2,CW_N3,CW_N4,CW_N5,CW_N6),CHOOSE(MIN(N_CW_A,2)+1,0,CW_A1,CW_A2)))*CW_PER_SWING*AM1548,AM1548))</f>
        <v>43.399476134586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2*ROUNDUP(G1549*1000/V_ZENER,0)*PRICE_Z+(4+IF(CORE_MODE=1,1,0)+IF(OR(CORE_MODE=3,CORE_MODE=4),IF(A_FEED=2,0,1)+2*N_CW+2*N_CW_A,0))*ROUNDUP(G1549*DIODE_SAFETY/V_STICK,0)*PRICE_STICK</f>
        <v>184.8</v>
      </c>
      <c r="AG1549" s="24" t="n">
        <f aca="false">SUM(X1549:AF1549)</f>
        <v>2921.35689748</v>
      </c>
      <c r="AH1549" s="20" t="n">
        <f aca="false">FIXED_BOM</f>
        <v>3754</v>
      </c>
      <c r="AI1549" s="24" t="n">
        <f aca="false">(AG1549+AH1549)*(1+CONT)</f>
        <v>7676.660432102</v>
      </c>
      <c r="AJ1549" s="24" t="n">
        <f aca="false">IF(AR1549&gt;0,AI1549/AR1549,1000000000000)</f>
        <v>965.655440370309</v>
      </c>
      <c r="AK1549" s="8" t="n">
        <f aca="false">IF(AND(AP1549&gt;=V_NEED,AR1549&gt;=P_MIN,AQ1549&gt;=Z_MIN,F1549&lt;=N_CAP,D1549&lt;=R_MAX,OR(CORONA_REQ=0,O1549&gt;=G1549),OR(CORE_MODE&lt;&gt;3,E_CORE&lt;=E_NULL_MAX),N_CW_A_OK="yes"),1,0)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IF(CORE_MODE=1,G1549,IF(OR(CORE_MODE=3,CORE_MODE=4),IF(A_FEED=2,0,G1549)+(CHOOSE(N_CW+1,0,1,CW_N2,CW_N3,CW_N4,CW_N5,CW_N6)+IF(A_FEED=2,CHOOSE(MIN(N_CW_A,6)+1,0,1,CW_N2,CW_N3,CW_N4,CW_N5,CW_N6),CHOOSE(MIN(N_CW_A,2)+1,0,CW_A1,CW_A2)))*CW_PER_SWING*AM1549,AM1549))</f>
        <v>44.523914739876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2*ROUNDUP(G1550*1000/V_ZENER,0)*PRICE_Z+(4+IF(CORE_MODE=1,1,0)+IF(OR(CORE_MODE=3,CORE_MODE=4),IF(A_FEED=2,0,1)+2*N_CW+2*N_CW_A,0))*ROUNDUP(G1550*DIODE_SAFETY/V_STICK,0)*PRICE_STICK</f>
        <v>184.8</v>
      </c>
      <c r="AG1550" s="24" t="n">
        <f aca="false">SUM(X1550:AF1550)</f>
        <v>3530.97700305</v>
      </c>
      <c r="AH1550" s="20" t="n">
        <f aca="false">FIXED_BOM</f>
        <v>3754</v>
      </c>
      <c r="AI1550" s="24" t="n">
        <f aca="false">(AG1550+AH1550)*(1+CONT)</f>
        <v>8377.7235535075</v>
      </c>
      <c r="AJ1550" s="24" t="n">
        <f aca="false">IF(AR1550&gt;0,AI1550/AR1550,1000000000000)</f>
        <v>806.288560883099</v>
      </c>
      <c r="AK1550" s="8" t="n">
        <f aca="false">IF(AND(AP1550&gt;=V_NEED,AR1550&gt;=P_MIN,AQ1550&gt;=Z_MIN,F1550&lt;=N_CAP,D1550&lt;=R_MAX,OR(CORONA_REQ=0,O1550&gt;=G1550),OR(CORE_MODE&lt;&gt;3,E_CORE&lt;=E_NULL_MAX),N_CW_A_OK="yes"),1,0)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IF(CORE_MODE=1,G1550,IF(OR(CORE_MODE=3,CORE_MODE=4),IF(A_FEED=2,0,G1550)+(CHOOSE(N_CW+1,0,1,CW_N2,CW_N3,CW_N4,CW_N5,CW_N6)+IF(A_FEED=2,CHOOSE(MIN(N_CW_A,6)+1,0,1,CW_N2,CW_N3,CW_N4,CW_N5,CW_N6),CHOOSE(MIN(N_CW_A,2)+1,0,CW_A1,CW_A2)))*CW_PER_SWING*AM1550,AM1550))</f>
        <v>45.315285389946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2*ROUNDUP(G1551*1000/V_ZENER,0)*PRICE_Z+(4+IF(CORE_MODE=1,1,0)+IF(OR(CORE_MODE=3,CORE_MODE=4),IF(A_FEED=2,0,1)+2*N_CW+2*N_CW_A,0))*ROUNDUP(G1551*DIODE_SAFETY/V_STICK,0)*PRICE_STICK</f>
        <v>184.8</v>
      </c>
      <c r="AG1551" s="24" t="n">
        <f aca="false">SUM(X1551:AF1551)</f>
        <v>4140.59711559</v>
      </c>
      <c r="AH1551" s="20" t="n">
        <f aca="false">FIXED_BOM</f>
        <v>3754</v>
      </c>
      <c r="AI1551" s="24" t="n">
        <f aca="false">(AG1551+AH1551)*(1+CONT)</f>
        <v>9078.7866829285</v>
      </c>
      <c r="AJ1551" s="24" t="n">
        <f aca="false">IF(AR1551&gt;0,AI1551/AR1551,1000000000000)</f>
        <v>707.376317298535</v>
      </c>
      <c r="AK1551" s="8" t="n">
        <f aca="false">IF(AND(AP1551&gt;=V_NEED,AR1551&gt;=P_MIN,AQ1551&gt;=Z_MIN,F1551&lt;=N_CAP,D1551&lt;=R_MAX,OR(CORONA_REQ=0,O1551&gt;=G1551),OR(CORE_MODE&lt;&gt;3,E_CORE&lt;=E_NULL_MAX),N_CW_A_OK="yes"),1,0)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IF(CORE_MODE=1,G1551,IF(OR(CORE_MODE=3,CORE_MODE=4),IF(A_FEED=2,0,G1551)+(CHOOSE(N_CW+1,0,1,CW_N2,CW_N3,CW_N4,CW_N5,CW_N6)+IF(A_FEED=2,CHOOSE(MIN(N_CW_A,6)+1,0,1,CW_N2,CW_N3,CW_N4,CW_N5,CW_N6),CHOOSE(MIN(N_CW_A,2)+1,0,CW_A1,CW_A2)))*CW_PER_SWING*AM1551,AM1551))</f>
        <v>45.918220308246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2*ROUNDUP(G1552*1000/V_ZENER,0)*PRICE_Z+(4+IF(CORE_MODE=1,1,0)+IF(OR(CORE_MODE=3,CORE_MODE=4),IF(A_FEED=2,0,1)+2*N_CW+2*N_CW_A,0))*ROUNDUP(G1552*DIODE_SAFETY/V_STICK,0)*PRICE_STICK</f>
        <v>184.8</v>
      </c>
      <c r="AG1552" s="24" t="n">
        <f aca="false">SUM(X1552:AF1552)</f>
        <v>5450.78862843</v>
      </c>
      <c r="AH1552" s="20" t="n">
        <f aca="false">FIXED_BOM</f>
        <v>3754</v>
      </c>
      <c r="AI1552" s="24" t="n">
        <f aca="false">(AG1552+AH1552)*(1+CONT)</f>
        <v>10585.5069226945</v>
      </c>
      <c r="AJ1552" s="24" t="n">
        <f aca="false">IF(AR1552&gt;0,AI1552/AR1552,1000000000000)</f>
        <v>597.284487264118</v>
      </c>
      <c r="AK1552" s="8" t="n">
        <f aca="false">IF(AND(AP1552&gt;=V_NEED,AR1552&gt;=P_MIN,AQ1552&gt;=Z_MIN,F1552&lt;=N_CAP,D1552&lt;=R_MAX,OR(CORONA_REQ=0,O1552&gt;=G1552),OR(CORE_MODE&lt;&gt;3,E_CORE&lt;=E_NULL_MAX),N_CW_A_OK="yes"),1,0)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IF(CORE_MODE=1,G1552,IF(OR(CORE_MODE=3,CORE_MODE=4),IF(A_FEED=2,0,G1552)+(CHOOSE(N_CW+1,0,1,CW_N2,CW_N3,CW_N4,CW_N5,CW_N6)+IF(A_FEED=2,CHOOSE(MIN(N_CW_A,6)+1,0,1,CW_N2,CW_N3,CW_N4,CW_N5,CW_N6),CHOOSE(MIN(N_CW_A,2)+1,0,CW_A1,CW_A2)))*CW_PER_SWING*AM1552,AM1552))</f>
        <v>46.761055836066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2*ROUNDUP(G1553*1000/V_ZENER,0)*PRICE_Z+(4+IF(CORE_MODE=1,1,0)+IF(OR(CORE_MODE=3,CORE_MODE=4),IF(A_FEED=2,0,1)+2*N_CW+2*N_CW_A,0))*ROUNDUP(G1553*DIODE_SAFETY/V_STICK,0)*PRICE_STICK</f>
        <v>184.8</v>
      </c>
      <c r="AG1553" s="24" t="n">
        <f aca="false">SUM(X1553:AF1553)</f>
        <v>1635.91066453</v>
      </c>
      <c r="AH1553" s="20" t="n">
        <f aca="false">FIXED_BOM</f>
        <v>3754</v>
      </c>
      <c r="AI1553" s="24" t="n">
        <f aca="false">(AG1553+AH1553)*(1+CONT)</f>
        <v>6198.3972642095</v>
      </c>
      <c r="AJ1553" s="24" t="n">
        <f aca="false">IF(AR1553&gt;0,AI1553/AR1553,1000000000000)</f>
        <v>2553.80855417864</v>
      </c>
      <c r="AK1553" s="8" t="n">
        <f aca="false">IF(AND(AP1553&gt;=V_NEED,AR1553&gt;=P_MIN,AQ1553&gt;=Z_MIN,F1553&lt;=N_CAP,D1553&lt;=R_MAX,OR(CORONA_REQ=0,O1553&gt;=G1553),OR(CORE_MODE&lt;&gt;3,E_CORE&lt;=E_NULL_MAX),N_CW_A_OK="yes"),1,0)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IF(CORE_MODE=1,G1553,IF(OR(CORE_MODE=3,CORE_MODE=4),IF(A_FEED=2,0,G1553)+(CHOOSE(N_CW+1,0,1,CW_N2,CW_N3,CW_N4,CW_N5,CW_N6)+IF(A_FEED=2,CHOOSE(MIN(N_CW_A,6)+1,0,1,CW_N2,CW_N3,CW_N4,CW_N5,CW_N6),CHOOSE(MIN(N_CW_A,2)+1,0,CW_A1,CW_A2)))*CW_PER_SWING*AM1553,AM1553))</f>
        <v>38.152448272224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2*ROUNDUP(G1554*1000/V_ZENER,0)*PRICE_Z+(4+IF(CORE_MODE=1,1,0)+IF(OR(CORE_MODE=3,CORE_MODE=4),IF(A_FEED=2,0,1)+2*N_CW+2*N_CW_A,0))*ROUNDUP(G1554*DIODE_SAFETY/V_STICK,0)*PRICE_STICK</f>
        <v>184.8</v>
      </c>
      <c r="AG1554" s="24" t="n">
        <f aca="false">SUM(X1554:AF1554)</f>
        <v>2257.90346331</v>
      </c>
      <c r="AH1554" s="20" t="n">
        <f aca="false">FIXED_BOM</f>
        <v>3754</v>
      </c>
      <c r="AI1554" s="24" t="n">
        <f aca="false">(AG1554+AH1554)*(1+CONT)</f>
        <v>6913.6889828065</v>
      </c>
      <c r="AJ1554" s="24" t="n">
        <f aca="false">IF(AR1554&gt;0,AI1554/AR1554,1000000000000)</f>
        <v>1540.23927644406</v>
      </c>
      <c r="AK1554" s="8" t="n">
        <f aca="false">IF(AND(AP1554&gt;=V_NEED,AR1554&gt;=P_MIN,AQ1554&gt;=Z_MIN,F1554&lt;=N_CAP,D1554&lt;=R_MAX,OR(CORONA_REQ=0,O1554&gt;=G1554),OR(CORE_MODE&lt;&gt;3,E_CORE&lt;=E_NULL_MAX),N_CW_A_OK="yes"),1,0)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IF(CORE_MODE=1,G1554,IF(OR(CORE_MODE=3,CORE_MODE=4),IF(A_FEED=2,0,G1554)+(CHOOSE(N_CW+1,0,1,CW_N2,CW_N3,CW_N4,CW_N5,CW_N6)+IF(A_FEED=2,CHOOSE(MIN(N_CW_A,6)+1,0,1,CW_N2,CW_N3,CW_N4,CW_N5,CW_N6),CHOOSE(MIN(N_CW_A,2)+1,0,CW_A1,CW_A2)))*CW_PER_SWING*AM1554,AM1554))</f>
        <v>44.732350678158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2*ROUNDUP(G1555*1000/V_ZENER,0)*PRICE_Z+(4+IF(CORE_MODE=1,1,0)+IF(OR(CORE_MODE=3,CORE_MODE=4),IF(A_FEED=2,0,1)+2*N_CW+2*N_CW_A,0))*ROUNDUP(G1555*DIODE_SAFETY/V_STICK,0)*PRICE_STICK</f>
        <v>184.8</v>
      </c>
      <c r="AG1555" s="24" t="n">
        <f aca="false">SUM(X1555:AF1555)</f>
        <v>2784.32838991</v>
      </c>
      <c r="AH1555" s="20" t="n">
        <f aca="false">FIXED_BOM</f>
        <v>3754</v>
      </c>
      <c r="AI1555" s="24" t="n">
        <f aca="false">(AG1555+AH1555)*(1+CONT)</f>
        <v>7519.0776483965</v>
      </c>
      <c r="AJ1555" s="24" t="n">
        <f aca="false">IF(AR1555&gt;0,AI1555/AR1555,1000000000000)</f>
        <v>1145.29632136517</v>
      </c>
      <c r="AK1555" s="8" t="n">
        <f aca="false">IF(AND(AP1555&gt;=V_NEED,AR1555&gt;=P_MIN,AQ1555&gt;=Z_MIN,F1555&lt;=N_CAP,D1555&lt;=R_MAX,OR(CORONA_REQ=0,O1555&gt;=G1555),OR(CORE_MODE&lt;&gt;3,E_CORE&lt;=E_NULL_MAX),N_CW_A_OK="yes"),1,0)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IF(CORE_MODE=1,G1555,IF(OR(CORE_MODE=3,CORE_MODE=4),IF(A_FEED=2,0,G1555)+(CHOOSE(N_CW+1,0,1,CW_N2,CW_N3,CW_N4,CW_N5,CW_N6)+IF(A_FEED=2,CHOOSE(MIN(N_CW_A,6)+1,0,1,CW_N2,CW_N3,CW_N4,CW_N5,CW_N6),CHOOSE(MIN(N_CW_A,2)+1,0,CW_A1,CW_A2)))*CW_PER_SWING*AM1555,AM1555))</f>
        <v>46.707901636968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2*ROUNDUP(G1556*1000/V_ZENER,0)*PRICE_Z+(4+IF(CORE_MODE=1,1,0)+IF(OR(CORE_MODE=3,CORE_MODE=4),IF(A_FEED=2,0,1)+2*N_CW+2*N_CW_A,0))*ROUNDUP(G1556*DIODE_SAFETY/V_STICK,0)*PRICE_STICK</f>
        <v>184.8</v>
      </c>
      <c r="AG1556" s="24" t="n">
        <f aca="false">SUM(X1556:AF1556)</f>
        <v>3406.32118369</v>
      </c>
      <c r="AH1556" s="20" t="n">
        <f aca="false">FIXED_BOM</f>
        <v>3754</v>
      </c>
      <c r="AI1556" s="24" t="n">
        <f aca="false">(AG1556+AH1556)*(1+CONT)</f>
        <v>8234.3693612435</v>
      </c>
      <c r="AJ1556" s="24" t="n">
        <f aca="false">IF(AR1556&gt;0,AI1556/AR1556,1000000000000)</f>
        <v>951.688693320171</v>
      </c>
      <c r="AK1556" s="8" t="n">
        <f aca="false">IF(AND(AP1556&gt;=V_NEED,AR1556&gt;=P_MIN,AQ1556&gt;=Z_MIN,F1556&lt;=N_CAP,D1556&lt;=R_MAX,OR(CORONA_REQ=0,O1556&gt;=G1556),OR(CORE_MODE&lt;&gt;3,E_CORE&lt;=E_NULL_MAX),N_CW_A_OK="yes"),1,0)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IF(CORE_MODE=1,G1556,IF(OR(CORE_MODE=3,CORE_MODE=4),IF(A_FEED=2,0,G1556)+(CHOOSE(N_CW+1,0,1,CW_N2,CW_N3,CW_N4,CW_N5,CW_N6)+IF(A_FEED=2,CHOOSE(MIN(N_CW_A,6)+1,0,1,CW_N2,CW_N3,CW_N4,CW_N5,CW_N6),CHOOSE(MIN(N_CW_A,2)+1,0,CW_A1,CW_A2)))*CW_PER_SWING*AM1556,AM1556))</f>
        <v>46.903247457066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2*ROUNDUP(G1557*1000/V_ZENER,0)*PRICE_Z+(4+IF(CORE_MODE=1,1,0)+IF(OR(CORE_MODE=3,CORE_MODE=4),IF(A_FEED=2,0,1)+2*N_CW+2*N_CW_A,0))*ROUNDUP(G1557*DIODE_SAFETY/V_STICK,0)*PRICE_STICK</f>
        <v>184.8</v>
      </c>
      <c r="AG1557" s="24" t="n">
        <f aca="false">SUM(X1557:AF1557)</f>
        <v>3932.74605029</v>
      </c>
      <c r="AH1557" s="20" t="n">
        <f aca="false">FIXED_BOM</f>
        <v>3754</v>
      </c>
      <c r="AI1557" s="24" t="n">
        <f aca="false">(AG1557+AH1557)*(1+CONT)</f>
        <v>8839.7579578335</v>
      </c>
      <c r="AJ1557" s="24" t="n">
        <f aca="false">IF(AR1557&gt;0,AI1557/AR1557,1000000000000)</f>
        <v>822.188953666477</v>
      </c>
      <c r="AK1557" s="8" t="n">
        <f aca="false">IF(AND(AP1557&gt;=V_NEED,AR1557&gt;=P_MIN,AQ1557&gt;=Z_MIN,F1557&lt;=N_CAP,D1557&lt;=R_MAX,OR(CORONA_REQ=0,O1557&gt;=G1557),OR(CORE_MODE&lt;&gt;3,E_CORE&lt;=E_NULL_MAX),N_CW_A_OK="yes"),1,0)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IF(CORE_MODE=1,G1557,IF(OR(CORE_MODE=3,CORE_MODE=4),IF(A_FEED=2,0,G1557)+(CHOOSE(N_CW+1,0,1,CW_N2,CW_N3,CW_N4,CW_N5,CW_N6)+IF(A_FEED=2,CHOOSE(MIN(N_CW_A,6)+1,0,1,CW_N2,CW_N3,CW_N4,CW_N5,CW_N6),CHOOSE(MIN(N_CW_A,2)+1,0,CW_A1,CW_A2)))*CW_PER_SWING*AM1557,AM1557))</f>
        <v>47.06135180604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2*ROUNDUP(G1558*1000/V_ZENER,0)*PRICE_Z+(4+IF(CORE_MODE=1,1,0)+IF(OR(CORE_MODE=3,CORE_MODE=4),IF(A_FEED=2,0,1)+2*N_CW+2*N_CW_A,0))*ROUNDUP(G1558*DIODE_SAFETY/V_STICK,0)*PRICE_STICK</f>
        <v>184.8</v>
      </c>
      <c r="AG1558" s="24" t="n">
        <f aca="false">SUM(X1558:AF1558)</f>
        <v>5081.16371717</v>
      </c>
      <c r="AH1558" s="20" t="n">
        <f aca="false">FIXED_BOM</f>
        <v>3754</v>
      </c>
      <c r="AI1558" s="24" t="n">
        <f aca="false">(AG1558+AH1558)*(1+CONT)</f>
        <v>10160.4382747455</v>
      </c>
      <c r="AJ1558" s="24" t="n">
        <f aca="false">IF(AR1558&gt;0,AI1558/AR1558,1000000000000)</f>
        <v>680.402863806332</v>
      </c>
      <c r="AK1558" s="8" t="n">
        <f aca="false">IF(AND(AP1558&gt;=V_NEED,AR1558&gt;=P_MIN,AQ1558&gt;=Z_MIN,F1558&lt;=N_CAP,D1558&lt;=R_MAX,OR(CORONA_REQ=0,O1558&gt;=G1558),OR(CORE_MODE&lt;&gt;3,E_CORE&lt;=E_NULL_MAX),N_CW_A_OK="yes"),1,0)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IF(CORE_MODE=1,G1558,IF(OR(CORE_MODE=3,CORE_MODE=4),IF(A_FEED=2,0,G1558)+(CHOOSE(N_CW+1,0,1,CW_N2,CW_N3,CW_N4,CW_N5,CW_N6)+IF(A_FEED=2,CHOOSE(MIN(N_CW_A,6)+1,0,1,CW_N2,CW_N3,CW_N4,CW_N5,CW_N6),CHOOSE(MIN(N_CW_A,2)+1,0,CW_A1,CW_A2)))*CW_PER_SWING*AM1558,AM1558))</f>
        <v>47.32359984495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2*ROUNDUP(G1559*1000/V_ZENER,0)*PRICE_Z+(4+IF(CORE_MODE=1,1,0)+IF(OR(CORE_MODE=3,CORE_MODE=4),IF(A_FEED=2,0,1)+2*N_CW+2*N_CW_A,0))*ROUNDUP(G1559*DIODE_SAFETY/V_STICK,0)*PRICE_STICK</f>
        <v>184.8</v>
      </c>
      <c r="AG1559" s="24" t="n">
        <f aca="false">SUM(X1559:AF1559)</f>
        <v>1739.60119916</v>
      </c>
      <c r="AH1559" s="20" t="n">
        <f aca="false">FIXED_BOM</f>
        <v>3754</v>
      </c>
      <c r="AI1559" s="24" t="n">
        <f aca="false">(AG1559+AH1559)*(1+CONT)</f>
        <v>6317.641379034</v>
      </c>
      <c r="AJ1559" s="24" t="n">
        <f aca="false">IF(AR1559&gt;0,AI1559/AR1559,1000000000000)</f>
        <v>2159.36283867878</v>
      </c>
      <c r="AK1559" s="8" t="n">
        <f aca="false">IF(AND(AP1559&gt;=V_NEED,AR1559&gt;=P_MIN,AQ1559&gt;=Z_MIN,F1559&lt;=N_CAP,D1559&lt;=R_MAX,OR(CORONA_REQ=0,O1559&gt;=G1559),OR(CORE_MODE&lt;&gt;3,E_CORE&lt;=E_NULL_MAX),N_CW_A_OK="yes"),1,0)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IF(CORE_MODE=1,G1559,IF(OR(CORE_MODE=3,CORE_MODE=4),IF(A_FEED=2,0,G1559)+(CHOOSE(N_CW+1,0,1,CW_N2,CW_N3,CW_N4,CW_N5,CW_N6)+IF(A_FEED=2,CHOOSE(MIN(N_CW_A,6)+1,0,1,CW_N2,CW_N3,CW_N4,CW_N5,CW_N6),CHOOSE(MIN(N_CW_A,2)+1,0,CW_A1,CW_A2)))*CW_PER_SWING*AM1559,AM1559))</f>
        <v>38.964595877064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2*ROUNDUP(G1560*1000/V_ZENER,0)*PRICE_Z+(4+IF(CORE_MODE=1,1,0)+IF(OR(CORE_MODE=3,CORE_MODE=4),IF(A_FEED=2,0,1)+2*N_CW+2*N_CW_A,0))*ROUNDUP(G1560*DIODE_SAFETY/V_STICK,0)*PRICE_STICK</f>
        <v>184.8</v>
      </c>
      <c r="AG1560" s="24" t="n">
        <f aca="false">SUM(X1560:AF1560)</f>
        <v>2270.08743903</v>
      </c>
      <c r="AH1560" s="20" t="n">
        <f aca="false">FIXED_BOM</f>
        <v>3754</v>
      </c>
      <c r="AI1560" s="24" t="n">
        <f aca="false">(AG1560+AH1560)*(1+CONT)</f>
        <v>6927.7005548845</v>
      </c>
      <c r="AJ1560" s="24" t="n">
        <f aca="false">IF(AR1560&gt;0,AI1560/AR1560,1000000000000)</f>
        <v>1312.49279923818</v>
      </c>
      <c r="AK1560" s="8" t="n">
        <f aca="false">IF(AND(AP1560&gt;=V_NEED,AR1560&gt;=P_MIN,AQ1560&gt;=Z_MIN,F1560&lt;=N_CAP,D1560&lt;=R_MAX,OR(CORONA_REQ=0,O1560&gt;=G1560),OR(CORE_MODE&lt;&gt;3,E_CORE&lt;=E_NULL_MAX),N_CW_A_OK="yes"),1,0)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IF(CORE_MODE=1,G1560,IF(OR(CORE_MODE=3,CORE_MODE=4),IF(A_FEED=2,0,G1560)+(CHOOSE(N_CW+1,0,1,CW_N2,CW_N3,CW_N4,CW_N5,CW_N6)+IF(A_FEED=2,CHOOSE(MIN(N_CW_A,6)+1,0,1,CW_N2,CW_N3,CW_N4,CW_N5,CW_N6),CHOOSE(MIN(N_CW_A,2)+1,0,CW_A1,CW_A2)))*CW_PER_SWING*AM1560,AM1560))</f>
        <v>46.385933117238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2*ROUNDUP(G1561*1000/V_ZENER,0)*PRICE_Z+(4+IF(CORE_MODE=1,1,0)+IF(OR(CORE_MODE=3,CORE_MODE=4),IF(A_FEED=2,0,1)+2*N_CW+2*N_CW_A,0))*ROUNDUP(G1561*DIODE_SAFETY/V_STICK,0)*PRICE_STICK</f>
        <v>184.8</v>
      </c>
      <c r="AG1561" s="24" t="n">
        <f aca="false">SUM(X1561:AF1561)</f>
        <v>2896.14151002</v>
      </c>
      <c r="AH1561" s="20" t="n">
        <f aca="false">FIXED_BOM</f>
        <v>3754</v>
      </c>
      <c r="AI1561" s="24" t="n">
        <f aca="false">(AG1561+AH1561)*(1+CONT)</f>
        <v>7647.662736523</v>
      </c>
      <c r="AJ1561" s="24" t="n">
        <f aca="false">IF(AR1561&gt;0,AI1561/AR1561,1000000000000)</f>
        <v>1000.05371034236</v>
      </c>
      <c r="AK1561" s="8" t="n">
        <f aca="false">IF(AND(AP1561&gt;=V_NEED,AR1561&gt;=P_MIN,AQ1561&gt;=Z_MIN,F1561&lt;=N_CAP,D1561&lt;=R_MAX,OR(CORONA_REQ=0,O1561&gt;=G1561),OR(CORE_MODE&lt;&gt;3,E_CORE&lt;=E_NULL_MAX),N_CW_A_OK="yes"),1,0)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IF(CORE_MODE=1,G1561,IF(OR(CORE_MODE=3,CORE_MODE=4),IF(A_FEED=2,0,G1561)+(CHOOSE(N_CW+1,0,1,CW_N2,CW_N3,CW_N4,CW_N5,CW_N6)+IF(A_FEED=2,CHOOSE(MIN(N_CW_A,6)+1,0,1,CW_N2,CW_N3,CW_N4,CW_N5,CW_N6),CHOOSE(MIN(N_CW_A,2)+1,0,CW_A1,CW_A2)))*CW_PER_SWING*AM1561,AM1561))</f>
        <v>46.63641108555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2*ROUNDUP(G1562*1000/V_ZENER,0)*PRICE_Z+(4+IF(CORE_MODE=1,1,0)+IF(OR(CORE_MODE=3,CORE_MODE=4),IF(A_FEED=2,0,1)+2*N_CW+2*N_CW_A,0))*ROUNDUP(G1562*DIODE_SAFETY/V_STICK,0)*PRICE_STICK</f>
        <v>184.8</v>
      </c>
      <c r="AG1562" s="24" t="n">
        <f aca="false">SUM(X1562:AF1562)</f>
        <v>3522.19563404</v>
      </c>
      <c r="AH1562" s="20" t="n">
        <f aca="false">FIXED_BOM</f>
        <v>3754</v>
      </c>
      <c r="AI1562" s="24" t="n">
        <f aca="false">(AG1562+AH1562)*(1+CONT)</f>
        <v>8367.624979146</v>
      </c>
      <c r="AJ1562" s="24" t="n">
        <f aca="false">IF(AR1562&gt;0,AI1562/AR1562,1000000000000)</f>
        <v>834.870431056696</v>
      </c>
      <c r="AK1562" s="8" t="n">
        <f aca="false">IF(AND(AP1562&gt;=V_NEED,AR1562&gt;=P_MIN,AQ1562&gt;=Z_MIN,F1562&lt;=N_CAP,D1562&lt;=R_MAX,OR(CORONA_REQ=0,O1562&gt;=G1562),OR(CORE_MODE&lt;&gt;3,E_CORE&lt;=E_NULL_MAX),N_CW_A_OK="yes"),1,0)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IF(CORE_MODE=1,G1562,IF(OR(CORE_MODE=3,CORE_MODE=4),IF(A_FEED=2,0,G1562)+(CHOOSE(N_CW+1,0,1,CW_N2,CW_N3,CW_N4,CW_N5,CW_N6)+IF(A_FEED=2,CHOOSE(MIN(N_CW_A,6)+1,0,1,CW_N2,CW_N3,CW_N4,CW_N5,CW_N6),CHOOSE(MIN(N_CW_A,2)+1,0,CW_A1,CW_A2)))*CW_PER_SWING*AM1562,AM1562))</f>
        <v>46.825924926924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2*ROUNDUP(G1563*1000/V_ZENER,0)*PRICE_Z+(4+IF(CORE_MODE=1,1,0)+IF(OR(CORE_MODE=3,CORE_MODE=4),IF(A_FEED=2,0,1)+2*N_CW+2*N_CW_A,0))*ROUNDUP(G1563*DIODE_SAFETY/V_STICK,0)*PRICE_STICK</f>
        <v>184.8</v>
      </c>
      <c r="AG1563" s="24" t="n">
        <f aca="false">SUM(X1563:AF1563)</f>
        <v>4148.24971003</v>
      </c>
      <c r="AH1563" s="20" t="n">
        <f aca="false">FIXED_BOM</f>
        <v>3754</v>
      </c>
      <c r="AI1563" s="24" t="n">
        <f aca="false">(AG1563+AH1563)*(1+CONT)</f>
        <v>9087.5871665345</v>
      </c>
      <c r="AJ1563" s="24" t="n">
        <f aca="false">IF(AR1563&gt;0,AI1563/AR1563,1000000000000)</f>
        <v>733.300983661646</v>
      </c>
      <c r="AK1563" s="8" t="n">
        <f aca="false">IF(AND(AP1563&gt;=V_NEED,AR1563&gt;=P_MIN,AQ1563&gt;=Z_MIN,F1563&lt;=N_CAP,D1563&lt;=R_MAX,OR(CORONA_REQ=0,O1563&gt;=G1563),OR(CORE_MODE&lt;&gt;3,E_CORE&lt;=E_NULL_MAX),N_CW_A_OK="yes"),1,0)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IF(CORE_MODE=1,G1563,IF(OR(CORE_MODE=3,CORE_MODE=4),IF(A_FEED=2,0,G1563)+(CHOOSE(N_CW+1,0,1,CW_N2,CW_N3,CW_N4,CW_N5,CW_N6)+IF(A_FEED=2,CHOOSE(MIN(N_CW_A,6)+1,0,1,CW_N2,CW_N3,CW_N4,CW_N5,CW_N6),CHOOSE(MIN(N_CW_A,2)+1,0,CW_A1,CW_A2)))*CW_PER_SWING*AM1563,AM1563))</f>
        <v>46.992280634442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2*ROUNDUP(G1564*1000/V_ZENER,0)*PRICE_Z+(4+IF(CORE_MODE=1,1,0)+IF(OR(CORE_MODE=3,CORE_MODE=4),IF(A_FEED=2,0,1)+2*N_CW+2*N_CW_A,0))*ROUNDUP(G1564*DIODE_SAFETY/V_STICK,0)*PRICE_STICK</f>
        <v>184.8</v>
      </c>
      <c r="AG1564" s="24" t="n">
        <f aca="false">SUM(X1564:AF1564)</f>
        <v>5304.79002089</v>
      </c>
      <c r="AH1564" s="20" t="n">
        <f aca="false">FIXED_BOM</f>
        <v>3754</v>
      </c>
      <c r="AI1564" s="24" t="n">
        <f aca="false">(AG1564+AH1564)*(1+CONT)</f>
        <v>10417.6085240235</v>
      </c>
      <c r="AJ1564" s="24" t="n">
        <f aca="false">IF(AR1564&gt;0,AI1564/AR1564,1000000000000)</f>
        <v>607.332189554665</v>
      </c>
      <c r="AK1564" s="8" t="n">
        <f aca="false">IF(AND(AP1564&gt;=V_NEED,AR1564&gt;=P_MIN,AQ1564&gt;=Z_MIN,F1564&lt;=N_CAP,D1564&lt;=R_MAX,OR(CORONA_REQ=0,O1564&gt;=G1564),OR(CORE_MODE&lt;&gt;3,E_CORE&lt;=E_NULL_MAX),N_CW_A_OK="yes"),1,0)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IF(CORE_MODE=1,G1564,IF(OR(CORE_MODE=3,CORE_MODE=4),IF(A_FEED=2,0,G1564)+(CHOOSE(N_CW+1,0,1,CW_N2,CW_N3,CW_N4,CW_N5,CW_N6)+IF(A_FEED=2,CHOOSE(MIN(N_CW_A,6)+1,0,1,CW_N2,CW_N3,CW_N4,CW_N5,CW_N6),CHOOSE(MIN(N_CW_A,2)+1,0,CW_A1,CW_A2)))*CW_PER_SWING*AM1564,AM1564))</f>
        <v>47.250288391878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2*ROUNDUP(G1565*1000/V_ZENER,0)*PRICE_Z+(4+IF(CORE_MODE=1,1,0)+IF(OR(CORE_MODE=3,CORE_MODE=4),IF(A_FEED=2,0,1)+2*N_CW+2*N_CW_A,0))*ROUNDUP(G1565*DIODE_SAFETY/V_STICK,0)*PRICE_STICK</f>
        <v>184.8</v>
      </c>
      <c r="AG1565" s="24" t="n">
        <f aca="false">SUM(X1565:AF1565)</f>
        <v>1747.72384964</v>
      </c>
      <c r="AH1565" s="20" t="n">
        <f aca="false">FIXED_BOM</f>
        <v>3754</v>
      </c>
      <c r="AI1565" s="24" t="n">
        <f aca="false">(AG1565+AH1565)*(1+CONT)</f>
        <v>6326.982427086</v>
      </c>
      <c r="AJ1565" s="24" t="n">
        <f aca="false">IF(AR1565&gt;0,AI1565/AR1565,1000000000000)</f>
        <v>2117.17490619956</v>
      </c>
      <c r="AK1565" s="8" t="n">
        <f aca="false">IF(AND(AP1565&gt;=V_NEED,AR1565&gt;=P_MIN,AQ1565&gt;=Z_MIN,F1565&lt;=N_CAP,D1565&lt;=R_MAX,OR(CORONA_REQ=0,O1565&gt;=G1565),OR(CORE_MODE&lt;&gt;3,E_CORE&lt;=E_NULL_MAX),N_CW_A_OK="yes"),1,0)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IF(CORE_MODE=1,G1565,IF(OR(CORE_MODE=3,CORE_MODE=4),IF(A_FEED=2,0,G1565)+(CHOOSE(N_CW+1,0,1,CW_N2,CW_N3,CW_N4,CW_N5,CW_N6)+IF(A_FEED=2,CHOOSE(MIN(N_CW_A,6)+1,0,1,CW_N2,CW_N3,CW_N4,CW_N5,CW_N6),CHOOSE(MIN(N_CW_A,2)+1,0,CW_A1,CW_A2)))*CW_PER_SWING*AM1565,AM1565))</f>
        <v>34.28675046225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2*ROUNDUP(G1566*1000/V_ZENER,0)*PRICE_Z+(4+IF(CORE_MODE=1,1,0)+IF(OR(CORE_MODE=3,CORE_MODE=4),IF(A_FEED=2,0,1)+2*N_CW+2*N_CW_A,0))*ROUNDUP(G1566*DIODE_SAFETY/V_STICK,0)*PRICE_STICK</f>
        <v>184.8</v>
      </c>
      <c r="AG1566" s="24" t="n">
        <f aca="false">SUM(X1566:AF1566)</f>
        <v>2377.8392939</v>
      </c>
      <c r="AH1566" s="20" t="n">
        <f aca="false">FIXED_BOM</f>
        <v>3754</v>
      </c>
      <c r="AI1566" s="24" t="n">
        <f aca="false">(AG1566+AH1566)*(1+CONT)</f>
        <v>7051.615187985</v>
      </c>
      <c r="AJ1566" s="24" t="n">
        <f aca="false">IF(AR1566&gt;0,AI1566/AR1566,1000000000000)</f>
        <v>1315.73633160175</v>
      </c>
      <c r="AK1566" s="8" t="n">
        <f aca="false">IF(AND(AP1566&gt;=V_NEED,AR1566&gt;=P_MIN,AQ1566&gt;=Z_MIN,F1566&lt;=N_CAP,D1566&lt;=R_MAX,OR(CORONA_REQ=0,O1566&gt;=G1566),OR(CORE_MODE&lt;&gt;3,E_CORE&lt;=E_NULL_MAX),N_CW_A_OK="yes"),1,0)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IF(CORE_MODE=1,G1566,IF(OR(CORE_MODE=3,CORE_MODE=4),IF(A_FEED=2,0,G1566)+(CHOOSE(N_CW+1,0,1,CW_N2,CW_N3,CW_N4,CW_N5,CW_N6)+IF(A_FEED=2,CHOOSE(MIN(N_CW_A,6)+1,0,1,CW_N2,CW_N3,CW_N4,CW_N5,CW_N6),CHOOSE(MIN(N_CW_A,2)+1,0,CW_A1,CW_A2)))*CW_PER_SWING*AM1566,AM1566))</f>
        <v>41.32372889502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2*ROUNDUP(G1567*1000/V_ZENER,0)*PRICE_Z+(4+IF(CORE_MODE=1,1,0)+IF(OR(CORE_MODE=3,CORE_MODE=4),IF(A_FEED=2,0,1)+2*N_CW+2*N_CW_A,0))*ROUNDUP(G1567*DIODE_SAFETY/V_STICK,0)*PRICE_STICK</f>
        <v>184.8</v>
      </c>
      <c r="AG1567" s="24" t="n">
        <f aca="false">SUM(X1567:AF1567)</f>
        <v>3007.95475363</v>
      </c>
      <c r="AH1567" s="20" t="n">
        <f aca="false">FIXED_BOM</f>
        <v>3754</v>
      </c>
      <c r="AI1567" s="24" t="n">
        <f aca="false">(AG1567+AH1567)*(1+CONT)</f>
        <v>7776.2479666745</v>
      </c>
      <c r="AJ1567" s="24" t="n">
        <f aca="false">IF(AR1567&gt;0,AI1567/AR1567,1000000000000)</f>
        <v>1004.92040778547</v>
      </c>
      <c r="AK1567" s="8" t="n">
        <f aca="false">IF(AND(AP1567&gt;=V_NEED,AR1567&gt;=P_MIN,AQ1567&gt;=Z_MIN,F1567&lt;=N_CAP,D1567&lt;=R_MAX,OR(CORONA_REQ=0,O1567&gt;=G1567),OR(CORE_MODE&lt;&gt;3,E_CORE&lt;=E_NULL_MAX),N_CW_A_OK="yes"),1,0)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IF(CORE_MODE=1,G1567,IF(OR(CORE_MODE=3,CORE_MODE=4),IF(A_FEED=2,0,G1567)+(CHOOSE(N_CW+1,0,1,CW_N2,CW_N3,CW_N4,CW_N5,CW_N6)+IF(A_FEED=2,CHOOSE(MIN(N_CW_A,6)+1,0,1,CW_N2,CW_N3,CW_N4,CW_N5,CW_N6),CHOOSE(MIN(N_CW_A,2)+1,0,CW_A1,CW_A2)))*CW_PER_SWING*AM1567,AM1567))</f>
        <v>42.95383910532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2*ROUNDUP(G1568*1000/V_ZENER,0)*PRICE_Z+(4+IF(CORE_MODE=1,1,0)+IF(OR(CORE_MODE=3,CORE_MODE=4),IF(A_FEED=2,0,1)+2*N_CW+2*N_CW_A,0))*ROUNDUP(G1568*DIODE_SAFETY/V_STICK,0)*PRICE_STICK</f>
        <v>184.8</v>
      </c>
      <c r="AG1568" s="24" t="n">
        <f aca="false">SUM(X1568:AF1568)</f>
        <v>3638.07014289</v>
      </c>
      <c r="AH1568" s="20" t="n">
        <f aca="false">FIXED_BOM</f>
        <v>3754</v>
      </c>
      <c r="AI1568" s="24" t="n">
        <f aca="false">(AG1568+AH1568)*(1+CONT)</f>
        <v>8500.8806643235</v>
      </c>
      <c r="AJ1568" s="24" t="n">
        <f aca="false">IF(AR1568&gt;0,AI1568/AR1568,1000000000000)</f>
        <v>839.963399602561</v>
      </c>
      <c r="AK1568" s="8" t="n">
        <f aca="false">IF(AND(AP1568&gt;=V_NEED,AR1568&gt;=P_MIN,AQ1568&gt;=Z_MIN,F1568&lt;=N_CAP,D1568&lt;=R_MAX,OR(CORONA_REQ=0,O1568&gt;=G1568),OR(CORE_MODE&lt;&gt;3,E_CORE&lt;=E_NULL_MAX),N_CW_A_OK="yes"),1,0)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IF(CORE_MODE=1,G1568,IF(OR(CORE_MODE=3,CORE_MODE=4),IF(A_FEED=2,0,G1568)+(CHOOSE(N_CW+1,0,1,CW_N2,CW_N3,CW_N4,CW_N5,CW_N6)+IF(A_FEED=2,CHOOSE(MIN(N_CW_A,6)+1,0,1,CW_N2,CW_N3,CW_N4,CW_N5,CW_N6),CHOOSE(MIN(N_CW_A,2)+1,0,CW_A1,CW_A2)))*CW_PER_SWING*AM1568,AM1568))</f>
        <v>44.171377143894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2*ROUNDUP(G1569*1000/V_ZENER,0)*PRICE_Z+(4+IF(CORE_MODE=1,1,0)+IF(OR(CORE_MODE=3,CORE_MODE=4),IF(A_FEED=2,0,1)+2*N_CW+2*N_CW_A,0))*ROUNDUP(G1569*DIODE_SAFETY/V_STICK,0)*PRICE_STICK</f>
        <v>184.8</v>
      </c>
      <c r="AG1569" s="24" t="n">
        <f aca="false">SUM(X1569:AF1569)</f>
        <v>4363.75342327</v>
      </c>
      <c r="AH1569" s="20" t="n">
        <f aca="false">FIXED_BOM</f>
        <v>3754</v>
      </c>
      <c r="AI1569" s="24" t="n">
        <f aca="false">(AG1569+AH1569)*(1+CONT)</f>
        <v>9335.4164367605</v>
      </c>
      <c r="AJ1569" s="24" t="n">
        <f aca="false">IF(AR1569&gt;0,AI1569/AR1569,1000000000000)</f>
        <v>746.652147263828</v>
      </c>
      <c r="AK1569" s="8" t="n">
        <f aca="false">IF(AND(AP1569&gt;=V_NEED,AR1569&gt;=P_MIN,AQ1569&gt;=Z_MIN,F1569&lt;=N_CAP,D1569&lt;=R_MAX,OR(CORONA_REQ=0,O1569&gt;=G1569),OR(CORE_MODE&lt;&gt;3,E_CORE&lt;=E_NULL_MAX),N_CW_A_OK="yes"),1,0)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IF(CORE_MODE=1,G1569,IF(OR(CORE_MODE=3,CORE_MODE=4),IF(A_FEED=2,0,G1569)+(CHOOSE(N_CW+1,0,1,CW_N2,CW_N3,CW_N4,CW_N5,CW_N6)+IF(A_FEED=2,CHOOSE(MIN(N_CW_A,6)+1,0,1,CW_N2,CW_N3,CW_N4,CW_N5,CW_N6),CHOOSE(MIN(N_CW_A,2)+1,0,CW_A1,CW_A2)))*CW_PER_SWING*AM1569,AM1569))</f>
        <v>45.132545812068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2*ROUNDUP(G1570*1000/V_ZENER,0)*PRICE_Z+(4+IF(CORE_MODE=1,1,0)+IF(OR(CORE_MODE=3,CORE_MODE=4),IF(A_FEED=2,0,1)+2*N_CW+2*N_CW_A,0))*ROUNDUP(G1570*DIODE_SAFETY/V_STICK,0)*PRICE_STICK</f>
        <v>184.8</v>
      </c>
      <c r="AG1570" s="24" t="n">
        <f aca="false">SUM(X1570:AF1570)</f>
        <v>5623.98426876</v>
      </c>
      <c r="AH1570" s="20" t="n">
        <f aca="false">FIXED_BOM</f>
        <v>3754</v>
      </c>
      <c r="AI1570" s="24" t="n">
        <f aca="false">(AG1570+AH1570)*(1+CONT)</f>
        <v>10784.681909074</v>
      </c>
      <c r="AJ1570" s="24" t="n">
        <f aca="false">IF(AR1570&gt;0,AI1570/AR1570,1000000000000)</f>
        <v>623.649047791026</v>
      </c>
      <c r="AK1570" s="8" t="n">
        <f aca="false">IF(AND(AP1570&gt;=V_NEED,AR1570&gt;=P_MIN,AQ1570&gt;=Z_MIN,F1570&lt;=N_CAP,D1570&lt;=R_MAX,OR(CORONA_REQ=0,O1570&gt;=G1570),OR(CORE_MODE&lt;&gt;3,E_CORE&lt;=E_NULL_MAX),N_CW_A_OK="yes"),1,0)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IF(CORE_MODE=1,G1570,IF(OR(CORE_MODE=3,CORE_MODE=4),IF(A_FEED=2,0,G1570)+(CHOOSE(N_CW+1,0,1,CW_N2,CW_N3,CW_N4,CW_N5,CW_N6)+IF(A_FEED=2,CHOOSE(MIN(N_CW_A,6)+1,0,1,CW_N2,CW_N3,CW_N4,CW_N5,CW_N6),CHOOSE(MIN(N_CW_A,2)+1,0,CW_A1,CW_A2)))*CW_PER_SWING*AM1570,AM1570))</f>
        <v>46.49201231103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2*ROUNDUP(G1571*1000/V_ZENER,0)*PRICE_Z+(4+IF(CORE_MODE=1,1,0)+IF(OR(CORE_MODE=3,CORE_MODE=4),IF(A_FEED=2,0,1)+2*N_CW+2*N_CW_A,0))*ROUNDUP(G1571*DIODE_SAFETY/V_STICK,0)*PRICE_STICK</f>
        <v>184.8</v>
      </c>
      <c r="AG1571" s="24" t="n">
        <f aca="false">SUM(X1571:AF1571)</f>
        <v>1672.83996667</v>
      </c>
      <c r="AH1571" s="20" t="n">
        <f aca="false">FIXED_BOM</f>
        <v>3754</v>
      </c>
      <c r="AI1571" s="24" t="n">
        <f aca="false">(AG1571+AH1571)*(1+CONT)</f>
        <v>6240.8659616705</v>
      </c>
      <c r="AJ1571" s="24" t="n">
        <f aca="false">IF(AR1571&gt;0,AI1571/AR1571,1000000000000)</f>
        <v>2620.30021017035</v>
      </c>
      <c r="AK1571" s="8" t="n">
        <f aca="false">IF(AND(AP1571&gt;=V_NEED,AR1571&gt;=P_MIN,AQ1571&gt;=Z_MIN,F1571&lt;=N_CAP,D1571&lt;=R_MAX,OR(CORONA_REQ=0,O1571&gt;=G1571),OR(CORE_MODE&lt;&gt;3,E_CORE&lt;=E_NULL_MAX),N_CW_A_OK="yes"),1,0)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IF(CORE_MODE=1,G1571,IF(OR(CORE_MODE=3,CORE_MODE=4),IF(A_FEED=2,0,G1571)+(CHOOSE(N_CW+1,0,1,CW_N2,CW_N3,CW_N4,CW_N5,CW_N6)+IF(A_FEED=2,CHOOSE(MIN(N_CW_A,6)+1,0,1,CW_N2,CW_N3,CW_N4,CW_N5,CW_N6),CHOOSE(MIN(N_CW_A,2)+1,0,CW_A1,CW_A2)))*CW_PER_SWING*AM1571,AM1571))</f>
        <v>37.274561448696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2*ROUNDUP(G1572*1000/V_ZENER,0)*PRICE_Z+(4+IF(CORE_MODE=1,1,0)+IF(OR(CORE_MODE=3,CORE_MODE=4),IF(A_FEED=2,0,1)+2*N_CW+2*N_CW_A,0))*ROUNDUP(G1572*DIODE_SAFETY/V_STICK,0)*PRICE_STICK</f>
        <v>184.8</v>
      </c>
      <c r="AG1572" s="24" t="n">
        <f aca="false">SUM(X1572:AF1572)</f>
        <v>2313.29745849</v>
      </c>
      <c r="AH1572" s="20" t="n">
        <f aca="false">FIXED_BOM</f>
        <v>3754</v>
      </c>
      <c r="AI1572" s="24" t="n">
        <f aca="false">(AG1572+AH1572)*(1+CONT)</f>
        <v>6977.3920772635</v>
      </c>
      <c r="AJ1572" s="24" t="n">
        <f aca="false">IF(AR1572&gt;0,AI1572/AR1572,1000000000000)</f>
        <v>1579.20287831598</v>
      </c>
      <c r="AK1572" s="8" t="n">
        <f aca="false">IF(AND(AP1572&gt;=V_NEED,AR1572&gt;=P_MIN,AQ1572&gt;=Z_MIN,F1572&lt;=N_CAP,D1572&lt;=R_MAX,OR(CORONA_REQ=0,O1572&gt;=G1572),OR(CORE_MODE&lt;&gt;3,E_CORE&lt;=E_NULL_MAX),N_CW_A_OK="yes"),1,0)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IF(CORE_MODE=1,G1572,IF(OR(CORE_MODE=3,CORE_MODE=4),IF(A_FEED=2,0,G1572)+(CHOOSE(N_CW+1,0,1,CW_N2,CW_N3,CW_N4,CW_N5,CW_N6)+IF(A_FEED=2,CHOOSE(MIN(N_CW_A,6)+1,0,1,CW_N2,CW_N3,CW_N4,CW_N5,CW_N6),CHOOSE(MIN(N_CW_A,2)+1,0,CW_A1,CW_A2)))*CW_PER_SWING*AM1572,AM1572))</f>
        <v>44.504644591836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2*ROUNDUP(G1573*1000/V_ZENER,0)*PRICE_Z+(4+IF(CORE_MODE=1,1,0)+IF(OR(CORE_MODE=3,CORE_MODE=4),IF(A_FEED=2,0,1)+2*N_CW+2*N_CW_A,0))*ROUNDUP(G1573*DIODE_SAFETY/V_STICK,0)*PRICE_STICK</f>
        <v>184.8</v>
      </c>
      <c r="AG1573" s="24" t="n">
        <f aca="false">SUM(X1573:AF1573)</f>
        <v>2853.57040477</v>
      </c>
      <c r="AH1573" s="20" t="n">
        <f aca="false">FIXED_BOM</f>
        <v>3754</v>
      </c>
      <c r="AI1573" s="24" t="n">
        <f aca="false">(AG1573+AH1573)*(1+CONT)</f>
        <v>7598.7059654855</v>
      </c>
      <c r="AJ1573" s="24" t="n">
        <f aca="false">IF(AR1573&gt;0,AI1573/AR1573,1000000000000)</f>
        <v>1175.46109752087</v>
      </c>
      <c r="AK1573" s="8" t="n">
        <f aca="false">IF(AND(AP1573&gt;=V_NEED,AR1573&gt;=P_MIN,AQ1573&gt;=Z_MIN,F1573&lt;=N_CAP,D1573&lt;=R_MAX,OR(CORONA_REQ=0,O1573&gt;=G1573),OR(CORE_MODE&lt;&gt;3,E_CORE&lt;=E_NULL_MAX),N_CW_A_OK="yes"),1,0)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IF(CORE_MODE=1,G1573,IF(OR(CORE_MODE=3,CORE_MODE=4),IF(A_FEED=2,0,G1573)+(CHOOSE(N_CW+1,0,1,CW_N2,CW_N3,CW_N4,CW_N5,CW_N6)+IF(A_FEED=2,CHOOSE(MIN(N_CW_A,6)+1,0,1,CW_N2,CW_N3,CW_N4,CW_N5,CW_N6),CHOOSE(MIN(N_CW_A,2)+1,0,CW_A1,CW_A2)))*CW_PER_SWING*AM1573,AM1573))</f>
        <v>46.629993362238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2*ROUNDUP(G1574*1000/V_ZENER,0)*PRICE_Z+(4+IF(CORE_MODE=1,1,0)+IF(OR(CORE_MODE=3,CORE_MODE=4),IF(A_FEED=2,0,1)+2*N_CW+2*N_CW_A,0))*ROUNDUP(G1574*DIODE_SAFETY/V_STICK,0)*PRICE_STICK</f>
        <v>184.8</v>
      </c>
      <c r="AG1574" s="24" t="n">
        <f aca="false">SUM(X1574:AF1574)</f>
        <v>3494.02783159</v>
      </c>
      <c r="AH1574" s="20" t="n">
        <f aca="false">FIXED_BOM</f>
        <v>3754</v>
      </c>
      <c r="AI1574" s="24" t="n">
        <f aca="false">(AG1574+AH1574)*(1+CONT)</f>
        <v>8335.2320063285</v>
      </c>
      <c r="AJ1574" s="24" t="n">
        <f aca="false">IF(AR1574&gt;0,AI1574/AR1574,1000000000000)</f>
        <v>977.697161640395</v>
      </c>
      <c r="AK1574" s="8" t="n">
        <f aca="false">IF(AND(AP1574&gt;=V_NEED,AR1574&gt;=P_MIN,AQ1574&gt;=Z_MIN,F1574&lt;=N_CAP,D1574&lt;=R_MAX,OR(CORONA_REQ=0,O1574&gt;=G1574),OR(CORE_MODE&lt;&gt;3,E_CORE&lt;=E_NULL_MAX),N_CW_A_OK="yes"),1,0)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IF(CORE_MODE=1,G1574,IF(OR(CORE_MODE=3,CORE_MODE=4),IF(A_FEED=2,0,G1574)+(CHOOSE(N_CW+1,0,1,CW_N2,CW_N3,CW_N4,CW_N5,CW_N6)+IF(A_FEED=2,CHOOSE(MIN(N_CW_A,6)+1,0,1,CW_N2,CW_N3,CW_N4,CW_N5,CW_N6),CHOOSE(MIN(N_CW_A,2)+1,0,CW_A1,CW_A2)))*CW_PER_SWING*AM1574,AM1574))</f>
        <v>46.823259364596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2*ROUNDUP(G1575*1000/V_ZENER,0)*PRICE_Z+(4+IF(CORE_MODE=1,1,0)+IF(OR(CORE_MODE=3,CORE_MODE=4),IF(A_FEED=2,0,1)+2*N_CW+2*N_CW_A,0))*ROUNDUP(G1575*DIODE_SAFETY/V_STICK,0)*PRICE_STICK</f>
        <v>184.8</v>
      </c>
      <c r="AG1575" s="24" t="n">
        <f aca="false">SUM(X1575:AF1575)</f>
        <v>4034.30084984</v>
      </c>
      <c r="AH1575" s="20" t="n">
        <f aca="false">FIXED_BOM</f>
        <v>3754</v>
      </c>
      <c r="AI1575" s="24" t="n">
        <f aca="false">(AG1575+AH1575)*(1+CONT)</f>
        <v>8956.545977316</v>
      </c>
      <c r="AJ1575" s="24" t="n">
        <f aca="false">IF(AR1575&gt;0,AI1575/AR1575,1000000000000)</f>
        <v>846.363408459036</v>
      </c>
      <c r="AK1575" s="8" t="n">
        <f aca="false">IF(AND(AP1575&gt;=V_NEED,AR1575&gt;=P_MIN,AQ1575&gt;=Z_MIN,F1575&lt;=N_CAP,D1575&lt;=R_MAX,OR(CORONA_REQ=0,O1575&gt;=G1575),OR(CORE_MODE&lt;&gt;3,E_CORE&lt;=E_NULL_MAX),N_CW_A_OK="yes"),1,0)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IF(CORE_MODE=1,G1575,IF(OR(CORE_MODE=3,CORE_MODE=4),IF(A_FEED=2,0,G1575)+(CHOOSE(N_CW+1,0,1,CW_N2,CW_N3,CW_N4,CW_N5,CW_N6)+IF(A_FEED=2,CHOOSE(MIN(N_CW_A,6)+1,0,1,CW_N2,CW_N3,CW_N4,CW_N5,CW_N6),CHOOSE(MIN(N_CW_A,2)+1,0,CW_A1,CW_A2)))*CW_PER_SWING*AM1575,AM1575))</f>
        <v>46.98017524629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2*ROUNDUP(G1576*1000/V_ZENER,0)*PRICE_Z+(4+IF(CORE_MODE=1,1,0)+IF(OR(CORE_MODE=3,CORE_MODE=4),IF(A_FEED=2,0,1)+2*N_CW+2*N_CW_A,0))*ROUNDUP(G1576*DIODE_SAFETY/V_STICK,0)*PRICE_STICK</f>
        <v>184.8</v>
      </c>
      <c r="AG1576" s="24" t="n">
        <f aca="false">SUM(X1576:AF1576)</f>
        <v>5215.03122944</v>
      </c>
      <c r="AH1576" s="20" t="n">
        <f aca="false">FIXED_BOM</f>
        <v>3754</v>
      </c>
      <c r="AI1576" s="24" t="n">
        <f aca="false">(AG1576+AH1576)*(1+CONT)</f>
        <v>10314.385913856</v>
      </c>
      <c r="AJ1576" s="24" t="n">
        <f aca="false">IF(AR1576&gt;0,AI1576/AR1576,1000000000000)</f>
        <v>700.194593989631</v>
      </c>
      <c r="AK1576" s="8" t="n">
        <f aca="false">IF(AND(AP1576&gt;=V_NEED,AR1576&gt;=P_MIN,AQ1576&gt;=Z_MIN,F1576&lt;=N_CAP,D1576&lt;=R_MAX,OR(CORONA_REQ=0,O1576&gt;=G1576),OR(CORE_MODE&lt;&gt;3,E_CORE&lt;=E_NULL_MAX),N_CW_A_OK="yes"),1,0)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IF(CORE_MODE=1,G1576,IF(OR(CORE_MODE=3,CORE_MODE=4),IF(A_FEED=2,0,G1576)+(CHOOSE(N_CW+1,0,1,CW_N2,CW_N3,CW_N4,CW_N5,CW_N6)+IF(A_FEED=2,CHOOSE(MIN(N_CW_A,6)+1,0,1,CW_N2,CW_N3,CW_N4,CW_N5,CW_N6),CHOOSE(MIN(N_CW_A,2)+1,0,CW_A1,CW_A2)))*CW_PER_SWING*AM1576,AM1576))</f>
        <v>47.241268774128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2*ROUNDUP(G1577*1000/V_ZENER,0)*PRICE_Z+(4+IF(CORE_MODE=1,1,0)+IF(OR(CORE_MODE=3,CORE_MODE=4),IF(A_FEED=2,0,1)+2*N_CW+2*N_CW_A,0))*ROUNDUP(G1577*DIODE_SAFETY/V_STICK,0)*PRICE_STICK</f>
        <v>184.8</v>
      </c>
      <c r="AG1577" s="24" t="n">
        <f aca="false">SUM(X1577:AF1577)</f>
        <v>1783.17769334</v>
      </c>
      <c r="AH1577" s="20" t="n">
        <f aca="false">FIXED_BOM</f>
        <v>3754</v>
      </c>
      <c r="AI1577" s="24" t="n">
        <f aca="false">(AG1577+AH1577)*(1+CONT)</f>
        <v>6367.754347341</v>
      </c>
      <c r="AJ1577" s="24" t="n">
        <f aca="false">IF(AR1577&gt;0,AI1577/AR1577,1000000000000)</f>
        <v>2220.60138749036</v>
      </c>
      <c r="AK1577" s="8" t="n">
        <f aca="false">IF(AND(AP1577&gt;=V_NEED,AR1577&gt;=P_MIN,AQ1577&gt;=Z_MIN,F1577&lt;=N_CAP,D1577&lt;=R_MAX,OR(CORONA_REQ=0,O1577&gt;=G1577),OR(CORE_MODE&lt;&gt;3,E_CORE&lt;=E_NULL_MAX),N_CW_A_OK="yes"),1,0)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IF(CORE_MODE=1,G1577,IF(OR(CORE_MODE=3,CORE_MODE=4),IF(A_FEED=2,0,G1577)+(CHOOSE(N_CW+1,0,1,CW_N2,CW_N3,CW_N4,CW_N5,CW_N6)+IF(A_FEED=2,CHOOSE(MIN(N_CW_A,6)+1,0,1,CW_N2,CW_N3,CW_N4,CW_N5,CW_N6),CHOOSE(MIN(N_CW_A,2)+1,0,CW_A1,CW_A2)))*CW_PER_SWING*AM1577,AM1577))</f>
        <v>38.341193854392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2*ROUNDUP(G1578*1000/V_ZENER,0)*PRICE_Z+(4+IF(CORE_MODE=1,1,0)+IF(OR(CORE_MODE=3,CORE_MODE=4),IF(A_FEED=2,0,1)+2*N_CW+2*N_CW_A,0))*ROUNDUP(G1578*DIODE_SAFETY/V_STICK,0)*PRICE_STICK</f>
        <v>184.8</v>
      </c>
      <c r="AG1578" s="24" t="n">
        <f aca="false">SUM(X1578:AF1578)</f>
        <v>2328.52742814</v>
      </c>
      <c r="AH1578" s="20" t="n">
        <f aca="false">FIXED_BOM</f>
        <v>3754</v>
      </c>
      <c r="AI1578" s="24" t="n">
        <f aca="false">(AG1578+AH1578)*(1+CONT)</f>
        <v>6994.906542361</v>
      </c>
      <c r="AJ1578" s="24" t="n">
        <f aca="false">IF(AR1578&gt;0,AI1578/AR1578,1000000000000)</f>
        <v>1350.30080400648</v>
      </c>
      <c r="AK1578" s="8" t="n">
        <f aca="false">IF(AND(AP1578&gt;=V_NEED,AR1578&gt;=P_MIN,AQ1578&gt;=Z_MIN,F1578&lt;=N_CAP,D1578&lt;=R_MAX,OR(CORONA_REQ=0,O1578&gt;=G1578),OR(CORE_MODE&lt;&gt;3,E_CORE&lt;=E_NULL_MAX),N_CW_A_OK="yes"),1,0)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IF(CORE_MODE=1,G1578,IF(OR(CORE_MODE=3,CORE_MODE=4),IF(A_FEED=2,0,G1578)+(CHOOSE(N_CW+1,0,1,CW_N2,CW_N3,CW_N4,CW_N5,CW_N6)+IF(A_FEED=2,CHOOSE(MIN(N_CW_A,6)+1,0,1,CW_N2,CW_N3,CW_N4,CW_N5,CW_N6),CHOOSE(MIN(N_CW_A,2)+1,0,CW_A1,CW_A2)))*CW_PER_SWING*AM1578,AM1578))</f>
        <v>46.310571558108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2*ROUNDUP(G1579*1000/V_ZENER,0)*PRICE_Z+(4+IF(CORE_MODE=1,1,0)+IF(OR(CORE_MODE=3,CORE_MODE=4),IF(A_FEED=2,0,1)+2*N_CW+2*N_CW_A,0))*ROUNDUP(G1579*DIODE_SAFETY/V_STICK,0)*PRICE_STICK</f>
        <v>184.8</v>
      </c>
      <c r="AG1579" s="24" t="n">
        <f aca="false">SUM(X1579:AF1579)</f>
        <v>2974.06149954</v>
      </c>
      <c r="AH1579" s="20" t="n">
        <f aca="false">FIXED_BOM</f>
        <v>3754</v>
      </c>
      <c r="AI1579" s="24" t="n">
        <f aca="false">(AG1579+AH1579)*(1+CONT)</f>
        <v>7737.270724471</v>
      </c>
      <c r="AJ1579" s="24" t="n">
        <f aca="false">IF(AR1579&gt;0,AI1579/AR1579,1000000000000)</f>
        <v>1031.06337525996</v>
      </c>
      <c r="AK1579" s="8" t="n">
        <f aca="false">IF(AND(AP1579&gt;=V_NEED,AR1579&gt;=P_MIN,AQ1579&gt;=Z_MIN,F1579&lt;=N_CAP,D1579&lt;=R_MAX,OR(CORONA_REQ=0,O1579&gt;=G1579),OR(CORE_MODE&lt;&gt;3,E_CORE&lt;=E_NULL_MAX),N_CW_A_OK="yes"),1,0)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IF(CORE_MODE=1,G1579,IF(OR(CORE_MODE=3,CORE_MODE=4),IF(A_FEED=2,0,G1579)+(CHOOSE(N_CW+1,0,1,CW_N2,CW_N3,CW_N4,CW_N5,CW_N6)+IF(A_FEED=2,CHOOSE(MIN(N_CW_A,6)+1,0,1,CW_N2,CW_N3,CW_N4,CW_N5,CW_N6),CHOOSE(MIN(N_CW_A,2)+1,0,CW_A1,CW_A2)))*CW_PER_SWING*AM1579,AM1579))</f>
        <v>46.558383964092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2*ROUNDUP(G1580*1000/V_ZENER,0)*PRICE_Z+(4+IF(CORE_MODE=1,1,0)+IF(OR(CORE_MODE=3,CORE_MODE=4),IF(A_FEED=2,0,1)+2*N_CW+2*N_CW_A,0))*ROUNDUP(G1580*DIODE_SAFETY/V_STICK,0)*PRICE_STICK</f>
        <v>184.8</v>
      </c>
      <c r="AG1580" s="24" t="n">
        <f aca="false">SUM(X1580:AF1580)</f>
        <v>3619.59553988</v>
      </c>
      <c r="AH1580" s="20" t="n">
        <f aca="false">FIXED_BOM</f>
        <v>3754</v>
      </c>
      <c r="AI1580" s="24" t="n">
        <f aca="false">(AG1580+AH1580)*(1+CONT)</f>
        <v>8479.634870862</v>
      </c>
      <c r="AJ1580" s="24" t="n">
        <f aca="false">IF(AR1580&gt;0,AI1580/AR1580,1000000000000)</f>
        <v>861.859068475415</v>
      </c>
      <c r="AK1580" s="8" t="n">
        <f aca="false">IF(AND(AP1580&gt;=V_NEED,AR1580&gt;=P_MIN,AQ1580&gt;=Z_MIN,F1580&lt;=N_CAP,D1580&lt;=R_MAX,OR(CORONA_REQ=0,O1580&gt;=G1580),OR(CORE_MODE&lt;&gt;3,E_CORE&lt;=E_NULL_MAX),N_CW_A_OK="yes"),1,0)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IF(CORE_MODE=1,G1580,IF(OR(CORE_MODE=3,CORE_MODE=4),IF(A_FEED=2,0,G1580)+(CHOOSE(N_CW+1,0,1,CW_N2,CW_N3,CW_N4,CW_N5,CW_N6)+IF(A_FEED=2,CHOOSE(MIN(N_CW_A,6)+1,0,1,CW_N2,CW_N3,CW_N4,CW_N5,CW_N6),CHOOSE(MIN(N_CW_A,2)+1,0,CW_A1,CW_A2)))*CW_PER_SWING*AM1580,AM1580))</f>
        <v>46.746357042528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2*ROUNDUP(G1581*1000/V_ZENER,0)*PRICE_Z+(4+IF(CORE_MODE=1,1,0)+IF(OR(CORE_MODE=3,CORE_MODE=4),IF(A_FEED=2,0,1)+2*N_CW+2*N_CW_A,0))*ROUNDUP(G1581*DIODE_SAFETY/V_STICK,0)*PRICE_STICK</f>
        <v>184.8</v>
      </c>
      <c r="AG1581" s="24" t="n">
        <f aca="false">SUM(X1581:AF1581)</f>
        <v>4265.12961628</v>
      </c>
      <c r="AH1581" s="20" t="n">
        <f aca="false">FIXED_BOM</f>
        <v>3754</v>
      </c>
      <c r="AI1581" s="24" t="n">
        <f aca="false">(AG1581+AH1581)*(1+CONT)</f>
        <v>9221.999058722</v>
      </c>
      <c r="AJ1581" s="24" t="n">
        <f aca="false">IF(AR1581&gt;0,AI1581/AR1581,1000000000000)</f>
        <v>756.906386439079</v>
      </c>
      <c r="AK1581" s="8" t="n">
        <f aca="false">IF(AND(AP1581&gt;=V_NEED,AR1581&gt;=P_MIN,AQ1581&gt;=Z_MIN,F1581&lt;=N_CAP,D1581&lt;=R_MAX,OR(CORONA_REQ=0,O1581&gt;=G1581),OR(CORE_MODE&lt;&gt;3,E_CORE&lt;=E_NULL_MAX),N_CW_A_OK="yes"),1,0)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IF(CORE_MODE=1,G1581,IF(OR(CORE_MODE=3,CORE_MODE=4),IF(A_FEED=2,0,G1581)+(CHOOSE(N_CW+1,0,1,CW_N2,CW_N3,CW_N4,CW_N5,CW_N6)+IF(A_FEED=2,CHOOSE(MIN(N_CW_A,6)+1,0,1,CW_N2,CW_N3,CW_N4,CW_N5,CW_N6),CHOOSE(MIN(N_CW_A,2)+1,0,CW_A1,CW_A2)))*CW_PER_SWING*AM1581,AM1581))</f>
        <v>46.911999669678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2*ROUNDUP(G1582*1000/V_ZENER,0)*PRICE_Z+(4+IF(CORE_MODE=1,1,0)+IF(OR(CORE_MODE=3,CORE_MODE=4),IF(A_FEED=2,0,1)+2*N_CW+2*N_CW_A,0))*ROUNDUP(G1582*DIODE_SAFETY/V_STICK,0)*PRICE_STICK</f>
        <v>184.8</v>
      </c>
      <c r="AG1582" s="24" t="n">
        <f aca="false">SUM(X1582:AF1582)</f>
        <v>5456.01336248</v>
      </c>
      <c r="AH1582" s="20" t="n">
        <f aca="false">FIXED_BOM</f>
        <v>3754</v>
      </c>
      <c r="AI1582" s="24" t="n">
        <f aca="false">(AG1582+AH1582)*(1+CONT)</f>
        <v>10591.515366852</v>
      </c>
      <c r="AJ1582" s="24" t="n">
        <f aca="false">IF(AR1582&gt;0,AI1582/AR1582,1000000000000)</f>
        <v>627.912743574953</v>
      </c>
      <c r="AK1582" s="8" t="n">
        <f aca="false">IF(AND(AP1582&gt;=V_NEED,AR1582&gt;=P_MIN,AQ1582&gt;=Z_MIN,F1582&lt;=N_CAP,D1582&lt;=R_MAX,OR(CORONA_REQ=0,O1582&gt;=G1582),OR(CORE_MODE&lt;&gt;3,E_CORE&lt;=E_NULL_MAX),N_CW_A_OK="yes"),1,0)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IF(CORE_MODE=1,G1582,IF(OR(CORE_MODE=3,CORE_MODE=4),IF(A_FEED=2,0,G1582)+(CHOOSE(N_CW+1,0,1,CW_N2,CW_N3,CW_N4,CW_N5,CW_N6)+IF(A_FEED=2,CHOOSE(MIN(N_CW_A,6)+1,0,1,CW_N2,CW_N3,CW_N4,CW_N5,CW_N6),CHOOSE(MIN(N_CW_A,2)+1,0,CW_A1,CW_A2)))*CW_PER_SWING*AM1582,AM1582))</f>
        <v>47.168959029192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2*ROUNDUP(G1583*1000/V_ZENER,0)*PRICE_Z+(4+IF(CORE_MODE=1,1,0)+IF(OR(CORE_MODE=3,CORE_MODE=4),IF(A_FEED=2,0,1)+2*N_CW+2*N_CW_A,0))*ROUNDUP(G1583*DIODE_SAFETY/V_STICK,0)*PRICE_STICK</f>
        <v>184.8</v>
      </c>
      <c r="AG1583" s="24" t="n">
        <f aca="false">SUM(X1583:AF1583)</f>
        <v>1793.33100644</v>
      </c>
      <c r="AH1583" s="20" t="n">
        <f aca="false">FIXED_BOM</f>
        <v>3754</v>
      </c>
      <c r="AI1583" s="24" t="n">
        <f aca="false">(AG1583+AH1583)*(1+CONT)</f>
        <v>6379.430657406</v>
      </c>
      <c r="AJ1583" s="24" t="n">
        <f aca="false">IF(AR1583&gt;0,AI1583/AR1583,1000000000000)</f>
        <v>2196.73808908947</v>
      </c>
      <c r="AK1583" s="8" t="n">
        <f aca="false">IF(AND(AP1583&gt;=V_NEED,AR1583&gt;=P_MIN,AQ1583&gt;=Z_MIN,F1583&lt;=N_CAP,D1583&lt;=R_MAX,OR(CORONA_REQ=0,O1583&gt;=G1583),OR(CORE_MODE&lt;&gt;3,E_CORE&lt;=E_NULL_MAX),N_CW_A_OK="yes"),1,0)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IF(CORE_MODE=1,G1583,IF(OR(CORE_MODE=3,CORE_MODE=4),IF(A_FEED=2,0,G1583)+(CHOOSE(N_CW+1,0,1,CW_N2,CW_N3,CW_N4,CW_N5,CW_N6)+IF(A_FEED=2,CHOOSE(MIN(N_CW_A,6)+1,0,1,CW_N2,CW_N3,CW_N4,CW_N5,CW_N6),CHOOSE(MIN(N_CW_A,2)+1,0,CW_A1,CW_A2)))*CW_PER_SWING*AM1583,AM1583))</f>
        <v>32.474893893156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2*ROUNDUP(G1584*1000/V_ZENER,0)*PRICE_Z+(4+IF(CORE_MODE=1,1,0)+IF(OR(CORE_MODE=3,CORE_MODE=4),IF(A_FEED=2,0,1)+2*N_CW+2*N_CW_A,0))*ROUNDUP(G1584*DIODE_SAFETY/V_STICK,0)*PRICE_STICK</f>
        <v>184.8</v>
      </c>
      <c r="AG1584" s="24" t="n">
        <f aca="false">SUM(X1584:AF1584)</f>
        <v>2443.94174636</v>
      </c>
      <c r="AH1584" s="20" t="n">
        <f aca="false">FIXED_BOM</f>
        <v>3754</v>
      </c>
      <c r="AI1584" s="24" t="n">
        <f aca="false">(AG1584+AH1584)*(1+CONT)</f>
        <v>7127.633008314</v>
      </c>
      <c r="AJ1584" s="24" t="n">
        <f aca="false">IF(AR1584&gt;0,AI1584/AR1584,1000000000000)</f>
        <v>1364.15830339463</v>
      </c>
      <c r="AK1584" s="8" t="n">
        <f aca="false">IF(AND(AP1584&gt;=V_NEED,AR1584&gt;=P_MIN,AQ1584&gt;=Z_MIN,F1584&lt;=N_CAP,D1584&lt;=R_MAX,OR(CORONA_REQ=0,O1584&gt;=G1584),OR(CORE_MODE&lt;&gt;3,E_CORE&lt;=E_NULL_MAX),N_CW_A_OK="yes"),1,0)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IF(CORE_MODE=1,G1584,IF(OR(CORE_MODE=3,CORE_MODE=4),IF(A_FEED=2,0,G1584)+(CHOOSE(N_CW+1,0,1,CW_N2,CW_N3,CW_N4,CW_N5,CW_N6)+IF(A_FEED=2,CHOOSE(MIN(N_CW_A,6)+1,0,1,CW_N2,CW_N3,CW_N4,CW_N5,CW_N6),CHOOSE(MIN(N_CW_A,2)+1,0,CW_A1,CW_A2)))*CW_PER_SWING*AM1584,AM1584))</f>
        <v>39.558286217736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2*ROUNDUP(G1585*1000/V_ZENER,0)*PRICE_Z+(4+IF(CORE_MODE=1,1,0)+IF(OR(CORE_MODE=3,CORE_MODE=4),IF(A_FEED=2,0,1)+2*N_CW+2*N_CW_A,0))*ROUNDUP(G1585*DIODE_SAFETY/V_STICK,0)*PRICE_STICK</f>
        <v>184.8</v>
      </c>
      <c r="AG1585" s="24" t="n">
        <f aca="false">SUM(X1585:AF1585)</f>
        <v>3094.55248978</v>
      </c>
      <c r="AH1585" s="20" t="n">
        <f aca="false">FIXED_BOM</f>
        <v>3754</v>
      </c>
      <c r="AI1585" s="24" t="n">
        <f aca="false">(AG1585+AH1585)*(1+CONT)</f>
        <v>7875.835363247</v>
      </c>
      <c r="AJ1585" s="24" t="n">
        <f aca="false">IF(AR1585&gt;0,AI1585/AR1585,1000000000000)</f>
        <v>1042.75923399379</v>
      </c>
      <c r="AK1585" s="8" t="n">
        <f aca="false">IF(AND(AP1585&gt;=V_NEED,AR1585&gt;=P_MIN,AQ1585&gt;=Z_MIN,F1585&lt;=N_CAP,D1585&lt;=R_MAX,OR(CORONA_REQ=0,O1585&gt;=G1585),OR(CORE_MODE&lt;&gt;3,E_CORE&lt;=E_NULL_MAX),N_CW_A_OK="yes"),1,0)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IF(CORE_MODE=1,G1585,IF(OR(CORE_MODE=3,CORE_MODE=4),IF(A_FEED=2,0,G1585)+(CHOOSE(N_CW+1,0,1,CW_N2,CW_N3,CW_N4,CW_N5,CW_N6)+IF(A_FEED=2,CHOOSE(MIN(N_CW_A,6)+1,0,1,CW_N2,CW_N3,CW_N4,CW_N5,CW_N6),CHOOSE(MIN(N_CW_A,2)+1,0,CW_A1,CW_A2)))*CW_PER_SWING*AM1585,AM1585))</f>
        <v>41.621821956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2*ROUNDUP(G1586*1000/V_ZENER,0)*PRICE_Z+(4+IF(CORE_MODE=1,1,0)+IF(OR(CORE_MODE=3,CORE_MODE=4),IF(A_FEED=2,0,1)+2*N_CW+2*N_CW_A,0))*ROUNDUP(G1586*DIODE_SAFETY/V_STICK,0)*PRICE_STICK</f>
        <v>184.8</v>
      </c>
      <c r="AG1586" s="24" t="n">
        <f aca="false">SUM(X1586:AF1586)</f>
        <v>3745.1632947</v>
      </c>
      <c r="AH1586" s="20" t="n">
        <f aca="false">FIXED_BOM</f>
        <v>3754</v>
      </c>
      <c r="AI1586" s="24" t="n">
        <f aca="false">(AG1586+AH1586)*(1+CONT)</f>
        <v>8624.037788905</v>
      </c>
      <c r="AJ1586" s="24" t="n">
        <f aca="false">IF(AR1586&gt;0,AI1586/AR1586,1000000000000)</f>
        <v>873.232738075373</v>
      </c>
      <c r="AK1586" s="8" t="n">
        <f aca="false">IF(AND(AP1586&gt;=V_NEED,AR1586&gt;=P_MIN,AQ1586&gt;=Z_MIN,F1586&lt;=N_CAP,D1586&lt;=R_MAX,OR(CORONA_REQ=0,O1586&gt;=G1586),OR(CORE_MODE&lt;&gt;3,E_CORE&lt;=E_NULL_MAX),N_CW_A_OK="yes"),1,0)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IF(CORE_MODE=1,G1586,IF(OR(CORE_MODE=3,CORE_MODE=4),IF(A_FEED=2,0,G1586)+(CHOOSE(N_CW+1,0,1,CW_N2,CW_N3,CW_N4,CW_N5,CW_N6)+IF(A_FEED=2,CHOOSE(MIN(N_CW_A,6)+1,0,1,CW_N2,CW_N3,CW_N4,CW_N5,CW_N6),CHOOSE(MIN(N_CW_A,2)+1,0,CW_A1,CW_A2)))*CW_PER_SWING*AM1586,AM1586))</f>
        <v>43.206210132228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2*ROUNDUP(G1587*1000/V_ZENER,0)*PRICE_Z+(4+IF(CORE_MODE=1,1,0)+IF(OR(CORE_MODE=3,CORE_MODE=4),IF(A_FEED=2,0,1)+2*N_CW+2*N_CW_A,0))*ROUNDUP(G1587*DIODE_SAFETY/V_STICK,0)*PRICE_STICK</f>
        <v>184.8</v>
      </c>
      <c r="AG1587" s="24" t="n">
        <f aca="false">SUM(X1587:AF1587)</f>
        <v>4495.95838819</v>
      </c>
      <c r="AH1587" s="20" t="n">
        <f aca="false">FIXED_BOM</f>
        <v>3754</v>
      </c>
      <c r="AI1587" s="24" t="n">
        <f aca="false">(AG1587+AH1587)*(1+CONT)</f>
        <v>9487.4521464185</v>
      </c>
      <c r="AJ1587" s="24" t="n">
        <f aca="false">IF(AR1587&gt;0,AI1587/AR1587,1000000000000)</f>
        <v>777.130544043968</v>
      </c>
      <c r="AK1587" s="8" t="n">
        <f aca="false">IF(AND(AP1587&gt;=V_NEED,AR1587&gt;=P_MIN,AQ1587&gt;=Z_MIN,F1587&lt;=N_CAP,D1587&lt;=R_MAX,OR(CORONA_REQ=0,O1587&gt;=G1587),OR(CORE_MODE&lt;&gt;3,E_CORE&lt;=E_NULL_MAX),N_CW_A_OK="yes"),1,0)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IF(CORE_MODE=1,G1587,IF(OR(CORE_MODE=3,CORE_MODE=4),IF(A_FEED=2,0,G1587)+(CHOOSE(N_CW+1,0,1,CW_N2,CW_N3,CW_N4,CW_N5,CW_N6)+IF(A_FEED=2,CHOOSE(MIN(N_CW_A,6)+1,0,1,CW_N2,CW_N3,CW_N4,CW_N5,CW_N6),CHOOSE(MIN(N_CW_A,2)+1,0,CW_A1,CW_A2)))*CW_PER_SWING*AM1587,AM1587))</f>
        <v>44.474296230936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2*ROUNDUP(G1588*1000/V_ZENER,0)*PRICE_Z+(4+IF(CORE_MODE=1,1,0)+IF(OR(CORE_MODE=3,CORE_MODE=4),IF(A_FEED=2,0,1)+2*N_CW+2*N_CW_A,0))*ROUNDUP(G1588*DIODE_SAFETY/V_STICK,0)*PRICE_STICK</f>
        <v>184.8</v>
      </c>
      <c r="AG1588" s="24" t="n">
        <f aca="false">SUM(X1588:AF1588)</f>
        <v>5797.17986106</v>
      </c>
      <c r="AH1588" s="20" t="n">
        <f aca="false">FIXED_BOM</f>
        <v>3754</v>
      </c>
      <c r="AI1588" s="24" t="n">
        <f aca="false">(AG1588+AH1588)*(1+CONT)</f>
        <v>10983.856840219</v>
      </c>
      <c r="AJ1588" s="24" t="n">
        <f aca="false">IF(AR1588&gt;0,AI1588/AR1588,1000000000000)</f>
        <v>650.21445044791</v>
      </c>
      <c r="AK1588" s="8" t="n">
        <f aca="false">IF(AND(AP1588&gt;=V_NEED,AR1588&gt;=P_MIN,AQ1588&gt;=Z_MIN,F1588&lt;=N_CAP,D1588&lt;=R_MAX,OR(CORONA_REQ=0,O1588&gt;=G1588),OR(CORE_MODE&lt;&gt;3,E_CORE&lt;=E_NULL_MAX),N_CW_A_OK="yes"),1,0)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IF(CORE_MODE=1,G1588,IF(OR(CORE_MODE=3,CORE_MODE=4),IF(A_FEED=2,0,G1588)+(CHOOSE(N_CW+1,0,1,CW_N2,CW_N3,CW_N4,CW_N5,CW_N6)+IF(A_FEED=2,CHOOSE(MIN(N_CW_A,6)+1,0,1,CW_N2,CW_N3,CW_N4,CW_N5,CW_N6),CHOOSE(MIN(N_CW_A,2)+1,0,CW_A1,CW_A2)))*CW_PER_SWING*AM1588,AM1588))</f>
        <v>46.263419118774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2*ROUNDUP(G1589*1000/V_ZENER,0)*PRICE_Z+(4+IF(CORE_MODE=1,1,0)+IF(OR(CORE_MODE=3,CORE_MODE=4),IF(A_FEED=2,0,1)+2*N_CW+2*N_CW_A,0))*ROUNDUP(G1589*DIODE_SAFETY/V_STICK,0)*PRICE_STICK</f>
        <v>184.8</v>
      </c>
      <c r="AG1589" s="24" t="n">
        <f aca="false">SUM(X1589:AF1589)</f>
        <v>1709.76926881</v>
      </c>
      <c r="AH1589" s="20" t="n">
        <f aca="false">FIXED_BOM</f>
        <v>3754</v>
      </c>
      <c r="AI1589" s="24" t="n">
        <f aca="false">(AG1589+AH1589)*(1+CONT)</f>
        <v>6283.3346591315</v>
      </c>
      <c r="AJ1589" s="24" t="n">
        <f aca="false">IF(AR1589&gt;0,AI1589/AR1589,1000000000000)</f>
        <v>2675.43527653556</v>
      </c>
      <c r="AK1589" s="8" t="n">
        <f aca="false">IF(AND(AP1589&gt;=V_NEED,AR1589&gt;=P_MIN,AQ1589&gt;=Z_MIN,F1589&lt;=N_CAP,D1589&lt;=R_MAX,OR(CORONA_REQ=0,O1589&gt;=G1589),OR(CORE_MODE&lt;&gt;3,E_CORE&lt;=E_NULL_MAX),N_CW_A_OK="yes"),1,0)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IF(CORE_MODE=1,G1589,IF(OR(CORE_MODE=3,CORE_MODE=4),IF(A_FEED=2,0,G1589)+(CHOOSE(N_CW+1,0,1,CW_N2,CW_N3,CW_N4,CW_N5,CW_N6)+IF(A_FEED=2,CHOOSE(MIN(N_CW_A,6)+1,0,1,CW_N2,CW_N3,CW_N4,CW_N5,CW_N6),CHOOSE(MIN(N_CW_A,2)+1,0,CW_A1,CW_A2)))*CW_PER_SWING*AM1589,AM1589))</f>
        <v>36.508118899824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2*ROUNDUP(G1590*1000/V_ZENER,0)*PRICE_Z+(4+IF(CORE_MODE=1,1,0)+IF(OR(CORE_MODE=3,CORE_MODE=4),IF(A_FEED=2,0,1)+2*N_CW+2*N_CW_A,0))*ROUNDUP(G1590*DIODE_SAFETY/V_STICK,0)*PRICE_STICK</f>
        <v>184.8</v>
      </c>
      <c r="AG1590" s="24" t="n">
        <f aca="false">SUM(X1590:AF1590)</f>
        <v>2368.6913817</v>
      </c>
      <c r="AH1590" s="20" t="n">
        <f aca="false">FIXED_BOM</f>
        <v>3754</v>
      </c>
      <c r="AI1590" s="24" t="n">
        <f aca="false">(AG1590+AH1590)*(1+CONT)</f>
        <v>7041.095088955</v>
      </c>
      <c r="AJ1590" s="24" t="n">
        <f aca="false">IF(AR1590&gt;0,AI1590/AR1590,1000000000000)</f>
        <v>1613.67946468895</v>
      </c>
      <c r="AK1590" s="8" t="n">
        <f aca="false">IF(AND(AP1590&gt;=V_NEED,AR1590&gt;=P_MIN,AQ1590&gt;=Z_MIN,F1590&lt;=N_CAP,D1590&lt;=R_MAX,OR(CORONA_REQ=0,O1590&gt;=G1590),OR(CORE_MODE&lt;&gt;3,E_CORE&lt;=E_NULL_MAX),N_CW_A_OK="yes"),1,0)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IF(CORE_MODE=1,G1590,IF(OR(CORE_MODE=3,CORE_MODE=4),IF(A_FEED=2,0,G1590)+(CHOOSE(N_CW+1,0,1,CW_N2,CW_N3,CW_N4,CW_N5,CW_N6)+IF(A_FEED=2,CHOOSE(MIN(N_CW_A,6)+1,0,1,CW_N2,CW_N3,CW_N4,CW_N5,CW_N6),CHOOSE(MIN(N_CW_A,2)+1,0,CW_A1,CW_A2)))*CW_PER_SWING*AM1590,AM1590))</f>
        <v>44.3506277214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2*ROUNDUP(G1591*1000/V_ZENER,0)*PRICE_Z+(4+IF(CORE_MODE=1,1,0)+IF(OR(CORE_MODE=3,CORE_MODE=4),IF(A_FEED=2,0,1)+2*N_CW+2*N_CW_A,0))*ROUNDUP(G1591*DIODE_SAFETY/V_STICK,0)*PRICE_STICK</f>
        <v>184.8</v>
      </c>
      <c r="AG1591" s="24" t="n">
        <f aca="false">SUM(X1591:AF1591)</f>
        <v>2922.8124316</v>
      </c>
      <c r="AH1591" s="20" t="n">
        <f aca="false">FIXED_BOM</f>
        <v>3754</v>
      </c>
      <c r="AI1591" s="24" t="n">
        <f aca="false">(AG1591+AH1591)*(1+CONT)</f>
        <v>7678.33429634</v>
      </c>
      <c r="AJ1591" s="24" t="n">
        <f aca="false">IF(AR1591&gt;0,AI1591/AR1591,1000000000000)</f>
        <v>1202.17733619246</v>
      </c>
      <c r="AK1591" s="8" t="n">
        <f aca="false">IF(AND(AP1591&gt;=V_NEED,AR1591&gt;=P_MIN,AQ1591&gt;=Z_MIN,F1591&lt;=N_CAP,D1591&lt;=R_MAX,OR(CORONA_REQ=0,O1591&gt;=G1591),OR(CORE_MODE&lt;&gt;3,E_CORE&lt;=E_NULL_MAX),N_CW_A_OK="yes"),1,0)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IF(CORE_MODE=1,G1591,IF(OR(CORE_MODE=3,CORE_MODE=4),IF(A_FEED=2,0,G1591)+(CHOOSE(N_CW+1,0,1,CW_N2,CW_N3,CW_N4,CW_N5,CW_N6)+IF(A_FEED=2,CHOOSE(MIN(N_CW_A,6)+1,0,1,CW_N2,CW_N3,CW_N4,CW_N5,CW_N6),CHOOSE(MIN(N_CW_A,2)+1,0,CW_A1,CW_A2)))*CW_PER_SWING*AM1591,AM1591))</f>
        <v>46.562233749174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2*ROUNDUP(G1592*1000/V_ZENER,0)*PRICE_Z+(4+IF(CORE_MODE=1,1,0)+IF(OR(CORE_MODE=3,CORE_MODE=4),IF(A_FEED=2,0,1)+2*N_CW+2*N_CW_A,0))*ROUNDUP(G1592*DIODE_SAFETY/V_STICK,0)*PRICE_STICK</f>
        <v>184.8</v>
      </c>
      <c r="AG1592" s="24" t="n">
        <f aca="false">SUM(X1592:AF1592)</f>
        <v>3581.73453949</v>
      </c>
      <c r="AH1592" s="20" t="n">
        <f aca="false">FIXED_BOM</f>
        <v>3754</v>
      </c>
      <c r="AI1592" s="24" t="n">
        <f aca="false">(AG1592+AH1592)*(1+CONT)</f>
        <v>8436.0947204135</v>
      </c>
      <c r="AJ1592" s="24" t="n">
        <f aca="false">IF(AR1592&gt;0,AI1592/AR1592,1000000000000)</f>
        <v>1001.69187615322</v>
      </c>
      <c r="AK1592" s="8" t="n">
        <f aca="false">IF(AND(AP1592&gt;=V_NEED,AR1592&gt;=P_MIN,AQ1592&gt;=Z_MIN,F1592&lt;=N_CAP,D1592&lt;=R_MAX,OR(CORONA_REQ=0,O1592&gt;=G1592),OR(CORE_MODE&lt;&gt;3,E_CORE&lt;=E_NULL_MAX),N_CW_A_OK="yes"),1,0)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IF(CORE_MODE=1,G1592,IF(OR(CORE_MODE=3,CORE_MODE=4),IF(A_FEED=2,0,G1592)+(CHOOSE(N_CW+1,0,1,CW_N2,CW_N3,CW_N4,CW_N5,CW_N6)+IF(A_FEED=2,CHOOSE(MIN(N_CW_A,6)+1,0,1,CW_N2,CW_N3,CW_N4,CW_N5,CW_N6),CHOOSE(MIN(N_CW_A,2)+1,0,CW_A1,CW_A2)))*CW_PER_SWING*AM1592,AM1592))</f>
        <v>46.753636404618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2*ROUNDUP(G1593*1000/V_ZENER,0)*PRICE_Z+(4+IF(CORE_MODE=1,1,0)+IF(OR(CORE_MODE=3,CORE_MODE=4),IF(A_FEED=2,0,1)+2*N_CW+2*N_CW_A,0))*ROUNDUP(G1593*DIODE_SAFETY/V_STICK,0)*PRICE_STICK</f>
        <v>184.8</v>
      </c>
      <c r="AG1593" s="24" t="n">
        <f aca="false">SUM(X1593:AF1593)</f>
        <v>4135.85556545</v>
      </c>
      <c r="AH1593" s="20" t="n">
        <f aca="false">FIXED_BOM</f>
        <v>3754</v>
      </c>
      <c r="AI1593" s="24" t="n">
        <f aca="false">(AG1593+AH1593)*(1+CONT)</f>
        <v>9073.3339002675</v>
      </c>
      <c r="AJ1593" s="24" t="n">
        <f aca="false">IF(AR1593&gt;0,AI1593/AR1593,1000000000000)</f>
        <v>867.530152353599</v>
      </c>
      <c r="AK1593" s="8" t="n">
        <f aca="false">IF(AND(AP1593&gt;=V_NEED,AR1593&gt;=P_MIN,AQ1593&gt;=Z_MIN,F1593&lt;=N_CAP,D1593&lt;=R_MAX,OR(CORONA_REQ=0,O1593&gt;=G1593),OR(CORE_MODE&lt;&gt;3,E_CORE&lt;=E_NULL_MAX),N_CW_A_OK="yes"),1,0)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IF(CORE_MODE=1,G1593,IF(OR(CORE_MODE=3,CORE_MODE=4),IF(A_FEED=2,0,G1593)+(CHOOSE(N_CW+1,0,1,CW_N2,CW_N3,CW_N4,CW_N5,CW_N6)+IF(A_FEED=2,CHOOSE(MIN(N_CW_A,6)+1,0,1,CW_N2,CW_N3,CW_N4,CW_N5,CW_N6),CHOOSE(MIN(N_CW_A,2)+1,0,CW_A1,CW_A2)))*CW_PER_SWING*AM1593,AM1593))</f>
        <v>46.909690647534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2*ROUNDUP(G1594*1000/V_ZENER,0)*PRICE_Z+(4+IF(CORE_MODE=1,1,0)+IF(OR(CORE_MODE=3,CORE_MODE=4),IF(A_FEED=2,0,1)+2*N_CW+2*N_CW_A,0))*ROUNDUP(G1594*DIODE_SAFETY/V_STICK,0)*PRICE_STICK</f>
        <v>184.8</v>
      </c>
      <c r="AG1594" s="24" t="n">
        <f aca="false">SUM(X1594:AF1594)</f>
        <v>5348.89872974</v>
      </c>
      <c r="AH1594" s="20" t="n">
        <f aca="false">FIXED_BOM</f>
        <v>3754</v>
      </c>
      <c r="AI1594" s="24" t="n">
        <f aca="false">(AG1594+AH1594)*(1+CONT)</f>
        <v>10468.333539201</v>
      </c>
      <c r="AJ1594" s="24" t="n">
        <f aca="false">IF(AR1594&gt;0,AI1594/AR1594,1000000000000)</f>
        <v>718.964286181868</v>
      </c>
      <c r="AK1594" s="8" t="n">
        <f aca="false">IF(AND(AP1594&gt;=V_NEED,AR1594&gt;=P_MIN,AQ1594&gt;=Z_MIN,F1594&lt;=N_CAP,D1594&lt;=R_MAX,OR(CORONA_REQ=0,O1594&gt;=G1594),OR(CORE_MODE&lt;&gt;3,E_CORE&lt;=E_NULL_MAX),N_CW_A_OK="yes"),1,0)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IF(CORE_MODE=1,G1594,IF(OR(CORE_MODE=3,CORE_MODE=4),IF(A_FEED=2,0,G1594)+(CHOOSE(N_CW+1,0,1,CW_N2,CW_N3,CW_N4,CW_N5,CW_N6)+IF(A_FEED=2,CHOOSE(MIN(N_CW_A,6)+1,0,1,CW_N2,CW_N3,CW_N4,CW_N5,CW_N6),CHOOSE(MIN(N_CW_A,2)+1,0,CW_A1,CW_A2)))*CW_PER_SWING*AM1594,AM1594))</f>
        <v>47.169748511028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2*ROUNDUP(G1595*1000/V_ZENER,0)*PRICE_Z+(4+IF(CORE_MODE=1,1,0)+IF(OR(CORE_MODE=3,CORE_MODE=4),IF(A_FEED=2,0,1)+2*N_CW+2*N_CW_A,0))*ROUNDUP(G1595*DIODE_SAFETY/V_STICK,0)*PRICE_STICK</f>
        <v>184.8</v>
      </c>
      <c r="AG1595" s="24" t="n">
        <f aca="false">SUM(X1595:AF1595)</f>
        <v>1826.75425949</v>
      </c>
      <c r="AH1595" s="20" t="n">
        <f aca="false">FIXED_BOM</f>
        <v>3754</v>
      </c>
      <c r="AI1595" s="24" t="n">
        <f aca="false">(AG1595+AH1595)*(1+CONT)</f>
        <v>6417.8673984135</v>
      </c>
      <c r="AJ1595" s="24" t="n">
        <f aca="false">IF(AR1595&gt;0,AI1595/AR1595,1000000000000)</f>
        <v>2287.23349451933</v>
      </c>
      <c r="AK1595" s="8" t="n">
        <f aca="false">IF(AND(AP1595&gt;=V_NEED,AR1595&gt;=P_MIN,AQ1595&gt;=Z_MIN,F1595&lt;=N_CAP,D1595&lt;=R_MAX,OR(CORONA_REQ=0,O1595&gt;=G1595),OR(CORE_MODE&lt;&gt;3,E_CORE&lt;=E_NULL_MAX),N_CW_A_OK="yes"),1,0)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IF(CORE_MODE=1,G1595,IF(OR(CORE_MODE=3,CORE_MODE=4),IF(A_FEED=2,0,G1595)+(CHOOSE(N_CW+1,0,1,CW_N2,CW_N3,CW_N4,CW_N5,CW_N6)+IF(A_FEED=2,CHOOSE(MIN(N_CW_A,6)+1,0,1,CW_N2,CW_N3,CW_N4,CW_N5,CW_N6),CHOOSE(MIN(N_CW_A,2)+1,0,CW_A1,CW_A2)))*CW_PER_SWING*AM1595,AM1595))</f>
        <v>37.773216852228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2*ROUNDUP(G1596*1000/V_ZENER,0)*PRICE_Z+(4+IF(CORE_MODE=1,1,0)+IF(OR(CORE_MODE=3,CORE_MODE=4),IF(A_FEED=2,0,1)+2*N_CW+2*N_CW_A,0))*ROUNDUP(G1596*DIODE_SAFETY/V_STICK,0)*PRICE_STICK</f>
        <v>184.8</v>
      </c>
      <c r="AG1596" s="24" t="n">
        <f aca="false">SUM(X1596:AF1596)</f>
        <v>2386.96734528</v>
      </c>
      <c r="AH1596" s="20" t="n">
        <f aca="false">FIXED_BOM</f>
        <v>3754</v>
      </c>
      <c r="AI1596" s="24" t="n">
        <f aca="false">(AG1596+AH1596)*(1+CONT)</f>
        <v>7062.112447072</v>
      </c>
      <c r="AJ1596" s="24" t="n">
        <f aca="false">IF(AR1596&gt;0,AI1596/AR1596,1000000000000)</f>
        <v>1388.80284172462</v>
      </c>
      <c r="AK1596" s="8" t="n">
        <f aca="false">IF(AND(AP1596&gt;=V_NEED,AR1596&gt;=P_MIN,AQ1596&gt;=Z_MIN,F1596&lt;=N_CAP,D1596&lt;=R_MAX,OR(CORONA_REQ=0,O1596&gt;=G1596),OR(CORE_MODE&lt;&gt;3,E_CORE&lt;=E_NULL_MAX),N_CW_A_OK="yes"),1,0)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IF(CORE_MODE=1,G1596,IF(OR(CORE_MODE=3,CORE_MODE=4),IF(A_FEED=2,0,G1596)+(CHOOSE(N_CW+1,0,1,CW_N2,CW_N3,CW_N4,CW_N5,CW_N6)+IF(A_FEED=2,CHOOSE(MIN(N_CW_A,6)+1,0,1,CW_N2,CW_N3,CW_N4,CW_N5,CW_N6),CHOOSE(MIN(N_CW_A,2)+1,0,CW_A1,CW_A2)))*CW_PER_SWING*AM1596,AM1596))</f>
        <v>46.241088667488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2*ROUNDUP(G1597*1000/V_ZENER,0)*PRICE_Z+(4+IF(CORE_MODE=1,1,0)+IF(OR(CORE_MODE=3,CORE_MODE=4),IF(A_FEED=2,0,1)+2*N_CW+2*N_CW_A,0))*ROUNDUP(G1597*DIODE_SAFETY/V_STICK,0)*PRICE_STICK</f>
        <v>184.8</v>
      </c>
      <c r="AG1597" s="24" t="n">
        <f aca="false">SUM(X1597:AF1597)</f>
        <v>3051.98138103</v>
      </c>
      <c r="AH1597" s="20" t="n">
        <f aca="false">FIXED_BOM</f>
        <v>3754</v>
      </c>
      <c r="AI1597" s="24" t="n">
        <f aca="false">(AG1597+AH1597)*(1+CONT)</f>
        <v>7826.8785881845</v>
      </c>
      <c r="AJ1597" s="24" t="n">
        <f aca="false">IF(AR1597&gt;0,AI1597/AR1597,1000000000000)</f>
        <v>1060.83439344114</v>
      </c>
      <c r="AK1597" s="8" t="n">
        <f aca="false">IF(AND(AP1597&gt;=V_NEED,AR1597&gt;=P_MIN,AQ1597&gt;=Z_MIN,F1597&lt;=N_CAP,D1597&lt;=R_MAX,OR(CORONA_REQ=0,O1597&gt;=G1597),OR(CORE_MODE&lt;&gt;3,E_CORE&lt;=E_NULL_MAX),N_CW_A_OK="yes"),1,0)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IF(CORE_MODE=1,G1597,IF(OR(CORE_MODE=3,CORE_MODE=4),IF(A_FEED=2,0,G1597)+(CHOOSE(N_CW+1,0,1,CW_N2,CW_N3,CW_N4,CW_N5,CW_N6)+IF(A_FEED=2,CHOOSE(MIN(N_CW_A,6)+1,0,1,CW_N2,CW_N3,CW_N4,CW_N5,CW_N6),CHOOSE(MIN(N_CW_A,2)+1,0,CW_A1,CW_A2)))*CW_PER_SWING*AM1597,AM1597))</f>
        <v>46.4864732046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2*ROUNDUP(G1598*1000/V_ZENER,0)*PRICE_Z+(4+IF(CORE_MODE=1,1,0)+IF(OR(CORE_MODE=3,CORE_MODE=4),IF(A_FEED=2,0,1)+2*N_CW+2*N_CW_A,0))*ROUNDUP(G1598*DIODE_SAFETY/V_STICK,0)*PRICE_STICK</f>
        <v>184.8</v>
      </c>
      <c r="AG1598" s="24" t="n">
        <f aca="false">SUM(X1598:AF1598)</f>
        <v>3716.99542178</v>
      </c>
      <c r="AH1598" s="20" t="n">
        <f aca="false">FIXED_BOM</f>
        <v>3754</v>
      </c>
      <c r="AI1598" s="24" t="n">
        <f aca="false">(AG1598+AH1598)*(1+CONT)</f>
        <v>8591.644735047</v>
      </c>
      <c r="AJ1598" s="24" t="n">
        <f aca="false">IF(AR1598&gt;0,AI1598/AR1598,1000000000000)</f>
        <v>888.840364523106</v>
      </c>
      <c r="AK1598" s="8" t="n">
        <f aca="false">IF(AND(AP1598&gt;=V_NEED,AR1598&gt;=P_MIN,AQ1598&gt;=Z_MIN,F1598&lt;=N_CAP,D1598&lt;=R_MAX,OR(CORONA_REQ=0,O1598&gt;=G1598),OR(CORE_MODE&lt;&gt;3,E_CORE&lt;=E_NULL_MAX),N_CW_A_OK="yes"),1,0)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IF(CORE_MODE=1,G1598,IF(OR(CORE_MODE=3,CORE_MODE=4),IF(A_FEED=2,0,G1598)+(CHOOSE(N_CW+1,0,1,CW_N2,CW_N3,CW_N4,CW_N5,CW_N6)+IF(A_FEED=2,CHOOSE(MIN(N_CW_A,6)+1,0,1,CW_N2,CW_N3,CW_N4,CW_N5,CW_N6),CHOOSE(MIN(N_CW_A,2)+1,0,CW_A1,CW_A2)))*CW_PER_SWING*AM1598,AM1598))</f>
        <v>46.673054078508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2*ROUNDUP(G1599*1000/V_ZENER,0)*PRICE_Z+(4+IF(CORE_MODE=1,1,0)+IF(OR(CORE_MODE=3,CORE_MODE=4),IF(A_FEED=2,0,1)+2*N_CW+2*N_CW_A,0))*ROUNDUP(G1599*DIODE_SAFETY/V_STICK,0)*PRICE_STICK</f>
        <v>184.8</v>
      </c>
      <c r="AG1599" s="24" t="n">
        <f aca="false">SUM(X1599:AF1599)</f>
        <v>4382.00951056</v>
      </c>
      <c r="AH1599" s="20" t="n">
        <f aca="false">FIXED_BOM</f>
        <v>3754</v>
      </c>
      <c r="AI1599" s="24" t="n">
        <f aca="false">(AG1599+AH1599)*(1+CONT)</f>
        <v>9356.410937144</v>
      </c>
      <c r="AJ1599" s="24" t="n">
        <f aca="false">IF(AR1599&gt;0,AI1599/AR1599,1000000000000)</f>
        <v>781.889615936076</v>
      </c>
      <c r="AK1599" s="8" t="n">
        <f aca="false">IF(AND(AP1599&gt;=V_NEED,AR1599&gt;=P_MIN,AQ1599&gt;=Z_MIN,F1599&lt;=N_CAP,D1599&lt;=R_MAX,OR(CORONA_REQ=0,O1599&gt;=G1599),OR(CORE_MODE&lt;&gt;3,E_CORE&lt;=E_NULL_MAX),N_CW_A_OK="yes"),1,0)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IF(CORE_MODE=1,G1599,IF(OR(CORE_MODE=3,CORE_MODE=4),IF(A_FEED=2,0,G1599)+(CHOOSE(N_CW+1,0,1,CW_N2,CW_N3,CW_N4,CW_N5,CW_N6)+IF(A_FEED=2,CHOOSE(MIN(N_CW_A,6)+1,0,1,CW_N2,CW_N3,CW_N4,CW_N5,CW_N6),CHOOSE(MIN(N_CW_A,2)+1,0,CW_A1,CW_A2)))*CW_PER_SWING*AM1599,AM1599))</f>
        <v>46.83804729318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2*ROUNDUP(G1600*1000/V_ZENER,0)*PRICE_Z+(4+IF(CORE_MODE=1,1,0)+IF(OR(CORE_MODE=3,CORE_MODE=4),IF(A_FEED=2,0,1)+2*N_CW+2*N_CW_A,0))*ROUNDUP(G1600*DIODE_SAFETY/V_STICK,0)*PRICE_STICK</f>
        <v>184.8</v>
      </c>
      <c r="AG1600" s="24" t="n">
        <f aca="false">SUM(X1600:AF1600)</f>
        <v>5712.03759903</v>
      </c>
      <c r="AH1600" s="20" t="n">
        <f aca="false">FIXED_BOM</f>
        <v>3754</v>
      </c>
      <c r="AI1600" s="24" t="n">
        <f aca="false">(AG1600+AH1600)*(1+CONT)</f>
        <v>10885.9432388845</v>
      </c>
      <c r="AJ1600" s="24" t="n">
        <f aca="false">IF(AR1600&gt;0,AI1600/AR1600,1000000000000)</f>
        <v>656.918953114866</v>
      </c>
      <c r="AK1600" s="8" t="n">
        <f aca="false">IF(AND(AP1600&gt;=V_NEED,AR1600&gt;=P_MIN,AQ1600&gt;=Z_MIN,F1600&lt;=N_CAP,D1600&lt;=R_MAX,OR(CORONA_REQ=0,O1600&gt;=G1600),OR(CORE_MODE&lt;&gt;3,E_CORE&lt;=E_NULL_MAX),N_CW_A_OK="yes"),1,0)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IF(CORE_MODE=1,G1600,IF(OR(CORE_MODE=3,CORE_MODE=4),IF(A_FEED=2,0,G1600)+(CHOOSE(N_CW+1,0,1,CW_N2,CW_N3,CW_N4,CW_N5,CW_N6)+IF(A_FEED=2,CHOOSE(MIN(N_CW_A,6)+1,0,1,CW_N2,CW_N3,CW_N4,CW_N5,CW_N6),CHOOSE(MIN(N_CW_A,2)+1,0,CW_A1,CW_A2)))*CW_PER_SWING*AM1600,AM1600))</f>
        <v>47.094060123396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2*ROUNDUP(G1601*1000/V_ZENER,0)*PRICE_Z+(4+IF(CORE_MODE=1,1,0)+IF(OR(CORE_MODE=3,CORE_MODE=4),IF(A_FEED=2,0,1)+2*N_CW+2*N_CW_A,0))*ROUNDUP(G1601*DIODE_SAFETY/V_STICK,0)*PRICE_STICK</f>
        <v>184.8</v>
      </c>
      <c r="AG1601" s="24" t="n">
        <f aca="false">SUM(X1601:AF1601)</f>
        <v>1838.93823521</v>
      </c>
      <c r="AH1601" s="20" t="n">
        <f aca="false">FIXED_BOM</f>
        <v>3754</v>
      </c>
      <c r="AI1601" s="24" t="n">
        <f aca="false">(AG1601+AH1601)*(1+CONT)</f>
        <v>6431.8789704915</v>
      </c>
      <c r="AJ1601" s="24" t="n">
        <f aca="false">IF(AR1601&gt;0,AI1601/AR1601,1000000000000)</f>
        <v>2288.33693637845</v>
      </c>
      <c r="AK1601" s="8" t="n">
        <f aca="false">IF(AND(AP1601&gt;=V_NEED,AR1601&gt;=P_MIN,AQ1601&gt;=Z_MIN,F1601&lt;=N_CAP,D1601&lt;=R_MAX,OR(CORONA_REQ=0,O1601&gt;=G1601),OR(CORE_MODE&lt;&gt;3,E_CORE&lt;=E_NULL_MAX),N_CW_A_OK="yes"),1,0)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IF(CORE_MODE=1,G1601,IF(OR(CORE_MODE=3,CORE_MODE=4),IF(A_FEED=2,0,G1601)+(CHOOSE(N_CW+1,0,1,CW_N2,CW_N3,CW_N4,CW_N5,CW_N6)+IF(A_FEED=2,CHOOSE(MIN(N_CW_A,6)+1,0,1,CW_N2,CW_N3,CW_N4,CW_N5,CW_N6),CHOOSE(MIN(N_CW_A,2)+1,0,CW_A1,CW_A2)))*CW_PER_SWING*AM1601,AM1601))</f>
        <v>30.563257006854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2*ROUNDUP(G1602*1000/V_ZENER,0)*PRICE_Z+(4+IF(CORE_MODE=1,1,0)+IF(OR(CORE_MODE=3,CORE_MODE=4),IF(A_FEED=2,0,1)+2*N_CW+2*N_CW_A,0))*ROUNDUP(G1602*DIODE_SAFETY/V_STICK,0)*PRICE_STICK</f>
        <v>184.8</v>
      </c>
      <c r="AG1602" s="24" t="n">
        <f aca="false">SUM(X1602:AF1602)</f>
        <v>2510.04425882</v>
      </c>
      <c r="AH1602" s="20" t="n">
        <f aca="false">FIXED_BOM</f>
        <v>3754</v>
      </c>
      <c r="AI1602" s="24" t="n">
        <f aca="false">(AG1602+AH1602)*(1+CONT)</f>
        <v>7203.650897643</v>
      </c>
      <c r="AJ1602" s="24" t="n">
        <f aca="false">IF(AR1602&gt;0,AI1602/AR1602,1000000000000)</f>
        <v>1420.24485183471</v>
      </c>
      <c r="AK1602" s="8" t="n">
        <f aca="false">IF(AND(AP1602&gt;=V_NEED,AR1602&gt;=P_MIN,AQ1602&gt;=Z_MIN,F1602&lt;=N_CAP,D1602&lt;=R_MAX,OR(CORONA_REQ=0,O1602&gt;=G1602),OR(CORE_MODE&lt;&gt;3,E_CORE&lt;=E_NULL_MAX),N_CW_A_OK="yes"),1,0)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IF(CORE_MODE=1,G1602,IF(OR(CORE_MODE=3,CORE_MODE=4),IF(A_FEED=2,0,G1602)+(CHOOSE(N_CW+1,0,1,CW_N2,CW_N3,CW_N4,CW_N5,CW_N6)+IF(A_FEED=2,CHOOSE(MIN(N_CW_A,6)+1,0,1,CW_N2,CW_N3,CW_N4,CW_N5,CW_N6),CHOOSE(MIN(N_CW_A,2)+1,0,CW_A1,CW_A2)))*CW_PER_SWING*AM1602,AM1602))</f>
        <v>37.716862280526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2*ROUNDUP(G1603*1000/V_ZENER,0)*PRICE_Z+(4+IF(CORE_MODE=1,1,0)+IF(OR(CORE_MODE=3,CORE_MODE=4),IF(A_FEED=2,0,1)+2*N_CW+2*N_CW_A,0))*ROUNDUP(G1603*DIODE_SAFETY/V_STICK,0)*PRICE_STICK</f>
        <v>184.8</v>
      </c>
      <c r="AG1603" s="24" t="n">
        <f aca="false">SUM(X1603:AF1603)</f>
        <v>3181.15028593</v>
      </c>
      <c r="AH1603" s="20" t="n">
        <f aca="false">FIXED_BOM</f>
        <v>3754</v>
      </c>
      <c r="AI1603" s="24" t="n">
        <f aca="false">(AG1603+AH1603)*(1+CONT)</f>
        <v>7975.4228288195</v>
      </c>
      <c r="AJ1603" s="24" t="n">
        <f aca="false">IF(AR1603&gt;0,AI1603/AR1603,1000000000000)</f>
        <v>1086.18792612836</v>
      </c>
      <c r="AK1603" s="8" t="n">
        <f aca="false">IF(AND(AP1603&gt;=V_NEED,AR1603&gt;=P_MIN,AQ1603&gt;=Z_MIN,F1603&lt;=N_CAP,D1603&lt;=R_MAX,OR(CORONA_REQ=0,O1603&gt;=G1603),OR(CORE_MODE&lt;&gt;3,E_CORE&lt;=E_NULL_MAX),N_CW_A_OK="yes"),1,0)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IF(CORE_MODE=1,G1603,IF(OR(CORE_MODE=3,CORE_MODE=4),IF(A_FEED=2,0,G1603)+(CHOOSE(N_CW+1,0,1,CW_N2,CW_N3,CW_N4,CW_N5,CW_N6)+IF(A_FEED=2,CHOOSE(MIN(N_CW_A,6)+1,0,1,CW_N2,CW_N3,CW_N4,CW_N5,CW_N6),CHOOSE(MIN(N_CW_A,2)+1,0,CW_A1,CW_A2)))*CW_PER_SWING*AM1603,AM1603))</f>
        <v>40.235211713268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2*ROUNDUP(G1604*1000/V_ZENER,0)*PRICE_Z+(4+IF(CORE_MODE=1,1,0)+IF(OR(CORE_MODE=3,CORE_MODE=4),IF(A_FEED=2,0,1)+2*N_CW+2*N_CW_A,0))*ROUNDUP(G1604*DIODE_SAFETY/V_STICK,0)*PRICE_STICK</f>
        <v>184.8</v>
      </c>
      <c r="AG1604" s="24" t="n">
        <f aca="false">SUM(X1604:AF1604)</f>
        <v>3852.25637454</v>
      </c>
      <c r="AH1604" s="20" t="n">
        <f aca="false">FIXED_BOM</f>
        <v>3754</v>
      </c>
      <c r="AI1604" s="24" t="n">
        <f aca="false">(AG1604+AH1604)*(1+CONT)</f>
        <v>8747.194830721</v>
      </c>
      <c r="AJ1604" s="24" t="n">
        <f aca="false">IF(AR1604&gt;0,AI1604/AR1604,1000000000000)</f>
        <v>908.792381432976</v>
      </c>
      <c r="AK1604" s="8" t="n">
        <f aca="false">IF(AND(AP1604&gt;=V_NEED,AR1604&gt;=P_MIN,AQ1604&gt;=Z_MIN,F1604&lt;=N_CAP,D1604&lt;=R_MAX,OR(CORONA_REQ=0,O1604&gt;=G1604),OR(CORE_MODE&lt;&gt;3,E_CORE&lt;=E_NULL_MAX),N_CW_A_OK="yes"),1,0)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IF(CORE_MODE=1,G1604,IF(OR(CORE_MODE=3,CORE_MODE=4),IF(A_FEED=2,0,G1604)+(CHOOSE(N_CW+1,0,1,CW_N2,CW_N3,CW_N4,CW_N5,CW_N6)+IF(A_FEED=2,CHOOSE(MIN(N_CW_A,6)+1,0,1,CW_N2,CW_N3,CW_N4,CW_N5,CW_N6),CHOOSE(MIN(N_CW_A,2)+1,0,CW_A1,CW_A2)))*CW_PER_SWING*AM1604,AM1604))</f>
        <v>42.205512193416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2*ROUNDUP(G1605*1000/V_ZENER,0)*PRICE_Z+(4+IF(CORE_MODE=1,1,0)+IF(OR(CORE_MODE=3,CORE_MODE=4),IF(A_FEED=2,0,1)+2*N_CW+2*N_CW_A,0))*ROUNDUP(G1605*DIODE_SAFETY/V_STICK,0)*PRICE_STICK</f>
        <v>184.8</v>
      </c>
      <c r="AG1605" s="24" t="n">
        <f aca="false">SUM(X1605:AF1605)</f>
        <v>4628.16340114</v>
      </c>
      <c r="AH1605" s="20" t="n">
        <f aca="false">FIXED_BOM</f>
        <v>3754</v>
      </c>
      <c r="AI1605" s="24" t="n">
        <f aca="false">(AG1605+AH1605)*(1+CONT)</f>
        <v>9639.487911311</v>
      </c>
      <c r="AJ1605" s="24" t="n">
        <f aca="false">IF(AR1605&gt;0,AI1605/AR1605,1000000000000)</f>
        <v>810.751805453554</v>
      </c>
      <c r="AK1605" s="8" t="n">
        <f aca="false">IF(AND(AP1605&gt;=V_NEED,AR1605&gt;=P_MIN,AQ1605&gt;=Z_MIN,F1605&lt;=N_CAP,D1605&lt;=R_MAX,OR(CORONA_REQ=0,O1605&gt;=G1605),OR(CORE_MODE&lt;&gt;3,E_CORE&lt;=E_NULL_MAX),N_CW_A_OK="yes"),1,0)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IF(CORE_MODE=1,G1605,IF(OR(CORE_MODE=3,CORE_MODE=4),IF(A_FEED=2,0,G1605)+(CHOOSE(N_CW+1,0,1,CW_N2,CW_N3,CW_N4,CW_N5,CW_N6)+IF(A_FEED=2,CHOOSE(MIN(N_CW_A,6)+1,0,1,CW_N2,CW_N3,CW_N4,CW_N5,CW_N6),CHOOSE(MIN(N_CW_A,2)+1,0,CW_A1,CW_A2)))*CW_PER_SWING*AM1605,AM1605))</f>
        <v>43.795354585554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2*ROUNDUP(G1606*1000/V_ZENER,0)*PRICE_Z+(4+IF(CORE_MODE=1,1,0)+IF(OR(CORE_MODE=3,CORE_MODE=4),IF(A_FEED=2,0,1)+2*N_CW+2*N_CW_A,0))*ROUNDUP(G1606*DIODE_SAFETY/V_STICK,0)*PRICE_STICK</f>
        <v>184.8</v>
      </c>
      <c r="AG1606" s="24" t="n">
        <f aca="false">SUM(X1606:AF1606)</f>
        <v>5970.37545336</v>
      </c>
      <c r="AH1606" s="20" t="n">
        <f aca="false">FIXED_BOM</f>
        <v>3754</v>
      </c>
      <c r="AI1606" s="24" t="n">
        <f aca="false">(AG1606+AH1606)*(1+CONT)</f>
        <v>11183.031771364</v>
      </c>
      <c r="AJ1606" s="24" t="n">
        <f aca="false">IF(AR1606&gt;0,AI1606/AR1606,1000000000000)</f>
        <v>679.394206105491</v>
      </c>
      <c r="AK1606" s="8" t="n">
        <f aca="false">IF(AND(AP1606&gt;=V_NEED,AR1606&gt;=P_MIN,AQ1606&gt;=Z_MIN,F1606&lt;=N_CAP,D1606&lt;=R_MAX,OR(CORONA_REQ=0,O1606&gt;=G1606),OR(CORE_MODE&lt;&gt;3,E_CORE&lt;=E_NULL_MAX),N_CW_A_OK="yes"),1,0)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IF(CORE_MODE=1,G1606,IF(OR(CORE_MODE=3,CORE_MODE=4),IF(A_FEED=2,0,G1606)+(CHOOSE(N_CW+1,0,1,CW_N2,CW_N3,CW_N4,CW_N5,CW_N6)+IF(A_FEED=2,CHOOSE(MIN(N_CW_A,6)+1,0,1,CW_N2,CW_N3,CW_N4,CW_N5,CW_N6),CHOOSE(MIN(N_CW_A,2)+1,0,CW_A1,CW_A2)))*CW_PER_SWING*AM1606,AM1606))</f>
        <v>46.024452304974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2*ROUNDUP(G1607*1000/V_ZENER,0)*PRICE_Z+(4+IF(CORE_MODE=1,1,0)+IF(OR(CORE_MODE=3,CORE_MODE=4),IF(A_FEED=2,0,1)+2*N_CW+2*N_CW_A,0))*ROUNDUP(G1607*DIODE_SAFETY/V_STICK,0)*PRICE_STICK</f>
        <v>184.8</v>
      </c>
      <c r="AG1607" s="24" t="n">
        <f aca="false">SUM(X1607:AF1607)</f>
        <v>1783.62788506</v>
      </c>
      <c r="AH1607" s="20" t="n">
        <f aca="false">FIXED_BOM</f>
        <v>3754</v>
      </c>
      <c r="AI1607" s="24" t="n">
        <f aca="false">(AG1607+AH1607)*(1+CONT)</f>
        <v>6368.272067819</v>
      </c>
      <c r="AJ1607" s="24" t="n">
        <f aca="false">IF(AR1607&gt;0,AI1607/AR1607,1000000000000)</f>
        <v>2831.92650282647</v>
      </c>
      <c r="AK1607" s="8" t="n">
        <f aca="false">IF(AND(AP1607&gt;=V_NEED,AR1607&gt;=P_MIN,AQ1607&gt;=Z_MIN,F1607&lt;=N_CAP,D1607&lt;=R_MAX,OR(CORONA_REQ=0,O1607&gt;=G1607),OR(CORE_MODE&lt;&gt;3,E_CORE&lt;=E_NULL_MAX),N_CW_A_OK="yes"),1,0)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IF(CORE_MODE=1,G1607,IF(OR(CORE_MODE=3,CORE_MODE=4),IF(A_FEED=2,0,G1607)+(CHOOSE(N_CW+1,0,1,CW_N2,CW_N3,CW_N4,CW_N5,CW_N6)+IF(A_FEED=2,CHOOSE(MIN(N_CW_A,6)+1,0,1,CW_N2,CW_N3,CW_N4,CW_N5,CW_N6),CHOOSE(MIN(N_CW_A,2)+1,0,CW_A1,CW_A2)))*CW_PER_SWING*AM1607,AM1607))</f>
        <v>34.887936635838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2*ROUNDUP(G1608*1000/V_ZENER,0)*PRICE_Z+(4+IF(CORE_MODE=1,1,0)+IF(OR(CORE_MODE=3,CORE_MODE=4),IF(A_FEED=2,0,1)+2*N_CW+2*N_CW_A,0))*ROUNDUP(G1608*DIODE_SAFETY/V_STICK,0)*PRICE_STICK</f>
        <v>184.8</v>
      </c>
      <c r="AG1608" s="24" t="n">
        <f aca="false">SUM(X1608:AF1608)</f>
        <v>2479.47930009</v>
      </c>
      <c r="AH1608" s="20" t="n">
        <f aca="false">FIXED_BOM</f>
        <v>3754</v>
      </c>
      <c r="AI1608" s="24" t="n">
        <f aca="false">(AG1608+AH1608)*(1+CONT)</f>
        <v>7168.5011951035</v>
      </c>
      <c r="AJ1608" s="24" t="n">
        <f aca="false">IF(AR1608&gt;0,AI1608/AR1608,1000000000000)</f>
        <v>1706.98555357388</v>
      </c>
      <c r="AK1608" s="8" t="n">
        <f aca="false">IF(AND(AP1608&gt;=V_NEED,AR1608&gt;=P_MIN,AQ1608&gt;=Z_MIN,F1608&lt;=N_CAP,D1608&lt;=R_MAX,OR(CORONA_REQ=0,O1608&gt;=G1608),OR(CORE_MODE&lt;&gt;3,E_CORE&lt;=E_NULL_MAX),N_CW_A_OK="yes"),1,0)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IF(CORE_MODE=1,G1608,IF(OR(CORE_MODE=3,CORE_MODE=4),IF(A_FEED=2,0,G1608)+(CHOOSE(N_CW+1,0,1,CW_N2,CW_N3,CW_N4,CW_N5,CW_N6)+IF(A_FEED=2,CHOOSE(MIN(N_CW_A,6)+1,0,1,CW_N2,CW_N3,CW_N4,CW_N5,CW_N6),CHOOSE(MIN(N_CW_A,2)+1,0,CW_A1,CW_A2)))*CW_PER_SWING*AM1608,AM1608))</f>
        <v>43.954447909086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2*ROUNDUP(G1609*1000/V_ZENER,0)*PRICE_Z+(4+IF(CORE_MODE=1,1,0)+IF(OR(CORE_MODE=3,CORE_MODE=4),IF(A_FEED=2,0,1)+2*N_CW+2*N_CW_A,0))*ROUNDUP(G1609*DIODE_SAFETY/V_STICK,0)*PRICE_STICK</f>
        <v>184.8</v>
      </c>
      <c r="AG1609" s="24" t="n">
        <f aca="false">SUM(X1609:AF1609)</f>
        <v>3061.29652132</v>
      </c>
      <c r="AH1609" s="20" t="n">
        <f aca="false">FIXED_BOM</f>
        <v>3754</v>
      </c>
      <c r="AI1609" s="24" t="n">
        <f aca="false">(AG1609+AH1609)*(1+CONT)</f>
        <v>7837.590999518</v>
      </c>
      <c r="AJ1609" s="24" t="n">
        <f aca="false">IF(AR1609&gt;0,AI1609/AR1609,1000000000000)</f>
        <v>1270.3129803357</v>
      </c>
      <c r="AK1609" s="8" t="n">
        <f aca="false">IF(AND(AP1609&gt;=V_NEED,AR1609&gt;=P_MIN,AQ1609&gt;=Z_MIN,F1609&lt;=N_CAP,D1609&lt;=R_MAX,OR(CORONA_REQ=0,O1609&gt;=G1609),OR(CORE_MODE&lt;&gt;3,E_CORE&lt;=E_NULL_MAX),N_CW_A_OK="yes"),1,0)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IF(CORE_MODE=1,G1609,IF(OR(CORE_MODE=3,CORE_MODE=4),IF(A_FEED=2,0,G1609)+(CHOOSE(N_CW+1,0,1,CW_N2,CW_N3,CW_N4,CW_N5,CW_N6)+IF(A_FEED=2,CHOOSE(MIN(N_CW_A,6)+1,0,1,CW_N2,CW_N3,CW_N4,CW_N5,CW_N6),CHOOSE(MIN(N_CW_A,2)+1,0,CW_A1,CW_A2)))*CW_PER_SWING*AM1609,AM1609))</f>
        <v>46.42240208463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2*ROUNDUP(G1610*1000/V_ZENER,0)*PRICE_Z+(4+IF(CORE_MODE=1,1,0)+IF(OR(CORE_MODE=3,CORE_MODE=4),IF(A_FEED=2,0,1)+2*N_CW+2*N_CW_A,0))*ROUNDUP(G1610*DIODE_SAFETY/V_STICK,0)*PRICE_STICK</f>
        <v>184.8</v>
      </c>
      <c r="AG1610" s="24" t="n">
        <f aca="false">SUM(X1610:AF1610)</f>
        <v>3757.14793135</v>
      </c>
      <c r="AH1610" s="20" t="n">
        <f aca="false">FIXED_BOM</f>
        <v>3754</v>
      </c>
      <c r="AI1610" s="24" t="n">
        <f aca="false">(AG1610+AH1610)*(1+CONT)</f>
        <v>8637.8201210525</v>
      </c>
      <c r="AJ1610" s="24" t="n">
        <f aca="false">IF(AR1610&gt;0,AI1610/AR1610,1000000000000)</f>
        <v>1060.72893182477</v>
      </c>
      <c r="AK1610" s="8" t="n">
        <f aca="false">IF(AND(AP1610&gt;=V_NEED,AR1610&gt;=P_MIN,AQ1610&gt;=Z_MIN,F1610&lt;=N_CAP,D1610&lt;=R_MAX,OR(CORONA_REQ=0,O1610&gt;=G1610),OR(CORE_MODE&lt;&gt;3,E_CORE&lt;=E_NULL_MAX),N_CW_A_OK="yes"),1,0)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IF(CORE_MODE=1,G1610,IF(OR(CORE_MODE=3,CORE_MODE=4),IF(A_FEED=2,0,G1610)+(CHOOSE(N_CW+1,0,1,CW_N2,CW_N3,CW_N4,CW_N5,CW_N6)+IF(A_FEED=2,CHOOSE(MIN(N_CW_A,6)+1,0,1,CW_N2,CW_N3,CW_N4,CW_N5,CW_N6),CHOOSE(MIN(N_CW_A,2)+1,0,CW_A1,CW_A2)))*CW_PER_SWING*AM1610,AM1610))</f>
        <v>46.610230849182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2*ROUNDUP(G1611*1000/V_ZENER,0)*PRICE_Z+(4+IF(CORE_MODE=1,1,0)+IF(OR(CORE_MODE=3,CORE_MODE=4),IF(A_FEED=2,0,1)+2*N_CW+2*N_CW_A,0))*ROUNDUP(G1611*DIODE_SAFETY/V_STICK,0)*PRICE_STICK</f>
        <v>184.8</v>
      </c>
      <c r="AG1611" s="24" t="n">
        <f aca="false">SUM(X1611:AF1611)</f>
        <v>4338.96515258</v>
      </c>
      <c r="AH1611" s="20" t="n">
        <f aca="false">FIXED_BOM</f>
        <v>3754</v>
      </c>
      <c r="AI1611" s="24" t="n">
        <f aca="false">(AG1611+AH1611)*(1+CONT)</f>
        <v>9306.909925467</v>
      </c>
      <c r="AJ1611" s="24" t="n">
        <f aca="false">IF(AR1611&gt;0,AI1611/AR1611,1000000000000)</f>
        <v>919.789918371141</v>
      </c>
      <c r="AK1611" s="8" t="n">
        <f aca="false">IF(AND(AP1611&gt;=V_NEED,AR1611&gt;=P_MIN,AQ1611&gt;=Z_MIN,F1611&lt;=N_CAP,D1611&lt;=R_MAX,OR(CORONA_REQ=0,O1611&gt;=G1611),OR(CORE_MODE&lt;&gt;3,E_CORE&lt;=E_NULL_MAX),N_CW_A_OK="yes"),1,0)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IF(CORE_MODE=1,G1611,IF(OR(CORE_MODE=3,CORE_MODE=4),IF(A_FEED=2,0,G1611)+(CHOOSE(N_CW+1,0,1,CW_N2,CW_N3,CW_N4,CW_N5,CW_N6)+IF(A_FEED=2,CHOOSE(MIN(N_CW_A,6)+1,0,1,CW_N2,CW_N3,CW_N4,CW_N5,CW_N6),CHOOSE(MIN(N_CW_A,2)+1,0,CW_A1,CW_A2)))*CW_PER_SWING*AM1611,AM1611))</f>
        <v>46.764179807202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2*ROUNDUP(G1612*1000/V_ZENER,0)*PRICE_Z+(4+IF(CORE_MODE=1,1,0)+IF(OR(CORE_MODE=3,CORE_MODE=4),IF(A_FEED=2,0,1)+2*N_CW+2*N_CW_A,0))*ROUNDUP(G1612*DIODE_SAFETY/V_STICK,0)*PRICE_STICK</f>
        <v>184.8</v>
      </c>
      <c r="AG1612" s="24" t="n">
        <f aca="false">SUM(X1612:AF1612)</f>
        <v>5616.63380231</v>
      </c>
      <c r="AH1612" s="20" t="n">
        <f aca="false">FIXED_BOM</f>
        <v>3754</v>
      </c>
      <c r="AI1612" s="24" t="n">
        <f aca="false">(AG1612+AH1612)*(1+CONT)</f>
        <v>10776.2288726565</v>
      </c>
      <c r="AJ1612" s="24" t="n">
        <f aca="false">IF(AR1612&gt;0,AI1612/AR1612,1000000000000)</f>
        <v>765.803320830772</v>
      </c>
      <c r="AK1612" s="8" t="n">
        <f aca="false">IF(AND(AP1612&gt;=V_NEED,AR1612&gt;=P_MIN,AQ1612&gt;=Z_MIN,F1612&lt;=N_CAP,D1612&lt;=R_MAX,OR(CORONA_REQ=0,O1612&gt;=G1612),OR(CORE_MODE&lt;&gt;3,E_CORE&lt;=E_NULL_MAX),N_CW_A_OK="yes"),1,0)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IF(CORE_MODE=1,G1612,IF(OR(CORE_MODE=3,CORE_MODE=4),IF(A_FEED=2,0,G1612)+(CHOOSE(N_CW+1,0,1,CW_N2,CW_N3,CW_N4,CW_N5,CW_N6)+IF(A_FEED=2,CHOOSE(MIN(N_CW_A,6)+1,0,1,CW_N2,CW_N3,CW_N4,CW_N5,CW_N6),CHOOSE(MIN(N_CW_A,2)+1,0,CW_A1,CW_A2)))*CW_PER_SWING*AM1612,AM1612))</f>
        <v>47.022289433262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2*ROUNDUP(G1613*1000/V_ZENER,0)*PRICE_Z+(4+IF(CORE_MODE=1,1,0)+IF(OR(CORE_MODE=3,CORE_MODE=4),IF(A_FEED=2,0,1)+2*N_CW+2*N_CW_A,0))*ROUNDUP(G1613*DIODE_SAFETY/V_STICK,0)*PRICE_STICK</f>
        <v>184.8</v>
      </c>
      <c r="AG1613" s="24" t="n">
        <f aca="false">SUM(X1613:AF1613)</f>
        <v>1913.90725982</v>
      </c>
      <c r="AH1613" s="20" t="n">
        <f aca="false">FIXED_BOM</f>
        <v>3754</v>
      </c>
      <c r="AI1613" s="24" t="n">
        <f aca="false">(AG1613+AH1613)*(1+CONT)</f>
        <v>6518.093348793</v>
      </c>
      <c r="AJ1613" s="24" t="n">
        <f aca="false">IF(AR1613&gt;0,AI1613/AR1613,1000000000000)</f>
        <v>2428.66534819364</v>
      </c>
      <c r="AK1613" s="8" t="n">
        <f aca="false">IF(AND(AP1613&gt;=V_NEED,AR1613&gt;=P_MIN,AQ1613&gt;=Z_MIN,F1613&lt;=N_CAP,D1613&lt;=R_MAX,OR(CORONA_REQ=0,O1613&gt;=G1613),OR(CORE_MODE&lt;&gt;3,E_CORE&lt;=E_NULL_MAX),N_CW_A_OK="yes"),1,0)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IF(CORE_MODE=1,G1613,IF(OR(CORE_MODE=3,CORE_MODE=4),IF(A_FEED=2,0,G1613)+(CHOOSE(N_CW+1,0,1,CW_N2,CW_N3,CW_N4,CW_N5,CW_N6)+IF(A_FEED=2,CHOOSE(MIN(N_CW_A,6)+1,0,1,CW_N2,CW_N3,CW_N4,CW_N5,CW_N6),CHOOSE(MIN(N_CW_A,2)+1,0,CW_A1,CW_A2)))*CW_PER_SWING*AM1613,AM1613))</f>
        <v>36.15438434751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2*ROUNDUP(G1614*1000/V_ZENER,0)*PRICE_Z+(4+IF(CORE_MODE=1,1,0)+IF(OR(CORE_MODE=3,CORE_MODE=4),IF(A_FEED=2,0,1)+2*N_CW+2*N_CW_A,0))*ROUNDUP(G1614*DIODE_SAFETY/V_STICK,0)*PRICE_STICK</f>
        <v>184.8</v>
      </c>
      <c r="AG1614" s="24" t="n">
        <f aca="false">SUM(X1614:AF1614)</f>
        <v>2617.88132033</v>
      </c>
      <c r="AH1614" s="20" t="n">
        <f aca="false">FIXED_BOM</f>
        <v>3754</v>
      </c>
      <c r="AI1614" s="24" t="n">
        <f aca="false">(AG1614+AH1614)*(1+CONT)</f>
        <v>7327.6635183795</v>
      </c>
      <c r="AJ1614" s="24" t="n">
        <f aca="false">IF(AR1614&gt;0,AI1614/AR1614,1000000000000)</f>
        <v>1501.45593786283</v>
      </c>
      <c r="AK1614" s="8" t="n">
        <f aca="false">IF(AND(AP1614&gt;=V_NEED,AR1614&gt;=P_MIN,AQ1614&gt;=Z_MIN,F1614&lt;=N_CAP,D1614&lt;=R_MAX,OR(CORONA_REQ=0,O1614&gt;=G1614),OR(CORE_MODE&lt;&gt;3,E_CORE&lt;=E_NULL_MAX),N_CW_A_OK="yes"),1,0)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IF(CORE_MODE=1,G1614,IF(OR(CORE_MODE=3,CORE_MODE=4),IF(A_FEED=2,0,G1614)+(CHOOSE(N_CW+1,0,1,CW_N2,CW_N3,CW_N4,CW_N5,CW_N6)+IF(A_FEED=2,CHOOSE(MIN(N_CW_A,6)+1,0,1,CW_N2,CW_N3,CW_N4,CW_N5,CW_N6),CHOOSE(MIN(N_CW_A,2)+1,0,CW_A1,CW_A2)))*CW_PER_SWING*AM1614,AM1614))</f>
        <v>46.00699032501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2*ROUNDUP(G1615*1000/V_ZENER,0)*PRICE_Z+(4+IF(CORE_MODE=1,1,0)+IF(OR(CORE_MODE=3,CORE_MODE=4),IF(A_FEED=2,0,1)+2*N_CW+2*N_CW_A,0))*ROUNDUP(G1615*DIODE_SAFETY/V_STICK,0)*PRICE_STICK</f>
        <v>184.8</v>
      </c>
      <c r="AG1615" s="24" t="n">
        <f aca="false">SUM(X1615:AF1615)</f>
        <v>3207.82119204</v>
      </c>
      <c r="AH1615" s="20" t="n">
        <f aca="false">FIXED_BOM</f>
        <v>3754</v>
      </c>
      <c r="AI1615" s="24" t="n">
        <f aca="false">(AG1615+AH1615)*(1+CONT)</f>
        <v>8006.094370846</v>
      </c>
      <c r="AJ1615" s="24" t="n">
        <f aca="false">IF(AR1615&gt;0,AI1615/AR1615,1000000000000)</f>
        <v>1128.52444712976</v>
      </c>
      <c r="AK1615" s="8" t="n">
        <f aca="false">IF(AND(AP1615&gt;=V_NEED,AR1615&gt;=P_MIN,AQ1615&gt;=Z_MIN,F1615&lt;=N_CAP,D1615&lt;=R_MAX,OR(CORONA_REQ=0,O1615&gt;=G1615),OR(CORE_MODE&lt;&gt;3,E_CORE&lt;=E_NULL_MAX),N_CW_A_OK="yes"),1,0)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IF(CORE_MODE=1,G1615,IF(OR(CORE_MODE=3,CORE_MODE=4),IF(A_FEED=2,0,G1615)+(CHOOSE(N_CW+1,0,1,CW_N2,CW_N3,CW_N4,CW_N5,CW_N6)+IF(A_FEED=2,CHOOSE(MIN(N_CW_A,6)+1,0,1,CW_N2,CW_N3,CW_N4,CW_N5,CW_N6),CHOOSE(MIN(N_CW_A,2)+1,0,CW_A1,CW_A2)))*CW_PER_SWING*AM1615,AM1615))</f>
        <v>46.346628806478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2*ROUNDUP(G1616*1000/V_ZENER,0)*PRICE_Z+(4+IF(CORE_MODE=1,1,0)+IF(OR(CORE_MODE=3,CORE_MODE=4),IF(A_FEED=2,0,1)+2*N_CW+2*N_CW_A,0))*ROUNDUP(G1616*DIODE_SAFETY/V_STICK,0)*PRICE_STICK</f>
        <v>184.8</v>
      </c>
      <c r="AG1616" s="24" t="n">
        <f aca="false">SUM(X1616:AF1616)</f>
        <v>3911.79525755</v>
      </c>
      <c r="AH1616" s="20" t="n">
        <f aca="false">FIXED_BOM</f>
        <v>3754</v>
      </c>
      <c r="AI1616" s="24" t="n">
        <f aca="false">(AG1616+AH1616)*(1+CONT)</f>
        <v>8815.6645461825</v>
      </c>
      <c r="AJ1616" s="24" t="n">
        <f aca="false">IF(AR1616&gt;0,AI1616/AR1616,1000000000000)</f>
        <v>947.279213670578</v>
      </c>
      <c r="AK1616" s="8" t="n">
        <f aca="false">IF(AND(AP1616&gt;=V_NEED,AR1616&gt;=P_MIN,AQ1616&gt;=Z_MIN,F1616&lt;=N_CAP,D1616&lt;=R_MAX,OR(CORONA_REQ=0,O1616&gt;=G1616),OR(CORE_MODE&lt;&gt;3,E_CORE&lt;=E_NULL_MAX),N_CW_A_OK="yes"),1,0)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IF(CORE_MODE=1,G1616,IF(OR(CORE_MODE=3,CORE_MODE=4),IF(A_FEED=2,0,G1616)+(CHOOSE(N_CW+1,0,1,CW_N2,CW_N3,CW_N4,CW_N5,CW_N6)+IF(A_FEED=2,CHOOSE(MIN(N_CW_A,6)+1,0,1,CW_N2,CW_N3,CW_N4,CW_N5,CW_N6),CHOOSE(MIN(N_CW_A,2)+1,0,CW_A1,CW_A2)))*CW_PER_SWING*AM1616,AM1616))</f>
        <v>46.530548362584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2*ROUNDUP(G1617*1000/V_ZENER,0)*PRICE_Z+(4+IF(CORE_MODE=1,1,0)+IF(OR(CORE_MODE=3,CORE_MODE=4),IF(A_FEED=2,0,1)+2*N_CW+2*N_CW_A,0))*ROUNDUP(G1617*DIODE_SAFETY/V_STICK,0)*PRICE_STICK</f>
        <v>184.8</v>
      </c>
      <c r="AG1617" s="24" t="n">
        <f aca="false">SUM(X1617:AF1617)</f>
        <v>4615.76927503</v>
      </c>
      <c r="AH1617" s="20" t="n">
        <f aca="false">FIXED_BOM</f>
        <v>3754</v>
      </c>
      <c r="AI1617" s="24" t="n">
        <f aca="false">(AG1617+AH1617)*(1+CONT)</f>
        <v>9625.2346662845</v>
      </c>
      <c r="AJ1617" s="24" t="n">
        <f aca="false">IF(AR1617&gt;0,AI1617/AR1617,1000000000000)</f>
        <v>834.527118720315</v>
      </c>
      <c r="AK1617" s="8" t="n">
        <f aca="false">IF(AND(AP1617&gt;=V_NEED,AR1617&gt;=P_MIN,AQ1617&gt;=Z_MIN,F1617&lt;=N_CAP,D1617&lt;=R_MAX,OR(CORONA_REQ=0,O1617&gt;=G1617),OR(CORE_MODE&lt;&gt;3,E_CORE&lt;=E_NULL_MAX),N_CW_A_OK="yes"),1,0)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IF(CORE_MODE=1,G1617,IF(OR(CORE_MODE=3,CORE_MODE=4),IF(A_FEED=2,0,G1617)+(CHOOSE(N_CW+1,0,1,CW_N2,CW_N3,CW_N4,CW_N5,CW_N6)+IF(A_FEED=2,CHOOSE(MIN(N_CW_A,6)+1,0,1,CW_N2,CW_N3,CW_N4,CW_N5,CW_N6),CHOOSE(MIN(N_CW_A,2)+1,0,CW_A1,CW_A2)))*CW_PER_SWING*AM1617,AM1617))</f>
        <v>46.694314909242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2*ROUNDUP(G1618*1000/V_ZENER,0)*PRICE_Z+(4+IF(CORE_MODE=1,1,0)+IF(OR(CORE_MODE=3,CORE_MODE=4),IF(A_FEED=2,0,1)+2*N_CW+2*N_CW_A,0))*ROUNDUP(G1618*DIODE_SAFETY/V_STICK,0)*PRICE_STICK</f>
        <v>184.8</v>
      </c>
      <c r="AG1618" s="24" t="n">
        <f aca="false">SUM(X1618:AF1618)</f>
        <v>6023.71728105</v>
      </c>
      <c r="AH1618" s="20" t="n">
        <f aca="false">FIXED_BOM</f>
        <v>3754</v>
      </c>
      <c r="AI1618" s="24" t="n">
        <f aca="false">(AG1618+AH1618)*(1+CONT)</f>
        <v>11244.3748732075</v>
      </c>
      <c r="AJ1618" s="24" t="n">
        <f aca="false">IF(AR1618&gt;0,AI1618/AR1618,1000000000000)</f>
        <v>703.558424888038</v>
      </c>
      <c r="AK1618" s="8" t="n">
        <f aca="false">IF(AND(AP1618&gt;=V_NEED,AR1618&gt;=P_MIN,AQ1618&gt;=Z_MIN,F1618&lt;=N_CAP,D1618&lt;=R_MAX,OR(CORONA_REQ=0,O1618&gt;=G1618),OR(CORE_MODE&lt;&gt;3,E_CORE&lt;=E_NULL_MAX),N_CW_A_OK="yes"),1,0)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IF(CORE_MODE=1,G1618,IF(OR(CORE_MODE=3,CORE_MODE=4),IF(A_FEED=2,0,G1618)+(CHOOSE(N_CW+1,0,1,CW_N2,CW_N3,CW_N4,CW_N5,CW_N6)+IF(A_FEED=2,CHOOSE(MIN(N_CW_A,6)+1,0,1,CW_N2,CW_N3,CW_N4,CW_N5,CW_N6),CHOOSE(MIN(N_CW_A,2)+1,0,CW_A1,CW_A2)))*CW_PER_SWING*AM1618,AM1618))</f>
        <v>46.948519571382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2*ROUNDUP(G1619*1000/V_ZENER,0)*PRICE_Z+(4+IF(CORE_MODE=1,1,0)+IF(OR(CORE_MODE=3,CORE_MODE=4),IF(A_FEED=2,0,1)+2*N_CW+2*N_CW_A,0))*ROUNDUP(G1619*DIODE_SAFETY/V_STICK,0)*PRICE_STICK</f>
        <v>184.8</v>
      </c>
      <c r="AG1619" s="24" t="n">
        <f aca="false">SUM(X1619:AF1619)</f>
        <v>1930.15256078</v>
      </c>
      <c r="AH1619" s="20" t="n">
        <f aca="false">FIXED_BOM</f>
        <v>3754</v>
      </c>
      <c r="AI1619" s="24" t="n">
        <f aca="false">(AG1619+AH1619)*(1+CONT)</f>
        <v>6536.775444897</v>
      </c>
      <c r="AJ1619" s="24" t="n">
        <f aca="false">IF(AR1619&gt;0,AI1619/AR1619,1000000000000)</f>
        <v>2467.40510615906</v>
      </c>
      <c r="AK1619" s="8" t="n">
        <f aca="false">IF(AND(AP1619&gt;=V_NEED,AR1619&gt;=P_MIN,AQ1619&gt;=Z_MIN,F1619&lt;=N_CAP,D1619&lt;=R_MAX,OR(CORONA_REQ=0,O1619&gt;=G1619),OR(CORE_MODE&lt;&gt;3,E_CORE&lt;=E_NULL_MAX),N_CW_A_OK="yes"),1,0)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IF(CORE_MODE=1,G1619,IF(OR(CORE_MODE=3,CORE_MODE=4),IF(A_FEED=2,0,G1619)+(CHOOSE(N_CW+1,0,1,CW_N2,CW_N3,CW_N4,CW_N5,CW_N6)+IF(A_FEED=2,CHOOSE(MIN(N_CW_A,6)+1,0,1,CW_N2,CW_N3,CW_N4,CW_N5,CW_N6),CHOOSE(MIN(N_CW_A,2)+1,0,CW_A1,CW_A2)))*CW_PER_SWING*AM1619,AM1619))</f>
        <v>27.48300873318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2*ROUNDUP(G1620*1000/V_ZENER,0)*PRICE_Z+(4+IF(CORE_MODE=1,1,0)+IF(OR(CORE_MODE=3,CORE_MODE=4),IF(A_FEED=2,0,1)+2*N_CW+2*N_CW_A,0))*ROUNDUP(G1620*DIODE_SAFETY/V_STICK,0)*PRICE_STICK</f>
        <v>184.8</v>
      </c>
      <c r="AG1620" s="24" t="n">
        <f aca="false">SUM(X1620:AF1620)</f>
        <v>2642.24927177</v>
      </c>
      <c r="AH1620" s="20" t="n">
        <f aca="false">FIXED_BOM</f>
        <v>3754</v>
      </c>
      <c r="AI1620" s="24" t="n">
        <f aca="false">(AG1620+AH1620)*(1+CONT)</f>
        <v>7355.6866625355</v>
      </c>
      <c r="AJ1620" s="24" t="n">
        <f aca="false">IF(AR1620&gt;0,AI1620/AR1620,1000000000000)</f>
        <v>1527.08800448586</v>
      </c>
      <c r="AK1620" s="8" t="n">
        <f aca="false">IF(AND(AP1620&gt;=V_NEED,AR1620&gt;=P_MIN,AQ1620&gt;=Z_MIN,F1620&lt;=N_CAP,D1620&lt;=R_MAX,OR(CORONA_REQ=0,O1620&gt;=G1620),OR(CORE_MODE&lt;&gt;3,E_CORE&lt;=E_NULL_MAX),N_CW_A_OK="yes"),1,0)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IF(CORE_MODE=1,G1620,IF(OR(CORE_MODE=3,CORE_MODE=4),IF(A_FEED=2,0,G1620)+(CHOOSE(N_CW+1,0,1,CW_N2,CW_N3,CW_N4,CW_N5,CW_N6)+IF(A_FEED=2,CHOOSE(MIN(N_CW_A,6)+1,0,1,CW_N2,CW_N3,CW_N4,CW_N5,CW_N6),CHOOSE(MIN(N_CW_A,2)+1,0,CW_A1,CW_A2)))*CW_PER_SWING*AM1620,AM1620))</f>
        <v>34.798797345312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2*ROUNDUP(G1621*1000/V_ZENER,0)*PRICE_Z+(4+IF(CORE_MODE=1,1,0)+IF(OR(CORE_MODE=3,CORE_MODE=4),IF(A_FEED=2,0,1)+2*N_CW+2*N_CW_A,0))*ROUNDUP(G1621*DIODE_SAFETY/V_STICK,0)*PRICE_STICK</f>
        <v>184.8</v>
      </c>
      <c r="AG1621" s="24" t="n">
        <f aca="false">SUM(X1621:AF1621)</f>
        <v>3354.34592626</v>
      </c>
      <c r="AH1621" s="20" t="n">
        <f aca="false">FIXED_BOM</f>
        <v>3754</v>
      </c>
      <c r="AI1621" s="24" t="n">
        <f aca="false">(AG1621+AH1621)*(1+CONT)</f>
        <v>8174.597815199</v>
      </c>
      <c r="AJ1621" s="24" t="n">
        <f aca="false">IF(AR1621&gt;0,AI1621/AR1621,1000000000000)</f>
        <v>1170.14181030045</v>
      </c>
      <c r="AK1621" s="8" t="n">
        <f aca="false">IF(AND(AP1621&gt;=V_NEED,AR1621&gt;=P_MIN,AQ1621&gt;=Z_MIN,F1621&lt;=N_CAP,D1621&lt;=R_MAX,OR(CORONA_REQ=0,O1621&gt;=G1621),OR(CORE_MODE&lt;&gt;3,E_CORE&lt;=E_NULL_MAX),N_CW_A_OK="yes"),1,0)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IF(CORE_MODE=1,G1621,IF(OR(CORE_MODE=3,CORE_MODE=4),IF(A_FEED=2,0,G1621)+(CHOOSE(N_CW+1,0,1,CW_N2,CW_N3,CW_N4,CW_N5,CW_N6)+IF(A_FEED=2,CHOOSE(MIN(N_CW_A,6)+1,0,1,CW_N2,CW_N3,CW_N4,CW_N5,CW_N6),CHOOSE(MIN(N_CW_A,2)+1,0,CW_A1,CW_A2)))*CW_PER_SWING*AM1621,AM1621))</f>
        <v>38.040409763928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2*ROUNDUP(G1622*1000/V_ZENER,0)*PRICE_Z+(4+IF(CORE_MODE=1,1,0)+IF(OR(CORE_MODE=3,CORE_MODE=4),IF(A_FEED=2,0,1)+2*N_CW+2*N_CW_A,0))*ROUNDUP(G1622*DIODE_SAFETY/V_STICK,0)*PRICE_STICK</f>
        <v>184.8</v>
      </c>
      <c r="AG1622" s="24" t="n">
        <f aca="false">SUM(X1622:AF1622)</f>
        <v>4180.47666302</v>
      </c>
      <c r="AH1622" s="20" t="n">
        <f aca="false">FIXED_BOM</f>
        <v>3754</v>
      </c>
      <c r="AI1622" s="24" t="n">
        <f aca="false">(AG1622+AH1622)*(1+CONT)</f>
        <v>9124.648162473</v>
      </c>
      <c r="AJ1622" s="24" t="n">
        <f aca="false">IF(AR1622&gt;0,AI1622/AR1622,1000000000000)</f>
        <v>995.823509311827</v>
      </c>
      <c r="AK1622" s="8" t="n">
        <f aca="false">IF(AND(AP1622&gt;=V_NEED,AR1622&gt;=P_MIN,AQ1622&gt;=Z_MIN,F1622&lt;=N_CAP,D1622&lt;=R_MAX,OR(CORONA_REQ=0,O1622&gt;=G1622),OR(CORE_MODE&lt;&gt;3,E_CORE&lt;=E_NULL_MAX),N_CW_A_OK="yes"),1,0)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IF(CORE_MODE=1,G1622,IF(OR(CORE_MODE=3,CORE_MODE=4),IF(A_FEED=2,0,G1622)+(CHOOSE(N_CW+1,0,1,CW_N2,CW_N3,CW_N4,CW_N5,CW_N6)+IF(A_FEED=2,CHOOSE(MIN(N_CW_A,6)+1,0,1,CW_N2,CW_N3,CW_N4,CW_N5,CW_N6),CHOOSE(MIN(N_CW_A,2)+1,0,CW_A1,CW_A2)))*CW_PER_SWING*AM1622,AM1622))</f>
        <v>40.624489926306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2*ROUNDUP(G1623*1000/V_ZENER,0)*PRICE_Z+(4+IF(CORE_MODE=1,1,0)+IF(OR(CORE_MODE=3,CORE_MODE=4),IF(A_FEED=2,0,1)+2*N_CW+2*N_CW_A,0))*ROUNDUP(G1623*DIODE_SAFETY/V_STICK,0)*PRICE_STICK</f>
        <v>184.8</v>
      </c>
      <c r="AG1623" s="24" t="n">
        <f aca="false">SUM(X1623:AF1623)</f>
        <v>4892.57337901</v>
      </c>
      <c r="AH1623" s="20" t="n">
        <f aca="false">FIXED_BOM</f>
        <v>3754</v>
      </c>
      <c r="AI1623" s="24" t="n">
        <f aca="false">(AG1623+AH1623)*(1+CONT)</f>
        <v>9943.5593858615</v>
      </c>
      <c r="AJ1623" s="24" t="n">
        <f aca="false">IF(AR1623&gt;0,AI1623/AR1623,1000000000000)</f>
        <v>876.706718808943</v>
      </c>
      <c r="AK1623" s="8" t="n">
        <f aca="false">IF(AND(AP1623&gt;=V_NEED,AR1623&gt;=P_MIN,AQ1623&gt;=Z_MIN,F1623&lt;=N_CAP,D1623&lt;=R_MAX,OR(CORONA_REQ=0,O1623&gt;=G1623),OR(CORE_MODE&lt;&gt;3,E_CORE&lt;=E_NULL_MAX),N_CW_A_OK="yes"),1,0)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IF(CORE_MODE=1,G1623,IF(OR(CORE_MODE=3,CORE_MODE=4),IF(A_FEED=2,0,G1623)+(CHOOSE(N_CW+1,0,1,CW_N2,CW_N3,CW_N4,CW_N5,CW_N6)+IF(A_FEED=2,CHOOSE(MIN(N_CW_A,6)+1,0,1,CW_N2,CW_N3,CW_N4,CW_N5,CW_N6),CHOOSE(MIN(N_CW_A,2)+1,0,CW_A1,CW_A2)))*CW_PER_SWING*AM1623,AM1623))</f>
        <v>42.725194978752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2*ROUNDUP(G1624*1000/V_ZENER,0)*PRICE_Z+(4+IF(CORE_MODE=1,1,0)+IF(OR(CORE_MODE=3,CORE_MODE=4),IF(A_FEED=2,0,1)+2*N_CW+2*N_CW_A,0))*ROUNDUP(G1624*DIODE_SAFETY/V_STICK,0)*PRICE_STICK</f>
        <v>184.8</v>
      </c>
      <c r="AG1624" s="24" t="n">
        <f aca="false">SUM(X1624:AF1624)</f>
        <v>6316.76668599</v>
      </c>
      <c r="AH1624" s="20" t="n">
        <f aca="false">FIXED_BOM</f>
        <v>3754</v>
      </c>
      <c r="AI1624" s="24" t="n">
        <f aca="false">(AG1624+AH1624)*(1+CONT)</f>
        <v>11581.3816888885</v>
      </c>
      <c r="AJ1624" s="24" t="n">
        <f aca="false">IF(AR1624&gt;0,AI1624/AR1624,1000000000000)</f>
        <v>738.115146940906</v>
      </c>
      <c r="AK1624" s="8" t="n">
        <f aca="false">IF(AND(AP1624&gt;=V_NEED,AR1624&gt;=P_MIN,AQ1624&gt;=Z_MIN,F1624&lt;=N_CAP,D1624&lt;=R_MAX,OR(CORONA_REQ=0,O1624&gt;=G1624),OR(CORE_MODE&lt;&gt;3,E_CORE&lt;=E_NULL_MAX),N_CW_A_OK="yes"),1,0)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IF(CORE_MODE=1,G1624,IF(OR(CORE_MODE=3,CORE_MODE=4),IF(A_FEED=2,0,G1624)+(CHOOSE(N_CW+1,0,1,CW_N2,CW_N3,CW_N4,CW_N5,CW_N6)+IF(A_FEED=2,CHOOSE(MIN(N_CW_A,6)+1,0,1,CW_N2,CW_N3,CW_N4,CW_N5,CW_N6),CHOOSE(MIN(N_CW_A,2)+1,0,CW_A1,CW_A2)))*CW_PER_SWING*AM1624,AM1624))</f>
        <v>45.643756523508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2*ROUNDUP(G1625*1000/V_ZENER,0)*PRICE_Z+(4+IF(CORE_MODE=1,1,0)+IF(OR(CORE_MODE=3,CORE_MODE=4),IF(A_FEED=2,0,1)+2*N_CW+2*N_CW_A,0))*ROUNDUP(G1625*DIODE_SAFETY/V_STICK,0)*PRICE_STICK</f>
        <v>74.4</v>
      </c>
      <c r="AG1625" s="24" t="n">
        <f aca="false">SUM(X1625:AF1625)</f>
        <v>1532.96863645</v>
      </c>
      <c r="AH1625" s="20" t="n">
        <f aca="false">FIXED_BOM</f>
        <v>3754</v>
      </c>
      <c r="AI1625" s="24" t="n">
        <f aca="false">(AG1625+AH1625)*(1+CONT)</f>
        <v>6080.0139319175</v>
      </c>
      <c r="AJ1625" s="24" t="n">
        <f aca="false">IF(AR1625&gt;0,AI1625/AR1625,1000000000000)</f>
        <v>1919.37201698309</v>
      </c>
      <c r="AK1625" s="8" t="n">
        <f aca="false">IF(AND(AP1625&gt;=V_NEED,AR1625&gt;=P_MIN,AQ1625&gt;=Z_MIN,F1625&lt;=N_CAP,D1625&lt;=R_MAX,OR(CORONA_REQ=0,O1625&gt;=G1625),OR(CORE_MODE&lt;&gt;3,E_CORE&lt;=E_NULL_MAX),N_CW_A_OK="yes"),1,0)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IF(CORE_MODE=1,G1625,IF(OR(CORE_MODE=3,CORE_MODE=4),IF(A_FEED=2,0,G1625)+(CHOOSE(N_CW+1,0,1,CW_N2,CW_N3,CW_N4,CW_N5,CW_N6)+IF(A_FEED=2,CHOOSE(MIN(N_CW_A,6)+1,0,1,CW_N2,CW_N3,CW_N4,CW_N5,CW_N6),CHOOSE(MIN(N_CW_A,2)+1,0,CW_A1,CW_A2)))*CW_PER_SWING*AM1625,AM1625))</f>
        <v>17.461466376354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2*ROUNDUP(G1626*1000/V_ZENER,0)*PRICE_Z+(4+IF(CORE_MODE=1,1,0)+IF(OR(CORE_MODE=3,CORE_MODE=4),IF(A_FEED=2,0,1)+2*N_CW+2*N_CW_A,0))*ROUNDUP(G1626*DIODE_SAFETY/V_STICK,0)*PRICE_STICK</f>
        <v>74.4</v>
      </c>
      <c r="AG1626" s="24" t="n">
        <f aca="false">SUM(X1626:AF1626)</f>
        <v>2056.33370808</v>
      </c>
      <c r="AH1626" s="20" t="n">
        <f aca="false">FIXED_BOM</f>
        <v>3754</v>
      </c>
      <c r="AI1626" s="24" t="n">
        <f aca="false">(AG1626+AH1626)*(1+CONT)</f>
        <v>6681.883764292</v>
      </c>
      <c r="AJ1626" s="24" t="n">
        <f aca="false">IF(AR1626&gt;0,AI1626/AR1626,1000000000000)</f>
        <v>1309.91002088639</v>
      </c>
      <c r="AK1626" s="8" t="n">
        <f aca="false">IF(AND(AP1626&gt;=V_NEED,AR1626&gt;=P_MIN,AQ1626&gt;=Z_MIN,F1626&lt;=N_CAP,D1626&lt;=R_MAX,OR(CORONA_REQ=0,O1626&gt;=G1626),OR(CORE_MODE&lt;&gt;3,E_CORE&lt;=E_NULL_MAX),N_CW_A_OK="yes"),1,0)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IF(CORE_MODE=1,G1626,IF(OR(CORE_MODE=3,CORE_MODE=4),IF(A_FEED=2,0,G1626)+(CHOOSE(N_CW+1,0,1,CW_N2,CW_N3,CW_N4,CW_N5,CW_N6)+IF(A_FEED=2,CHOOSE(MIN(N_CW_A,6)+1,0,1,CW_N2,CW_N3,CW_N4,CW_N5,CW_N6),CHOOSE(MIN(N_CW_A,2)+1,0,CW_A1,CW_A2)))*CW_PER_SWING*AM1626,AM1626))</f>
        <v>17.663781708144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2*ROUNDUP(G1627*1000/V_ZENER,0)*PRICE_Z+(4+IF(CORE_MODE=1,1,0)+IF(OR(CORE_MODE=3,CORE_MODE=4),IF(A_FEED=2,0,1)+2*N_CW+2*N_CW_A,0))*ROUNDUP(G1627*DIODE_SAFETY/V_STICK,0)*PRICE_STICK</f>
        <v>74.4</v>
      </c>
      <c r="AG1627" s="24" t="n">
        <f aca="false">SUM(X1627:AF1627)</f>
        <v>2671.51620479</v>
      </c>
      <c r="AH1627" s="20" t="n">
        <f aca="false">FIXED_BOM</f>
        <v>3754</v>
      </c>
      <c r="AI1627" s="24" t="n">
        <f aca="false">(AG1627+AH1627)*(1+CONT)</f>
        <v>7389.3436355085</v>
      </c>
      <c r="AJ1627" s="24" t="n">
        <f aca="false">IF(AR1627&gt;0,AI1627/AR1627,1000000000000)</f>
        <v>1050.20849492444</v>
      </c>
      <c r="AK1627" s="8" t="n">
        <f aca="false">IF(AND(AP1627&gt;=V_NEED,AR1627&gt;=P_MIN,AQ1627&gt;=Z_MIN,F1627&lt;=N_CAP,D1627&lt;=R_MAX,OR(CORONA_REQ=0,O1627&gt;=G1627),OR(CORE_MODE&lt;&gt;3,E_CORE&lt;=E_NULL_MAX),N_CW_A_OK="yes"),1,0)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IF(CORE_MODE=1,G1627,IF(OR(CORE_MODE=3,CORE_MODE=4),IF(A_FEED=2,0,G1627)+(CHOOSE(N_CW+1,0,1,CW_N2,CW_N3,CW_N4,CW_N5,CW_N6)+IF(A_FEED=2,CHOOSE(MIN(N_CW_A,6)+1,0,1,CW_N2,CW_N3,CW_N4,CW_N5,CW_N6),CHOOSE(MIN(N_CW_A,2)+1,0,CW_A1,CW_A2)))*CW_PER_SWING*AM1627,AM1627))</f>
        <v>17.847514505106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2*ROUNDUP(G1628*1000/V_ZENER,0)*PRICE_Z+(4+IF(CORE_MODE=1,1,0)+IF(OR(CORE_MODE=3,CORE_MODE=4),IF(A_FEED=2,0,1)+2*N_CW+2*N_CW_A,0))*ROUNDUP(G1628*DIODE_SAFETY/V_STICK,0)*PRICE_STICK</f>
        <v>74.4</v>
      </c>
      <c r="AG1628" s="24" t="n">
        <f aca="false">SUM(X1628:AF1628)</f>
        <v>3194.88121142</v>
      </c>
      <c r="AH1628" s="20" t="n">
        <f aca="false">FIXED_BOM</f>
        <v>3754</v>
      </c>
      <c r="AI1628" s="24" t="n">
        <f aca="false">(AG1628+AH1628)*(1+CONT)</f>
        <v>7991.213393133</v>
      </c>
      <c r="AJ1628" s="24" t="n">
        <f aca="false">IF(AR1628&gt;0,AI1628/AR1628,1000000000000)</f>
        <v>891.539083047141</v>
      </c>
      <c r="AK1628" s="8" t="n">
        <f aca="false">IF(AND(AP1628&gt;=V_NEED,AR1628&gt;=P_MIN,AQ1628&gt;=Z_MIN,F1628&lt;=N_CAP,D1628&lt;=R_MAX,OR(CORONA_REQ=0,O1628&gt;=G1628),OR(CORE_MODE&lt;&gt;3,E_CORE&lt;=E_NULL_MAX),N_CW_A_OK="yes"),1,0)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IF(CORE_MODE=1,G1628,IF(OR(CORE_MODE=3,CORE_MODE=4),IF(A_FEED=2,0,G1628)+(CHOOSE(N_CW+1,0,1,CW_N2,CW_N3,CW_N4,CW_N5,CW_N6)+IF(A_FEED=2,CHOOSE(MIN(N_CW_A,6)+1,0,1,CW_N2,CW_N3,CW_N4,CW_N5,CW_N6),CHOOSE(MIN(N_CW_A,2)+1,0,CW_A1,CW_A2)))*CW_PER_SWING*AM1628,AM1628))</f>
        <v>18.061128765108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2*ROUNDUP(G1629*1000/V_ZENER,0)*PRICE_Z+(4+IF(CORE_MODE=1,1,0)+IF(OR(CORE_MODE=3,CORE_MODE=4),IF(A_FEED=2,0,1)+2*N_CW+2*N_CW_A,0))*ROUNDUP(G1629*DIODE_SAFETY/V_STICK,0)*PRICE_STICK</f>
        <v>74.4</v>
      </c>
      <c r="AG1629" s="24" t="n">
        <f aca="false">SUM(X1629:AF1629)</f>
        <v>3718.24633108</v>
      </c>
      <c r="AH1629" s="20" t="n">
        <f aca="false">FIXED_BOM</f>
        <v>3754</v>
      </c>
      <c r="AI1629" s="24" t="n">
        <f aca="false">(AG1629+AH1629)*(1+CONT)</f>
        <v>8593.083280742</v>
      </c>
      <c r="AJ1629" s="24" t="n">
        <f aca="false">IF(AR1629&gt;0,AI1629/AR1629,1000000000000)</f>
        <v>787.643844044364</v>
      </c>
      <c r="AK1629" s="8" t="n">
        <f aca="false">IF(AND(AP1629&gt;=V_NEED,AR1629&gt;=P_MIN,AQ1629&gt;=Z_MIN,F1629&lt;=N_CAP,D1629&lt;=R_MAX,OR(CORONA_REQ=0,O1629&gt;=G1629),OR(CORE_MODE&lt;&gt;3,E_CORE&lt;=E_NULL_MAX),N_CW_A_OK="yes"),1,0)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IF(CORE_MODE=1,G1629,IF(OR(CORE_MODE=3,CORE_MODE=4),IF(A_FEED=2,0,G1629)+(CHOOSE(N_CW+1,0,1,CW_N2,CW_N3,CW_N4,CW_N5,CW_N6)+IF(A_FEED=2,CHOOSE(MIN(N_CW_A,6)+1,0,1,CW_N2,CW_N3,CW_N4,CW_N5,CW_N6),CHOOSE(MIN(N_CW_A,2)+1,0,CW_A1,CW_A2)))*CW_PER_SWING*AM1629,AM1629))</f>
        <v>18.330702855894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2*ROUNDUP(G1630*1000/V_ZENER,0)*PRICE_Z+(4+IF(CORE_MODE=1,1,0)+IF(OR(CORE_MODE=3,CORE_MODE=4),IF(A_FEED=2,0,1)+2*N_CW+2*N_CW_A,0))*ROUNDUP(G1630*DIODE_SAFETY/V_STICK,0)*PRICE_STICK</f>
        <v>74.4</v>
      </c>
      <c r="AG1630" s="24" t="n">
        <f aca="false">SUM(X1630:AF1630)</f>
        <v>4856.79383442</v>
      </c>
      <c r="AH1630" s="20" t="n">
        <f aca="false">FIXED_BOM</f>
        <v>3754</v>
      </c>
      <c r="AI1630" s="24" t="n">
        <f aca="false">(AG1630+AH1630)*(1+CONT)</f>
        <v>9902.412909583</v>
      </c>
      <c r="AJ1630" s="24" t="n">
        <f aca="false">IF(AR1630&gt;0,AI1630/AR1630,1000000000000)</f>
        <v>670.861867739427</v>
      </c>
      <c r="AK1630" s="8" t="n">
        <f aca="false">IF(AND(AP1630&gt;=V_NEED,AR1630&gt;=P_MIN,AQ1630&gt;=Z_MIN,F1630&lt;=N_CAP,D1630&lt;=R_MAX,OR(CORONA_REQ=0,O1630&gt;=G1630),OR(CORE_MODE&lt;&gt;3,E_CORE&lt;=E_NULL_MAX),N_CW_A_OK="yes"),1,0)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IF(CORE_MODE=1,G1630,IF(OR(CORE_MODE=3,CORE_MODE=4),IF(A_FEED=2,0,G1630)+(CHOOSE(N_CW+1,0,1,CW_N2,CW_N3,CW_N4,CW_N5,CW_N6)+IF(A_FEED=2,CHOOSE(MIN(N_CW_A,6)+1,0,1,CW_N2,CW_N3,CW_N4,CW_N5,CW_N6),CHOOSE(MIN(N_CW_A,2)+1,0,CW_A1,CW_A2)))*CW_PER_SWING*AM1630,AM1630))</f>
        <v>18.75187019277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2*ROUNDUP(G1631*1000/V_ZENER,0)*PRICE_Z+(4+IF(CORE_MODE=1,1,0)+IF(OR(CORE_MODE=3,CORE_MODE=4),IF(A_FEED=2,0,1)+2*N_CW+2*N_CW_A,0))*ROUNDUP(G1631*DIODE_SAFETY/V_STICK,0)*PRICE_STICK</f>
        <v>74.4</v>
      </c>
      <c r="AG1631" s="24" t="n">
        <f aca="false">SUM(X1631:AF1631)</f>
        <v>1542.71581942</v>
      </c>
      <c r="AH1631" s="20" t="n">
        <f aca="false">FIXED_BOM</f>
        <v>3754</v>
      </c>
      <c r="AI1631" s="24" t="n">
        <f aca="false">(AG1631+AH1631)*(1+CONT)</f>
        <v>6091.223192333</v>
      </c>
      <c r="AJ1631" s="24" t="n">
        <f aca="false">IF(AR1631&gt;0,AI1631/AR1631,1000000000000)</f>
        <v>1578.79172618337</v>
      </c>
      <c r="AK1631" s="8" t="n">
        <f aca="false">IF(AND(AP1631&gt;=V_NEED,AR1631&gt;=P_MIN,AQ1631&gt;=Z_MIN,F1631&lt;=N_CAP,D1631&lt;=R_MAX,OR(CORONA_REQ=0,O1631&gt;=G1631),OR(CORE_MODE&lt;&gt;3,E_CORE&lt;=E_NULL_MAX),N_CW_A_OK="yes"),1,0)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IF(CORE_MODE=1,G1631,IF(OR(CORE_MODE=3,CORE_MODE=4),IF(A_FEED=2,0,G1631)+(CHOOSE(N_CW+1,0,1,CW_N2,CW_N3,CW_N4,CW_N5,CW_N6)+IF(A_FEED=2,CHOOSE(MIN(N_CW_A,6)+1,0,1,CW_N2,CW_N3,CW_N4,CW_N5,CW_N6),CHOOSE(MIN(N_CW_A,2)+1,0,CW_A1,CW_A2)))*CW_PER_SWING*AM1631,AM1631))</f>
        <v>17.504684140086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2*ROUNDUP(G1632*1000/V_ZENER,0)*PRICE_Z+(4+IF(CORE_MODE=1,1,0)+IF(OR(CORE_MODE=3,CORE_MODE=4),IF(A_FEED=2,0,1)+2*N_CW+2*N_CW_A,0))*ROUNDUP(G1632*DIODE_SAFETY/V_STICK,0)*PRICE_STICK</f>
        <v>74.4</v>
      </c>
      <c r="AG1632" s="24" t="n">
        <f aca="false">SUM(X1632:AF1632)</f>
        <v>2162.77190163</v>
      </c>
      <c r="AH1632" s="20" t="n">
        <f aca="false">FIXED_BOM</f>
        <v>3754</v>
      </c>
      <c r="AI1632" s="24" t="n">
        <f aca="false">(AG1632+AH1632)*(1+CONT)</f>
        <v>6804.2876868745</v>
      </c>
      <c r="AJ1632" s="24" t="n">
        <f aca="false">IF(AR1632&gt;0,AI1632/AR1632,1000000000000)</f>
        <v>1099.44369061284</v>
      </c>
      <c r="AK1632" s="8" t="n">
        <f aca="false">IF(AND(AP1632&gt;=V_NEED,AR1632&gt;=P_MIN,AQ1632&gt;=Z_MIN,F1632&lt;=N_CAP,D1632&lt;=R_MAX,OR(CORONA_REQ=0,O1632&gt;=G1632),OR(CORE_MODE&lt;&gt;3,E_CORE&lt;=E_NULL_MAX),N_CW_A_OK="yes"),1,0)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IF(CORE_MODE=1,G1632,IF(OR(CORE_MODE=3,CORE_MODE=4),IF(A_FEED=2,0,G1632)+(CHOOSE(N_CW+1,0,1,CW_N2,CW_N3,CW_N4,CW_N5,CW_N6)+IF(A_FEED=2,CHOOSE(MIN(N_CW_A,6)+1,0,1,CW_N2,CW_N3,CW_N4,CW_N5,CW_N6),CHOOSE(MIN(N_CW_A,2)+1,0,CW_A1,CW_A2)))*CW_PER_SWING*AM1632,AM1632))</f>
        <v>17.76510278829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2*ROUNDUP(G1633*1000/V_ZENER,0)*PRICE_Z+(4+IF(CORE_MODE=1,1,0)+IF(OR(CORE_MODE=3,CORE_MODE=4),IF(A_FEED=2,0,1)+2*N_CW+2*N_CW_A,0))*ROUNDUP(G1633*DIODE_SAFETY/V_STICK,0)*PRICE_STICK</f>
        <v>74.4</v>
      </c>
      <c r="AG1633" s="24" t="n">
        <f aca="false">SUM(X1633:AF1633)</f>
        <v>2782.82793731</v>
      </c>
      <c r="AH1633" s="20" t="n">
        <f aca="false">FIXED_BOM</f>
        <v>3754</v>
      </c>
      <c r="AI1633" s="24" t="n">
        <f aca="false">(AG1633+AH1633)*(1+CONT)</f>
        <v>7517.3521279065</v>
      </c>
      <c r="AJ1633" s="24" t="n">
        <f aca="false">IF(AR1633&gt;0,AI1633/AR1633,1000000000000)</f>
        <v>881.821937780857</v>
      </c>
      <c r="AK1633" s="8" t="n">
        <f aca="false">IF(AND(AP1633&gt;=V_NEED,AR1633&gt;=P_MIN,AQ1633&gt;=Z_MIN,F1633&lt;=N_CAP,D1633&lt;=R_MAX,OR(CORONA_REQ=0,O1633&gt;=G1633),OR(CORE_MODE&lt;&gt;3,E_CORE&lt;=E_NULL_MAX),N_CW_A_OK="yes"),1,0)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IF(CORE_MODE=1,G1633,IF(OR(CORE_MODE=3,CORE_MODE=4),IF(A_FEED=2,0,G1633)+(CHOOSE(N_CW+1,0,1,CW_N2,CW_N3,CW_N4,CW_N5,CW_N6)+IF(A_FEED=2,CHOOSE(MIN(N_CW_A,6)+1,0,1,CW_N2,CW_N3,CW_N4,CW_N5,CW_N6),CHOOSE(MIN(N_CW_A,2)+1,0,CW_A1,CW_A2)))*CW_PER_SWING*AM1633,AM1633))</f>
        <v>17.986739202432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2*ROUNDUP(G1634*1000/V_ZENER,0)*PRICE_Z+(4+IF(CORE_MODE=1,1,0)+IF(OR(CORE_MODE=3,CORE_MODE=4),IF(A_FEED=2,0,1)+2*N_CW+2*N_CW_A,0))*ROUNDUP(G1634*DIODE_SAFETY/V_STICK,0)*PRICE_STICK</f>
        <v>74.4</v>
      </c>
      <c r="AG1634" s="24" t="n">
        <f aca="false">SUM(X1634:AF1634)</f>
        <v>3311.06659294</v>
      </c>
      <c r="AH1634" s="20" t="n">
        <f aca="false">FIXED_BOM</f>
        <v>3754</v>
      </c>
      <c r="AI1634" s="24" t="n">
        <f aca="false">(AG1634+AH1634)*(1+CONT)</f>
        <v>8124.826581881</v>
      </c>
      <c r="AJ1634" s="24" t="n">
        <f aca="false">IF(AR1634&gt;0,AI1634/AR1634,1000000000000)</f>
        <v>748.918707160913</v>
      </c>
      <c r="AK1634" s="8" t="n">
        <f aca="false">IF(AND(AP1634&gt;=V_NEED,AR1634&gt;=P_MIN,AQ1634&gt;=Z_MIN,F1634&lt;=N_CAP,D1634&lt;=R_MAX,OR(CORONA_REQ=0,O1634&gt;=G1634),OR(CORE_MODE&lt;&gt;3,E_CORE&lt;=E_NULL_MAX),N_CW_A_OK="yes"),1,0)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IF(CORE_MODE=1,G1634,IF(OR(CORE_MODE=3,CORE_MODE=4),IF(A_FEED=2,0,G1634)+(CHOOSE(N_CW+1,0,1,CW_N2,CW_N3,CW_N4,CW_N5,CW_N6)+IF(A_FEED=2,CHOOSE(MIN(N_CW_A,6)+1,0,1,CW_N2,CW_N3,CW_N4,CW_N5,CW_N6),CHOOSE(MIN(N_CW_A,2)+1,0,CW_A1,CW_A2)))*CW_PER_SWING*AM1634,AM1634))</f>
        <v>18.318219704928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2*ROUNDUP(G1635*1000/V_ZENER,0)*PRICE_Z+(4+IF(CORE_MODE=1,1,0)+IF(OR(CORE_MODE=3,CORE_MODE=4),IF(A_FEED=2,0,1)+2*N_CW+2*N_CW_A,0))*ROUNDUP(G1635*DIODE_SAFETY/V_STICK,0)*PRICE_STICK</f>
        <v>74.4</v>
      </c>
      <c r="AG1635" s="24" t="n">
        <f aca="false">SUM(X1635:AF1635)</f>
        <v>3931.12261165</v>
      </c>
      <c r="AH1635" s="20" t="n">
        <f aca="false">FIXED_BOM</f>
        <v>3754</v>
      </c>
      <c r="AI1635" s="24" t="n">
        <f aca="false">(AG1635+AH1635)*(1+CONT)</f>
        <v>8837.8910033975</v>
      </c>
      <c r="AJ1635" s="24" t="n">
        <f aca="false">IF(AR1635&gt;0,AI1635/AR1635,1000000000000)</f>
        <v>670.076659701526</v>
      </c>
      <c r="AK1635" s="8" t="n">
        <f aca="false">IF(AND(AP1635&gt;=V_NEED,AR1635&gt;=P_MIN,AQ1635&gt;=Z_MIN,F1635&lt;=N_CAP,D1635&lt;=R_MAX,OR(CORONA_REQ=0,O1635&gt;=G1635),OR(CORE_MODE&lt;&gt;3,E_CORE&lt;=E_NULL_MAX),N_CW_A_OK="yes"),1,0)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IF(CORE_MODE=1,G1635,IF(OR(CORE_MODE=3,CORE_MODE=4),IF(A_FEED=2,0,G1635)+(CHOOSE(N_CW+1,0,1,CW_N2,CW_N3,CW_N4,CW_N5,CW_N6)+IF(A_FEED=2,CHOOSE(MIN(N_CW_A,6)+1,0,1,CW_N2,CW_N3,CW_N4,CW_N5,CW_N6),CHOOSE(MIN(N_CW_A,2)+1,0,CW_A1,CW_A2)))*CW_PER_SWING*AM1635,AM1635))</f>
        <v>18.586129941522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2*ROUNDUP(G1636*1000/V_ZENER,0)*PRICE_Z+(4+IF(CORE_MODE=1,1,0)+IF(OR(CORE_MODE=3,CORE_MODE=4),IF(A_FEED=2,0,1)+2*N_CW+2*N_CW_A,0))*ROUNDUP(G1636*DIODE_SAFETY/V_STICK,0)*PRICE_STICK</f>
        <v>74.4</v>
      </c>
      <c r="AG1636" s="24" t="n">
        <f aca="false">SUM(X1636:AF1636)</f>
        <v>5079.41729099</v>
      </c>
      <c r="AH1636" s="20" t="n">
        <f aca="false">FIXED_BOM</f>
        <v>3754</v>
      </c>
      <c r="AI1636" s="24" t="n">
        <f aca="false">(AG1636+AH1636)*(1+CONT)</f>
        <v>10158.4298846385</v>
      </c>
      <c r="AJ1636" s="24" t="n">
        <f aca="false">IF(AR1636&gt;0,AI1636/AR1636,1000000000000)</f>
        <v>569.101913314875</v>
      </c>
      <c r="AK1636" s="8" t="n">
        <f aca="false">IF(AND(AP1636&gt;=V_NEED,AR1636&gt;=P_MIN,AQ1636&gt;=Z_MIN,F1636&lt;=N_CAP,D1636&lt;=R_MAX,OR(CORONA_REQ=0,O1636&gt;=G1636),OR(CORE_MODE&lt;&gt;3,E_CORE&lt;=E_NULL_MAX),N_CW_A_OK="yes"),1,0)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IF(CORE_MODE=1,G1636,IF(OR(CORE_MODE=3,CORE_MODE=4),IF(A_FEED=2,0,G1636)+(CHOOSE(N_CW+1,0,1,CW_N2,CW_N3,CW_N4,CW_N5,CW_N6)+IF(A_FEED=2,CHOOSE(MIN(N_CW_A,6)+1,0,1,CW_N2,CW_N3,CW_N4,CW_N5,CW_N6),CHOOSE(MIN(N_CW_A,2)+1,0,CW_A1,CW_A2)))*CW_PER_SWING*AM1636,AM1636))</f>
        <v>19.113783946686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2*ROUNDUP(G1637*1000/V_ZENER,0)*PRICE_Z+(4+IF(CORE_MODE=1,1,0)+IF(OR(CORE_MODE=3,CORE_MODE=4),IF(A_FEED=2,0,1)+2*N_CW+2*N_CW_A,0))*ROUNDUP(G1637*DIODE_SAFETY/V_STICK,0)*PRICE_STICK</f>
        <v>74.4</v>
      </c>
      <c r="AG1637" s="24" t="n">
        <f aca="false">SUM(X1637:AF1637)</f>
        <v>1644.28037247</v>
      </c>
      <c r="AH1637" s="20" t="n">
        <f aca="false">FIXED_BOM</f>
        <v>3754</v>
      </c>
      <c r="AI1637" s="24" t="n">
        <f aca="false">(AG1637+AH1637)*(1+CONT)</f>
        <v>6208.0224283405</v>
      </c>
      <c r="AJ1637" s="24" t="n">
        <f aca="false">IF(AR1637&gt;0,AI1637/AR1637,1000000000000)</f>
        <v>1389.93034663737</v>
      </c>
      <c r="AK1637" s="8" t="n">
        <f aca="false">IF(AND(AP1637&gt;=V_NEED,AR1637&gt;=P_MIN,AQ1637&gt;=Z_MIN,F1637&lt;=N_CAP,D1637&lt;=R_MAX,OR(CORONA_REQ=0,O1637&gt;=G1637),OR(CORE_MODE&lt;&gt;3,E_CORE&lt;=E_NULL_MAX),N_CW_A_OK="yes"),1,0)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IF(CORE_MODE=1,G1637,IF(OR(CORE_MODE=3,CORE_MODE=4),IF(A_FEED=2,0,G1637)+(CHOOSE(N_CW+1,0,1,CW_N2,CW_N3,CW_N4,CW_N5,CW_N6)+IF(A_FEED=2,CHOOSE(MIN(N_CW_A,6)+1,0,1,CW_N2,CW_N3,CW_N4,CW_N5,CW_N6),CHOOSE(MIN(N_CW_A,2)+1,0,CW_A1,CW_A2)))*CW_PER_SWING*AM1637,AM1637))</f>
        <v>17.547575075316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2*ROUNDUP(G1638*1000/V_ZENER,0)*PRICE_Z+(4+IF(CORE_MODE=1,1,0)+IF(OR(CORE_MODE=3,CORE_MODE=4),IF(A_FEED=2,0,1)+2*N_CW+2*N_CW_A,0))*ROUNDUP(G1638*DIODE_SAFETY/V_STICK,0)*PRICE_STICK</f>
        <v>74.4</v>
      </c>
      <c r="AG1638" s="24" t="n">
        <f aca="false">SUM(X1638:AF1638)</f>
        <v>2269.20998865</v>
      </c>
      <c r="AH1638" s="20" t="n">
        <f aca="false">FIXED_BOM</f>
        <v>3754</v>
      </c>
      <c r="AI1638" s="24" t="n">
        <f aca="false">(AG1638+AH1638)*(1+CONT)</f>
        <v>6926.6914869475</v>
      </c>
      <c r="AJ1638" s="24" t="n">
        <f aca="false">IF(AR1638&gt;0,AI1638/AR1638,1000000000000)</f>
        <v>969.343138537227</v>
      </c>
      <c r="AK1638" s="8" t="n">
        <f aca="false">IF(AND(AP1638&gt;=V_NEED,AR1638&gt;=P_MIN,AQ1638&gt;=Z_MIN,F1638&lt;=N_CAP,D1638&lt;=R_MAX,OR(CORONA_REQ=0,O1638&gt;=G1638),OR(CORE_MODE&lt;&gt;3,E_CORE&lt;=E_NULL_MAX),N_CW_A_OK="yes"),1,0)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IF(CORE_MODE=1,G1638,IF(OR(CORE_MODE=3,CORE_MODE=4),IF(A_FEED=2,0,G1638)+(CHOOSE(N_CW+1,0,1,CW_N2,CW_N3,CW_N4,CW_N5,CW_N6)+IF(A_FEED=2,CHOOSE(MIN(N_CW_A,6)+1,0,1,CW_N2,CW_N3,CW_N4,CW_N5,CW_N6),CHOOSE(MIN(N_CW_A,2)+1,0,CW_A1,CW_A2)))*CW_PER_SWING*AM1638,AM1638))</f>
        <v>17.812123647318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2*ROUNDUP(G1639*1000/V_ZENER,0)*PRICE_Z+(4+IF(CORE_MODE=1,1,0)+IF(OR(CORE_MODE=3,CORE_MODE=4),IF(A_FEED=2,0,1)+2*N_CW+2*N_CW_A,0))*ROUNDUP(G1639*DIODE_SAFETY/V_STICK,0)*PRICE_STICK</f>
        <v>74.4</v>
      </c>
      <c r="AG1639" s="24" t="n">
        <f aca="false">SUM(X1639:AF1639)</f>
        <v>2894.13959636</v>
      </c>
      <c r="AH1639" s="20" t="n">
        <f aca="false">FIXED_BOM</f>
        <v>3754</v>
      </c>
      <c r="AI1639" s="24" t="n">
        <f aca="false">(AG1639+AH1639)*(1+CONT)</f>
        <v>7645.360535814</v>
      </c>
      <c r="AJ1639" s="24" t="n">
        <f aca="false">IF(AR1639&gt;0,AI1639/AR1639,1000000000000)</f>
        <v>779.052211340529</v>
      </c>
      <c r="AK1639" s="8" t="n">
        <f aca="false">IF(AND(AP1639&gt;=V_NEED,AR1639&gt;=P_MIN,AQ1639&gt;=Z_MIN,F1639&lt;=N_CAP,D1639&lt;=R_MAX,OR(CORONA_REQ=0,O1639&gt;=G1639),OR(CORE_MODE&lt;&gt;3,E_CORE&lt;=E_NULL_MAX),N_CW_A_OK="yes"),1,0)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IF(CORE_MODE=1,G1639,IF(OR(CORE_MODE=3,CORE_MODE=4),IF(A_FEED=2,0,G1639)+(CHOOSE(N_CW+1,0,1,CW_N2,CW_N3,CW_N4,CW_N5,CW_N6)+IF(A_FEED=2,CHOOSE(MIN(N_CW_A,6)+1,0,1,CW_N2,CW_N3,CW_N4,CW_N5,CW_N6),CHOOSE(MIN(N_CW_A,2)+1,0,CW_A1,CW_A2)))*CW_PER_SWING*AM1639,AM1639))</f>
        <v>18.160285136994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2*ROUNDUP(G1640*1000/V_ZENER,0)*PRICE_Z+(4+IF(CORE_MODE=1,1,0)+IF(OR(CORE_MODE=3,CORE_MODE=4),IF(A_FEED=2,0,1)+2*N_CW+2*N_CW_A,0))*ROUNDUP(G1640*DIODE_SAFETY/V_STICK,0)*PRICE_STICK</f>
        <v>74.4</v>
      </c>
      <c r="AG1640" s="24" t="n">
        <f aca="false">SUM(X1640:AF1640)</f>
        <v>3519.06921604</v>
      </c>
      <c r="AH1640" s="20" t="n">
        <f aca="false">FIXED_BOM</f>
        <v>3754</v>
      </c>
      <c r="AI1640" s="24" t="n">
        <f aca="false">(AG1640+AH1640)*(1+CONT)</f>
        <v>8364.029598446</v>
      </c>
      <c r="AJ1640" s="24" t="n">
        <f aca="false">IF(AR1640&gt;0,AI1640/AR1640,1000000000000)</f>
        <v>669.853043575612</v>
      </c>
      <c r="AK1640" s="8" t="n">
        <f aca="false">IF(AND(AP1640&gt;=V_NEED,AR1640&gt;=P_MIN,AQ1640&gt;=Z_MIN,F1640&lt;=N_CAP,D1640&lt;=R_MAX,OR(CORONA_REQ=0,O1640&gt;=G1640),OR(CORE_MODE&lt;&gt;3,E_CORE&lt;=E_NULL_MAX),N_CW_A_OK="yes"),1,0)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IF(CORE_MODE=1,G1640,IF(OR(CORE_MODE=3,CORE_MODE=4),IF(A_FEED=2,0,G1640)+(CHOOSE(N_CW+1,0,1,CW_N2,CW_N3,CW_N4,CW_N5,CW_N6)+IF(A_FEED=2,CHOOSE(MIN(N_CW_A,6)+1,0,1,CW_N2,CW_N3,CW_N4,CW_N5,CW_N6),CHOOSE(MIN(N_CW_A,2)+1,0,CW_A1,CW_A2)))*CW_PER_SWING*AM1640,AM1640))</f>
        <v>18.48537762786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2*ROUNDUP(G1641*1000/V_ZENER,0)*PRICE_Z+(4+IF(CORE_MODE=1,1,0)+IF(OR(CORE_MODE=3,CORE_MODE=4),IF(A_FEED=2,0,1)+2*N_CW+2*N_CW_A,0))*ROUNDUP(G1641*DIODE_SAFETY/V_STICK,0)*PRICE_STICK</f>
        <v>74.4</v>
      </c>
      <c r="AG1641" s="24" t="n">
        <f aca="false">SUM(X1641:AF1641)</f>
        <v>4143.99882375</v>
      </c>
      <c r="AH1641" s="20" t="n">
        <f aca="false">FIXED_BOM</f>
        <v>3754</v>
      </c>
      <c r="AI1641" s="24" t="n">
        <f aca="false">(AG1641+AH1641)*(1+CONT)</f>
        <v>9082.6986473125</v>
      </c>
      <c r="AJ1641" s="24" t="n">
        <f aca="false">IF(AR1641&gt;0,AI1641/AR1641,1000000000000)</f>
        <v>598.747792266747</v>
      </c>
      <c r="AK1641" s="8" t="n">
        <f aca="false">IF(AND(AP1641&gt;=V_NEED,AR1641&gt;=P_MIN,AQ1641&gt;=Z_MIN,F1641&lt;=N_CAP,D1641&lt;=R_MAX,OR(CORONA_REQ=0,O1641&gt;=G1641),OR(CORE_MODE&lt;&gt;3,E_CORE&lt;=E_NULL_MAX),N_CW_A_OK="yes"),1,0)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IF(CORE_MODE=1,G1641,IF(OR(CORE_MODE=3,CORE_MODE=4),IF(A_FEED=2,0,G1641)+(CHOOSE(N_CW+1,0,1,CW_N2,CW_N3,CW_N4,CW_N5,CW_N6)+IF(A_FEED=2,CHOOSE(MIN(N_CW_A,6)+1,0,1,CW_N2,CW_N3,CW_N4,CW_N5,CW_N6),CHOOSE(MIN(N_CW_A,2)+1,0,CW_A1,CW_A2)))*CW_PER_SWING*AM1641,AM1641))</f>
        <v>18.74811378726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2*ROUNDUP(G1642*1000/V_ZENER,0)*PRICE_Z+(4+IF(CORE_MODE=1,1,0)+IF(OR(CORE_MODE=3,CORE_MODE=4),IF(A_FEED=2,0,1)+2*N_CW+2*N_CW_A,0))*ROUNDUP(G1642*DIODE_SAFETY/V_STICK,0)*PRICE_STICK</f>
        <v>74.4</v>
      </c>
      <c r="AG1642" s="24" t="n">
        <f aca="false">SUM(X1642:AF1642)</f>
        <v>5393.85799811</v>
      </c>
      <c r="AH1642" s="20" t="n">
        <f aca="false">FIXED_BOM</f>
        <v>3754</v>
      </c>
      <c r="AI1642" s="24" t="n">
        <f aca="false">(AG1642+AH1642)*(1+CONT)</f>
        <v>10520.0366978265</v>
      </c>
      <c r="AJ1642" s="24" t="n">
        <f aca="false">IF(AR1642&gt;0,AI1642/AR1642,1000000000000)</f>
        <v>512.602532833686</v>
      </c>
      <c r="AK1642" s="8" t="n">
        <f aca="false">IF(AND(AP1642&gt;=V_NEED,AR1642&gt;=P_MIN,AQ1642&gt;=Z_MIN,F1642&lt;=N_CAP,D1642&lt;=R_MAX,OR(CORONA_REQ=0,O1642&gt;=G1642),OR(CORE_MODE&lt;&gt;3,E_CORE&lt;=E_NULL_MAX),N_CW_A_OK="yes"),1,0)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IF(CORE_MODE=1,G1642,IF(OR(CORE_MODE=3,CORE_MODE=4),IF(A_FEED=2,0,G1642)+(CHOOSE(N_CW+1,0,1,CW_N2,CW_N3,CW_N4,CW_N5,CW_N6)+IF(A_FEED=2,CHOOSE(MIN(N_CW_A,6)+1,0,1,CW_N2,CW_N3,CW_N4,CW_N5,CW_N6),CHOOSE(MIN(N_CW_A,2)+1,0,CW_A1,CW_A2)))*CW_PER_SWING*AM1642,AM1642))</f>
        <v>19.477760540238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2*ROUNDUP(G1643*1000/V_ZENER,0)*PRICE_Z+(4+IF(CORE_MODE=1,1,0)+IF(OR(CORE_MODE=3,CORE_MODE=4),IF(A_FEED=2,0,1)+2*N_CW+2*N_CW_A,0))*ROUNDUP(G1643*DIODE_SAFETY/V_STICK,0)*PRICE_STICK</f>
        <v>74.4</v>
      </c>
      <c r="AG1643" s="24" t="n">
        <f aca="false">SUM(X1643:AF1643)</f>
        <v>1586.67995758</v>
      </c>
      <c r="AH1643" s="20" t="n">
        <f aca="false">FIXED_BOM</f>
        <v>3754</v>
      </c>
      <c r="AI1643" s="24" t="n">
        <f aca="false">(AG1643+AH1643)*(1+CONT)</f>
        <v>6141.781951217</v>
      </c>
      <c r="AJ1643" s="24" t="n">
        <f aca="false">IF(AR1643&gt;0,AI1643/AR1643,1000000000000)</f>
        <v>1949.51706355137</v>
      </c>
      <c r="AK1643" s="8" t="n">
        <f aca="false">IF(AND(AP1643&gt;=V_NEED,AR1643&gt;=P_MIN,AQ1643&gt;=Z_MIN,F1643&lt;=N_CAP,D1643&lt;=R_MAX,OR(CORONA_REQ=0,O1643&gt;=G1643),OR(CORE_MODE&lt;&gt;3,E_CORE&lt;=E_NULL_MAX),N_CW_A_OK="yes"),1,0)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IF(CORE_MODE=1,G1643,IF(OR(CORE_MODE=3,CORE_MODE=4),IF(A_FEED=2,0,G1643)+(CHOOSE(N_CW+1,0,1,CW_N2,CW_N3,CW_N4,CW_N5,CW_N6)+IF(A_FEED=2,CHOOSE(MIN(N_CW_A,6)+1,0,1,CW_N2,CW_N3,CW_N4,CW_N5,CW_N6),CHOOSE(MIN(N_CW_A,2)+1,0,CW_A1,CW_A2)))*CW_PER_SWING*AM1643,AM1643))</f>
        <v>17.449407677988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2*ROUNDUP(G1644*1000/V_ZENER,0)*PRICE_Z+(4+IF(CORE_MODE=1,1,0)+IF(OR(CORE_MODE=3,CORE_MODE=4),IF(A_FEED=2,0,1)+2*N_CW+2*N_CW_A,0))*ROUNDUP(G1644*DIODE_SAFETY/V_STICK,0)*PRICE_STICK</f>
        <v>74.4</v>
      </c>
      <c r="AG1644" s="24" t="n">
        <f aca="false">SUM(X1644:AF1644)</f>
        <v>2129.86006593</v>
      </c>
      <c r="AH1644" s="20" t="n">
        <f aca="false">FIXED_BOM</f>
        <v>3754</v>
      </c>
      <c r="AI1644" s="24" t="n">
        <f aca="false">(AG1644+AH1644)*(1+CONT)</f>
        <v>6766.4390758195</v>
      </c>
      <c r="AJ1644" s="24" t="n">
        <f aca="false">IF(AR1644&gt;0,AI1644/AR1644,1000000000000)</f>
        <v>1333.84489171532</v>
      </c>
      <c r="AK1644" s="8" t="n">
        <f aca="false">IF(AND(AP1644&gt;=V_NEED,AR1644&gt;=P_MIN,AQ1644&gt;=Z_MIN,F1644&lt;=N_CAP,D1644&lt;=R_MAX,OR(CORONA_REQ=0,O1644&gt;=G1644),OR(CORE_MODE&lt;&gt;3,E_CORE&lt;=E_NULL_MAX),N_CW_A_OK="yes"),1,0)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IF(CORE_MODE=1,G1644,IF(OR(CORE_MODE=3,CORE_MODE=4),IF(A_FEED=2,0,G1644)+(CHOOSE(N_CW+1,0,1,CW_N2,CW_N3,CW_N4,CW_N5,CW_N6)+IF(A_FEED=2,CHOOSE(MIN(N_CW_A,6)+1,0,1,CW_N2,CW_N3,CW_N4,CW_N5,CW_N6),CHOOSE(MIN(N_CW_A,2)+1,0,CW_A1,CW_A2)))*CW_PER_SWING*AM1644,AM1644))</f>
        <v>17.651812144824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2*ROUNDUP(G1645*1000/V_ZENER,0)*PRICE_Z+(4+IF(CORE_MODE=1,1,0)+IF(OR(CORE_MODE=3,CORE_MODE=4),IF(A_FEED=2,0,1)+2*N_CW+2*N_CW_A,0))*ROUNDUP(G1645*DIODE_SAFETY/V_STICK,0)*PRICE_STICK</f>
        <v>74.4</v>
      </c>
      <c r="AG1645" s="24" t="n">
        <f aca="false">SUM(X1645:AF1645)</f>
        <v>2771.89818722</v>
      </c>
      <c r="AH1645" s="20" t="n">
        <f aca="false">FIXED_BOM</f>
        <v>3754</v>
      </c>
      <c r="AI1645" s="24" t="n">
        <f aca="false">(AG1645+AH1645)*(1+CONT)</f>
        <v>7504.782915303</v>
      </c>
      <c r="AJ1645" s="24" t="n">
        <f aca="false">IF(AR1645&gt;0,AI1645/AR1645,1000000000000)</f>
        <v>1072.71777734209</v>
      </c>
      <c r="AK1645" s="8" t="n">
        <f aca="false">IF(AND(AP1645&gt;=V_NEED,AR1645&gt;=P_MIN,AQ1645&gt;=Z_MIN,F1645&lt;=N_CAP,D1645&lt;=R_MAX,OR(CORONA_REQ=0,O1645&gt;=G1645),OR(CORE_MODE&lt;&gt;3,E_CORE&lt;=E_NULL_MAX),N_CW_A_OK="yes"),1,0)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IF(CORE_MODE=1,G1645,IF(OR(CORE_MODE=3,CORE_MODE=4),IF(A_FEED=2,0,G1645)+(CHOOSE(N_CW+1,0,1,CW_N2,CW_N3,CW_N4,CW_N5,CW_N6)+IF(A_FEED=2,CHOOSE(MIN(N_CW_A,6)+1,0,1,CW_N2,CW_N3,CW_N4,CW_N5,CW_N6),CHOOSE(MIN(N_CW_A,2)+1,0,CW_A1,CW_A2)))*CW_PER_SWING*AM1645,AM1645))</f>
        <v>17.834759704476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2*ROUNDUP(G1646*1000/V_ZENER,0)*PRICE_Z+(4+IF(CORE_MODE=1,1,0)+IF(OR(CORE_MODE=3,CORE_MODE=4),IF(A_FEED=2,0,1)+2*N_CW+2*N_CW_A,0))*ROUNDUP(G1646*DIODE_SAFETY/V_STICK,0)*PRICE_STICK</f>
        <v>74.4</v>
      </c>
      <c r="AG1646" s="24" t="n">
        <f aca="false">SUM(X1646:AF1646)</f>
        <v>3315.07835057</v>
      </c>
      <c r="AH1646" s="20" t="n">
        <f aca="false">FIXED_BOM</f>
        <v>3754</v>
      </c>
      <c r="AI1646" s="24" t="n">
        <f aca="false">(AG1646+AH1646)*(1+CONT)</f>
        <v>8129.4401031555</v>
      </c>
      <c r="AJ1646" s="24" t="n">
        <f aca="false">IF(AR1646&gt;0,AI1646/AR1646,1000000000000)</f>
        <v>912.036707367341</v>
      </c>
      <c r="AK1646" s="8" t="n">
        <f aca="false">IF(AND(AP1646&gt;=V_NEED,AR1646&gt;=P_MIN,AQ1646&gt;=Z_MIN,F1646&lt;=N_CAP,D1646&lt;=R_MAX,OR(CORONA_REQ=0,O1646&gt;=G1646),OR(CORE_MODE&lt;&gt;3,E_CORE&lt;=E_NULL_MAX),N_CW_A_OK="yes"),1,0)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IF(CORE_MODE=1,G1646,IF(OR(CORE_MODE=3,CORE_MODE=4),IF(A_FEED=2,0,G1646)+(CHOOSE(N_CW+1,0,1,CW_N2,CW_N3,CW_N4,CW_N5,CW_N6)+IF(A_FEED=2,CHOOSE(MIN(N_CW_A,6)+1,0,1,CW_N2,CW_N3,CW_N4,CW_N5,CW_N6),CHOOSE(MIN(N_CW_A,2)+1,0,CW_A1,CW_A2)))*CW_PER_SWING*AM1646,AM1646))</f>
        <v>18.049150712736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2*ROUNDUP(G1647*1000/V_ZENER,0)*PRICE_Z+(4+IF(CORE_MODE=1,1,0)+IF(OR(CORE_MODE=3,CORE_MODE=4),IF(A_FEED=2,0,1)+2*N_CW+2*N_CW_A,0))*ROUNDUP(G1647*DIODE_SAFETY/V_STICK,0)*PRICE_STICK</f>
        <v>74.4</v>
      </c>
      <c r="AG1647" s="24" t="n">
        <f aca="false">SUM(X1647:AF1647)</f>
        <v>3858.25851892</v>
      </c>
      <c r="AH1647" s="20" t="n">
        <f aca="false">FIXED_BOM</f>
        <v>3754</v>
      </c>
      <c r="AI1647" s="24" t="n">
        <f aca="false">(AG1647+AH1647)*(1+CONT)</f>
        <v>8754.097296758</v>
      </c>
      <c r="AJ1647" s="24" t="n">
        <f aca="false">IF(AR1647&gt;0,AI1647/AR1647,1000000000000)</f>
        <v>806.872376289055</v>
      </c>
      <c r="AK1647" s="8" t="n">
        <f aca="false">IF(AND(AP1647&gt;=V_NEED,AR1647&gt;=P_MIN,AQ1647&gt;=Z_MIN,F1647&lt;=N_CAP,D1647&lt;=R_MAX,OR(CORONA_REQ=0,O1647&gt;=G1647),OR(CORE_MODE&lt;&gt;3,E_CORE&lt;=E_NULL_MAX),N_CW_A_OK="yes"),1,0)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IF(CORE_MODE=1,G1647,IF(OR(CORE_MODE=3,CORE_MODE=4),IF(A_FEED=2,0,G1647)+(CHOOSE(N_CW+1,0,1,CW_N2,CW_N3,CW_N4,CW_N5,CW_N6)+IF(A_FEED=2,CHOOSE(MIN(N_CW_A,6)+1,0,1,CW_N2,CW_N3,CW_N4,CW_N5,CW_N6),CHOOSE(MIN(N_CW_A,2)+1,0,CW_A1,CW_A2)))*CW_PER_SWING*AM1647,AM1647))</f>
        <v>18.317043971226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2*ROUNDUP(G1648*1000/V_ZENER,0)*PRICE_Z+(4+IF(CORE_MODE=1,1,0)+IF(OR(CORE_MODE=3,CORE_MODE=4),IF(A_FEED=2,0,1)+2*N_CW+2*N_CW_A,0))*ROUNDUP(G1648*DIODE_SAFETY/V_STICK,0)*PRICE_STICK</f>
        <v>74.4</v>
      </c>
      <c r="AG1648" s="24" t="n">
        <f aca="false">SUM(X1648:AF1648)</f>
        <v>5043.47680356</v>
      </c>
      <c r="AH1648" s="20" t="n">
        <f aca="false">FIXED_BOM</f>
        <v>3754</v>
      </c>
      <c r="AI1648" s="24" t="n">
        <f aca="false">(AG1648+AH1648)*(1+CONT)</f>
        <v>10117.098324094</v>
      </c>
      <c r="AJ1648" s="24" t="n">
        <f aca="false">IF(AR1648&gt;0,AI1648/AR1648,1000000000000)</f>
        <v>688.18522036399</v>
      </c>
      <c r="AK1648" s="8" t="n">
        <f aca="false">IF(AND(AP1648&gt;=V_NEED,AR1648&gt;=P_MIN,AQ1648&gt;=Z_MIN,F1648&lt;=N_CAP,D1648&lt;=R_MAX,OR(CORONA_REQ=0,O1648&gt;=G1648),OR(CORE_MODE&lt;&gt;3,E_CORE&lt;=E_NULL_MAX),N_CW_A_OK="yes"),1,0)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IF(CORE_MODE=1,G1648,IF(OR(CORE_MODE=3,CORE_MODE=4),IF(A_FEED=2,0,G1648)+(CHOOSE(N_CW+1,0,1,CW_N2,CW_N3,CW_N4,CW_N5,CW_N6)+IF(A_FEED=2,CHOOSE(MIN(N_CW_A,6)+1,0,1,CW_N2,CW_N3,CW_N4,CW_N5,CW_N6),CHOOSE(MIN(N_CW_A,2)+1,0,CW_A1,CW_A2)))*CW_PER_SWING*AM1648,AM1648))</f>
        <v>18.735583946508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2*ROUNDUP(G1649*1000/V_ZENER,0)*PRICE_Z+(4+IF(CORE_MODE=1,1,0)+IF(OR(CORE_MODE=3,CORE_MODE=4),IF(A_FEED=2,0,1)+2*N_CW+2*N_CW_A,0))*ROUNDUP(G1649*DIODE_SAFETY/V_STICK,0)*PRICE_STICK</f>
        <v>74.4</v>
      </c>
      <c r="AG1649" s="24" t="n">
        <f aca="false">SUM(X1649:AF1649)</f>
        <v>1599.67619356</v>
      </c>
      <c r="AH1649" s="20" t="n">
        <f aca="false">FIXED_BOM</f>
        <v>3754</v>
      </c>
      <c r="AI1649" s="24" t="n">
        <f aca="false">(AG1649+AH1649)*(1+CONT)</f>
        <v>6156.727622594</v>
      </c>
      <c r="AJ1649" s="24" t="n">
        <f aca="false">IF(AR1649&gt;0,AI1649/AR1649,1000000000000)</f>
        <v>1604.99052984862</v>
      </c>
      <c r="AK1649" s="8" t="n">
        <f aca="false">IF(AND(AP1649&gt;=V_NEED,AR1649&gt;=P_MIN,AQ1649&gt;=Z_MIN,F1649&lt;=N_CAP,D1649&lt;=R_MAX,OR(CORONA_REQ=0,O1649&gt;=G1649),OR(CORE_MODE&lt;&gt;3,E_CORE&lt;=E_NULL_MAX),N_CW_A_OK="yes"),1,0)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IF(CORE_MODE=1,G1649,IF(OR(CORE_MODE=3,CORE_MODE=4),IF(A_FEED=2,0,G1649)+(CHOOSE(N_CW+1,0,1,CW_N2,CW_N3,CW_N4,CW_N5,CW_N6)+IF(A_FEED=2,CHOOSE(MIN(N_CW_A,6)+1,0,1,CW_N2,CW_N3,CW_N4,CW_N5,CW_N6),CHOOSE(MIN(N_CW_A,2)+1,0,CW_A1,CW_A2)))*CW_PER_SWING*AM1649,AM1649))</f>
        <v>17.492532062148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2*ROUNDUP(G1650*1000/V_ZENER,0)*PRICE_Z+(4+IF(CORE_MODE=1,1,0)+IF(OR(CORE_MODE=3,CORE_MODE=4),IF(A_FEED=2,0,1)+2*N_CW+2*N_CW_A,0))*ROUNDUP(G1650*DIODE_SAFETY/V_STICK,0)*PRICE_STICK</f>
        <v>74.4</v>
      </c>
      <c r="AG1650" s="24" t="n">
        <f aca="false">SUM(X1650:AF1650)</f>
        <v>2248.21238481</v>
      </c>
      <c r="AH1650" s="20" t="n">
        <f aca="false">FIXED_BOM</f>
        <v>3754</v>
      </c>
      <c r="AI1650" s="24" t="n">
        <f aca="false">(AG1650+AH1650)*(1+CONT)</f>
        <v>6902.5442425315</v>
      </c>
      <c r="AJ1650" s="24" t="n">
        <f aca="false">IF(AR1650&gt;0,AI1650/AR1650,1000000000000)</f>
        <v>1122.36692497035</v>
      </c>
      <c r="AK1650" s="8" t="n">
        <f aca="false">IF(AND(AP1650&gt;=V_NEED,AR1650&gt;=P_MIN,AQ1650&gt;=Z_MIN,F1650&lt;=N_CAP,D1650&lt;=R_MAX,OR(CORONA_REQ=0,O1650&gt;=G1650),OR(CORE_MODE&lt;&gt;3,E_CORE&lt;=E_NULL_MAX),N_CW_A_OK="yes"),1,0)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IF(CORE_MODE=1,G1650,IF(OR(CORE_MODE=3,CORE_MODE=4),IF(A_FEED=2,0,G1650)+(CHOOSE(N_CW+1,0,1,CW_N2,CW_N3,CW_N4,CW_N5,CW_N6)+IF(A_FEED=2,CHOOSE(MIN(N_CW_A,6)+1,0,1,CW_N2,CW_N3,CW_N4,CW_N5,CW_N6),CHOOSE(MIN(N_CW_A,2)+1,0,CW_A1,CW_A2)))*CW_PER_SWING*AM1650,AM1650))</f>
        <v>17.752543235856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2*ROUNDUP(G1651*1000/V_ZENER,0)*PRICE_Z+(4+IF(CORE_MODE=1,1,0)+IF(OR(CORE_MODE=3,CORE_MODE=4),IF(A_FEED=2,0,1)+2*N_CW+2*N_CW_A,0))*ROUNDUP(G1651*DIODE_SAFETY/V_STICK,0)*PRICE_STICK</f>
        <v>74.4</v>
      </c>
      <c r="AG1651" s="24" t="n">
        <f aca="false">SUM(X1651:AF1651)</f>
        <v>2896.74850559</v>
      </c>
      <c r="AH1651" s="20" t="n">
        <f aca="false">FIXED_BOM</f>
        <v>3754</v>
      </c>
      <c r="AI1651" s="24" t="n">
        <f aca="false">(AG1651+AH1651)*(1+CONT)</f>
        <v>7648.3607814285</v>
      </c>
      <c r="AJ1651" s="24" t="n">
        <f aca="false">IF(AR1651&gt;0,AI1651/AR1651,1000000000000)</f>
        <v>903.837308146418</v>
      </c>
      <c r="AK1651" s="8" t="n">
        <f aca="false">IF(AND(AP1651&gt;=V_NEED,AR1651&gt;=P_MIN,AQ1651&gt;=Z_MIN,F1651&lt;=N_CAP,D1651&lt;=R_MAX,OR(CORONA_REQ=0,O1651&gt;=G1651),OR(CORE_MODE&lt;&gt;3,E_CORE&lt;=E_NULL_MAX),N_CW_A_OK="yes"),1,0)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IF(CORE_MODE=1,G1651,IF(OR(CORE_MODE=3,CORE_MODE=4),IF(A_FEED=2,0,G1651)+(CHOOSE(N_CW+1,0,1,CW_N2,CW_N3,CW_N4,CW_N5,CW_N6)+IF(A_FEED=2,CHOOSE(MIN(N_CW_A,6)+1,0,1,CW_N2,CW_N3,CW_N4,CW_N5,CW_N6),CHOOSE(MIN(N_CW_A,2)+1,0,CW_A1,CW_A2)))*CW_PER_SWING*AM1651,AM1651))</f>
        <v>17.97495215373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2*ROUNDUP(G1652*1000/V_ZENER,0)*PRICE_Z+(4+IF(CORE_MODE=1,1,0)+IF(OR(CORE_MODE=3,CORE_MODE=4),IF(A_FEED=2,0,1)+2*N_CW+2*N_CW_A,0))*ROUNDUP(G1652*DIODE_SAFETY/V_STICK,0)*PRICE_STICK</f>
        <v>74.4</v>
      </c>
      <c r="AG1652" s="24" t="n">
        <f aca="false">SUM(X1652:AF1652)</f>
        <v>3446.42685043</v>
      </c>
      <c r="AH1652" s="20" t="n">
        <f aca="false">FIXED_BOM</f>
        <v>3754</v>
      </c>
      <c r="AI1652" s="24" t="n">
        <f aca="false">(AG1652+AH1652)*(1+CONT)</f>
        <v>8280.4908779945</v>
      </c>
      <c r="AJ1652" s="24" t="n">
        <f aca="false">IF(AR1652&gt;0,AI1652/AR1652,1000000000000)</f>
        <v>767.747084054746</v>
      </c>
      <c r="AK1652" s="8" t="n">
        <f aca="false">IF(AND(AP1652&gt;=V_NEED,AR1652&gt;=P_MIN,AQ1652&gt;=Z_MIN,F1652&lt;=N_CAP,D1652&lt;=R_MAX,OR(CORONA_REQ=0,O1652&gt;=G1652),OR(CORE_MODE&lt;&gt;3,E_CORE&lt;=E_NULL_MAX),N_CW_A_OK="yes"),1,0)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IF(CORE_MODE=1,G1652,IF(OR(CORE_MODE=3,CORE_MODE=4),IF(A_FEED=2,0,G1652)+(CHOOSE(N_CW+1,0,1,CW_N2,CW_N3,CW_N4,CW_N5,CW_N6)+IF(A_FEED=2,CHOOSE(MIN(N_CW_A,6)+1,0,1,CW_N2,CW_N3,CW_N4,CW_N5,CW_N6),CHOOSE(MIN(N_CW_A,2)+1,0,CW_A1,CW_A2)))*CW_PER_SWING*AM1652,AM1652))</f>
        <v>18.30436981659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2*ROUNDUP(G1653*1000/V_ZENER,0)*PRICE_Z+(4+IF(CORE_MODE=1,1,0)+IF(OR(CORE_MODE=3,CORE_MODE=4),IF(A_FEED=2,0,1)+2*N_CW+2*N_CW_A,0))*ROUNDUP(G1653*DIODE_SAFETY/V_STICK,0)*PRICE_STICK</f>
        <v>74.4</v>
      </c>
      <c r="AG1653" s="24" t="n">
        <f aca="false">SUM(X1653:AF1653)</f>
        <v>4094.96302621</v>
      </c>
      <c r="AH1653" s="20" t="n">
        <f aca="false">FIXED_BOM</f>
        <v>3754</v>
      </c>
      <c r="AI1653" s="24" t="n">
        <f aca="false">(AG1653+AH1653)*(1+CONT)</f>
        <v>9026.3074801415</v>
      </c>
      <c r="AJ1653" s="24" t="n">
        <f aca="false">IF(AR1653&gt;0,AI1653/AR1653,1000000000000)</f>
        <v>689.37110739438</v>
      </c>
      <c r="AK1653" s="8" t="n">
        <f aca="false">IF(AND(AP1653&gt;=V_NEED,AR1653&gt;=P_MIN,AQ1653&gt;=Z_MIN,F1653&lt;=N_CAP,D1653&lt;=R_MAX,OR(CORONA_REQ=0,O1653&gt;=G1653),OR(CORE_MODE&lt;&gt;3,E_CORE&lt;=E_NULL_MAX),N_CW_A_OK="yes"),1,0)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IF(CORE_MODE=1,G1653,IF(OR(CORE_MODE=3,CORE_MODE=4),IF(A_FEED=2,0,G1653)+(CHOOSE(N_CW+1,0,1,CW_N2,CW_N3,CW_N4,CW_N5,CW_N6)+IF(A_FEED=2,CHOOSE(MIN(N_CW_A,6)+1,0,1,CW_N2,CW_N3,CW_N4,CW_N5,CW_N6),CHOOSE(MIN(N_CW_A,2)+1,0,CW_A1,CW_A2)))*CW_PER_SWING*AM1653,AM1653))</f>
        <v>18.570611954466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2*ROUNDUP(G1654*1000/V_ZENER,0)*PRICE_Z+(4+IF(CORE_MODE=1,1,0)+IF(OR(CORE_MODE=3,CORE_MODE=4),IF(A_FEED=2,0,1)+2*N_CW+2*N_CW_A,0))*ROUNDUP(G1654*DIODE_SAFETY/V_STICK,0)*PRICE_STICK</f>
        <v>74.4</v>
      </c>
      <c r="AG1654" s="24" t="n">
        <f aca="false">SUM(X1654:AF1654)</f>
        <v>5293.1775038</v>
      </c>
      <c r="AH1654" s="20" t="n">
        <f aca="false">FIXED_BOM</f>
        <v>3754</v>
      </c>
      <c r="AI1654" s="24" t="n">
        <f aca="false">(AG1654+AH1654)*(1+CONT)</f>
        <v>10404.25412937</v>
      </c>
      <c r="AJ1654" s="24" t="n">
        <f aca="false">IF(AR1654&gt;0,AI1654/AR1654,1000000000000)</f>
        <v>587.146563325037</v>
      </c>
      <c r="AK1654" s="8" t="n">
        <f aca="false">IF(AND(AP1654&gt;=V_NEED,AR1654&gt;=P_MIN,AQ1654&gt;=Z_MIN,F1654&lt;=N_CAP,D1654&lt;=R_MAX,OR(CORONA_REQ=0,O1654&gt;=G1654),OR(CORE_MODE&lt;&gt;3,E_CORE&lt;=E_NULL_MAX),N_CW_A_OK="yes"),1,0)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IF(CORE_MODE=1,G1654,IF(OR(CORE_MODE=3,CORE_MODE=4),IF(A_FEED=2,0,G1654)+(CHOOSE(N_CW+1,0,1,CW_N2,CW_N3,CW_N4,CW_N5,CW_N6)+IF(A_FEED=2,CHOOSE(MIN(N_CW_A,6)+1,0,1,CW_N2,CW_N3,CW_N4,CW_N5,CW_N6),CHOOSE(MIN(N_CW_A,2)+1,0,CW_A1,CW_A2)))*CW_PER_SWING*AM1654,AM1654))</f>
        <v>19.09754439021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2*ROUNDUP(G1655*1000/V_ZENER,0)*PRICE_Z+(4+IF(CORE_MODE=1,1,0)+IF(OR(CORE_MODE=3,CORE_MODE=4),IF(A_FEED=2,0,1)+2*N_CW+2*N_CW_A,0))*ROUNDUP(G1655*DIODE_SAFETY/V_STICK,0)*PRICE_STICK</f>
        <v>74.4</v>
      </c>
      <c r="AG1655" s="24" t="n">
        <f aca="false">SUM(X1655:AF1655)</f>
        <v>1711.53027945</v>
      </c>
      <c r="AH1655" s="20" t="n">
        <f aca="false">FIXED_BOM</f>
        <v>3754</v>
      </c>
      <c r="AI1655" s="24" t="n">
        <f aca="false">(AG1655+AH1655)*(1+CONT)</f>
        <v>6285.3598213675</v>
      </c>
      <c r="AJ1655" s="24" t="n">
        <f aca="false">IF(AR1655&gt;0,AI1655/AR1655,1000000000000)</f>
        <v>1421.47138434736</v>
      </c>
      <c r="AK1655" s="8" t="n">
        <f aca="false">IF(AND(AP1655&gt;=V_NEED,AR1655&gt;=P_MIN,AQ1655&gt;=Z_MIN,F1655&lt;=N_CAP,D1655&lt;=R_MAX,OR(CORONA_REQ=0,O1655&gt;=G1655),OR(CORE_MODE&lt;&gt;3,E_CORE&lt;=E_NULL_MAX),N_CW_A_OK="yes"),1,0)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IF(CORE_MODE=1,G1655,IF(OR(CORE_MODE=3,CORE_MODE=4),IF(A_FEED=2,0,G1655)+(CHOOSE(N_CW+1,0,1,CW_N2,CW_N3,CW_N4,CW_N5,CW_N6)+IF(A_FEED=2,CHOOSE(MIN(N_CW_A,6)+1,0,1,CW_N2,CW_N3,CW_N4,CW_N5,CW_N6),CHOOSE(MIN(N_CW_A,2)+1,0,CW_A1,CW_A2)))*CW_PER_SWING*AM1655,AM1655))</f>
        <v>17.52492628458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2*ROUNDUP(G1656*1000/V_ZENER,0)*PRICE_Z+(4+IF(CORE_MODE=1,1,0)+IF(OR(CORE_MODE=3,CORE_MODE=4),IF(A_FEED=2,0,1)+2*N_CW+2*N_CW_A,0))*ROUNDUP(G1656*DIODE_SAFETY/V_STICK,0)*PRICE_STICK</f>
        <v>74.4</v>
      </c>
      <c r="AG1656" s="24" t="n">
        <f aca="false">SUM(X1656:AF1656)</f>
        <v>2366.56457322</v>
      </c>
      <c r="AH1656" s="20" t="n">
        <f aca="false">FIXED_BOM</f>
        <v>3754</v>
      </c>
      <c r="AI1656" s="24" t="n">
        <f aca="false">(AG1656+AH1656)*(1+CONT)</f>
        <v>7038.649259203</v>
      </c>
      <c r="AJ1656" s="24" t="n">
        <f aca="false">IF(AR1656&gt;0,AI1656/AR1656,1000000000000)</f>
        <v>997.139792989045</v>
      </c>
      <c r="AK1656" s="8" t="n">
        <f aca="false">IF(AND(AP1656&gt;=V_NEED,AR1656&gt;=P_MIN,AQ1656&gt;=Z_MIN,F1656&lt;=N_CAP,D1656&lt;=R_MAX,OR(CORONA_REQ=0,O1656&gt;=G1656),OR(CORE_MODE&lt;&gt;3,E_CORE&lt;=E_NULL_MAX),N_CW_A_OK="yes"),1,0)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IF(CORE_MODE=1,G1656,IF(OR(CORE_MODE=3,CORE_MODE=4),IF(A_FEED=2,0,G1656)+(CHOOSE(N_CW+1,0,1,CW_N2,CW_N3,CW_N4,CW_N5,CW_N6)+IF(A_FEED=2,CHOOSE(MIN(N_CW_A,6)+1,0,1,CW_N2,CW_N3,CW_N4,CW_N5,CW_N6),CHOOSE(MIN(N_CW_A,2)+1,0,CW_A1,CW_A2)))*CW_PER_SWING*AM1656,AM1656))</f>
        <v>17.787878914806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2*ROUNDUP(G1657*1000/V_ZENER,0)*PRICE_Z+(4+IF(CORE_MODE=1,1,0)+IF(OR(CORE_MODE=3,CORE_MODE=4),IF(A_FEED=2,0,1)+2*N_CW+2*N_CW_A,0))*ROUNDUP(G1657*DIODE_SAFETY/V_STICK,0)*PRICE_STICK</f>
        <v>74.4</v>
      </c>
      <c r="AG1657" s="24" t="n">
        <f aca="false">SUM(X1657:AF1657)</f>
        <v>3021.59894246</v>
      </c>
      <c r="AH1657" s="20" t="n">
        <f aca="false">FIXED_BOM</f>
        <v>3754</v>
      </c>
      <c r="AI1657" s="24" t="n">
        <f aca="false">(AG1657+AH1657)*(1+CONT)</f>
        <v>7791.938783829</v>
      </c>
      <c r="AJ1657" s="24" t="n">
        <f aca="false">IF(AR1657&gt;0,AI1657/AR1657,1000000000000)</f>
        <v>802.091753123545</v>
      </c>
      <c r="AK1657" s="8" t="n">
        <f aca="false">IF(AND(AP1657&gt;=V_NEED,AR1657&gt;=P_MIN,AQ1657&gt;=Z_MIN,F1657&lt;=N_CAP,D1657&lt;=R_MAX,OR(CORONA_REQ=0,O1657&gt;=G1657),OR(CORE_MODE&lt;&gt;3,E_CORE&lt;=E_NULL_MAX),N_CW_A_OK="yes"),1,0)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IF(CORE_MODE=1,G1657,IF(OR(CORE_MODE=3,CORE_MODE=4),IF(A_FEED=2,0,G1657)+(CHOOSE(N_CW+1,0,1,CW_N2,CW_N3,CW_N4,CW_N5,CW_N6)+IF(A_FEED=2,CHOOSE(MIN(N_CW_A,6)+1,0,1,CW_N2,CW_N3,CW_N4,CW_N5,CW_N6),CHOOSE(MIN(N_CW_A,2)+1,0,CW_A1,CW_A2)))*CW_PER_SWING*AM1657,AM1657))</f>
        <v>18.133935119586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2*ROUNDUP(G1658*1000/V_ZENER,0)*PRICE_Z+(4+IF(CORE_MODE=1,1,0)+IF(OR(CORE_MODE=3,CORE_MODE=4),IF(A_FEED=2,0,1)+2*N_CW+2*N_CW_A,0))*ROUNDUP(G1658*DIODE_SAFETY/V_STICK,0)*PRICE_STICK</f>
        <v>74.4</v>
      </c>
      <c r="AG1658" s="24" t="n">
        <f aca="false">SUM(X1658:AF1658)</f>
        <v>3676.63323973</v>
      </c>
      <c r="AH1658" s="20" t="n">
        <f aca="false">FIXED_BOM</f>
        <v>3754</v>
      </c>
      <c r="AI1658" s="24" t="n">
        <f aca="false">(AG1658+AH1658)*(1+CONT)</f>
        <v>8545.2282256895</v>
      </c>
      <c r="AJ1658" s="24" t="n">
        <f aca="false">IF(AR1658&gt;0,AI1658/AR1658,1000000000000)</f>
        <v>691.35339639539</v>
      </c>
      <c r="AK1658" s="8" t="n">
        <f aca="false">IF(AND(AP1658&gt;=V_NEED,AR1658&gt;=P_MIN,AQ1658&gt;=Z_MIN,F1658&lt;=N_CAP,D1658&lt;=R_MAX,OR(CORONA_REQ=0,O1658&gt;=G1658),OR(CORE_MODE&lt;&gt;3,E_CORE&lt;=E_NULL_MAX),N_CW_A_OK="yes"),1,0)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IF(CORE_MODE=1,G1658,IF(OR(CORE_MODE=3,CORE_MODE=4),IF(A_FEED=2,0,G1658)+(CHOOSE(N_CW+1,0,1,CW_N2,CW_N3,CW_N4,CW_N5,CW_N6)+IF(A_FEED=2,CHOOSE(MIN(N_CW_A,6)+1,0,1,CW_N2,CW_N3,CW_N4,CW_N5,CW_N6),CHOOSE(MIN(N_CW_A,2)+1,0,CW_A1,CW_A2)))*CW_PER_SWING*AM1658,AM1658))</f>
        <v>18.455530121028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2*ROUNDUP(G1659*1000/V_ZENER,0)*PRICE_Z+(4+IF(CORE_MODE=1,1,0)+IF(OR(CORE_MODE=3,CORE_MODE=4),IF(A_FEED=2,0,1)+2*N_CW+2*N_CW_A,0))*ROUNDUP(G1659*DIODE_SAFETY/V_STICK,0)*PRICE_STICK</f>
        <v>74.4</v>
      </c>
      <c r="AG1659" s="24" t="n">
        <f aca="false">SUM(X1659:AF1659)</f>
        <v>4331.66748897</v>
      </c>
      <c r="AH1659" s="20" t="n">
        <f aca="false">FIXED_BOM</f>
        <v>3754</v>
      </c>
      <c r="AI1659" s="24" t="n">
        <f aca="false">(AG1659+AH1659)*(1+CONT)</f>
        <v>9298.5176123155</v>
      </c>
      <c r="AJ1659" s="24" t="n">
        <f aca="false">IF(AR1659&gt;0,AI1659/AR1659,1000000000000)</f>
        <v>620.064457794919</v>
      </c>
      <c r="AK1659" s="8" t="n">
        <f aca="false">IF(AND(AP1659&gt;=V_NEED,AR1659&gt;=P_MIN,AQ1659&gt;=Z_MIN,F1659&lt;=N_CAP,D1659&lt;=R_MAX,OR(CORONA_REQ=0,O1659&gt;=G1659),OR(CORE_MODE&lt;&gt;3,E_CORE&lt;=E_NULL_MAX),N_CW_A_OK="yes"),1,0)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IF(CORE_MODE=1,G1659,IF(OR(CORE_MODE=3,CORE_MODE=4),IF(A_FEED=2,0,G1659)+(CHOOSE(N_CW+1,0,1,CW_N2,CW_N3,CW_N4,CW_N5,CW_N6)+IF(A_FEED=2,CHOOSE(MIN(N_CW_A,6)+1,0,1,CW_N2,CW_N3,CW_N4,CW_N5,CW_N6),CHOOSE(MIN(N_CW_A,2)+1,0,CW_A1,CW_A2)))*CW_PER_SWING*AM1659,AM1659))</f>
        <v>18.715443670638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2*ROUNDUP(G1660*1000/V_ZENER,0)*PRICE_Z+(4+IF(CORE_MODE=1,1,0)+IF(OR(CORE_MODE=3,CORE_MODE=4),IF(A_FEED=2,0,1)+2*N_CW+2*N_CW_A,0))*ROUNDUP(G1660*DIODE_SAFETY/V_STICK,0)*PRICE_STICK</f>
        <v>74.4</v>
      </c>
      <c r="AG1660" s="24" t="n">
        <f aca="false">SUM(X1660:AF1660)</f>
        <v>5641.73615048</v>
      </c>
      <c r="AH1660" s="20" t="n">
        <f aca="false">FIXED_BOM</f>
        <v>3754</v>
      </c>
      <c r="AI1660" s="24" t="n">
        <f aca="false">(AG1660+AH1660)*(1+CONT)</f>
        <v>10805.096573052</v>
      </c>
      <c r="AJ1660" s="24" t="n">
        <f aca="false">IF(AR1660&gt;0,AI1660/AR1660,1000000000000)</f>
        <v>532.091585959132</v>
      </c>
      <c r="AK1660" s="8" t="n">
        <f aca="false">IF(AND(AP1660&gt;=V_NEED,AR1660&gt;=P_MIN,AQ1660&gt;=Z_MIN,F1660&lt;=N_CAP,D1660&lt;=R_MAX,OR(CORONA_REQ=0,O1660&gt;=G1660),OR(CORE_MODE&lt;&gt;3,E_CORE&lt;=E_NULL_MAX),N_CW_A_OK="yes"),1,0)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IF(CORE_MODE=1,G1660,IF(OR(CORE_MODE=3,CORE_MODE=4),IF(A_FEED=2,0,G1660)+(CHOOSE(N_CW+1,0,1,CW_N2,CW_N3,CW_N4,CW_N5,CW_N6)+IF(A_FEED=2,CHOOSE(MIN(N_CW_A,6)+1,0,1,CW_N2,CW_N3,CW_N4,CW_N5,CW_N6),CHOOSE(MIN(N_CW_A,2)+1,0,CW_A1,CW_A2)))*CW_PER_SWING*AM1660,AM1660))</f>
        <v>19.437187116204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2*ROUNDUP(G1661*1000/V_ZENER,0)*PRICE_Z+(4+IF(CORE_MODE=1,1,0)+IF(OR(CORE_MODE=3,CORE_MODE=4),IF(A_FEED=2,0,1)+2*N_CW+2*N_CW_A,0))*ROUNDUP(G1661*DIODE_SAFETY/V_STICK,0)*PRICE_STICK</f>
        <v>74.4</v>
      </c>
      <c r="AG1661" s="24" t="n">
        <f aca="false">SUM(X1661:AF1661)</f>
        <v>1640.39120674</v>
      </c>
      <c r="AH1661" s="20" t="n">
        <f aca="false">FIXED_BOM</f>
        <v>3754</v>
      </c>
      <c r="AI1661" s="24" t="n">
        <f aca="false">(AG1661+AH1661)*(1+CONT)</f>
        <v>6203.549887751</v>
      </c>
      <c r="AJ1661" s="24" t="n">
        <f aca="false">IF(AR1661&gt;0,AI1661/AR1661,1000000000000)</f>
        <v>1978.3021172465</v>
      </c>
      <c r="AK1661" s="8" t="n">
        <f aca="false">IF(AND(AP1661&gt;=V_NEED,AR1661&gt;=P_MIN,AQ1661&gt;=Z_MIN,F1661&lt;=N_CAP,D1661&lt;=R_MAX,OR(CORONA_REQ=0,O1661&gt;=G1661),OR(CORE_MODE&lt;&gt;3,E_CORE&lt;=E_NULL_MAX),N_CW_A_OK="yes"),1,0)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IF(CORE_MODE=1,G1661,IF(OR(CORE_MODE=3,CORE_MODE=4),IF(A_FEED=2,0,G1661)+(CHOOSE(N_CW+1,0,1,CW_N2,CW_N3,CW_N4,CW_N5,CW_N6)+IF(A_FEED=2,CHOOSE(MIN(N_CW_A,6)+1,0,1,CW_N2,CW_N3,CW_N4,CW_N5,CW_N6),CHOOSE(MIN(N_CW_A,2)+1,0,CW_A1,CW_A2)))*CW_PER_SWING*AM1661,AM1661))</f>
        <v>17.442268385256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2*ROUNDUP(G1662*1000/V_ZENER,0)*PRICE_Z+(4+IF(CORE_MODE=1,1,0)+IF(OR(CORE_MODE=3,CORE_MODE=4),IF(A_FEED=2,0,1)+2*N_CW+2*N_CW_A,0))*ROUNDUP(G1662*DIODE_SAFETY/V_STICK,0)*PRICE_STICK</f>
        <v>74.4</v>
      </c>
      <c r="AG1662" s="24" t="n">
        <f aca="false">SUM(X1662:AF1662)</f>
        <v>2203.38642378</v>
      </c>
      <c r="AH1662" s="20" t="n">
        <f aca="false">FIXED_BOM</f>
        <v>3754</v>
      </c>
      <c r="AI1662" s="24" t="n">
        <f aca="false">(AG1662+AH1662)*(1+CONT)</f>
        <v>6850.994387347</v>
      </c>
      <c r="AJ1662" s="24" t="n">
        <f aca="false">IF(AR1662&gt;0,AI1662/AR1662,1000000000000)</f>
        <v>1355.41402132479</v>
      </c>
      <c r="AK1662" s="8" t="n">
        <f aca="false">IF(AND(AP1662&gt;=V_NEED,AR1662&gt;=P_MIN,AQ1662&gt;=Z_MIN,F1662&lt;=N_CAP,D1662&lt;=R_MAX,OR(CORONA_REQ=0,O1662&gt;=G1662),OR(CORE_MODE&lt;&gt;3,E_CORE&lt;=E_NULL_MAX),N_CW_A_OK="yes"),1,0)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IF(CORE_MODE=1,G1662,IF(OR(CORE_MODE=3,CORE_MODE=4),IF(A_FEED=2,0,G1662)+(CHOOSE(N_CW+1,0,1,CW_N2,CW_N3,CW_N4,CW_N5,CW_N6)+IF(A_FEED=2,CHOOSE(MIN(N_CW_A,6)+1,0,1,CW_N2,CW_N3,CW_N4,CW_N5,CW_N6),CHOOSE(MIN(N_CW_A,2)+1,0,CW_A1,CW_A2)))*CW_PER_SWING*AM1662,AM1662))</f>
        <v>17.64474925356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2*ROUNDUP(G1663*1000/V_ZENER,0)*PRICE_Z+(4+IF(CORE_MODE=1,1,0)+IF(OR(CORE_MODE=3,CORE_MODE=4),IF(A_FEED=2,0,1)+2*N_CW+2*N_CW_A,0))*ROUNDUP(G1663*DIODE_SAFETY/V_STICK,0)*PRICE_STICK</f>
        <v>74.4</v>
      </c>
      <c r="AG1663" s="24" t="n">
        <f aca="false">SUM(X1663:AF1663)</f>
        <v>2872.28016965</v>
      </c>
      <c r="AH1663" s="20" t="n">
        <f aca="false">FIXED_BOM</f>
        <v>3754</v>
      </c>
      <c r="AI1663" s="24" t="n">
        <f aca="false">(AG1663+AH1663)*(1+CONT)</f>
        <v>7620.2221950975</v>
      </c>
      <c r="AJ1663" s="24" t="n">
        <f aca="false">IF(AR1663&gt;0,AI1663/AR1663,1000000000000)</f>
        <v>1094.18884848705</v>
      </c>
      <c r="AK1663" s="8" t="n">
        <f aca="false">IF(AND(AP1663&gt;=V_NEED,AR1663&gt;=P_MIN,AQ1663&gt;=Z_MIN,F1663&lt;=N_CAP,D1663&lt;=R_MAX,OR(CORONA_REQ=0,O1663&gt;=G1663),OR(CORE_MODE&lt;&gt;3,E_CORE&lt;=E_NULL_MAX),N_CW_A_OK="yes"),1,0)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IF(CORE_MODE=1,G1663,IF(OR(CORE_MODE=3,CORE_MODE=4),IF(A_FEED=2,0,G1663)+(CHOOSE(N_CW+1,0,1,CW_N2,CW_N3,CW_N4,CW_N5,CW_N6)+IF(A_FEED=2,CHOOSE(MIN(N_CW_A,6)+1,0,1,CW_N2,CW_N3,CW_N4,CW_N5,CW_N6),CHOOSE(MIN(N_CW_A,2)+1,0,CW_A1,CW_A2)))*CW_PER_SWING*AM1663,AM1663))</f>
        <v>17.82724264893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2*ROUNDUP(G1664*1000/V_ZENER,0)*PRICE_Z+(4+IF(CORE_MODE=1,1,0)+IF(OR(CORE_MODE=3,CORE_MODE=4),IF(A_FEED=2,0,1)+2*N_CW+2*N_CW_A,0))*ROUNDUP(G1664*DIODE_SAFETY/V_STICK,0)*PRICE_STICK</f>
        <v>74.4</v>
      </c>
      <c r="AG1664" s="24" t="n">
        <f aca="false">SUM(X1664:AF1664)</f>
        <v>3435.27542972</v>
      </c>
      <c r="AH1664" s="20" t="n">
        <f aca="false">FIXED_BOM</f>
        <v>3754</v>
      </c>
      <c r="AI1664" s="24" t="n">
        <f aca="false">(AG1664+AH1664)*(1+CONT)</f>
        <v>8267.666744178</v>
      </c>
      <c r="AJ1664" s="24" t="n">
        <f aca="false">IF(AR1664&gt;0,AI1664/AR1664,1000000000000)</f>
        <v>930.549145642889</v>
      </c>
      <c r="AK1664" s="8" t="n">
        <f aca="false">IF(AND(AP1664&gt;=V_NEED,AR1664&gt;=P_MIN,AQ1664&gt;=Z_MIN,F1664&lt;=N_CAP,D1664&lt;=R_MAX,OR(CORONA_REQ=0,O1664&gt;=G1664),OR(CORE_MODE&lt;&gt;3,E_CORE&lt;=E_NULL_MAX),N_CW_A_OK="yes"),1,0)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IF(CORE_MODE=1,G1664,IF(OR(CORE_MODE=3,CORE_MODE=4),IF(A_FEED=2,0,G1664)+(CHOOSE(N_CW+1,0,1,CW_N2,CW_N3,CW_N4,CW_N5,CW_N6)+IF(A_FEED=2,CHOOSE(MIN(N_CW_A,6)+1,0,1,CW_N2,CW_N3,CW_N4,CW_N5,CW_N6),CHOOSE(MIN(N_CW_A,2)+1,0,CW_A1,CW_A2)))*CW_PER_SWING*AM1664,AM1664))</f>
        <v>18.042087821472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2*ROUNDUP(G1665*1000/V_ZENER,0)*PRICE_Z+(4+IF(CORE_MODE=1,1,0)+IF(OR(CORE_MODE=3,CORE_MODE=4),IF(A_FEED=2,0,1)+2*N_CW+2*N_CW_A,0))*ROUNDUP(G1665*DIODE_SAFETY/V_STICK,0)*PRICE_STICK</f>
        <v>74.4</v>
      </c>
      <c r="AG1665" s="24" t="n">
        <f aca="false">SUM(X1665:AF1665)</f>
        <v>3998.27075479</v>
      </c>
      <c r="AH1665" s="20" t="n">
        <f aca="false">FIXED_BOM</f>
        <v>3754</v>
      </c>
      <c r="AI1665" s="24" t="n">
        <f aca="false">(AG1665+AH1665)*(1+CONT)</f>
        <v>8915.1113680085</v>
      </c>
      <c r="AJ1665" s="24" t="n">
        <f aca="false">IF(AR1665&gt;0,AI1665/AR1665,1000000000000)</f>
        <v>825.594285533565</v>
      </c>
      <c r="AK1665" s="8" t="n">
        <f aca="false">IF(AND(AP1665&gt;=V_NEED,AR1665&gt;=P_MIN,AQ1665&gt;=Z_MIN,F1665&lt;=N_CAP,D1665&lt;=R_MAX,OR(CORONA_REQ=0,O1665&gt;=G1665),OR(CORE_MODE&lt;&gt;3,E_CORE&lt;=E_NULL_MAX),N_CW_A_OK="yes"),1,0)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IF(CORE_MODE=1,G1665,IF(OR(CORE_MODE=3,CORE_MODE=4),IF(A_FEED=2,0,G1665)+(CHOOSE(N_CW+1,0,1,CW_N2,CW_N3,CW_N4,CW_N5,CW_N6)+IF(A_FEED=2,CHOOSE(MIN(N_CW_A,6)+1,0,1,CW_N2,CW_N3,CW_N4,CW_N5,CW_N6),CHOOSE(MIN(N_CW_A,2)+1,0,CW_A1,CW_A2)))*CW_PER_SWING*AM1665,AM1665))</f>
        <v>18.309000594456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2*ROUNDUP(G1666*1000/V_ZENER,0)*PRICE_Z+(4+IF(CORE_MODE=1,1,0)+IF(OR(CORE_MODE=3,CORE_MODE=4),IF(A_FEED=2,0,1)+2*N_CW+2*N_CW_A,0))*ROUNDUP(G1666*DIODE_SAFETY/V_STICK,0)*PRICE_STICK</f>
        <v>74.4</v>
      </c>
      <c r="AG1666" s="24" t="n">
        <f aca="false">SUM(X1666:AF1666)</f>
        <v>5230.15972467</v>
      </c>
      <c r="AH1666" s="20" t="n">
        <f aca="false">FIXED_BOM</f>
        <v>3754</v>
      </c>
      <c r="AI1666" s="24" t="n">
        <f aca="false">(AG1666+AH1666)*(1+CONT)</f>
        <v>10331.7836833705</v>
      </c>
      <c r="AJ1666" s="24" t="n">
        <f aca="false">IF(AR1666&gt;0,AI1666/AR1666,1000000000000)</f>
        <v>706.088416761798</v>
      </c>
      <c r="AK1666" s="8" t="n">
        <f aca="false">IF(AND(AP1666&gt;=V_NEED,AR1666&gt;=P_MIN,AQ1666&gt;=Z_MIN,F1666&lt;=N_CAP,D1666&lt;=R_MAX,OR(CORONA_REQ=0,O1666&gt;=G1666),OR(CORE_MODE&lt;&gt;3,E_CORE&lt;=E_NULL_MAX),N_CW_A_OK="yes"),1,0)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IF(CORE_MODE=1,G1666,IF(OR(CORE_MODE=3,CORE_MODE=4),IF(A_FEED=2,0,G1666)+(CHOOSE(N_CW+1,0,1,CW_N2,CW_N3,CW_N4,CW_N5,CW_N6)+IF(A_FEED=2,CHOOSE(MIN(N_CW_A,6)+1,0,1,CW_N2,CW_N3,CW_N4,CW_N5,CW_N6),CHOOSE(MIN(N_CW_A,2)+1,0,CW_A1,CW_A2)))*CW_PER_SWING*AM1666,AM1666))</f>
        <v>18.726004051326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2*ROUNDUP(G1667*1000/V_ZENER,0)*PRICE_Z+(4+IF(CORE_MODE=1,1,0)+IF(OR(CORE_MODE=3,CORE_MODE=4),IF(A_FEED=2,0,1)+2*N_CW+2*N_CW_A,0))*ROUNDUP(G1667*DIODE_SAFETY/V_STICK,0)*PRICE_STICK</f>
        <v>74.4</v>
      </c>
      <c r="AG1667" s="24" t="n">
        <f aca="false">SUM(X1667:AF1667)</f>
        <v>1656.6365077</v>
      </c>
      <c r="AH1667" s="20" t="n">
        <f aca="false">FIXED_BOM</f>
        <v>3754</v>
      </c>
      <c r="AI1667" s="24" t="n">
        <f aca="false">(AG1667+AH1667)*(1+CONT)</f>
        <v>6222.231983855</v>
      </c>
      <c r="AJ1667" s="24" t="n">
        <f aca="false">IF(AR1667&gt;0,AI1667/AR1667,1000000000000)</f>
        <v>1632.14261589367</v>
      </c>
      <c r="AK1667" s="8" t="n">
        <f aca="false">IF(AND(AP1667&gt;=V_NEED,AR1667&gt;=P_MIN,AQ1667&gt;=Z_MIN,F1667&lt;=N_CAP,D1667&lt;=R_MAX,OR(CORONA_REQ=0,O1667&gt;=G1667),OR(CORE_MODE&lt;&gt;3,E_CORE&lt;=E_NULL_MAX),N_CW_A_OK="yes"),1,0)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IF(CORE_MODE=1,G1667,IF(OR(CORE_MODE=3,CORE_MODE=4),IF(A_FEED=2,0,G1667)+(CHOOSE(N_CW+1,0,1,CW_N2,CW_N3,CW_N4,CW_N5,CW_N6)+IF(A_FEED=2,CHOOSE(MIN(N_CW_A,6)+1,0,1,CW_N2,CW_N3,CW_N4,CW_N5,CW_N6),CHOOSE(MIN(N_CW_A,2)+1,0,CW_A1,CW_A2)))*CW_PER_SWING*AM1667,AM1667))</f>
        <v>17.481003929532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2*ROUNDUP(G1668*1000/V_ZENER,0)*PRICE_Z+(4+IF(CORE_MODE=1,1,0)+IF(OR(CORE_MODE=3,CORE_MODE=4),IF(A_FEED=2,0,1)+2*N_CW+2*N_CW_A,0))*ROUNDUP(G1668*DIODE_SAFETY/V_STICK,0)*PRICE_STICK</f>
        <v>74.4</v>
      </c>
      <c r="AG1668" s="24" t="n">
        <f aca="false">SUM(X1668:AF1668)</f>
        <v>2333.65285602</v>
      </c>
      <c r="AH1668" s="20" t="n">
        <f aca="false">FIXED_BOM</f>
        <v>3754</v>
      </c>
      <c r="AI1668" s="24" t="n">
        <f aca="false">(AG1668+AH1668)*(1+CONT)</f>
        <v>7000.800784423</v>
      </c>
      <c r="AJ1668" s="24" t="n">
        <f aca="false">IF(AR1668&gt;0,AI1668/AR1668,1000000000000)</f>
        <v>1145.56685809457</v>
      </c>
      <c r="AK1668" s="8" t="n">
        <f aca="false">IF(AND(AP1668&gt;=V_NEED,AR1668&gt;=P_MIN,AQ1668&gt;=Z_MIN,F1668&lt;=N_CAP,D1668&lt;=R_MAX,OR(CORONA_REQ=0,O1668&gt;=G1668),OR(CORE_MODE&lt;&gt;3,E_CORE&lt;=E_NULL_MAX),N_CW_A_OK="yes"),1,0)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IF(CORE_MODE=1,G1668,IF(OR(CORE_MODE=3,CORE_MODE=4),IF(A_FEED=2,0,G1668)+(CHOOSE(N_CW+1,0,1,CW_N2,CW_N3,CW_N4,CW_N5,CW_N6)+IF(A_FEED=2,CHOOSE(MIN(N_CW_A,6)+1,0,1,CW_N2,CW_N3,CW_N4,CW_N5,CW_N6),CHOOSE(MIN(N_CW_A,2)+1,0,CW_A1,CW_A2)))*CW_PER_SWING*AM1668,AM1668))</f>
        <v>17.742042278532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2*ROUNDUP(G1669*1000/V_ZENER,0)*PRICE_Z+(4+IF(CORE_MODE=1,1,0)+IF(OR(CORE_MODE=3,CORE_MODE=4),IF(A_FEED=2,0,1)+2*N_CW+2*N_CW_A,0))*ROUNDUP(G1669*DIODE_SAFETY/V_STICK,0)*PRICE_STICK</f>
        <v>74.4</v>
      </c>
      <c r="AG1669" s="24" t="n">
        <f aca="false">SUM(X1669:AF1669)</f>
        <v>3010.66919387</v>
      </c>
      <c r="AH1669" s="20" t="n">
        <f aca="false">FIXED_BOM</f>
        <v>3754</v>
      </c>
      <c r="AI1669" s="24" t="n">
        <f aca="false">(AG1669+AH1669)*(1+CONT)</f>
        <v>7779.3695729505</v>
      </c>
      <c r="AJ1669" s="24" t="n">
        <f aca="false">IF(AR1669&gt;0,AI1669/AR1669,1000000000000)</f>
        <v>923.597741887709</v>
      </c>
      <c r="AK1669" s="8" t="n">
        <f aca="false">IF(AND(AP1669&gt;=V_NEED,AR1669&gt;=P_MIN,AQ1669&gt;=Z_MIN,F1669&lt;=N_CAP,D1669&lt;=R_MAX,OR(CORONA_REQ=0,O1669&gt;=G1669),OR(CORE_MODE&lt;&gt;3,E_CORE&lt;=E_NULL_MAX),N_CW_A_OK="yes"),1,0)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IF(CORE_MODE=1,G1669,IF(OR(CORE_MODE=3,CORE_MODE=4),IF(A_FEED=2,0,G1669)+(CHOOSE(N_CW+1,0,1,CW_N2,CW_N3,CW_N4,CW_N5,CW_N6)+IF(A_FEED=2,CHOOSE(MIN(N_CW_A,6)+1,0,1,CW_N2,CW_N3,CW_N4,CW_N5,CW_N6),CHOOSE(MIN(N_CW_A,2)+1,0,CW_A1,CW_A2)))*CW_PER_SWING*AM1669,AM1669))</f>
        <v>17.965113342462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2*ROUNDUP(G1670*1000/V_ZENER,0)*PRICE_Z+(4+IF(CORE_MODE=1,1,0)+IF(OR(CORE_MODE=3,CORE_MODE=4),IF(A_FEED=2,0,1)+2*N_CW+2*N_CW_A,0))*ROUNDUP(G1670*DIODE_SAFETY/V_STICK,0)*PRICE_STICK</f>
        <v>74.4</v>
      </c>
      <c r="AG1670" s="24" t="n">
        <f aca="false">SUM(X1670:AF1670)</f>
        <v>3581.78710792</v>
      </c>
      <c r="AH1670" s="20" t="n">
        <f aca="false">FIXED_BOM</f>
        <v>3754</v>
      </c>
      <c r="AI1670" s="24" t="n">
        <f aca="false">(AG1670+AH1670)*(1+CONT)</f>
        <v>8436.155174108</v>
      </c>
      <c r="AJ1670" s="24" t="n">
        <f aca="false">IF(AR1670&gt;0,AI1670/AR1670,1000000000000)</f>
        <v>787.046546855557</v>
      </c>
      <c r="AK1670" s="8" t="n">
        <f aca="false">IF(AND(AP1670&gt;=V_NEED,AR1670&gt;=P_MIN,AQ1670&gt;=Z_MIN,F1670&lt;=N_CAP,D1670&lt;=R_MAX,OR(CORONA_REQ=0,O1670&gt;=G1670),OR(CORE_MODE&lt;&gt;3,E_CORE&lt;=E_NULL_MAX),N_CW_A_OK="yes"),1,0)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IF(CORE_MODE=1,G1670,IF(OR(CORE_MODE=3,CORE_MODE=4),IF(A_FEED=2,0,G1670)+(CHOOSE(N_CW+1,0,1,CW_N2,CW_N3,CW_N4,CW_N5,CW_N6)+IF(A_FEED=2,CHOOSE(MIN(N_CW_A,6)+1,0,1,CW_N2,CW_N3,CW_N4,CW_N5,CW_N6),CHOOSE(MIN(N_CW_A,2)+1,0,CW_A1,CW_A2)))*CW_PER_SWING*AM1670,AM1670))</f>
        <v>18.29356749792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2*ROUNDUP(G1671*1000/V_ZENER,0)*PRICE_Z+(4+IF(CORE_MODE=1,1,0)+IF(OR(CORE_MODE=3,CORE_MODE=4),IF(A_FEED=2,0,1)+2*N_CW+2*N_CW_A,0))*ROUNDUP(G1671*DIODE_SAFETY/V_STICK,0)*PRICE_STICK</f>
        <v>74.4</v>
      </c>
      <c r="AG1671" s="24" t="n">
        <f aca="false">SUM(X1671:AF1671)</f>
        <v>4258.80345274</v>
      </c>
      <c r="AH1671" s="20" t="n">
        <f aca="false">FIXED_BOM</f>
        <v>3754</v>
      </c>
      <c r="AI1671" s="24" t="n">
        <f aca="false">(AG1671+AH1671)*(1+CONT)</f>
        <v>9214.723970651</v>
      </c>
      <c r="AJ1671" s="24" t="n">
        <f aca="false">IF(AR1671&gt;0,AI1671/AR1671,1000000000000)</f>
        <v>707.119403212559</v>
      </c>
      <c r="AK1671" s="8" t="n">
        <f aca="false">IF(AND(AP1671&gt;=V_NEED,AR1671&gt;=P_MIN,AQ1671&gt;=Z_MIN,F1671&lt;=N_CAP,D1671&lt;=R_MAX,OR(CORONA_REQ=0,O1671&gt;=G1671),OR(CORE_MODE&lt;&gt;3,E_CORE&lt;=E_NULL_MAX),N_CW_A_OK="yes"),1,0)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IF(CORE_MODE=1,G1671,IF(OR(CORE_MODE=3,CORE_MODE=4),IF(A_FEED=2,0,G1671)+(CHOOSE(N_CW+1,0,1,CW_N2,CW_N3,CW_N4,CW_N5,CW_N6)+IF(A_FEED=2,CHOOSE(MIN(N_CW_A,6)+1,0,1,CW_N2,CW_N3,CW_N4,CW_N5,CW_N6),CHOOSE(MIN(N_CW_A,2)+1,0,CW_A1,CW_A2)))*CW_PER_SWING*AM1671,AM1671))</f>
        <v>18.559032887538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2*ROUNDUP(G1672*1000/V_ZENER,0)*PRICE_Z+(4+IF(CORE_MODE=1,1,0)+IF(OR(CORE_MODE=3,CORE_MODE=4),IF(A_FEED=2,0,1)+2*N_CW+2*N_CW_A,0))*ROUNDUP(G1672*DIODE_SAFETY/V_STICK,0)*PRICE_STICK</f>
        <v>74.4</v>
      </c>
      <c r="AG1672" s="24" t="n">
        <f aca="false">SUM(X1672:AF1672)</f>
        <v>5506.93771661</v>
      </c>
      <c r="AH1672" s="20" t="n">
        <f aca="false">FIXED_BOM</f>
        <v>3754</v>
      </c>
      <c r="AI1672" s="24" t="n">
        <f aca="false">(AG1672+AH1672)*(1+CONT)</f>
        <v>10650.0783741015</v>
      </c>
      <c r="AJ1672" s="24" t="n">
        <f aca="false">IF(AR1672&gt;0,AI1672/AR1672,1000000000000)</f>
        <v>603.889551630986</v>
      </c>
      <c r="AK1672" s="8" t="n">
        <f aca="false">IF(AND(AP1672&gt;=V_NEED,AR1672&gt;=P_MIN,AQ1672&gt;=Z_MIN,F1672&lt;=N_CAP,D1672&lt;=R_MAX,OR(CORONA_REQ=0,O1672&gt;=G1672),OR(CORE_MODE&lt;&gt;3,E_CORE&lt;=E_NULL_MAX),N_CW_A_OK="yes"),1,0)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IF(CORE_MODE=1,G1672,IF(OR(CORE_MODE=3,CORE_MODE=4),IF(A_FEED=2,0,G1672)+(CHOOSE(N_CW+1,0,1,CW_N2,CW_N3,CW_N4,CW_N5,CW_N6)+IF(A_FEED=2,CHOOSE(MIN(N_CW_A,6)+1,0,1,CW_N2,CW_N3,CW_N4,CW_N5,CW_N6),CHOOSE(MIN(N_CW_A,2)+1,0,CW_A1,CW_A2)))*CW_PER_SWING*AM1672,AM1672))</f>
        <v>19.085031527562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2*ROUNDUP(G1673*1000/V_ZENER,0)*PRICE_Z+(4+IF(CORE_MODE=1,1,0)+IF(OR(CORE_MODE=3,CORE_MODE=4),IF(A_FEED=2,0,1)+2*N_CW+2*N_CW_A,0))*ROUNDUP(G1673*DIODE_SAFETY/V_STICK,0)*PRICE_STICK</f>
        <v>74.4</v>
      </c>
      <c r="AG1673" s="24" t="n">
        <f aca="false">SUM(X1673:AF1673)</f>
        <v>1778.78023446</v>
      </c>
      <c r="AH1673" s="20" t="n">
        <f aca="false">FIXED_BOM</f>
        <v>3754</v>
      </c>
      <c r="AI1673" s="24" t="n">
        <f aca="false">(AG1673+AH1673)*(1+CONT)</f>
        <v>6362.697269629</v>
      </c>
      <c r="AJ1673" s="24" t="n">
        <f aca="false">IF(AR1673&gt;0,AI1673/AR1673,1000000000000)</f>
        <v>1451.16808729523</v>
      </c>
      <c r="AK1673" s="8" t="n">
        <f aca="false">IF(AND(AP1673&gt;=V_NEED,AR1673&gt;=P_MIN,AQ1673&gt;=Z_MIN,F1673&lt;=N_CAP,D1673&lt;=R_MAX,OR(CORONA_REQ=0,O1673&gt;=G1673),OR(CORE_MODE&lt;&gt;3,E_CORE&lt;=E_NULL_MAX),N_CW_A_OK="yes"),1,0)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IF(CORE_MODE=1,G1673,IF(OR(CORE_MODE=3,CORE_MODE=4),IF(A_FEED=2,0,G1673)+(CHOOSE(N_CW+1,0,1,CW_N2,CW_N3,CW_N4,CW_N5,CW_N6)+IF(A_FEED=2,CHOOSE(MIN(N_CW_A,6)+1,0,1,CW_N2,CW_N3,CW_N4,CW_N5,CW_N6),CHOOSE(MIN(N_CW_A,2)+1,0,CW_A1,CW_A2)))*CW_PER_SWING*AM1673,AM1673))</f>
        <v>17.511097618872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2*ROUNDUP(G1674*1000/V_ZENER,0)*PRICE_Z+(4+IF(CORE_MODE=1,1,0)+IF(OR(CORE_MODE=3,CORE_MODE=4),IF(A_FEED=2,0,1)+2*N_CW+2*N_CW_A,0))*ROUNDUP(G1674*DIODE_SAFETY/V_STICK,0)*PRICE_STICK</f>
        <v>74.4</v>
      </c>
      <c r="AG1674" s="24" t="n">
        <f aca="false">SUM(X1674:AF1674)</f>
        <v>2463.91922976</v>
      </c>
      <c r="AH1674" s="20" t="n">
        <f aca="false">FIXED_BOM</f>
        <v>3754</v>
      </c>
      <c r="AI1674" s="24" t="n">
        <f aca="false">(AG1674+AH1674)*(1+CONT)</f>
        <v>7150.607114224</v>
      </c>
      <c r="AJ1674" s="24" t="n">
        <f aca="false">IF(AR1674&gt;0,AI1674/AR1674,1000000000000)</f>
        <v>1021.0033417849</v>
      </c>
      <c r="AK1674" s="8" t="n">
        <f aca="false">IF(AND(AP1674&gt;=V_NEED,AR1674&gt;=P_MIN,AQ1674&gt;=Z_MIN,F1674&lt;=N_CAP,D1674&lt;=R_MAX,OR(CORONA_REQ=0,O1674&gt;=G1674),OR(CORE_MODE&lt;&gt;3,E_CORE&lt;=E_NULL_MAX),N_CW_A_OK="yes"),1,0)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IF(CORE_MODE=1,G1674,IF(OR(CORE_MODE=3,CORE_MODE=4),IF(A_FEED=2,0,G1674)+(CHOOSE(N_CW+1,0,1,CW_N2,CW_N3,CW_N4,CW_N5,CW_N6)+IF(A_FEED=2,CHOOSE(MIN(N_CW_A,6)+1,0,1,CW_N2,CW_N3,CW_N4,CW_N5,CW_N6),CHOOSE(MIN(N_CW_A,2)+1,0,CW_A1,CW_A2)))*CW_PER_SWING*AM1674,AM1674))</f>
        <v>17.773107964326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2*ROUNDUP(G1675*1000/V_ZENER,0)*PRICE_Z+(4+IF(CORE_MODE=1,1,0)+IF(OR(CORE_MODE=3,CORE_MODE=4),IF(A_FEED=2,0,1)+2*N_CW+2*N_CW_A,0))*ROUNDUP(G1675*DIODE_SAFETY/V_STICK,0)*PRICE_STICK</f>
        <v>74.4</v>
      </c>
      <c r="AG1675" s="24" t="n">
        <f aca="false">SUM(X1675:AF1675)</f>
        <v>3149.05827659</v>
      </c>
      <c r="AH1675" s="20" t="n">
        <f aca="false">FIXED_BOM</f>
        <v>3754</v>
      </c>
      <c r="AI1675" s="24" t="n">
        <f aca="false">(AG1675+AH1675)*(1+CONT)</f>
        <v>7938.5170180785</v>
      </c>
      <c r="AJ1675" s="24" t="n">
        <f aca="false">IF(AR1675&gt;0,AI1675/AR1675,1000000000000)</f>
        <v>823.636455115982</v>
      </c>
      <c r="AK1675" s="8" t="n">
        <f aca="false">IF(AND(AP1675&gt;=V_NEED,AR1675&gt;=P_MIN,AQ1675&gt;=Z_MIN,F1675&lt;=N_CAP,D1675&lt;=R_MAX,OR(CORONA_REQ=0,O1675&gt;=G1675),OR(CORE_MODE&lt;&gt;3,E_CORE&lt;=E_NULL_MAX),N_CW_A_OK="yes"),1,0)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IF(CORE_MODE=1,G1675,IF(OR(CORE_MODE=3,CORE_MODE=4),IF(A_FEED=2,0,G1675)+(CHOOSE(N_CW+1,0,1,CW_N2,CW_N3,CW_N4,CW_N5,CW_N6)+IF(A_FEED=2,CHOOSE(MIN(N_CW_A,6)+1,0,1,CW_N2,CW_N3,CW_N4,CW_N5,CW_N6),CHOOSE(MIN(N_CW_A,2)+1,0,CW_A1,CW_A2)))*CW_PER_SWING*AM1675,AM1675))</f>
        <v>18.11773800837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2*ROUNDUP(G1676*1000/V_ZENER,0)*PRICE_Z+(4+IF(CORE_MODE=1,1,0)+IF(OR(CORE_MODE=3,CORE_MODE=4),IF(A_FEED=2,0,1)+2*N_CW+2*N_CW_A,0))*ROUNDUP(G1676*DIODE_SAFETY/V_STICK,0)*PRICE_STICK</f>
        <v>74.4</v>
      </c>
      <c r="AG1676" s="24" t="n">
        <f aca="false">SUM(X1676:AF1676)</f>
        <v>3834.19721539</v>
      </c>
      <c r="AH1676" s="20" t="n">
        <f aca="false">FIXED_BOM</f>
        <v>3754</v>
      </c>
      <c r="AI1676" s="24" t="n">
        <f aca="false">(AG1676+AH1676)*(1+CONT)</f>
        <v>8726.4267976985</v>
      </c>
      <c r="AJ1676" s="24" t="n">
        <f aca="false">IF(AR1676&gt;0,AI1676/AR1676,1000000000000)</f>
        <v>711.591574379985</v>
      </c>
      <c r="AK1676" s="8" t="n">
        <f aca="false">IF(AND(AP1676&gt;=V_NEED,AR1676&gt;=P_MIN,AQ1676&gt;=Z_MIN,F1676&lt;=N_CAP,D1676&lt;=R_MAX,OR(CORONA_REQ=0,O1676&gt;=G1676),OR(CORE_MODE&lt;&gt;3,E_CORE&lt;=E_NULL_MAX),N_CW_A_OK="yes"),1,0)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IF(CORE_MODE=1,G1676,IF(OR(CORE_MODE=3,CORE_MODE=4),IF(A_FEED=2,0,G1676)+(CHOOSE(N_CW+1,0,1,CW_N2,CW_N3,CW_N4,CW_N5,CW_N6)+IF(A_FEED=2,CHOOSE(MIN(N_CW_A,6)+1,0,1,CW_N2,CW_N3,CW_N4,CW_N5,CW_N6),CHOOSE(MIN(N_CW_A,2)+1,0,CW_A1,CW_A2)))*CW_PER_SWING*AM1676,AM1676))</f>
        <v>18.437227724916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2*ROUNDUP(G1677*1000/V_ZENER,0)*PRICE_Z+(4+IF(CORE_MODE=1,1,0)+IF(OR(CORE_MODE=3,CORE_MODE=4),IF(A_FEED=2,0,1)+2*N_CW+2*N_CW_A,0))*ROUNDUP(G1677*DIODE_SAFETY/V_STICK,0)*PRICE_STICK</f>
        <v>74.4</v>
      </c>
      <c r="AG1677" s="24" t="n">
        <f aca="false">SUM(X1677:AF1677)</f>
        <v>4519.33620222</v>
      </c>
      <c r="AH1677" s="20" t="n">
        <f aca="false">FIXED_BOM</f>
        <v>3754</v>
      </c>
      <c r="AI1677" s="24" t="n">
        <f aca="false">(AG1677+AH1677)*(1+CONT)</f>
        <v>9514.336632553</v>
      </c>
      <c r="AJ1677" s="24" t="n">
        <f aca="false">IF(AR1677&gt;0,AI1677/AR1677,1000000000000)</f>
        <v>639.536118971355</v>
      </c>
      <c r="AK1677" s="8" t="n">
        <f aca="false">IF(AND(AP1677&gt;=V_NEED,AR1677&gt;=P_MIN,AQ1677&gt;=Z_MIN,F1677&lt;=N_CAP,D1677&lt;=R_MAX,OR(CORONA_REQ=0,O1677&gt;=G1677),OR(CORE_MODE&lt;&gt;3,E_CORE&lt;=E_NULL_MAX),N_CW_A_OK="yes"),1,0)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IF(CORE_MODE=1,G1677,IF(OR(CORE_MODE=3,CORE_MODE=4),IF(A_FEED=2,0,G1677)+(CHOOSE(N_CW+1,0,1,CW_N2,CW_N3,CW_N4,CW_N5,CW_N6)+IF(A_FEED=2,CHOOSE(MIN(N_CW_A,6)+1,0,1,CW_N2,CW_N3,CW_N4,CW_N5,CW_N6),CHOOSE(MIN(N_CW_A,2)+1,0,CW_A1,CW_A2)))*CW_PER_SWING*AM1677,AM1677))</f>
        <v>18.6954392196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2*ROUNDUP(G1678*1000/V_ZENER,0)*PRICE_Z+(4+IF(CORE_MODE=1,1,0)+IF(OR(CORE_MODE=3,CORE_MODE=4),IF(A_FEED=2,0,1)+2*N_CW+2*N_CW_A,0))*ROUNDUP(G1678*DIODE_SAFETY/V_STICK,0)*PRICE_STICK</f>
        <v>74.4</v>
      </c>
      <c r="AG1678" s="24" t="n">
        <f aca="false">SUM(X1678:AF1678)</f>
        <v>5889.61424285</v>
      </c>
      <c r="AH1678" s="20" t="n">
        <f aca="false">FIXED_BOM</f>
        <v>3754</v>
      </c>
      <c r="AI1678" s="24" t="n">
        <f aca="false">(AG1678+AH1678)*(1+CONT)</f>
        <v>11090.1563792775</v>
      </c>
      <c r="AJ1678" s="24" t="n">
        <f aca="false">IF(AR1678&gt;0,AI1678/AR1678,1000000000000)</f>
        <v>550.15944126404</v>
      </c>
      <c r="AK1678" s="8" t="n">
        <f aca="false">IF(AND(AP1678&gt;=V_NEED,AR1678&gt;=P_MIN,AQ1678&gt;=Z_MIN,F1678&lt;=N_CAP,D1678&lt;=R_MAX,OR(CORONA_REQ=0,O1678&gt;=G1678),OR(CORE_MODE&lt;&gt;3,E_CORE&lt;=E_NULL_MAX),N_CW_A_OK="yes"),1,0)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IF(CORE_MODE=1,G1678,IF(OR(CORE_MODE=3,CORE_MODE=4),IF(A_FEED=2,0,G1678)+(CHOOSE(N_CW+1,0,1,CW_N2,CW_N3,CW_N4,CW_N5,CW_N6)+IF(A_FEED=2,CHOOSE(MIN(N_CW_A,6)+1,0,1,CW_N2,CW_N3,CW_N4,CW_N5,CW_N6),CHOOSE(MIN(N_CW_A,2)+1,0,CW_A1,CW_A2)))*CW_PER_SWING*AM1678,AM1678))</f>
        <v>19.412144412804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2*ROUNDUP(G1679*1000/V_ZENER,0)*PRICE_Z+(4+IF(CORE_MODE=1,1,0)+IF(OR(CORE_MODE=3,CORE_MODE=4),IF(A_FEED=2,0,1)+2*N_CW+2*N_CW_A,0))*ROUNDUP(G1679*DIODE_SAFETY/V_STICK,0)*PRICE_STICK</f>
        <v>74.4</v>
      </c>
      <c r="AG1679" s="24" t="n">
        <f aca="false">SUM(X1679:AF1679)</f>
        <v>1694.10246787</v>
      </c>
      <c r="AH1679" s="20" t="n">
        <f aca="false">FIXED_BOM</f>
        <v>3754</v>
      </c>
      <c r="AI1679" s="24" t="n">
        <f aca="false">(AG1679+AH1679)*(1+CONT)</f>
        <v>6265.3178380505</v>
      </c>
      <c r="AJ1679" s="24" t="n">
        <f aca="false">IF(AR1679&gt;0,AI1679/AR1679,1000000000000)</f>
        <v>2007.94736273596</v>
      </c>
      <c r="AK1679" s="8" t="n">
        <f aca="false">IF(AND(AP1679&gt;=V_NEED,AR1679&gt;=P_MIN,AQ1679&gt;=Z_MIN,F1679&lt;=N_CAP,D1679&lt;=R_MAX,OR(CORONA_REQ=0,O1679&gt;=G1679),OR(CORE_MODE&lt;&gt;3,E_CORE&lt;=E_NULL_MAX),N_CW_A_OK="yes"),1,0)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IF(CORE_MODE=1,G1679,IF(OR(CORE_MODE=3,CORE_MODE=4),IF(A_FEED=2,0,G1679)+(CHOOSE(N_CW+1,0,1,CW_N2,CW_N3,CW_N4,CW_N5,CW_N6)+IF(A_FEED=2,CHOOSE(MIN(N_CW_A,6)+1,0,1,CW_N2,CW_N3,CW_N4,CW_N5,CW_N6),CHOOSE(MIN(N_CW_A,2)+1,0,CW_A1,CW_A2)))*CW_PER_SWING*AM1679,AM1679))</f>
        <v>17.435129092524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2*ROUNDUP(G1680*1000/V_ZENER,0)*PRICE_Z+(4+IF(CORE_MODE=1,1,0)+IF(OR(CORE_MODE=3,CORE_MODE=4),IF(A_FEED=2,0,1)+2*N_CW+2*N_CW_A,0))*ROUNDUP(G1680*DIODE_SAFETY/V_STICK,0)*PRICE_STICK</f>
        <v>74.4</v>
      </c>
      <c r="AG1680" s="24" t="n">
        <f aca="false">SUM(X1680:AF1680)</f>
        <v>2276.91282966</v>
      </c>
      <c r="AH1680" s="20" t="n">
        <f aca="false">FIXED_BOM</f>
        <v>3754</v>
      </c>
      <c r="AI1680" s="24" t="n">
        <f aca="false">(AG1680+AH1680)*(1+CONT)</f>
        <v>6935.549754109</v>
      </c>
      <c r="AJ1680" s="24" t="n">
        <f aca="false">IF(AR1680&gt;0,AI1680/AR1680,1000000000000)</f>
        <v>1380.98033152231</v>
      </c>
      <c r="AK1680" s="8" t="n">
        <f aca="false">IF(AND(AP1680&gt;=V_NEED,AR1680&gt;=P_MIN,AQ1680&gt;=Z_MIN,F1680&lt;=N_CAP,D1680&lt;=R_MAX,OR(CORONA_REQ=0,O1680&gt;=G1680),OR(CORE_MODE&lt;&gt;3,E_CORE&lt;=E_NULL_MAX),N_CW_A_OK="yes"),1,0)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IF(CORE_MODE=1,G1680,IF(OR(CORE_MODE=3,CORE_MODE=4),IF(A_FEED=2,0,G1680)+(CHOOSE(N_CW+1,0,1,CW_N2,CW_N3,CW_N4,CW_N5,CW_N6)+IF(A_FEED=2,CHOOSE(MIN(N_CW_A,6)+1,0,1,CW_N2,CW_N3,CW_N4,CW_N5,CW_N6),CHOOSE(MIN(N_CW_A,2)+1,0,CW_A1,CW_A2)))*CW_PER_SWING*AM1680,AM1680))</f>
        <v>17.637380756424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2*ROUNDUP(G1681*1000/V_ZENER,0)*PRICE_Z+(4+IF(CORE_MODE=1,1,0)+IF(OR(CORE_MODE=3,CORE_MODE=4),IF(A_FEED=2,0,1)+2*N_CW+2*N_CW_A,0))*ROUNDUP(G1681*DIODE_SAFETY/V_STICK,0)*PRICE_STICK</f>
        <v>74.4</v>
      </c>
      <c r="AG1681" s="24" t="n">
        <f aca="false">SUM(X1681:AF1681)</f>
        <v>2972.66215208</v>
      </c>
      <c r="AH1681" s="20" t="n">
        <f aca="false">FIXED_BOM</f>
        <v>3754</v>
      </c>
      <c r="AI1681" s="24" t="n">
        <f aca="false">(AG1681+AH1681)*(1+CONT)</f>
        <v>7735.661474892</v>
      </c>
      <c r="AJ1681" s="24" t="n">
        <f aca="false">IF(AR1681&gt;0,AI1681/AR1681,1000000000000)</f>
        <v>1116.25883892341</v>
      </c>
      <c r="AK1681" s="8" t="n">
        <f aca="false">IF(AND(AP1681&gt;=V_NEED,AR1681&gt;=P_MIN,AQ1681&gt;=Z_MIN,F1681&lt;=N_CAP,D1681&lt;=R_MAX,OR(CORONA_REQ=0,O1681&gt;=G1681),OR(CORE_MODE&lt;&gt;3,E_CORE&lt;=E_NULL_MAX),N_CW_A_OK="yes"),1,0)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IF(CORE_MODE=1,G1681,IF(OR(CORE_MODE=3,CORE_MODE=4),IF(A_FEED=2,0,G1681)+(CHOOSE(N_CW+1,0,1,CW_N2,CW_N3,CW_N4,CW_N5,CW_N6)+IF(A_FEED=2,CHOOSE(MIN(N_CW_A,6)+1,0,1,CW_N2,CW_N3,CW_N4,CW_N5,CW_N6),CHOOSE(MIN(N_CW_A,2)+1,0,CW_A1,CW_A2)))*CW_PER_SWING*AM1681,AM1681))</f>
        <v>17.81947516635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2*ROUNDUP(G1682*1000/V_ZENER,0)*PRICE_Z+(4+IF(CORE_MODE=1,1,0)+IF(OR(CORE_MODE=3,CORE_MODE=4),IF(A_FEED=2,0,1)+2*N_CW+2*N_CW_A,0))*ROUNDUP(G1682*DIODE_SAFETY/V_STICK,0)*PRICE_STICK</f>
        <v>74.4</v>
      </c>
      <c r="AG1682" s="24" t="n">
        <f aca="false">SUM(X1682:AF1682)</f>
        <v>3555.47250887</v>
      </c>
      <c r="AH1682" s="20" t="n">
        <f aca="false">FIXED_BOM</f>
        <v>3754</v>
      </c>
      <c r="AI1682" s="24" t="n">
        <f aca="false">(AG1682+AH1682)*(1+CONT)</f>
        <v>8405.8933852005</v>
      </c>
      <c r="AJ1682" s="24" t="n">
        <f aca="false">IF(AR1682&gt;0,AI1682/AR1682,1000000000000)</f>
        <v>950.676756212728</v>
      </c>
      <c r="AK1682" s="8" t="n">
        <f aca="false">IF(AND(AP1682&gt;=V_NEED,AR1682&gt;=P_MIN,AQ1682&gt;=Z_MIN,F1682&lt;=N_CAP,D1682&lt;=R_MAX,OR(CORONA_REQ=0,O1682&gt;=G1682),OR(CORE_MODE&lt;&gt;3,E_CORE&lt;=E_NULL_MAX),N_CW_A_OK="yes"),1,0)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IF(CORE_MODE=1,G1682,IF(OR(CORE_MODE=3,CORE_MODE=4),IF(A_FEED=2,0,G1682)+(CHOOSE(N_CW+1,0,1,CW_N2,CW_N3,CW_N4,CW_N5,CW_N6)+IF(A_FEED=2,CHOOSE(MIN(N_CW_A,6)+1,0,1,CW_N2,CW_N3,CW_N4,CW_N5,CW_N6),CHOOSE(MIN(N_CW_A,2)+1,0,CW_A1,CW_A2)))*CW_PER_SWING*AM1682,AM1682))</f>
        <v>18.033445966536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2*ROUNDUP(G1683*1000/V_ZENER,0)*PRICE_Z+(4+IF(CORE_MODE=1,1,0)+IF(OR(CORE_MODE=3,CORE_MODE=4),IF(A_FEED=2,0,1)+2*N_CW+2*N_CW_A,0))*ROUNDUP(G1683*DIODE_SAFETY/V_STICK,0)*PRICE_STICK</f>
        <v>74.4</v>
      </c>
      <c r="AG1683" s="24" t="n">
        <f aca="false">SUM(X1683:AF1683)</f>
        <v>4138.2828946</v>
      </c>
      <c r="AH1683" s="20" t="n">
        <f aca="false">FIXED_BOM</f>
        <v>3754</v>
      </c>
      <c r="AI1683" s="24" t="n">
        <f aca="false">(AG1683+AH1683)*(1+CONT)</f>
        <v>9076.12532879</v>
      </c>
      <c r="AJ1683" s="24" t="n">
        <f aca="false">IF(AR1683&gt;0,AI1683/AR1683,1000000000000)</f>
        <v>844.655933913566</v>
      </c>
      <c r="AK1683" s="8" t="n">
        <f aca="false">IF(AND(AP1683&gt;=V_NEED,AR1683&gt;=P_MIN,AQ1683&gt;=Z_MIN,F1683&lt;=N_CAP,D1683&lt;=R_MAX,OR(CORONA_REQ=0,O1683&gt;=G1683),OR(CORE_MODE&lt;&gt;3,E_CORE&lt;=E_NULL_MAX),N_CW_A_OK="yes"),1,0)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IF(CORE_MODE=1,G1683,IF(OR(CORE_MODE=3,CORE_MODE=4),IF(A_FEED=2,0,G1683)+(CHOOSE(N_CW+1,0,1,CW_N2,CW_N3,CW_N4,CW_N5,CW_N6)+IF(A_FEED=2,CHOOSE(MIN(N_CW_A,6)+1,0,1,CW_N2,CW_N3,CW_N4,CW_N5,CW_N6),CHOOSE(MIN(N_CW_A,2)+1,0,CW_A1,CW_A2)))*CW_PER_SWING*AM1683,AM1683))</f>
        <v>18.29946738906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2*ROUNDUP(G1684*1000/V_ZENER,0)*PRICE_Z+(4+IF(CORE_MODE=1,1,0)+IF(OR(CORE_MODE=3,CORE_MODE=4),IF(A_FEED=2,0,1)+2*N_CW+2*N_CW_A,0))*ROUNDUP(G1684*DIODE_SAFETY/V_STICK,0)*PRICE_STICK</f>
        <v>74.4</v>
      </c>
      <c r="AG1684" s="24" t="n">
        <f aca="false">SUM(X1684:AF1684)</f>
        <v>5416.84263381</v>
      </c>
      <c r="AH1684" s="20" t="n">
        <f aca="false">FIXED_BOM</f>
        <v>3754</v>
      </c>
      <c r="AI1684" s="24" t="n">
        <f aca="false">(AG1684+AH1684)*(1+CONT)</f>
        <v>10546.4690288815</v>
      </c>
      <c r="AJ1684" s="24" t="n">
        <f aca="false">IF(AR1684&gt;0,AI1684/AR1684,1000000000000)</f>
        <v>724.317392732788</v>
      </c>
      <c r="AK1684" s="8" t="n">
        <f aca="false">IF(AND(AP1684&gt;=V_NEED,AR1684&gt;=P_MIN,AQ1684&gt;=Z_MIN,F1684&lt;=N_CAP,D1684&lt;=R_MAX,OR(CORONA_REQ=0,O1684&gt;=G1684),OR(CORE_MODE&lt;&gt;3,E_CORE&lt;=E_NULL_MAX),N_CW_A_OK="yes"),1,0)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IF(CORE_MODE=1,G1684,IF(OR(CORE_MODE=3,CORE_MODE=4),IF(A_FEED=2,0,G1684)+(CHOOSE(N_CW+1,0,1,CW_N2,CW_N3,CW_N4,CW_N5,CW_N6)+IF(A_FEED=2,CHOOSE(MIN(N_CW_A,6)+1,0,1,CW_N2,CW_N3,CW_N4,CW_N5,CW_N6),CHOOSE(MIN(N_CW_A,2)+1,0,CW_A1,CW_A2)))*CW_PER_SWING*AM1684,AM1684))</f>
        <v>18.715082885928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2*ROUNDUP(G1685*1000/V_ZENER,0)*PRICE_Z+(4+IF(CORE_MODE=1,1,0)+IF(OR(CORE_MODE=3,CORE_MODE=4),IF(A_FEED=2,0,1)+2*N_CW+2*N_CW_A,0))*ROUNDUP(G1685*DIODE_SAFETY/V_STICK,0)*PRICE_STICK</f>
        <v>74.4</v>
      </c>
      <c r="AG1685" s="24" t="n">
        <f aca="false">SUM(X1685:AF1685)</f>
        <v>1713.59683381</v>
      </c>
      <c r="AH1685" s="20" t="n">
        <f aca="false">FIXED_BOM</f>
        <v>3754</v>
      </c>
      <c r="AI1685" s="24" t="n">
        <f aca="false">(AG1685+AH1685)*(1+CONT)</f>
        <v>6287.7363588815</v>
      </c>
      <c r="AJ1685" s="24" t="n">
        <f aca="false">IF(AR1685&gt;0,AI1685/AR1685,1000000000000)</f>
        <v>1659.24391957964</v>
      </c>
      <c r="AK1685" s="8" t="n">
        <f aca="false">IF(AND(AP1685&gt;=V_NEED,AR1685&gt;=P_MIN,AQ1685&gt;=Z_MIN,F1685&lt;=N_CAP,D1685&lt;=R_MAX,OR(CORONA_REQ=0,O1685&gt;=G1685),OR(CORE_MODE&lt;&gt;3,E_CORE&lt;=E_NULL_MAX),N_CW_A_OK="yes"),1,0)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IF(CORE_MODE=1,G1685,IF(OR(CORE_MODE=3,CORE_MODE=4),IF(A_FEED=2,0,G1685)+(CHOOSE(N_CW+1,0,1,CW_N2,CW_N3,CW_N4,CW_N5,CW_N6)+IF(A_FEED=2,CHOOSE(MIN(N_CW_A,6)+1,0,1,CW_N2,CW_N3,CW_N4,CW_N5,CW_N6),CHOOSE(MIN(N_CW_A,2)+1,0,CW_A1,CW_A2)))*CW_PER_SWING*AM1685,AM1685))</f>
        <v>17.468151504804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2*ROUNDUP(G1686*1000/V_ZENER,0)*PRICE_Z+(4+IF(CORE_MODE=1,1,0)+IF(OR(CORE_MODE=3,CORE_MODE=4),IF(A_FEED=2,0,1)+2*N_CW+2*N_CW_A,0))*ROUNDUP(G1686*DIODE_SAFETY/V_STICK,0)*PRICE_STICK</f>
        <v>74.4</v>
      </c>
      <c r="AG1686" s="24" t="n">
        <f aca="false">SUM(X1686:AF1686)</f>
        <v>2419.09338723</v>
      </c>
      <c r="AH1686" s="20" t="n">
        <f aca="false">FIXED_BOM</f>
        <v>3754</v>
      </c>
      <c r="AI1686" s="24" t="n">
        <f aca="false">(AG1686+AH1686)*(1+CONT)</f>
        <v>7099.0573953145</v>
      </c>
      <c r="AJ1686" s="24" t="n">
        <f aca="false">IF(AR1686&gt;0,AI1686/AR1686,1000000000000)</f>
        <v>1168.48391060775</v>
      </c>
      <c r="AK1686" s="8" t="n">
        <f aca="false">IF(AND(AP1686&gt;=V_NEED,AR1686&gt;=P_MIN,AQ1686&gt;=Z_MIN,F1686&lt;=N_CAP,D1686&lt;=R_MAX,OR(CORONA_REQ=0,O1686&gt;=G1686),OR(CORE_MODE&lt;&gt;3,E_CORE&lt;=E_NULL_MAX),N_CW_A_OK="yes"),1,0)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IF(CORE_MODE=1,G1686,IF(OR(CORE_MODE=3,CORE_MODE=4),IF(A_FEED=2,0,G1686)+(CHOOSE(N_CW+1,0,1,CW_N2,CW_N3,CW_N4,CW_N5,CW_N6)+IF(A_FEED=2,CHOOSE(MIN(N_CW_A,6)+1,0,1,CW_N2,CW_N3,CW_N4,CW_N5,CW_N6),CHOOSE(MIN(N_CW_A,2)+1,0,CW_A1,CW_A2)))*CW_PER_SWING*AM1686,AM1686))</f>
        <v>17.728149944934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2*ROUNDUP(G1687*1000/V_ZENER,0)*PRICE_Z+(4+IF(CORE_MODE=1,1,0)+IF(OR(CORE_MODE=3,CORE_MODE=4),IF(A_FEED=2,0,1)+2*N_CW+2*N_CW_A,0))*ROUNDUP(G1687*DIODE_SAFETY/V_STICK,0)*PRICE_STICK</f>
        <v>74.4</v>
      </c>
      <c r="AG1687" s="24" t="n">
        <f aca="false">SUM(X1687:AF1687)</f>
        <v>3124.58982215</v>
      </c>
      <c r="AH1687" s="20" t="n">
        <f aca="false">FIXED_BOM</f>
        <v>3754</v>
      </c>
      <c r="AI1687" s="24" t="n">
        <f aca="false">(AG1687+AH1687)*(1+CONT)</f>
        <v>7910.3782954725</v>
      </c>
      <c r="AJ1687" s="24" t="n">
        <f aca="false">IF(AR1687&gt;0,AI1687/AR1687,1000000000000)</f>
        <v>946.160458205929</v>
      </c>
      <c r="AK1687" s="8" t="n">
        <f aca="false">IF(AND(AP1687&gt;=V_NEED,AR1687&gt;=P_MIN,AQ1687&gt;=Z_MIN,F1687&lt;=N_CAP,D1687&lt;=R_MAX,OR(CORONA_REQ=0,O1687&gt;=G1687),OR(CORE_MODE&lt;&gt;3,E_CORE&lt;=E_NULL_MAX),N_CW_A_OK="yes"),1,0)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IF(CORE_MODE=1,G1687,IF(OR(CORE_MODE=3,CORE_MODE=4),IF(A_FEED=2,0,G1687)+(CHOOSE(N_CW+1,0,1,CW_N2,CW_N3,CW_N4,CW_N5,CW_N6)+IF(A_FEED=2,CHOOSE(MIN(N_CW_A,6)+1,0,1,CW_N2,CW_N3,CW_N4,CW_N5,CW_N6),CHOOSE(MIN(N_CW_A,2)+1,0,CW_A1,CW_A2)))*CW_PER_SWING*AM1687,AM1687))</f>
        <v>17.949896716752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2*ROUNDUP(G1688*1000/V_ZENER,0)*PRICE_Z+(4+IF(CORE_MODE=1,1,0)+IF(OR(CORE_MODE=3,CORE_MODE=4),IF(A_FEED=2,0,1)+2*N_CW+2*N_CW_A,0))*ROUNDUP(G1688*DIODE_SAFETY/V_STICK,0)*PRICE_STICK</f>
        <v>74.4</v>
      </c>
      <c r="AG1688" s="24" t="n">
        <f aca="false">SUM(X1688:AF1688)</f>
        <v>3717.14737738</v>
      </c>
      <c r="AH1688" s="20" t="n">
        <f aca="false">FIXED_BOM</f>
        <v>3754</v>
      </c>
      <c r="AI1688" s="24" t="n">
        <f aca="false">(AG1688+AH1688)*(1+CONT)</f>
        <v>8591.819483987</v>
      </c>
      <c r="AJ1688" s="24" t="n">
        <f aca="false">IF(AR1688&gt;0,AI1688/AR1688,1000000000000)</f>
        <v>806.803763960149</v>
      </c>
      <c r="AK1688" s="8" t="n">
        <f aca="false">IF(AND(AP1688&gt;=V_NEED,AR1688&gt;=P_MIN,AQ1688&gt;=Z_MIN,F1688&lt;=N_CAP,D1688&lt;=R_MAX,OR(CORONA_REQ=0,O1688&gt;=G1688),OR(CORE_MODE&lt;&gt;3,E_CORE&lt;=E_NULL_MAX),N_CW_A_OK="yes"),1,0)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IF(CORE_MODE=1,G1688,IF(OR(CORE_MODE=3,CORE_MODE=4),IF(A_FEED=2,0,G1688)+(CHOOSE(N_CW+1,0,1,CW_N2,CW_N3,CW_N4,CW_N5,CW_N6)+IF(A_FEED=2,CHOOSE(MIN(N_CW_A,6)+1,0,1,CW_N2,CW_N3,CW_N4,CW_N5,CW_N6),CHOOSE(MIN(N_CW_A,2)+1,0,CW_A1,CW_A2)))*CW_PER_SWING*AM1688,AM1688))</f>
        <v>18.276415368354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2*ROUNDUP(G1689*1000/V_ZENER,0)*PRICE_Z+(4+IF(CORE_MODE=1,1,0)+IF(OR(CORE_MODE=3,CORE_MODE=4),IF(A_FEED=2,0,1)+2*N_CW+2*N_CW_A,0))*ROUNDUP(G1689*DIODE_SAFETY/V_STICK,0)*PRICE_STICK</f>
        <v>74.4</v>
      </c>
      <c r="AG1689" s="24" t="n">
        <f aca="false">SUM(X1689:AF1689)</f>
        <v>4422.64393927</v>
      </c>
      <c r="AH1689" s="20" t="n">
        <f aca="false">FIXED_BOM</f>
        <v>3754</v>
      </c>
      <c r="AI1689" s="24" t="n">
        <f aca="false">(AG1689+AH1689)*(1+CONT)</f>
        <v>9403.1405301605</v>
      </c>
      <c r="AJ1689" s="24" t="n">
        <f aca="false">IF(AR1689&gt;0,AI1689/AR1689,1000000000000)</f>
        <v>726.18049135655</v>
      </c>
      <c r="AK1689" s="8" t="n">
        <f aca="false">IF(AND(AP1689&gt;=V_NEED,AR1689&gt;=P_MIN,AQ1689&gt;=Z_MIN,F1689&lt;=N_CAP,D1689&lt;=R_MAX,OR(CORONA_REQ=0,O1689&gt;=G1689),OR(CORE_MODE&lt;&gt;3,E_CORE&lt;=E_NULL_MAX),N_CW_A_OK="yes"),1,0)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IF(CORE_MODE=1,G1689,IF(OR(CORE_MODE=3,CORE_MODE=4),IF(A_FEED=2,0,G1689)+(CHOOSE(N_CW+1,0,1,CW_N2,CW_N3,CW_N4,CW_N5,CW_N6)+IF(A_FEED=2,CHOOSE(MIN(N_CW_A,6)+1,0,1,CW_N2,CW_N3,CW_N4,CW_N5,CW_N6),CHOOSE(MIN(N_CW_A,2)+1,0,CW_A1,CW_A2)))*CW_PER_SWING*AM1689,AM1689))</f>
        <v>18.540310283352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2*ROUNDUP(G1690*1000/V_ZENER,0)*PRICE_Z+(4+IF(CORE_MODE=1,1,0)+IF(OR(CORE_MODE=3,CORE_MODE=4),IF(A_FEED=2,0,1)+2*N_CW+2*N_CW_A,0))*ROUNDUP(G1690*DIODE_SAFETY/V_STICK,0)*PRICE_STICK</f>
        <v>74.4</v>
      </c>
      <c r="AG1690" s="24" t="n">
        <f aca="false">SUM(X1690:AF1690)</f>
        <v>5720.69803745</v>
      </c>
      <c r="AH1690" s="20" t="n">
        <f aca="false">FIXED_BOM</f>
        <v>3754</v>
      </c>
      <c r="AI1690" s="24" t="n">
        <f aca="false">(AG1690+AH1690)*(1+CONT)</f>
        <v>10895.9027430675</v>
      </c>
      <c r="AJ1690" s="24" t="n">
        <f aca="false">IF(AR1690&gt;0,AI1690/AR1690,1000000000000)</f>
        <v>621.438374793394</v>
      </c>
      <c r="AK1690" s="8" t="n">
        <f aca="false">IF(AND(AP1690&gt;=V_NEED,AR1690&gt;=P_MIN,AQ1690&gt;=Z_MIN,F1690&lt;=N_CAP,D1690&lt;=R_MAX,OR(CORONA_REQ=0,O1690&gt;=G1690),OR(CORE_MODE&lt;&gt;3,E_CORE&lt;=E_NULL_MAX),N_CW_A_OK="yes"),1,0)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IF(CORE_MODE=1,G1690,IF(OR(CORE_MODE=3,CORE_MODE=4),IF(A_FEED=2,0,G1690)+(CHOOSE(N_CW+1,0,1,CW_N2,CW_N3,CW_N4,CW_N5,CW_N6)+IF(A_FEED=2,CHOOSE(MIN(N_CW_A,6)+1,0,1,CW_N2,CW_N3,CW_N4,CW_N5,CW_N6),CHOOSE(MIN(N_CW_A,2)+1,0,CW_A1,CW_A2)))*CW_PER_SWING*AM1690,AM1690))</f>
        <v>19.062115331688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2*ROUNDUP(G1691*1000/V_ZENER,0)*PRICE_Z+(4+IF(CORE_MODE=1,1,0)+IF(OR(CORE_MODE=3,CORE_MODE=4),IF(A_FEED=2,0,1)+2*N_CW+2*N_CW_A,0))*ROUNDUP(G1691*DIODE_SAFETY/V_STICK,0)*PRICE_STICK</f>
        <v>74.4</v>
      </c>
      <c r="AG1691" s="24" t="n">
        <f aca="false">SUM(X1691:AF1691)</f>
        <v>1846.03014144</v>
      </c>
      <c r="AH1691" s="20" t="n">
        <f aca="false">FIXED_BOM</f>
        <v>3754</v>
      </c>
      <c r="AI1691" s="24" t="n">
        <f aca="false">(AG1691+AH1691)*(1+CONT)</f>
        <v>6440.034662656</v>
      </c>
      <c r="AJ1691" s="24" t="n">
        <f aca="false">IF(AR1691&gt;0,AI1691/AR1691,1000000000000)</f>
        <v>1480.8422043864</v>
      </c>
      <c r="AK1691" s="8" t="n">
        <f aca="false">IF(AND(AP1691&gt;=V_NEED,AR1691&gt;=P_MIN,AQ1691&gt;=Z_MIN,F1691&lt;=N_CAP,D1691&lt;=R_MAX,OR(CORONA_REQ=0,O1691&gt;=G1691),OR(CORE_MODE&lt;&gt;3,E_CORE&lt;=E_NULL_MAX),N_CW_A_OK="yes"),1,0)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IF(CORE_MODE=1,G1691,IF(OR(CORE_MODE=3,CORE_MODE=4),IF(A_FEED=2,0,G1691)+(CHOOSE(N_CW+1,0,1,CW_N2,CW_N3,CW_N4,CW_N5,CW_N6)+IF(A_FEED=2,CHOOSE(MIN(N_CW_A,6)+1,0,1,CW_N2,CW_N3,CW_N4,CW_N5,CW_N6),CHOOSE(MIN(N_CW_A,2)+1,0,CW_A1,CW_A2)))*CW_PER_SWING*AM1691,AM1691))</f>
        <v>17.4984828876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2*ROUNDUP(G1692*1000/V_ZENER,0)*PRICE_Z+(4+IF(CORE_MODE=1,1,0)+IF(OR(CORE_MODE=3,CORE_MODE=4),IF(A_FEED=2,0,1)+2*N_CW+2*N_CW_A,0))*ROUNDUP(G1692*DIODE_SAFETY/V_STICK,0)*PRICE_STICK</f>
        <v>74.4</v>
      </c>
      <c r="AG1692" s="24" t="n">
        <f aca="false">SUM(X1692:AF1692)</f>
        <v>2561.27387433</v>
      </c>
      <c r="AH1692" s="20" t="n">
        <f aca="false">FIXED_BOM</f>
        <v>3754</v>
      </c>
      <c r="AI1692" s="24" t="n">
        <f aca="false">(AG1692+AH1692)*(1+CONT)</f>
        <v>7262.5649554795</v>
      </c>
      <c r="AJ1692" s="24" t="n">
        <f aca="false">IF(AR1692&gt;0,AI1692/AR1692,1000000000000)</f>
        <v>1044.41059536689</v>
      </c>
      <c r="AK1692" s="8" t="n">
        <f aca="false">IF(AND(AP1692&gt;=V_NEED,AR1692&gt;=P_MIN,AQ1692&gt;=Z_MIN,F1692&lt;=N_CAP,D1692&lt;=R_MAX,OR(CORONA_REQ=0,O1692&gt;=G1692),OR(CORE_MODE&lt;&gt;3,E_CORE&lt;=E_NULL_MAX),N_CW_A_OK="yes"),1,0)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IF(CORE_MODE=1,G1692,IF(OR(CORE_MODE=3,CORE_MODE=4),IF(A_FEED=2,0,G1692)+(CHOOSE(N_CW+1,0,1,CW_N2,CW_N3,CW_N4,CW_N5,CW_N6)+IF(A_FEED=2,CHOOSE(MIN(N_CW_A,6)+1,0,1,CW_N2,CW_N3,CW_N4,CW_N5,CW_N6),CHOOSE(MIN(N_CW_A,2)+1,0,CW_A1,CW_A2)))*CW_PER_SWING*AM1692,AM1692))</f>
        <v>17.759703751218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2*ROUNDUP(G1693*1000/V_ZENER,0)*PRICE_Z+(4+IF(CORE_MODE=1,1,0)+IF(OR(CORE_MODE=3,CORE_MODE=4),IF(A_FEED=2,0,1)+2*N_CW+2*N_CW_A,0))*ROUNDUP(G1693*DIODE_SAFETY/V_STICK,0)*PRICE_STICK</f>
        <v>74.4</v>
      </c>
      <c r="AG1693" s="24" t="n">
        <f aca="false">SUM(X1693:AF1693)</f>
        <v>3276.51750269</v>
      </c>
      <c r="AH1693" s="20" t="n">
        <f aca="false">FIXED_BOM</f>
        <v>3754</v>
      </c>
      <c r="AI1693" s="24" t="n">
        <f aca="false">(AG1693+AH1693)*(1+CONT)</f>
        <v>8085.0951280935</v>
      </c>
      <c r="AJ1693" s="24" t="n">
        <f aca="false">IF(AR1693&gt;0,AI1693/AR1693,1000000000000)</f>
        <v>846.144585527832</v>
      </c>
      <c r="AK1693" s="8" t="n">
        <f aca="false">IF(AND(AP1693&gt;=V_NEED,AR1693&gt;=P_MIN,AQ1693&gt;=Z_MIN,F1693&lt;=N_CAP,D1693&lt;=R_MAX,OR(CORONA_REQ=0,O1693&gt;=G1693),OR(CORE_MODE&lt;&gt;3,E_CORE&lt;=E_NULL_MAX),N_CW_A_OK="yes"),1,0)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IF(CORE_MODE=1,G1693,IF(OR(CORE_MODE=3,CORE_MODE=4),IF(A_FEED=2,0,G1693)+(CHOOSE(N_CW+1,0,1,CW_N2,CW_N3,CW_N4,CW_N5,CW_N6)+IF(A_FEED=2,CHOOSE(MIN(N_CW_A,6)+1,0,1,CW_N2,CW_N3,CW_N4,CW_N5,CW_N6),CHOOSE(MIN(N_CW_A,2)+1,0,CW_A1,CW_A2)))*CW_PER_SWING*AM1693,AM1693))</f>
        <v>18.10199081691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2*ROUNDUP(G1694*1000/V_ZENER,0)*PRICE_Z+(4+IF(CORE_MODE=1,1,0)+IF(OR(CORE_MODE=3,CORE_MODE=4),IF(A_FEED=2,0,1)+2*N_CW+2*N_CW_A,0))*ROUNDUP(G1694*DIODE_SAFETY/V_STICK,0)*PRICE_STICK</f>
        <v>74.4</v>
      </c>
      <c r="AG1694" s="24" t="n">
        <f aca="false">SUM(X1694:AF1694)</f>
        <v>3991.76123908</v>
      </c>
      <c r="AH1694" s="20" t="n">
        <f aca="false">FIXED_BOM</f>
        <v>3754</v>
      </c>
      <c r="AI1694" s="24" t="n">
        <f aca="false">(AG1694+AH1694)*(1+CONT)</f>
        <v>8907.625424942</v>
      </c>
      <c r="AJ1694" s="24" t="n">
        <f aca="false">IF(AR1694&gt;0,AI1694/AR1694,1000000000000)</f>
        <v>732.681762970115</v>
      </c>
      <c r="AK1694" s="8" t="n">
        <f aca="false">IF(AND(AP1694&gt;=V_NEED,AR1694&gt;=P_MIN,AQ1694&gt;=Z_MIN,F1694&lt;=N_CAP,D1694&lt;=R_MAX,OR(CORONA_REQ=0,O1694&gt;=G1694),OR(CORE_MODE&lt;&gt;3,E_CORE&lt;=E_NULL_MAX),N_CW_A_OK="yes"),1,0)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IF(CORE_MODE=1,G1694,IF(OR(CORE_MODE=3,CORE_MODE=4),IF(A_FEED=2,0,G1694)+(CHOOSE(N_CW+1,0,1,CW_N2,CW_N3,CW_N4,CW_N5,CW_N6)+IF(A_FEED=2,CHOOSE(MIN(N_CW_A,6)+1,0,1,CW_N2,CW_N3,CW_N4,CW_N5,CW_N6),CHOOSE(MIN(N_CW_A,2)+1,0,CW_A1,CW_A2)))*CW_PER_SWING*AM1694,AM1694))</f>
        <v>18.419702077062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2*ROUNDUP(G1695*1000/V_ZENER,0)*PRICE_Z+(4+IF(CORE_MODE=1,1,0)+IF(OR(CORE_MODE=3,CORE_MODE=4),IF(A_FEED=2,0,1)+2*N_CW+2*N_CW_A,0))*ROUNDUP(G1695*DIODE_SAFETY/V_STICK,0)*PRICE_STICK</f>
        <v>74.4</v>
      </c>
      <c r="AG1695" s="24" t="n">
        <f aca="false">SUM(X1695:AF1695)</f>
        <v>4707.00492744</v>
      </c>
      <c r="AH1695" s="20" t="n">
        <f aca="false">FIXED_BOM</f>
        <v>3754</v>
      </c>
      <c r="AI1695" s="24" t="n">
        <f aca="false">(AG1695+AH1695)*(1+CONT)</f>
        <v>9730.155666556</v>
      </c>
      <c r="AJ1695" s="24" t="n">
        <f aca="false">IF(AR1695&gt;0,AI1695/AR1695,1000000000000)</f>
        <v>659.723140836433</v>
      </c>
      <c r="AK1695" s="8" t="n">
        <f aca="false">IF(AND(AP1695&gt;=V_NEED,AR1695&gt;=P_MIN,AQ1695&gt;=Z_MIN,F1695&lt;=N_CAP,D1695&lt;=R_MAX,OR(CORONA_REQ=0,O1695&gt;=G1695),OR(CORE_MODE&lt;&gt;3,E_CORE&lt;=E_NULL_MAX),N_CW_A_OK="yes"),1,0)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IF(CORE_MODE=1,G1695,IF(OR(CORE_MODE=3,CORE_MODE=4),IF(A_FEED=2,0,G1695)+(CHOOSE(N_CW+1,0,1,CW_N2,CW_N3,CW_N4,CW_N5,CW_N6)+IF(A_FEED=2,CHOOSE(MIN(N_CW_A,6)+1,0,1,CW_N2,CW_N3,CW_N4,CW_N5,CW_N6),CHOOSE(MIN(N_CW_A,2)+1,0,CW_A1,CW_A2)))*CW_PER_SWING*AM1695,AM1695))</f>
        <v>18.676470432906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2*ROUNDUP(G1696*1000/V_ZENER,0)*PRICE_Z+(4+IF(CORE_MODE=1,1,0)+IF(OR(CORE_MODE=3,CORE_MODE=4),IF(A_FEED=2,0,1)+2*N_CW+2*N_CW_A,0))*ROUNDUP(G1696*DIODE_SAFETY/V_STICK,0)*PRICE_STICK</f>
        <v>74.4</v>
      </c>
      <c r="AG1696" s="24" t="n">
        <f aca="false">SUM(X1696:AF1696)</f>
        <v>6137.49233522</v>
      </c>
      <c r="AH1696" s="20" t="n">
        <f aca="false">FIXED_BOM</f>
        <v>3754</v>
      </c>
      <c r="AI1696" s="24" t="n">
        <f aca="false">(AG1696+AH1696)*(1+CONT)</f>
        <v>11375.216185503</v>
      </c>
      <c r="AJ1696" s="24" t="n">
        <f aca="false">IF(AR1696&gt;0,AI1696/AR1696,1000000000000)</f>
        <v>569.550719167563</v>
      </c>
      <c r="AK1696" s="8" t="n">
        <f aca="false">IF(AND(AP1696&gt;=V_NEED,AR1696&gt;=P_MIN,AQ1696&gt;=Z_MIN,F1696&lt;=N_CAP,D1696&lt;=R_MAX,OR(CORONA_REQ=0,O1696&gt;=G1696),OR(CORE_MODE&lt;&gt;3,E_CORE&lt;=E_NULL_MAX),N_CW_A_OK="yes"),1,0)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IF(CORE_MODE=1,G1696,IF(OR(CORE_MODE=3,CORE_MODE=4),IF(A_FEED=2,0,G1696)+(CHOOSE(N_CW+1,0,1,CW_N2,CW_N3,CW_N4,CW_N5,CW_N6)+IF(A_FEED=2,CHOOSE(MIN(N_CW_A,6)+1,0,1,CW_N2,CW_N3,CW_N4,CW_N5,CW_N6),CHOOSE(MIN(N_CW_A,2)+1,0,CW_A1,CW_A2)))*CW_PER_SWING*AM1696,AM1696))</f>
        <v>19.387033796988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2*ROUNDUP(G1697*1000/V_ZENER,0)*PRICE_Z+(4+IF(CORE_MODE=1,1,0)+IF(OR(CORE_MODE=3,CORE_MODE=4),IF(A_FEED=2,0,1)+2*N_CW+2*N_CW_A,0))*ROUNDUP(G1697*DIODE_SAFETY/V_STICK,0)*PRICE_STICK</f>
        <v>74.4</v>
      </c>
      <c r="AG1697" s="24" t="n">
        <f aca="false">SUM(X1697:AF1697)</f>
        <v>1801.52503816</v>
      </c>
      <c r="AH1697" s="20" t="n">
        <f aca="false">FIXED_BOM</f>
        <v>3754</v>
      </c>
      <c r="AI1697" s="24" t="n">
        <f aca="false">(AG1697+AH1697)*(1+CONT)</f>
        <v>6388.853793884</v>
      </c>
      <c r="AJ1697" s="24" t="n">
        <f aca="false">IF(AR1697&gt;0,AI1697/AR1697,1000000000000)</f>
        <v>2076.06244053695</v>
      </c>
      <c r="AK1697" s="8" t="n">
        <f aca="false">IF(AND(AP1697&gt;=V_NEED,AR1697&gt;=P_MIN,AQ1697&gt;=Z_MIN,F1697&lt;=N_CAP,D1697&lt;=R_MAX,OR(CORONA_REQ=0,O1697&gt;=G1697),OR(CORE_MODE&lt;&gt;3,E_CORE&lt;=E_NULL_MAX),N_CW_A_OK="yes"),1,0)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IF(CORE_MODE=1,G1697,IF(OR(CORE_MODE=3,CORE_MODE=4),IF(A_FEED=2,0,G1697)+(CHOOSE(N_CW+1,0,1,CW_N2,CW_N3,CW_N4,CW_N5,CW_N6)+IF(A_FEED=2,CHOOSE(MIN(N_CW_A,6)+1,0,1,CW_N2,CW_N3,CW_N4,CW_N5,CW_N6),CHOOSE(MIN(N_CW_A,2)+1,0,CW_A1,CW_A2)))*CW_PER_SWING*AM1697,AM1697))</f>
        <v>17.41130032356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2*ROUNDUP(G1698*1000/V_ZENER,0)*PRICE_Z+(4+IF(CORE_MODE=1,1,0)+IF(OR(CORE_MODE=3,CORE_MODE=4),IF(A_FEED=2,0,1)+2*N_CW+2*N_CW_A,0))*ROUNDUP(G1698*DIODE_SAFETY/V_STICK,0)*PRICE_STICK</f>
        <v>74.4</v>
      </c>
      <c r="AG1698" s="24" t="n">
        <f aca="false">SUM(X1698:AF1698)</f>
        <v>2423.96554536</v>
      </c>
      <c r="AH1698" s="20" t="n">
        <f aca="false">FIXED_BOM</f>
        <v>3754</v>
      </c>
      <c r="AI1698" s="24" t="n">
        <f aca="false">(AG1698+AH1698)*(1+CONT)</f>
        <v>7104.660377164</v>
      </c>
      <c r="AJ1698" s="24" t="n">
        <f aca="false">IF(AR1698&gt;0,AI1698/AR1698,1000000000000)</f>
        <v>1432.05109293881</v>
      </c>
      <c r="AK1698" s="8" t="n">
        <f aca="false">IF(AND(AP1698&gt;=V_NEED,AR1698&gt;=P_MIN,AQ1698&gt;=Z_MIN,F1698&lt;=N_CAP,D1698&lt;=R_MAX,OR(CORONA_REQ=0,O1698&gt;=G1698),OR(CORE_MODE&lt;&gt;3,E_CORE&lt;=E_NULL_MAX),N_CW_A_OK="yes"),1,0)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IF(CORE_MODE=1,G1698,IF(OR(CORE_MODE=3,CORE_MODE=4),IF(A_FEED=2,0,G1698)+(CHOOSE(N_CW+1,0,1,CW_N2,CW_N3,CW_N4,CW_N5,CW_N6)+IF(A_FEED=2,CHOOSE(MIN(N_CW_A,6)+1,0,1,CW_N2,CW_N3,CW_N4,CW_N5,CW_N6),CHOOSE(MIN(N_CW_A,2)+1,0,CW_A1,CW_A2)))*CW_PER_SWING*AM1698,AM1698))</f>
        <v>17.613738746604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2*ROUNDUP(G1699*1000/V_ZENER,0)*PRICE_Z+(4+IF(CORE_MODE=1,1,0)+IF(OR(CORE_MODE=3,CORE_MODE=4),IF(A_FEED=2,0,1)+2*N_CW+2*N_CW_A,0))*ROUNDUP(G1699*DIODE_SAFETY/V_STICK,0)*PRICE_STICK</f>
        <v>74.4</v>
      </c>
      <c r="AG1699" s="24" t="n">
        <f aca="false">SUM(X1699:AF1699)</f>
        <v>3173.42618891</v>
      </c>
      <c r="AH1699" s="20" t="n">
        <f aca="false">FIXED_BOM</f>
        <v>3754</v>
      </c>
      <c r="AI1699" s="24" t="n">
        <f aca="false">(AG1699+AH1699)*(1+CONT)</f>
        <v>7966.5401172465</v>
      </c>
      <c r="AJ1699" s="24" t="n">
        <f aca="false">IF(AR1699&gt;0,AI1699/AR1699,1000000000000)</f>
        <v>1164.77156062908</v>
      </c>
      <c r="AK1699" s="8" t="n">
        <f aca="false">IF(AND(AP1699&gt;=V_NEED,AR1699&gt;=P_MIN,AQ1699&gt;=Z_MIN,F1699&lt;=N_CAP,D1699&lt;=R_MAX,OR(CORONA_REQ=0,O1699&gt;=G1699),OR(CORE_MODE&lt;&gt;3,E_CORE&lt;=E_NULL_MAX),N_CW_A_OK="yes"),1,0)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IF(CORE_MODE=1,G1699,IF(OR(CORE_MODE=3,CORE_MODE=4),IF(A_FEED=2,0,G1699)+(CHOOSE(N_CW+1,0,1,CW_N2,CW_N3,CW_N4,CW_N5,CW_N6)+IF(A_FEED=2,CHOOSE(MIN(N_CW_A,6)+1,0,1,CW_N2,CW_N3,CW_N4,CW_N5,CW_N6),CHOOSE(MIN(N_CW_A,2)+1,0,CW_A1,CW_A2)))*CW_PER_SWING*AM1699,AM1699))</f>
        <v>17.795718554328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2*ROUNDUP(G1700*1000/V_ZENER,0)*PRICE_Z+(4+IF(CORE_MODE=1,1,0)+IF(OR(CORE_MODE=3,CORE_MODE=4),IF(A_FEED=2,0,1)+2*N_CW+2*N_CW_A,0))*ROUNDUP(G1700*DIODE_SAFETY/V_STICK,0)*PRICE_STICK</f>
        <v>74.4</v>
      </c>
      <c r="AG1700" s="24" t="n">
        <f aca="false">SUM(X1700:AF1700)</f>
        <v>3795.86675111</v>
      </c>
      <c r="AH1700" s="20" t="n">
        <f aca="false">FIXED_BOM</f>
        <v>3754</v>
      </c>
      <c r="AI1700" s="24" t="n">
        <f aca="false">(AG1700+AH1700)*(1+CONT)</f>
        <v>8682.3467637765</v>
      </c>
      <c r="AJ1700" s="24" t="n">
        <f aca="false">IF(AR1700&gt;0,AI1700/AR1700,1000000000000)</f>
        <v>995.513233396507</v>
      </c>
      <c r="AK1700" s="8" t="n">
        <f aca="false">IF(AND(AP1700&gt;=V_NEED,AR1700&gt;=P_MIN,AQ1700&gt;=Z_MIN,F1700&lt;=N_CAP,D1700&lt;=R_MAX,OR(CORONA_REQ=0,O1700&gt;=G1700),OR(CORE_MODE&lt;&gt;3,E_CORE&lt;=E_NULL_MAX),N_CW_A_OK="yes"),1,0)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IF(CORE_MODE=1,G1700,IF(OR(CORE_MODE=3,CORE_MODE=4),IF(A_FEED=2,0,G1700)+(CHOOSE(N_CW+1,0,1,CW_N2,CW_N3,CW_N4,CW_N5,CW_N6)+IF(A_FEED=2,CHOOSE(MIN(N_CW_A,6)+1,0,1,CW_N2,CW_N3,CW_N4,CW_N5,CW_N6),CHOOSE(MIN(N_CW_A,2)+1,0,CW_A1,CW_A2)))*CW_PER_SWING*AM1700,AM1700))</f>
        <v>18.006505960014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2*ROUNDUP(G1701*1000/V_ZENER,0)*PRICE_Z+(4+IF(CORE_MODE=1,1,0)+IF(OR(CORE_MODE=3,CORE_MODE=4),IF(A_FEED=2,0,1)+2*N_CW+2*N_CW_A,0))*ROUNDUP(G1701*DIODE_SAFETY/V_STICK,0)*PRICE_STICK</f>
        <v>74.4</v>
      </c>
      <c r="AG1701" s="24" t="n">
        <f aca="false">SUM(X1701:AF1701)</f>
        <v>4418.30731831</v>
      </c>
      <c r="AH1701" s="20" t="n">
        <f aca="false">FIXED_BOM</f>
        <v>3754</v>
      </c>
      <c r="AI1701" s="24" t="n">
        <f aca="false">(AG1701+AH1701)*(1+CONT)</f>
        <v>9398.1534160565</v>
      </c>
      <c r="AJ1701" s="24" t="n">
        <f aca="false">IF(AR1701&gt;0,AI1701/AR1701,1000000000000)</f>
        <v>886.597754679868</v>
      </c>
      <c r="AK1701" s="8" t="n">
        <f aca="false">IF(AND(AP1701&gt;=V_NEED,AR1701&gt;=P_MIN,AQ1701&gt;=Z_MIN,F1701&lt;=N_CAP,D1701&lt;=R_MAX,OR(CORONA_REQ=0,O1701&gt;=G1701),OR(CORE_MODE&lt;&gt;3,E_CORE&lt;=E_NULL_MAX),N_CW_A_OK="yes"),1,0)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IF(CORE_MODE=1,G1701,IF(OR(CORE_MODE=3,CORE_MODE=4),IF(A_FEED=2,0,G1701)+(CHOOSE(N_CW+1,0,1,CW_N2,CW_N3,CW_N4,CW_N5,CW_N6)+IF(A_FEED=2,CHOOSE(MIN(N_CW_A,6)+1,0,1,CW_N2,CW_N3,CW_N4,CW_N5,CW_N6),CHOOSE(MIN(N_CW_A,2)+1,0,CW_A1,CW_A2)))*CW_PER_SWING*AM1701,AM1701))</f>
        <v>18.270464542902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2*ROUNDUP(G1702*1000/V_ZENER,0)*PRICE_Z+(4+IF(CORE_MODE=1,1,0)+IF(OR(CORE_MODE=3,CORE_MODE=4),IF(A_FEED=2,0,1)+2*N_CW+2*N_CW_A,0))*ROUNDUP(G1702*DIODE_SAFETY/V_STICK,0)*PRICE_STICK</f>
        <v>74.4</v>
      </c>
      <c r="AG1702" s="24" t="n">
        <f aca="false">SUM(X1702:AF1702)</f>
        <v>5790.20845209</v>
      </c>
      <c r="AH1702" s="20" t="n">
        <f aca="false">FIXED_BOM</f>
        <v>3754</v>
      </c>
      <c r="AI1702" s="24" t="n">
        <f aca="false">(AG1702+AH1702)*(1+CONT)</f>
        <v>10975.8397199035</v>
      </c>
      <c r="AJ1702" s="24" t="n">
        <f aca="false">IF(AR1702&gt;0,AI1702/AR1702,1000000000000)</f>
        <v>764.106287504723</v>
      </c>
      <c r="AK1702" s="8" t="n">
        <f aca="false">IF(AND(AP1702&gt;=V_NEED,AR1702&gt;=P_MIN,AQ1702&gt;=Z_MIN,F1702&lt;=N_CAP,D1702&lt;=R_MAX,OR(CORONA_REQ=0,O1702&gt;=G1702),OR(CORE_MODE&lt;&gt;3,E_CORE&lt;=E_NULL_MAX),N_CW_A_OK="yes"),1,0)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IF(CORE_MODE=1,G1702,IF(OR(CORE_MODE=3,CORE_MODE=4),IF(A_FEED=2,0,G1702)+(CHOOSE(N_CW+1,0,1,CW_N2,CW_N3,CW_N4,CW_N5,CW_N6)+IF(A_FEED=2,CHOOSE(MIN(N_CW_A,6)+1,0,1,CW_N2,CW_N3,CW_N4,CW_N5,CW_N6),CHOOSE(MIN(N_CW_A,2)+1,0,CW_A1,CW_A2)))*CW_PER_SWING*AM1702,AM1702))</f>
        <v>18.68285420001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2*ROUNDUP(G1703*1000/V_ZENER,0)*PRICE_Z+(4+IF(CORE_MODE=1,1,0)+IF(OR(CORE_MODE=3,CORE_MODE=4),IF(A_FEED=2,0,1)+2*N_CW+2*N_CW_A,0))*ROUNDUP(G1703*DIODE_SAFETY/V_STICK,0)*PRICE_STICK</f>
        <v>74.4</v>
      </c>
      <c r="AG1703" s="24" t="n">
        <f aca="false">SUM(X1703:AF1703)</f>
        <v>1827.51752209</v>
      </c>
      <c r="AH1703" s="20" t="n">
        <f aca="false">FIXED_BOM</f>
        <v>3754</v>
      </c>
      <c r="AI1703" s="24" t="n">
        <f aca="false">(AG1703+AH1703)*(1+CONT)</f>
        <v>6418.7451504035</v>
      </c>
      <c r="AJ1703" s="24" t="n">
        <f aca="false">IF(AR1703&gt;0,AI1703/AR1703,1000000000000)</f>
        <v>1716.3177387247</v>
      </c>
      <c r="AK1703" s="8" t="n">
        <f aca="false">IF(AND(AP1703&gt;=V_NEED,AR1703&gt;=P_MIN,AQ1703&gt;=Z_MIN,F1703&lt;=N_CAP,D1703&lt;=R_MAX,OR(CORONA_REQ=0,O1703&gt;=G1703),OR(CORE_MODE&lt;&gt;3,E_CORE&lt;=E_NULL_MAX),N_CW_A_OK="yes"),1,0)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IF(CORE_MODE=1,G1703,IF(OR(CORE_MODE=3,CORE_MODE=4),IF(A_FEED=2,0,G1703)+(CHOOSE(N_CW+1,0,1,CW_N2,CW_N3,CW_N4,CW_N5,CW_N6)+IF(A_FEED=2,CHOOSE(MIN(N_CW_A,6)+1,0,1,CW_N2,CW_N3,CW_N4,CW_N5,CW_N6),CHOOSE(MIN(N_CW_A,2)+1,0,CW_A1,CW_A2)))*CW_PER_SWING*AM1703,AM1703))</f>
        <v>17.445549403854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2*ROUNDUP(G1704*1000/V_ZENER,0)*PRICE_Z+(4+IF(CORE_MODE=1,1,0)+IF(OR(CORE_MODE=3,CORE_MODE=4),IF(A_FEED=2,0,1)+2*N_CW+2*N_CW_A,0))*ROUNDUP(G1704*DIODE_SAFETY/V_STICK,0)*PRICE_STICK</f>
        <v>74.4</v>
      </c>
      <c r="AG1704" s="24" t="n">
        <f aca="false">SUM(X1704:AF1704)</f>
        <v>2589.97426965</v>
      </c>
      <c r="AH1704" s="20" t="n">
        <f aca="false">FIXED_BOM</f>
        <v>3754</v>
      </c>
      <c r="AI1704" s="24" t="n">
        <f aca="false">(AG1704+AH1704)*(1+CONT)</f>
        <v>7295.5704100975</v>
      </c>
      <c r="AJ1704" s="24" t="n">
        <f aca="false">IF(AR1704&gt;0,AI1704/AR1704,1000000000000)</f>
        <v>1215.52099956123</v>
      </c>
      <c r="AK1704" s="8" t="n">
        <f aca="false">IF(AND(AP1704&gt;=V_NEED,AR1704&gt;=P_MIN,AQ1704&gt;=Z_MIN,F1704&lt;=N_CAP,D1704&lt;=R_MAX,OR(CORONA_REQ=0,O1704&gt;=G1704),OR(CORE_MODE&lt;&gt;3,E_CORE&lt;=E_NULL_MAX),N_CW_A_OK="yes"),1,0)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IF(CORE_MODE=1,G1704,IF(OR(CORE_MODE=3,CORE_MODE=4),IF(A_FEED=2,0,G1704)+(CHOOSE(N_CW+1,0,1,CW_N2,CW_N3,CW_N4,CW_N5,CW_N6)+IF(A_FEED=2,CHOOSE(MIN(N_CW_A,6)+1,0,1,CW_N2,CW_N3,CW_N4,CW_N5,CW_N6),CHOOSE(MIN(N_CW_A,2)+1,0,CW_A1,CW_A2)))*CW_PER_SWING*AM1704,AM1704))</f>
        <v>17.70368449707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2*ROUNDUP(G1705*1000/V_ZENER,0)*PRICE_Z+(4+IF(CORE_MODE=1,1,0)+IF(OR(CORE_MODE=3,CORE_MODE=4),IF(A_FEED=2,0,1)+2*N_CW+2*N_CW_A,0))*ROUNDUP(G1705*DIODE_SAFETY/V_STICK,0)*PRICE_STICK</f>
        <v>74.4</v>
      </c>
      <c r="AG1705" s="24" t="n">
        <f aca="false">SUM(X1705:AF1705)</f>
        <v>3352.43115068</v>
      </c>
      <c r="AH1705" s="20" t="n">
        <f aca="false">FIXED_BOM</f>
        <v>3754</v>
      </c>
      <c r="AI1705" s="24" t="n">
        <f aca="false">(AG1705+AH1705)*(1+CONT)</f>
        <v>8172.395823282</v>
      </c>
      <c r="AJ1705" s="24" t="n">
        <f aca="false">IF(AR1705&gt;0,AI1705/AR1705,1000000000000)</f>
        <v>989.019633156112</v>
      </c>
      <c r="AK1705" s="8" t="n">
        <f aca="false">IF(AND(AP1705&gt;=V_NEED,AR1705&gt;=P_MIN,AQ1705&gt;=Z_MIN,F1705&lt;=N_CAP,D1705&lt;=R_MAX,OR(CORONA_REQ=0,O1705&gt;=G1705),OR(CORE_MODE&lt;&gt;3,E_CORE&lt;=E_NULL_MAX),N_CW_A_OK="yes"),1,0)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IF(CORE_MODE=1,G1705,IF(OR(CORE_MODE=3,CORE_MODE=4),IF(A_FEED=2,0,G1705)+(CHOOSE(N_CW+1,0,1,CW_N2,CW_N3,CW_N4,CW_N5,CW_N6)+IF(A_FEED=2,CHOOSE(MIN(N_CW_A,6)+1,0,1,CW_N2,CW_N3,CW_N4,CW_N5,CW_N6),CHOOSE(MIN(N_CW_A,2)+1,0,CW_A1,CW_A2)))*CW_PER_SWING*AM1705,AM1705))</f>
        <v>17.922901531392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2*ROUNDUP(G1706*1000/V_ZENER,0)*PRICE_Z+(4+IF(CORE_MODE=1,1,0)+IF(OR(CORE_MODE=3,CORE_MODE=4),IF(A_FEED=2,0,1)+2*N_CW+2*N_CW_A,0))*ROUNDUP(G1706*DIODE_SAFETY/V_STICK,0)*PRICE_STICK</f>
        <v>74.4</v>
      </c>
      <c r="AG1706" s="24" t="n">
        <f aca="false">SUM(X1706:AF1706)</f>
        <v>3987.86796433</v>
      </c>
      <c r="AH1706" s="20" t="n">
        <f aca="false">FIXED_BOM</f>
        <v>3754</v>
      </c>
      <c r="AI1706" s="24" t="n">
        <f aca="false">(AG1706+AH1706)*(1+CONT)</f>
        <v>8903.1481589795</v>
      </c>
      <c r="AJ1706" s="24" t="n">
        <f aca="false">IF(AR1706&gt;0,AI1706/AR1706,1000000000000)</f>
        <v>846.316834816257</v>
      </c>
      <c r="AK1706" s="8" t="n">
        <f aca="false">IF(AND(AP1706&gt;=V_NEED,AR1706&gt;=P_MIN,AQ1706&gt;=Z_MIN,F1706&lt;=N_CAP,D1706&lt;=R_MAX,OR(CORONA_REQ=0,O1706&gt;=G1706),OR(CORE_MODE&lt;&gt;3,E_CORE&lt;=E_NULL_MAX),N_CW_A_OK="yes"),1,0)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IF(CORE_MODE=1,G1706,IF(OR(CORE_MODE=3,CORE_MODE=4),IF(A_FEED=2,0,G1706)+(CHOOSE(N_CW+1,0,1,CW_N2,CW_N3,CW_N4,CW_N5,CW_N6)+IF(A_FEED=2,CHOOSE(MIN(N_CW_A,6)+1,0,1,CW_N2,CW_N3,CW_N4,CW_N5,CW_N6),CHOOSE(MIN(N_CW_A,2)+1,0,CW_A1,CW_A2)))*CW_PER_SWING*AM1706,AM1706))</f>
        <v>18.246045784824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2*ROUNDUP(G1707*1000/V_ZENER,0)*PRICE_Z+(4+IF(CORE_MODE=1,1,0)+IF(OR(CORE_MODE=3,CORE_MODE=4),IF(A_FEED=2,0,1)+2*N_CW+2*N_CW_A,0))*ROUNDUP(G1707*DIODE_SAFETY/V_STICK,0)*PRICE_STICK</f>
        <v>74.4</v>
      </c>
      <c r="AG1707" s="24" t="n">
        <f aca="false">SUM(X1707:AF1707)</f>
        <v>4750.32482839</v>
      </c>
      <c r="AH1707" s="20" t="n">
        <f aca="false">FIXED_BOM</f>
        <v>3754</v>
      </c>
      <c r="AI1707" s="24" t="n">
        <f aca="false">(AG1707+AH1707)*(1+CONT)</f>
        <v>9779.9735526485</v>
      </c>
      <c r="AJ1707" s="24" t="n">
        <f aca="false">IF(AR1707&gt;0,AI1707/AR1707,1000000000000)</f>
        <v>765.295908382759</v>
      </c>
      <c r="AK1707" s="8" t="n">
        <f aca="false">IF(AND(AP1707&gt;=V_NEED,AR1707&gt;=P_MIN,AQ1707&gt;=Z_MIN,F1707&lt;=N_CAP,D1707&lt;=R_MAX,OR(CORONA_REQ=0,O1707&gt;=G1707),OR(CORE_MODE&lt;&gt;3,E_CORE&lt;=E_NULL_MAX),N_CW_A_OK="yes"),1,0)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IF(CORE_MODE=1,G1707,IF(OR(CORE_MODE=3,CORE_MODE=4),IF(A_FEED=2,0,G1707)+(CHOOSE(N_CW+1,0,1,CW_N2,CW_N3,CW_N4,CW_N5,CW_N6)+IF(A_FEED=2,CHOOSE(MIN(N_CW_A,6)+1,0,1,CW_N2,CW_N3,CW_N4,CW_N5,CW_N6),CHOOSE(MIN(N_CW_A,2)+1,0,CW_A1,CW_A2)))*CW_PER_SWING*AM1707,AM1707))</f>
        <v>18.50721571413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2*ROUNDUP(G1708*1000/V_ZENER,0)*PRICE_Z+(4+IF(CORE_MODE=1,1,0)+IF(OR(CORE_MODE=3,CORE_MODE=4),IF(A_FEED=2,0,1)+2*N_CW+2*N_CW_A,0))*ROUNDUP(G1708*DIODE_SAFETY/V_STICK,0)*PRICE_STICK</f>
        <v>74.4</v>
      </c>
      <c r="AG1708" s="24" t="n">
        <f aca="false">SUM(X1708:AF1708)</f>
        <v>6148.2184511</v>
      </c>
      <c r="AH1708" s="20" t="n">
        <f aca="false">FIXED_BOM</f>
        <v>3754</v>
      </c>
      <c r="AI1708" s="24" t="n">
        <f aca="false">(AG1708+AH1708)*(1+CONT)</f>
        <v>11387.551218765</v>
      </c>
      <c r="AJ1708" s="24" t="n">
        <f aca="false">IF(AR1708&gt;0,AI1708/AR1708,1000000000000)</f>
        <v>658.429681544942</v>
      </c>
      <c r="AK1708" s="8" t="n">
        <f aca="false">IF(AND(AP1708&gt;=V_NEED,AR1708&gt;=P_MIN,AQ1708&gt;=Z_MIN,F1708&lt;=N_CAP,D1708&lt;=R_MAX,OR(CORONA_REQ=0,O1708&gt;=G1708),OR(CORE_MODE&lt;&gt;3,E_CORE&lt;=E_NULL_MAX),N_CW_A_OK="yes"),1,0)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IF(CORE_MODE=1,G1708,IF(OR(CORE_MODE=3,CORE_MODE=4),IF(A_FEED=2,0,G1708)+(CHOOSE(N_CW+1,0,1,CW_N2,CW_N3,CW_N4,CW_N5,CW_N6)+IF(A_FEED=2,CHOOSE(MIN(N_CW_A,6)+1,0,1,CW_N2,CW_N3,CW_N4,CW_N5,CW_N6),CHOOSE(MIN(N_CW_A,2)+1,0,CW_A1,CW_A2)))*CW_PER_SWING*AM1708,AM1708))</f>
        <v>19.021325436828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2*ROUNDUP(G1709*1000/V_ZENER,0)*PRICE_Z+(4+IF(CORE_MODE=1,1,0)+IF(OR(CORE_MODE=3,CORE_MODE=4),IF(A_FEED=2,0,1)+2*N_CW+2*N_CW_A,0))*ROUNDUP(G1709*DIODE_SAFETY/V_STICK,0)*PRICE_STICK</f>
        <v>74.4</v>
      </c>
      <c r="AG1709" s="24" t="n">
        <f aca="false">SUM(X1709:AF1709)</f>
        <v>1980.5300154</v>
      </c>
      <c r="AH1709" s="20" t="n">
        <f aca="false">FIXED_BOM</f>
        <v>3754</v>
      </c>
      <c r="AI1709" s="24" t="n">
        <f aca="false">(AG1709+AH1709)*(1+CONT)</f>
        <v>6594.70951771</v>
      </c>
      <c r="AJ1709" s="24" t="n">
        <f aca="false">IF(AR1709&gt;0,AI1709/AR1709,1000000000000)</f>
        <v>1541.32163054704</v>
      </c>
      <c r="AK1709" s="8" t="n">
        <f aca="false">IF(AND(AP1709&gt;=V_NEED,AR1709&gt;=P_MIN,AQ1709&gt;=Z_MIN,F1709&lt;=N_CAP,D1709&lt;=R_MAX,OR(CORONA_REQ=0,O1709&gt;=G1709),OR(CORE_MODE&lt;&gt;3,E_CORE&lt;=E_NULL_MAX),N_CW_A_OK="yes"),1,0)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IF(CORE_MODE=1,G1709,IF(OR(CORE_MODE=3,CORE_MODE=4),IF(A_FEED=2,0,G1709)+(CHOOSE(N_CW+1,0,1,CW_N2,CW_N3,CW_N4,CW_N5,CW_N6)+IF(A_FEED=2,CHOOSE(MIN(N_CW_A,6)+1,0,1,CW_N2,CW_N3,CW_N4,CW_N5,CW_N6),CHOOSE(MIN(N_CW_A,2)+1,0,CW_A1,CW_A2)))*CW_PER_SWING*AM1709,AM1709))</f>
        <v>17.477230545918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2*ROUNDUP(G1710*1000/V_ZENER,0)*PRICE_Z+(4+IF(CORE_MODE=1,1,0)+IF(OR(CORE_MODE=3,CORE_MODE=4),IF(A_FEED=2,0,1)+2*N_CW+2*N_CW_A,0))*ROUNDUP(G1710*DIODE_SAFETY/V_STICK,0)*PRICE_STICK</f>
        <v>74.4</v>
      </c>
      <c r="AG1710" s="24" t="n">
        <f aca="false">SUM(X1710:AF1710)</f>
        <v>2755.98306741</v>
      </c>
      <c r="AH1710" s="20" t="n">
        <f aca="false">FIXED_BOM</f>
        <v>3754</v>
      </c>
      <c r="AI1710" s="24" t="n">
        <f aca="false">(AG1710+AH1710)*(1+CONT)</f>
        <v>7486.4805275215</v>
      </c>
      <c r="AJ1710" s="24" t="n">
        <f aca="false">IF(AR1710&gt;0,AI1710/AR1710,1000000000000)</f>
        <v>1095.2783494108</v>
      </c>
      <c r="AK1710" s="8" t="n">
        <f aca="false">IF(AND(AP1710&gt;=V_NEED,AR1710&gt;=P_MIN,AQ1710&gt;=Z_MIN,F1710&lt;=N_CAP,D1710&lt;=R_MAX,OR(CORONA_REQ=0,O1710&gt;=G1710),OR(CORE_MODE&lt;&gt;3,E_CORE&lt;=E_NULL_MAX),N_CW_A_OK="yes"),1,0)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IF(CORE_MODE=1,G1710,IF(OR(CORE_MODE=3,CORE_MODE=4),IF(A_FEED=2,0,G1710)+(CHOOSE(N_CW+1,0,1,CW_N2,CW_N3,CW_N4,CW_N5,CW_N6)+IF(A_FEED=2,CHOOSE(MIN(N_CW_A,6)+1,0,1,CW_N2,CW_N3,CW_N4,CW_N5,CW_N6),CHOOSE(MIN(N_CW_A,2)+1,0,CW_A1,CW_A2)))*CW_PER_SWING*AM1710,AM1710))</f>
        <v>17.737139851002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2*ROUNDUP(G1711*1000/V_ZENER,0)*PRICE_Z+(4+IF(CORE_MODE=1,1,0)+IF(OR(CORE_MODE=3,CORE_MODE=4),IF(A_FEED=2,0,1)+2*N_CW+2*N_CW_A,0))*ROUNDUP(G1711*DIODE_SAFETY/V_STICK,0)*PRICE_STICK</f>
        <v>74.4</v>
      </c>
      <c r="AG1711" s="24" t="n">
        <f aca="false">SUM(X1711:AF1711)</f>
        <v>3531.43618292</v>
      </c>
      <c r="AH1711" s="20" t="n">
        <f aca="false">FIXED_BOM</f>
        <v>3754</v>
      </c>
      <c r="AI1711" s="24" t="n">
        <f aca="false">(AG1711+AH1711)*(1+CONT)</f>
        <v>8378.251610358</v>
      </c>
      <c r="AJ1711" s="24" t="n">
        <f aca="false">IF(AR1711&gt;0,AI1711/AR1711,1000000000000)</f>
        <v>890.620332806255</v>
      </c>
      <c r="AK1711" s="8" t="n">
        <f aca="false">IF(AND(AP1711&gt;=V_NEED,AR1711&gt;=P_MIN,AQ1711&gt;=Z_MIN,F1711&lt;=N_CAP,D1711&lt;=R_MAX,OR(CORONA_REQ=0,O1711&gt;=G1711),OR(CORE_MODE&lt;&gt;3,E_CORE&lt;=E_NULL_MAX),N_CW_A_OK="yes"),1,0)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IF(CORE_MODE=1,G1711,IF(OR(CORE_MODE=3,CORE_MODE=4),IF(A_FEED=2,0,G1711)+(CHOOSE(N_CW+1,0,1,CW_N2,CW_N3,CW_N4,CW_N5,CW_N6)+IF(A_FEED=2,CHOOSE(MIN(N_CW_A,6)+1,0,1,CW_N2,CW_N3,CW_N4,CW_N5,CW_N6),CHOOSE(MIN(N_CW_A,2)+1,0,CW_A1,CW_A2)))*CW_PER_SWING*AM1711,AM1711))</f>
        <v>18.075640799502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2*ROUNDUP(G1712*1000/V_ZENER,0)*PRICE_Z+(4+IF(CORE_MODE=1,1,0)+IF(OR(CORE_MODE=3,CORE_MODE=4),IF(A_FEED=2,0,1)+2*N_CW+2*N_CW_A,0))*ROUNDUP(G1712*DIODE_SAFETY/V_STICK,0)*PRICE_STICK</f>
        <v>74.4</v>
      </c>
      <c r="AG1712" s="24" t="n">
        <f aca="false">SUM(X1712:AF1712)</f>
        <v>4306.88929843</v>
      </c>
      <c r="AH1712" s="20" t="n">
        <f aca="false">FIXED_BOM</f>
        <v>3754</v>
      </c>
      <c r="AI1712" s="24" t="n">
        <f aca="false">(AG1712+AH1712)*(1+CONT)</f>
        <v>9270.0226931945</v>
      </c>
      <c r="AJ1712" s="24" t="n">
        <f aca="false">IF(AR1712&gt;0,AI1712/AR1712,1000000000000)</f>
        <v>774.473571734248</v>
      </c>
      <c r="AK1712" s="8" t="n">
        <f aca="false">IF(AND(AP1712&gt;=V_NEED,AR1712&gt;=P_MIN,AQ1712&gt;=Z_MIN,F1712&lt;=N_CAP,D1712&lt;=R_MAX,OR(CORONA_REQ=0,O1712&gt;=G1712),OR(CORE_MODE&lt;&gt;3,E_CORE&lt;=E_NULL_MAX),N_CW_A_OK="yes"),1,0)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IF(CORE_MODE=1,G1712,IF(OR(CORE_MODE=3,CORE_MODE=4),IF(A_FEED=2,0,G1712)+(CHOOSE(N_CW+1,0,1,CW_N2,CW_N3,CW_N4,CW_N5,CW_N6)+IF(A_FEED=2,CHOOSE(MIN(N_CW_A,6)+1,0,1,CW_N2,CW_N3,CW_N4,CW_N5,CW_N6),CHOOSE(MIN(N_CW_A,2)+1,0,CW_A1,CW_A2)))*CW_PER_SWING*AM1712,AM1712))</f>
        <v>18.39034269072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2*ROUNDUP(G1713*1000/V_ZENER,0)*PRICE_Z+(4+IF(CORE_MODE=1,1,0)+IF(OR(CORE_MODE=3,CORE_MODE=4),IF(A_FEED=2,0,1)+2*N_CW+2*N_CW_A,0))*ROUNDUP(G1713*DIODE_SAFETY/V_STICK,0)*PRICE_STICK</f>
        <v>74.4</v>
      </c>
      <c r="AG1713" s="24" t="n">
        <f aca="false">SUM(X1713:AF1713)</f>
        <v>5082.34235394</v>
      </c>
      <c r="AH1713" s="20" t="n">
        <f aca="false">FIXED_BOM</f>
        <v>3754</v>
      </c>
      <c r="AI1713" s="24" t="n">
        <f aca="false">(AG1713+AH1713)*(1+CONT)</f>
        <v>10161.793707031</v>
      </c>
      <c r="AJ1713" s="24" t="n">
        <f aca="false">IF(AR1713&gt;0,AI1713/AR1713,1000000000000)</f>
        <v>699.387621264417</v>
      </c>
      <c r="AK1713" s="8" t="n">
        <f aca="false">IF(AND(AP1713&gt;=V_NEED,AR1713&gt;=P_MIN,AQ1713&gt;=Z_MIN,F1713&lt;=N_CAP,D1713&lt;=R_MAX,OR(CORONA_REQ=0,O1713&gt;=G1713),OR(CORE_MODE&lt;&gt;3,E_CORE&lt;=E_NULL_MAX),N_CW_A_OK="yes"),1,0)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IF(CORE_MODE=1,G1713,IF(OR(CORE_MODE=3,CORE_MODE=4),IF(A_FEED=2,0,G1713)+(CHOOSE(N_CW+1,0,1,CW_N2,CW_N3,CW_N4,CW_N5,CW_N6)+IF(A_FEED=2,CHOOSE(MIN(N_CW_A,6)+1,0,1,CW_N2,CW_N3,CW_N4,CW_N5,CW_N6),CHOOSE(MIN(N_CW_A,2)+1,0,CW_A1,CW_A2)))*CW_PER_SWING*AM1713,AM1713))</f>
        <v>18.644683177692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2*ROUNDUP(G1714*1000/V_ZENER,0)*PRICE_Z+(4+IF(CORE_MODE=1,1,0)+IF(OR(CORE_MODE=3,CORE_MODE=4),IF(A_FEED=2,0,1)+2*N_CW+2*N_CW_A,0))*ROUNDUP(G1714*DIODE_SAFETY/V_STICK,0)*PRICE_STICK</f>
        <v>74.4</v>
      </c>
      <c r="AG1714" s="24" t="n">
        <f aca="false">SUM(X1714:AF1714)</f>
        <v>6633.24850799</v>
      </c>
      <c r="AH1714" s="20" t="n">
        <f aca="false">FIXED_BOM</f>
        <v>3754</v>
      </c>
      <c r="AI1714" s="24" t="n">
        <f aca="false">(AG1714+AH1714)*(1+CONT)</f>
        <v>11945.3357841885</v>
      </c>
      <c r="AJ1714" s="24" t="n">
        <f aca="false">IF(AR1714&gt;0,AI1714/AR1714,1000000000000)</f>
        <v>607.493702696845</v>
      </c>
      <c r="AK1714" s="8" t="n">
        <f aca="false">IF(AND(AP1714&gt;=V_NEED,AR1714&gt;=P_MIN,AQ1714&gt;=Z_MIN,F1714&lt;=N_CAP,D1714&lt;=R_MAX,OR(CORONA_REQ=0,O1714&gt;=G1714),OR(CORE_MODE&lt;&gt;3,E_CORE&lt;=E_NULL_MAX),N_CW_A_OK="yes"),1,0)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IF(CORE_MODE=1,G1714,IF(OR(CORE_MODE=3,CORE_MODE=4),IF(A_FEED=2,0,G1714)+(CHOOSE(N_CW+1,0,1,CW_N2,CW_N3,CW_N4,CW_N5,CW_N6)+IF(A_FEED=2,CHOOSE(MIN(N_CW_A,6)+1,0,1,CW_N2,CW_N3,CW_N4,CW_N5,CW_N6),CHOOSE(MIN(N_CW_A,2)+1,0,CW_A1,CW_A2)))*CW_PER_SWING*AM1714,AM1714))</f>
        <v>19.34514881442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2*ROUNDUP(G1715*1000/V_ZENER,0)*PRICE_Z+(4+IF(CORE_MODE=1,1,0)+IF(OR(CORE_MODE=3,CORE_MODE=4),IF(A_FEED=2,0,1)+2*N_CW+2*N_CW_A,0))*ROUNDUP(G1715*DIODE_SAFETY/V_STICK,0)*PRICE_STICK</f>
        <v>86.4</v>
      </c>
      <c r="AG1715" s="24" t="n">
        <f aca="false">SUM(X1715:AF1715)</f>
        <v>1566.31675645</v>
      </c>
      <c r="AH1715" s="20" t="n">
        <f aca="false">FIXED_BOM</f>
        <v>3754</v>
      </c>
      <c r="AI1715" s="24" t="n">
        <f aca="false">(AG1715+AH1715)*(1+CONT)</f>
        <v>6118.3642699175</v>
      </c>
      <c r="AJ1715" s="24" t="n">
        <f aca="false">IF(AR1715&gt;0,AI1715/AR1715,1000000000000)</f>
        <v>1652.70744252605</v>
      </c>
      <c r="AK1715" s="8" t="n">
        <f aca="false">IF(AND(AP1715&gt;=V_NEED,AR1715&gt;=P_MIN,AQ1715&gt;=Z_MIN,F1715&lt;=N_CAP,D1715&lt;=R_MAX,OR(CORONA_REQ=0,O1715&gt;=G1715),OR(CORE_MODE&lt;&gt;3,E_CORE&lt;=E_NULL_MAX),N_CW_A_OK="yes"),1,0)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IF(CORE_MODE=1,G1715,IF(OR(CORE_MODE=3,CORE_MODE=4),IF(A_FEED=2,0,G1715)+(CHOOSE(N_CW+1,0,1,CW_N2,CW_N3,CW_N4,CW_N5,CW_N6)+IF(A_FEED=2,CHOOSE(MIN(N_CW_A,6)+1,0,1,CW_N2,CW_N3,CW_N4,CW_N5,CW_N6),CHOOSE(MIN(N_CW_A,2)+1,0,CW_A1,CW_A2)))*CW_PER_SWING*AM1715,AM1715))</f>
        <v>22.088487836844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2*ROUNDUP(G1716*1000/V_ZENER,0)*PRICE_Z+(4+IF(CORE_MODE=1,1,0)+IF(OR(CORE_MODE=3,CORE_MODE=4),IF(A_FEED=2,0,1)+2*N_CW+2*N_CW_A,0))*ROUNDUP(G1716*DIODE_SAFETY/V_STICK,0)*PRICE_STICK</f>
        <v>86.4</v>
      </c>
      <c r="AG1716" s="24" t="n">
        <f aca="false">SUM(X1716:AF1716)</f>
        <v>2099.16740808</v>
      </c>
      <c r="AH1716" s="20" t="n">
        <f aca="false">FIXED_BOM</f>
        <v>3754</v>
      </c>
      <c r="AI1716" s="24" t="n">
        <f aca="false">(AG1716+AH1716)*(1+CONT)</f>
        <v>6731.142519292</v>
      </c>
      <c r="AJ1716" s="24" t="n">
        <f aca="false">IF(AR1716&gt;0,AI1716/AR1716,1000000000000)</f>
        <v>1119.5485773821</v>
      </c>
      <c r="AK1716" s="8" t="n">
        <f aca="false">IF(AND(AP1716&gt;=V_NEED,AR1716&gt;=P_MIN,AQ1716&gt;=Z_MIN,F1716&lt;=N_CAP,D1716&lt;=R_MAX,OR(CORONA_REQ=0,O1716&gt;=G1716),OR(CORE_MODE&lt;&gt;3,E_CORE&lt;=E_NULL_MAX),N_CW_A_OK="yes"),1,0)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IF(CORE_MODE=1,G1716,IF(OR(CORE_MODE=3,CORE_MODE=4),IF(A_FEED=2,0,G1716)+(CHOOSE(N_CW+1,0,1,CW_N2,CW_N3,CW_N4,CW_N5,CW_N6)+IF(A_FEED=2,CHOOSE(MIN(N_CW_A,6)+1,0,1,CW_N2,CW_N3,CW_N4,CW_N5,CW_N6),CHOOSE(MIN(N_CW_A,2)+1,0,CW_A1,CW_A2)))*CW_PER_SWING*AM1716,AM1716))</f>
        <v>22.258179741798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2*ROUNDUP(G1717*1000/V_ZENER,0)*PRICE_Z+(4+IF(CORE_MODE=1,1,0)+IF(OR(CORE_MODE=3,CORE_MODE=4),IF(A_FEED=2,0,1)+2*N_CW+2*N_CW_A,0))*ROUNDUP(G1717*DIODE_SAFETY/V_STICK,0)*PRICE_STICK</f>
        <v>86.4</v>
      </c>
      <c r="AG1717" s="24" t="n">
        <f aca="false">SUM(X1717:AF1717)</f>
        <v>2725.73244479</v>
      </c>
      <c r="AH1717" s="20" t="n">
        <f aca="false">FIXED_BOM</f>
        <v>3754</v>
      </c>
      <c r="AI1717" s="24" t="n">
        <f aca="false">(AG1717+AH1717)*(1+CONT)</f>
        <v>7451.6923115085</v>
      </c>
      <c r="AJ1717" s="24" t="n">
        <f aca="false">IF(AR1717&gt;0,AI1717/AR1717,1000000000000)</f>
        <v>895.346721655525</v>
      </c>
      <c r="AK1717" s="8" t="n">
        <f aca="false">IF(AND(AP1717&gt;=V_NEED,AR1717&gt;=P_MIN,AQ1717&gt;=Z_MIN,F1717&lt;=N_CAP,D1717&lt;=R_MAX,OR(CORONA_REQ=0,O1717&gt;=G1717),OR(CORE_MODE&lt;&gt;3,E_CORE&lt;=E_NULL_MAX),N_CW_A_OK="yes"),1,0)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IF(CORE_MODE=1,G1717,IF(OR(CORE_MODE=3,CORE_MODE=4),IF(A_FEED=2,0,G1717)+(CHOOSE(N_CW+1,0,1,CW_N2,CW_N3,CW_N4,CW_N5,CW_N6)+IF(A_FEED=2,CHOOSE(MIN(N_CW_A,6)+1,0,1,CW_N2,CW_N3,CW_N4,CW_N5,CW_N6),CHOOSE(MIN(N_CW_A,2)+1,0,CW_A1,CW_A2)))*CW_PER_SWING*AM1717,AM1717))</f>
        <v>22.475223578808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2*ROUNDUP(G1718*1000/V_ZENER,0)*PRICE_Z+(4+IF(CORE_MODE=1,1,0)+IF(OR(CORE_MODE=3,CORE_MODE=4),IF(A_FEED=2,0,1)+2*N_CW+2*N_CW_A,0))*ROUNDUP(G1718*DIODE_SAFETY/V_STICK,0)*PRICE_STICK</f>
        <v>86.4</v>
      </c>
      <c r="AG1718" s="24" t="n">
        <f aca="false">SUM(X1718:AF1718)</f>
        <v>3258.58303142</v>
      </c>
      <c r="AH1718" s="20" t="n">
        <f aca="false">FIXED_BOM</f>
        <v>3754</v>
      </c>
      <c r="AI1718" s="24" t="n">
        <f aca="false">(AG1718+AH1718)*(1+CONT)</f>
        <v>8064.470486133</v>
      </c>
      <c r="AJ1718" s="24" t="n">
        <f aca="false">IF(AR1718&gt;0,AI1718/AR1718,1000000000000)</f>
        <v>757.706444980276</v>
      </c>
      <c r="AK1718" s="8" t="n">
        <f aca="false">IF(AND(AP1718&gt;=V_NEED,AR1718&gt;=P_MIN,AQ1718&gt;=Z_MIN,F1718&lt;=N_CAP,D1718&lt;=R_MAX,OR(CORONA_REQ=0,O1718&gt;=G1718),OR(CORE_MODE&lt;&gt;3,E_CORE&lt;=E_NULL_MAX),N_CW_A_OK="yes"),1,0)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IF(CORE_MODE=1,G1718,IF(OR(CORE_MODE=3,CORE_MODE=4),IF(A_FEED=2,0,G1718)+(CHOOSE(N_CW+1,0,1,CW_N2,CW_N3,CW_N4,CW_N5,CW_N6)+IF(A_FEED=2,CHOOSE(MIN(N_CW_A,6)+1,0,1,CW_N2,CW_N3,CW_N4,CW_N5,CW_N6),CHOOSE(MIN(N_CW_A,2)+1,0,CW_A1,CW_A2)))*CW_PER_SWING*AM1718,AM1718))</f>
        <v>22.651991108604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2*ROUNDUP(G1719*1000/V_ZENER,0)*PRICE_Z+(4+IF(CORE_MODE=1,1,0)+IF(OR(CORE_MODE=3,CORE_MODE=4),IF(A_FEED=2,0,1)+2*N_CW+2*N_CW_A,0))*ROUNDUP(G1719*DIODE_SAFETY/V_STICK,0)*PRICE_STICK</f>
        <v>86.4</v>
      </c>
      <c r="AG1719" s="24" t="n">
        <f aca="false">SUM(X1719:AF1719)</f>
        <v>3791.43361108</v>
      </c>
      <c r="AH1719" s="20" t="n">
        <f aca="false">FIXED_BOM</f>
        <v>3754</v>
      </c>
      <c r="AI1719" s="24" t="n">
        <f aca="false">(AG1719+AH1719)*(1+CONT)</f>
        <v>8677.248652742</v>
      </c>
      <c r="AJ1719" s="24" t="n">
        <f aca="false">IF(AR1719&gt;0,AI1719/AR1719,1000000000000)</f>
        <v>669.42519129351</v>
      </c>
      <c r="AK1719" s="8" t="n">
        <f aca="false">IF(AND(AP1719&gt;=V_NEED,AR1719&gt;=P_MIN,AQ1719&gt;=Z_MIN,F1719&lt;=N_CAP,D1719&lt;=R_MAX,OR(CORONA_REQ=0,O1719&gt;=G1719),OR(CORE_MODE&lt;&gt;3,E_CORE&lt;=E_NULL_MAX),N_CW_A_OK="yes"),1,0)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IF(CORE_MODE=1,G1719,IF(OR(CORE_MODE=3,CORE_MODE=4),IF(A_FEED=2,0,G1719)+(CHOOSE(N_CW+1,0,1,CW_N2,CW_N3,CW_N4,CW_N5,CW_N6)+IF(A_FEED=2,CHOOSE(MIN(N_CW_A,6)+1,0,1,CW_N2,CW_N3,CW_N4,CW_N5,CW_N6),CHOOSE(MIN(N_CW_A,2)+1,0,CW_A1,CW_A2)))*CW_PER_SWING*AM1719,AM1719))</f>
        <v>22.79845272276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2*ROUNDUP(G1720*1000/V_ZENER,0)*PRICE_Z+(4+IF(CORE_MODE=1,1,0)+IF(OR(CORE_MODE=3,CORE_MODE=4),IF(A_FEED=2,0,1)+2*N_CW+2*N_CW_A,0))*ROUNDUP(G1720*DIODE_SAFETY/V_STICK,0)*PRICE_STICK</f>
        <v>86.4</v>
      </c>
      <c r="AG1720" s="24" t="n">
        <f aca="false">SUM(X1720:AF1720)</f>
        <v>4950.84929442</v>
      </c>
      <c r="AH1720" s="20" t="n">
        <f aca="false">FIXED_BOM</f>
        <v>3754</v>
      </c>
      <c r="AI1720" s="24" t="n">
        <f aca="false">(AG1720+AH1720)*(1+CONT)</f>
        <v>10010.576688583</v>
      </c>
      <c r="AJ1720" s="24" t="n">
        <f aca="false">IF(AR1720&gt;0,AI1720/AR1720,1000000000000)</f>
        <v>569.433667904199</v>
      </c>
      <c r="AK1720" s="8" t="n">
        <f aca="false">IF(AND(AP1720&gt;=V_NEED,AR1720&gt;=P_MIN,AQ1720&gt;=Z_MIN,F1720&lt;=N_CAP,D1720&lt;=R_MAX,OR(CORONA_REQ=0,O1720&gt;=G1720),OR(CORE_MODE&lt;&gt;3,E_CORE&lt;=E_NULL_MAX),N_CW_A_OK="yes"),1,0)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IF(CORE_MODE=1,G1720,IF(OR(CORE_MODE=3,CORE_MODE=4),IF(A_FEED=2,0,G1720)+(CHOOSE(N_CW+1,0,1,CW_N2,CW_N3,CW_N4,CW_N5,CW_N6)+IF(A_FEED=2,CHOOSE(MIN(N_CW_A,6)+1,0,1,CW_N2,CW_N3,CW_N4,CW_N5,CW_N6),CHOOSE(MIN(N_CW_A,2)+1,0,CW_A1,CW_A2)))*CW_PER_SWING*AM1720,AM1720))</f>
        <v>23.323954753242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2*ROUNDUP(G1721*1000/V_ZENER,0)*PRICE_Z+(4+IF(CORE_MODE=1,1,0)+IF(OR(CORE_MODE=3,CORE_MODE=4),IF(A_FEED=2,0,1)+2*N_CW+2*N_CW_A,0))*ROUNDUP(G1721*DIODE_SAFETY/V_STICK,0)*PRICE_STICK</f>
        <v>86.4</v>
      </c>
      <c r="AG1721" s="24" t="n">
        <f aca="false">SUM(X1721:AF1721)</f>
        <v>1576.06393942</v>
      </c>
      <c r="AH1721" s="20" t="n">
        <f aca="false">FIXED_BOM</f>
        <v>3754</v>
      </c>
      <c r="AI1721" s="24" t="n">
        <f aca="false">(AG1721+AH1721)*(1+CONT)</f>
        <v>6129.573530333</v>
      </c>
      <c r="AJ1721" s="24" t="n">
        <f aca="false">IF(AR1721&gt;0,AI1721/AR1721,1000000000000)</f>
        <v>1358.85683377032</v>
      </c>
      <c r="AK1721" s="8" t="n">
        <f aca="false">IF(AND(AP1721&gt;=V_NEED,AR1721&gt;=P_MIN,AQ1721&gt;=Z_MIN,F1721&lt;=N_CAP,D1721&lt;=R_MAX,OR(CORONA_REQ=0,O1721&gt;=G1721),OR(CORE_MODE&lt;&gt;3,E_CORE&lt;=E_NULL_MAX),N_CW_A_OK="yes"),1,0)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IF(CORE_MODE=1,G1721,IF(OR(CORE_MODE=3,CORE_MODE=4),IF(A_FEED=2,0,G1721)+(CHOOSE(N_CW+1,0,1,CW_N2,CW_N3,CW_N4,CW_N5,CW_N6)+IF(A_FEED=2,CHOOSE(MIN(N_CW_A,6)+1,0,1,CW_N2,CW_N3,CW_N4,CW_N5,CW_N6),CHOOSE(MIN(N_CW_A,2)+1,0,CW_A1,CW_A2)))*CW_PER_SWING*AM1721,AM1721))</f>
        <v>22.131989983818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2*ROUNDUP(G1722*1000/V_ZENER,0)*PRICE_Z+(4+IF(CORE_MODE=1,1,0)+IF(OR(CORE_MODE=3,CORE_MODE=4),IF(A_FEED=2,0,1)+2*N_CW+2*N_CW_A,0))*ROUNDUP(G1722*DIODE_SAFETY/V_STICK,0)*PRICE_STICK</f>
        <v>86.4</v>
      </c>
      <c r="AG1722" s="24" t="n">
        <f aca="false">SUM(X1722:AF1722)</f>
        <v>2207.50262163</v>
      </c>
      <c r="AH1722" s="20" t="n">
        <f aca="false">FIXED_BOM</f>
        <v>3754</v>
      </c>
      <c r="AI1722" s="24" t="n">
        <f aca="false">(AG1722+AH1722)*(1+CONT)</f>
        <v>6855.7280148745</v>
      </c>
      <c r="AJ1722" s="24" t="n">
        <f aca="false">IF(AR1722&gt;0,AI1722/AR1722,1000000000000)</f>
        <v>941.279074763191</v>
      </c>
      <c r="AK1722" s="8" t="n">
        <f aca="false">IF(AND(AP1722&gt;=V_NEED,AR1722&gt;=P_MIN,AQ1722&gt;=Z_MIN,F1722&lt;=N_CAP,D1722&lt;=R_MAX,OR(CORONA_REQ=0,O1722&gt;=G1722),OR(CORE_MODE&lt;&gt;3,E_CORE&lt;=E_NULL_MAX),N_CW_A_OK="yes"),1,0)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IF(CORE_MODE=1,G1722,IF(OR(CORE_MODE=3,CORE_MODE=4),IF(A_FEED=2,0,G1722)+(CHOOSE(N_CW+1,0,1,CW_N2,CW_N3,CW_N4,CW_N5,CW_N6)+IF(A_FEED=2,CHOOSE(MIN(N_CW_A,6)+1,0,1,CW_N2,CW_N3,CW_N4,CW_N5,CW_N6),CHOOSE(MIN(N_CW_A,2)+1,0,CW_A1,CW_A2)))*CW_PER_SWING*AM1722,AM1722))</f>
        <v>22.35759502977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2*ROUNDUP(G1723*1000/V_ZENER,0)*PRICE_Z+(4+IF(CORE_MODE=1,1,0)+IF(OR(CORE_MODE=3,CORE_MODE=4),IF(A_FEED=2,0,1)+2*N_CW+2*N_CW_A,0))*ROUNDUP(G1723*DIODE_SAFETY/V_STICK,0)*PRICE_STICK</f>
        <v>86.4</v>
      </c>
      <c r="AG1723" s="24" t="n">
        <f aca="false">SUM(X1723:AF1723)</f>
        <v>2838.94125731</v>
      </c>
      <c r="AH1723" s="20" t="n">
        <f aca="false">FIXED_BOM</f>
        <v>3754</v>
      </c>
      <c r="AI1723" s="24" t="n">
        <f aca="false">(AG1723+AH1723)*(1+CONT)</f>
        <v>7581.8824459065</v>
      </c>
      <c r="AJ1723" s="24" t="n">
        <f aca="false">IF(AR1723&gt;0,AI1723/AR1723,1000000000000)</f>
        <v>754.324143731969</v>
      </c>
      <c r="AK1723" s="8" t="n">
        <f aca="false">IF(AND(AP1723&gt;=V_NEED,AR1723&gt;=P_MIN,AQ1723&gt;=Z_MIN,F1723&lt;=N_CAP,D1723&lt;=R_MAX,OR(CORONA_REQ=0,O1723&gt;=G1723),OR(CORE_MODE&lt;&gt;3,E_CORE&lt;=E_NULL_MAX),N_CW_A_OK="yes"),1,0)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IF(CORE_MODE=1,G1723,IF(OR(CORE_MODE=3,CORE_MODE=4),IF(A_FEED=2,0,G1723)+(CHOOSE(N_CW+1,0,1,CW_N2,CW_N3,CW_N4,CW_N5,CW_N6)+IF(A_FEED=2,CHOOSE(MIN(N_CW_A,6)+1,0,1,CW_N2,CW_N3,CW_N4,CW_N5,CW_N6),CHOOSE(MIN(N_CW_A,2)+1,0,CW_A1,CW_A2)))*CW_PER_SWING*AM1723,AM1723))</f>
        <v>22.588259550714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2*ROUNDUP(G1724*1000/V_ZENER,0)*PRICE_Z+(4+IF(CORE_MODE=1,1,0)+IF(OR(CORE_MODE=3,CORE_MODE=4),IF(A_FEED=2,0,1)+2*N_CW+2*N_CW_A,0))*ROUNDUP(G1724*DIODE_SAFETY/V_STICK,0)*PRICE_STICK</f>
        <v>86.4</v>
      </c>
      <c r="AG1724" s="24" t="n">
        <f aca="false">SUM(X1724:AF1724)</f>
        <v>3376.66537294</v>
      </c>
      <c r="AH1724" s="20" t="n">
        <f aca="false">FIXED_BOM</f>
        <v>3754</v>
      </c>
      <c r="AI1724" s="24" t="n">
        <f aca="false">(AG1724+AH1724)*(1+CONT)</f>
        <v>8200.265178881</v>
      </c>
      <c r="AJ1724" s="24" t="n">
        <f aca="false">IF(AR1724&gt;0,AI1724/AR1724,1000000000000)</f>
        <v>639.294009828048</v>
      </c>
      <c r="AK1724" s="8" t="n">
        <f aca="false">IF(AND(AP1724&gt;=V_NEED,AR1724&gt;=P_MIN,AQ1724&gt;=Z_MIN,F1724&lt;=N_CAP,D1724&lt;=R_MAX,OR(CORONA_REQ=0,O1724&gt;=G1724),OR(CORE_MODE&lt;&gt;3,E_CORE&lt;=E_NULL_MAX),N_CW_A_OK="yes"),1,0)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IF(CORE_MODE=1,G1724,IF(OR(CORE_MODE=3,CORE_MODE=4),IF(A_FEED=2,0,G1724)+(CHOOSE(N_CW+1,0,1,CW_N2,CW_N3,CW_N4,CW_N5,CW_N6)+IF(A_FEED=2,CHOOSE(MIN(N_CW_A,6)+1,0,1,CW_N2,CW_N3,CW_N4,CW_N5,CW_N6),CHOOSE(MIN(N_CW_A,2)+1,0,CW_A1,CW_A2)))*CW_PER_SWING*AM1724,AM1724))</f>
        <v>22.769331029874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2*ROUNDUP(G1725*1000/V_ZENER,0)*PRICE_Z+(4+IF(CORE_MODE=1,1,0)+IF(OR(CORE_MODE=3,CORE_MODE=4),IF(A_FEED=2,0,1)+2*N_CW+2*N_CW_A,0))*ROUNDUP(G1725*DIODE_SAFETY/V_STICK,0)*PRICE_STICK</f>
        <v>86.4</v>
      </c>
      <c r="AG1725" s="24" t="n">
        <f aca="false">SUM(X1725:AF1725)</f>
        <v>4008.10405165</v>
      </c>
      <c r="AH1725" s="20" t="n">
        <f aca="false">FIXED_BOM</f>
        <v>3754</v>
      </c>
      <c r="AI1725" s="24" t="n">
        <f aca="false">(AG1725+AH1725)*(1+CONT)</f>
        <v>8926.4196593975</v>
      </c>
      <c r="AJ1725" s="24" t="n">
        <f aca="false">IF(AR1725&gt;0,AI1725/AR1725,1000000000000)</f>
        <v>572.259652590581</v>
      </c>
      <c r="AK1725" s="8" t="n">
        <f aca="false">IF(AND(AP1725&gt;=V_NEED,AR1725&gt;=P_MIN,AQ1725&gt;=Z_MIN,F1725&lt;=N_CAP,D1725&lt;=R_MAX,OR(CORONA_REQ=0,O1725&gt;=G1725),OR(CORE_MODE&lt;&gt;3,E_CORE&lt;=E_NULL_MAX),N_CW_A_OK="yes"),1,0)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IF(CORE_MODE=1,G1725,IF(OR(CORE_MODE=3,CORE_MODE=4),IF(A_FEED=2,0,G1725)+(CHOOSE(N_CW+1,0,1,CW_N2,CW_N3,CW_N4,CW_N5,CW_N6)+IF(A_FEED=2,CHOOSE(MIN(N_CW_A,6)+1,0,1,CW_N2,CW_N3,CW_N4,CW_N5,CW_N6),CHOOSE(MIN(N_CW_A,2)+1,0,CW_A1,CW_A2)))*CW_PER_SWING*AM1725,AM1725))</f>
        <v>23.102123090904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2*ROUNDUP(G1726*1000/V_ZENER,0)*PRICE_Z+(4+IF(CORE_MODE=1,1,0)+IF(OR(CORE_MODE=3,CORE_MODE=4),IF(A_FEED=2,0,1)+2*N_CW+2*N_CW_A,0))*ROUNDUP(G1726*DIODE_SAFETY/V_STICK,0)*PRICE_STICK</f>
        <v>86.4</v>
      </c>
      <c r="AG1726" s="24" t="n">
        <f aca="false">SUM(X1726:AF1726)</f>
        <v>5177.26691099</v>
      </c>
      <c r="AH1726" s="20" t="n">
        <f aca="false">FIXED_BOM</f>
        <v>3754</v>
      </c>
      <c r="AI1726" s="24" t="n">
        <f aca="false">(AG1726+AH1726)*(1+CONT)</f>
        <v>10270.9569476385</v>
      </c>
      <c r="AJ1726" s="24" t="n">
        <f aca="false">IF(AR1726&gt;0,AI1726/AR1726,1000000000000)</f>
        <v>485.595788373268</v>
      </c>
      <c r="AK1726" s="8" t="n">
        <f aca="false">IF(AND(AP1726&gt;=V_NEED,AR1726&gt;=P_MIN,AQ1726&gt;=Z_MIN,F1726&lt;=N_CAP,D1726&lt;=R_MAX,OR(CORONA_REQ=0,O1726&gt;=G1726),OR(CORE_MODE&lt;&gt;3,E_CORE&lt;=E_NULL_MAX),N_CW_A_OK="yes"),1,0)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IF(CORE_MODE=1,G1726,IF(OR(CORE_MODE=3,CORE_MODE=4),IF(A_FEED=2,0,G1726)+(CHOOSE(N_CW+1,0,1,CW_N2,CW_N3,CW_N4,CW_N5,CW_N6)+IF(A_FEED=2,CHOOSE(MIN(N_CW_A,6)+1,0,1,CW_N2,CW_N3,CW_N4,CW_N5,CW_N6),CHOOSE(MIN(N_CW_A,2)+1,0,CW_A1,CW_A2)))*CW_PER_SWING*AM1726,AM1726))</f>
        <v>23.622056303274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2*ROUNDUP(G1727*1000/V_ZENER,0)*PRICE_Z+(4+IF(CORE_MODE=1,1,0)+IF(OR(CORE_MODE=3,CORE_MODE=4),IF(A_FEED=2,0,1)+2*N_CW+2*N_CW_A,0))*ROUNDUP(G1727*DIODE_SAFETY/V_STICK,0)*PRICE_STICK</f>
        <v>86.4</v>
      </c>
      <c r="AG1727" s="24" t="n">
        <f aca="false">SUM(X1727:AF1727)</f>
        <v>1679.52557247</v>
      </c>
      <c r="AH1727" s="20" t="n">
        <f aca="false">FIXED_BOM</f>
        <v>3754</v>
      </c>
      <c r="AI1727" s="24" t="n">
        <f aca="false">(AG1727+AH1727)*(1+CONT)</f>
        <v>6248.5544083405</v>
      </c>
      <c r="AJ1727" s="24" t="n">
        <f aca="false">IF(AR1727&gt;0,AI1727/AR1727,1000000000000)</f>
        <v>1210.27128712601</v>
      </c>
      <c r="AK1727" s="8" t="n">
        <f aca="false">IF(AND(AP1727&gt;=V_NEED,AR1727&gt;=P_MIN,AQ1727&gt;=Z_MIN,F1727&lt;=N_CAP,D1727&lt;=R_MAX,OR(CORONA_REQ=0,O1727&gt;=G1727),OR(CORE_MODE&lt;&gt;3,E_CORE&lt;=E_NULL_MAX),N_CW_A_OK="yes"),1,0)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IF(CORE_MODE=1,G1727,IF(OR(CORE_MODE=3,CORE_MODE=4),IF(A_FEED=2,0,G1727)+(CHOOSE(N_CW+1,0,1,CW_N2,CW_N3,CW_N4,CW_N5,CW_N6)+IF(A_FEED=2,CHOOSE(MIN(N_CW_A,6)+1,0,1,CW_N2,CW_N3,CW_N4,CW_N5,CW_N6),CHOOSE(MIN(N_CW_A,2)+1,0,CW_A1,CW_A2)))*CW_PER_SWING*AM1727,AM1727))</f>
        <v>22.118551814502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2*ROUNDUP(G1728*1000/V_ZENER,0)*PRICE_Z+(4+IF(CORE_MODE=1,1,0)+IF(OR(CORE_MODE=3,CORE_MODE=4),IF(A_FEED=2,0,1)+2*N_CW+2*N_CW_A,0))*ROUNDUP(G1728*DIODE_SAFETY/V_STICK,0)*PRICE_STICK</f>
        <v>86.4</v>
      </c>
      <c r="AG1728" s="24" t="n">
        <f aca="false">SUM(X1728:AF1728)</f>
        <v>2315.83784865</v>
      </c>
      <c r="AH1728" s="20" t="n">
        <f aca="false">FIXED_BOM</f>
        <v>3754</v>
      </c>
      <c r="AI1728" s="24" t="n">
        <f aca="false">(AG1728+AH1728)*(1+CONT)</f>
        <v>6980.3135259475</v>
      </c>
      <c r="AJ1728" s="24" t="n">
        <f aca="false">IF(AR1728&gt;0,AI1728/AR1728,1000000000000)</f>
        <v>841.428933602727</v>
      </c>
      <c r="AK1728" s="8" t="n">
        <f aca="false">IF(AND(AP1728&gt;=V_NEED,AR1728&gt;=P_MIN,AQ1728&gt;=Z_MIN,F1728&lt;=N_CAP,D1728&lt;=R_MAX,OR(CORONA_REQ=0,O1728&gt;=G1728),OR(CORE_MODE&lt;&gt;3,E_CORE&lt;=E_NULL_MAX),N_CW_A_OK="yes"),1,0)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IF(CORE_MODE=1,G1728,IF(OR(CORE_MODE=3,CORE_MODE=4),IF(A_FEED=2,0,G1728)+(CHOOSE(N_CW+1,0,1,CW_N2,CW_N3,CW_N4,CW_N5,CW_N6)+IF(A_FEED=2,CHOOSE(MIN(N_CW_A,6)+1,0,1,CW_N2,CW_N3,CW_N4,CW_N5,CW_N6),CHOOSE(MIN(N_CW_A,2)+1,0,CW_A1,CW_A2)))*CW_PER_SWING*AM1728,AM1728))</f>
        <v>22.402064928672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2*ROUNDUP(G1729*1000/V_ZENER,0)*PRICE_Z+(4+IF(CORE_MODE=1,1,0)+IF(OR(CORE_MODE=3,CORE_MODE=4),IF(A_FEED=2,0,1)+2*N_CW+2*N_CW_A,0))*ROUNDUP(G1729*DIODE_SAFETY/V_STICK,0)*PRICE_STICK</f>
        <v>86.4</v>
      </c>
      <c r="AG1729" s="24" t="n">
        <f aca="false">SUM(X1729:AF1729)</f>
        <v>2952.15005636</v>
      </c>
      <c r="AH1729" s="20" t="n">
        <f aca="false">FIXED_BOM</f>
        <v>3754</v>
      </c>
      <c r="AI1729" s="24" t="n">
        <f aca="false">(AG1729+AH1729)*(1+CONT)</f>
        <v>7712.072564814</v>
      </c>
      <c r="AJ1729" s="24" t="n">
        <f aca="false">IF(AR1729&gt;0,AI1729/AR1729,1000000000000)</f>
        <v>674.346664158934</v>
      </c>
      <c r="AK1729" s="8" t="n">
        <f aca="false">IF(AND(AP1729&gt;=V_NEED,AR1729&gt;=P_MIN,AQ1729&gt;=Z_MIN,F1729&lt;=N_CAP,D1729&lt;=R_MAX,OR(CORONA_REQ=0,O1729&gt;=G1729),OR(CORE_MODE&lt;&gt;3,E_CORE&lt;=E_NULL_MAX),N_CW_A_OK="yes"),1,0)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IF(CORE_MODE=1,G1729,IF(OR(CORE_MODE=3,CORE_MODE=4),IF(A_FEED=2,0,G1729)+(CHOOSE(N_CW+1,0,1,CW_N2,CW_N3,CW_N4,CW_N5,CW_N6)+IF(A_FEED=2,CHOOSE(MIN(N_CW_A,6)+1,0,1,CW_N2,CW_N3,CW_N4,CW_N5,CW_N6),CHOOSE(MIN(N_CW_A,2)+1,0,CW_A1,CW_A2)))*CW_PER_SWING*AM1729,AM1729))</f>
        <v>22.629231960192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2*ROUNDUP(G1730*1000/V_ZENER,0)*PRICE_Z+(4+IF(CORE_MODE=1,1,0)+IF(OR(CORE_MODE=3,CORE_MODE=4),IF(A_FEED=2,0,1)+2*N_CW+2*N_CW_A,0))*ROUNDUP(G1730*DIODE_SAFETY/V_STICK,0)*PRICE_STICK</f>
        <v>86.4</v>
      </c>
      <c r="AG1730" s="24" t="n">
        <f aca="false">SUM(X1730:AF1730)</f>
        <v>3588.46227604</v>
      </c>
      <c r="AH1730" s="20" t="n">
        <f aca="false">FIXED_BOM</f>
        <v>3754</v>
      </c>
      <c r="AI1730" s="24" t="n">
        <f aca="false">(AG1730+AH1730)*(1+CONT)</f>
        <v>8443.831617446</v>
      </c>
      <c r="AJ1730" s="24" t="n">
        <f aca="false">IF(AR1730&gt;0,AI1730/AR1730,1000000000000)</f>
        <v>579.074344331028</v>
      </c>
      <c r="AK1730" s="8" t="n">
        <f aca="false">IF(AND(AP1730&gt;=V_NEED,AR1730&gt;=P_MIN,AQ1730&gt;=Z_MIN,F1730&lt;=N_CAP,D1730&lt;=R_MAX,OR(CORONA_REQ=0,O1730&gt;=G1730),OR(CORE_MODE&lt;&gt;3,E_CORE&lt;=E_NULL_MAX),N_CW_A_OK="yes"),1,0)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IF(CORE_MODE=1,G1730,IF(OR(CORE_MODE=3,CORE_MODE=4),IF(A_FEED=2,0,G1730)+(CHOOSE(N_CW+1,0,1,CW_N2,CW_N3,CW_N4,CW_N5,CW_N6)+IF(A_FEED=2,CHOOSE(MIN(N_CW_A,6)+1,0,1,CW_N2,CW_N3,CW_N4,CW_N5,CW_N6),CHOOSE(MIN(N_CW_A,2)+1,0,CW_A1,CW_A2)))*CW_PER_SWING*AM1730,AM1730))</f>
        <v>22.963518094374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2*ROUNDUP(G1731*1000/V_ZENER,0)*PRICE_Z+(4+IF(CORE_MODE=1,1,0)+IF(OR(CORE_MODE=3,CORE_MODE=4),IF(A_FEED=2,0,1)+2*N_CW+2*N_CW_A,0))*ROUNDUP(G1731*DIODE_SAFETY/V_STICK,0)*PRICE_STICK</f>
        <v>86.4</v>
      </c>
      <c r="AG1731" s="24" t="n">
        <f aca="false">SUM(X1731:AF1731)</f>
        <v>4224.77454375</v>
      </c>
      <c r="AH1731" s="20" t="n">
        <f aca="false">FIXED_BOM</f>
        <v>3754</v>
      </c>
      <c r="AI1731" s="24" t="n">
        <f aca="false">(AG1731+AH1731)*(1+CONT)</f>
        <v>9175.5907253125</v>
      </c>
      <c r="AJ1731" s="24" t="n">
        <f aca="false">IF(AR1731&gt;0,AI1731/AR1731,1000000000000)</f>
        <v>517.987882139658</v>
      </c>
      <c r="AK1731" s="8" t="n">
        <f aca="false">IF(AND(AP1731&gt;=V_NEED,AR1731&gt;=P_MIN,AQ1731&gt;=Z_MIN,F1731&lt;=N_CAP,D1731&lt;=R_MAX,OR(CORONA_REQ=0,O1731&gt;=G1731),OR(CORE_MODE&lt;&gt;3,E_CORE&lt;=E_NULL_MAX),N_CW_A_OK="yes"),1,0)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IF(CORE_MODE=1,G1731,IF(OR(CORE_MODE=3,CORE_MODE=4),IF(A_FEED=2,0,G1731)+(CHOOSE(N_CW+1,0,1,CW_N2,CW_N3,CW_N4,CW_N5,CW_N6)+IF(A_FEED=2,CHOOSE(MIN(N_CW_A,6)+1,0,1,CW_N2,CW_N3,CW_N4,CW_N5,CW_N6),CHOOSE(MIN(N_CW_A,2)+1,0,CW_A1,CW_A2)))*CW_PER_SWING*AM1731,AM1731))</f>
        <v>23.287557942792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2*ROUNDUP(G1732*1000/V_ZENER,0)*PRICE_Z+(4+IF(CORE_MODE=1,1,0)+IF(OR(CORE_MODE=3,CORE_MODE=4),IF(A_FEED=2,0,1)+2*N_CW+2*N_CW_A,0))*ROUNDUP(G1732*DIODE_SAFETY/V_STICK,0)*PRICE_STICK</f>
        <v>86.4</v>
      </c>
      <c r="AG1732" s="24" t="n">
        <f aca="false">SUM(X1732:AF1732)</f>
        <v>5497.39891811</v>
      </c>
      <c r="AH1732" s="20" t="n">
        <f aca="false">FIXED_BOM</f>
        <v>3754</v>
      </c>
      <c r="AI1732" s="24" t="n">
        <f aca="false">(AG1732+AH1732)*(1+CONT)</f>
        <v>10639.1087558265</v>
      </c>
      <c r="AJ1732" s="24" t="n">
        <f aca="false">IF(AR1732&gt;0,AI1732/AR1732,1000000000000)</f>
        <v>443.171076192259</v>
      </c>
      <c r="AK1732" s="8" t="n">
        <f aca="false">IF(AND(AP1732&gt;=V_NEED,AR1732&gt;=P_MIN,AQ1732&gt;=Z_MIN,F1732&lt;=N_CAP,D1732&lt;=R_MAX,OR(CORONA_REQ=0,O1732&gt;=G1732),OR(CORE_MODE&lt;&gt;3,E_CORE&lt;=E_NULL_MAX),N_CW_A_OK="yes"),1,0)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IF(CORE_MODE=1,G1732,IF(OR(CORE_MODE=3,CORE_MODE=4),IF(A_FEED=2,0,G1732)+(CHOOSE(N_CW+1,0,1,CW_N2,CW_N3,CW_N4,CW_N5,CW_N6)+IF(A_FEED=2,CHOOSE(MIN(N_CW_A,6)+1,0,1,CW_N2,CW_N3,CW_N4,CW_N5,CW_N6),CHOOSE(MIN(N_CW_A,2)+1,0,CW_A1,CW_A2)))*CW_PER_SWING*AM1732,AM1732))</f>
        <v>23.79379406976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2*ROUNDUP(G1733*1000/V_ZENER,0)*PRICE_Z+(4+IF(CORE_MODE=1,1,0)+IF(OR(CORE_MODE=3,CORE_MODE=4),IF(A_FEED=2,0,1)+2*N_CW+2*N_CW_A,0))*ROUNDUP(G1733*DIODE_SAFETY/V_STICK,0)*PRICE_STICK</f>
        <v>86.4</v>
      </c>
      <c r="AG1733" s="24" t="n">
        <f aca="false">SUM(X1733:AF1733)</f>
        <v>1620.02807758</v>
      </c>
      <c r="AH1733" s="20" t="n">
        <f aca="false">FIXED_BOM</f>
        <v>3754</v>
      </c>
      <c r="AI1733" s="24" t="n">
        <f aca="false">(AG1733+AH1733)*(1+CONT)</f>
        <v>6180.132289217</v>
      </c>
      <c r="AJ1733" s="24" t="n">
        <f aca="false">IF(AR1733&gt;0,AI1733/AR1733,1000000000000)</f>
        <v>1673.49425681982</v>
      </c>
      <c r="AK1733" s="8" t="n">
        <f aca="false">IF(AND(AP1733&gt;=V_NEED,AR1733&gt;=P_MIN,AQ1733&gt;=Z_MIN,F1733&lt;=N_CAP,D1733&lt;=R_MAX,OR(CORONA_REQ=0,O1733&gt;=G1733),OR(CORE_MODE&lt;&gt;3,E_CORE&lt;=E_NULL_MAX),N_CW_A_OK="yes"),1,0)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IF(CORE_MODE=1,G1733,IF(OR(CORE_MODE=3,CORE_MODE=4),IF(A_FEED=2,0,G1733)+(CHOOSE(N_CW+1,0,1,CW_N2,CW_N3,CW_N4,CW_N5,CW_N6)+IF(A_FEED=2,CHOOSE(MIN(N_CW_A,6)+1,0,1,CW_N2,CW_N3,CW_N4,CW_N5,CW_N6),CHOOSE(MIN(N_CW_A,2)+1,0,CW_A1,CW_A2)))*CW_PER_SWING*AM1733,AM1733))</f>
        <v>22.072311948258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2*ROUNDUP(G1734*1000/V_ZENER,0)*PRICE_Z+(4+IF(CORE_MODE=1,1,0)+IF(OR(CORE_MODE=3,CORE_MODE=4),IF(A_FEED=2,0,1)+2*N_CW+2*N_CW_A,0))*ROUNDUP(G1734*DIODE_SAFETY/V_STICK,0)*PRICE_STICK</f>
        <v>86.4</v>
      </c>
      <c r="AG1734" s="24" t="n">
        <f aca="false">SUM(X1734:AF1734)</f>
        <v>2172.69376593</v>
      </c>
      <c r="AH1734" s="20" t="n">
        <f aca="false">FIXED_BOM</f>
        <v>3754</v>
      </c>
      <c r="AI1734" s="24" t="n">
        <f aca="false">(AG1734+AH1734)*(1+CONT)</f>
        <v>6815.6978308195</v>
      </c>
      <c r="AJ1734" s="24" t="n">
        <f aca="false">IF(AR1734&gt;0,AI1734/AR1734,1000000000000)</f>
        <v>1136.54461957827</v>
      </c>
      <c r="AK1734" s="8" t="n">
        <f aca="false">IF(AND(AP1734&gt;=V_NEED,AR1734&gt;=P_MIN,AQ1734&gt;=Z_MIN,F1734&lt;=N_CAP,D1734&lt;=R_MAX,OR(CORONA_REQ=0,O1734&gt;=G1734),OR(CORE_MODE&lt;&gt;3,E_CORE&lt;=E_NULL_MAX),N_CW_A_OK="yes"),1,0)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IF(CORE_MODE=1,G1734,IF(OR(CORE_MODE=3,CORE_MODE=4),IF(A_FEED=2,0,G1734)+(CHOOSE(N_CW+1,0,1,CW_N2,CW_N3,CW_N4,CW_N5,CW_N6)+IF(A_FEED=2,CHOOSE(MIN(N_CW_A,6)+1,0,1,CW_N2,CW_N3,CW_N4,CW_N5,CW_N6),CHOOSE(MIN(N_CW_A,2)+1,0,CW_A1,CW_A2)))*CW_PER_SWING*AM1734,AM1734))</f>
        <v>22.242076010154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2*ROUNDUP(G1735*1000/V_ZENER,0)*PRICE_Z+(4+IF(CORE_MODE=1,1,0)+IF(OR(CORE_MODE=3,CORE_MODE=4),IF(A_FEED=2,0,1)+2*N_CW+2*N_CW_A,0))*ROUNDUP(G1735*DIODE_SAFETY/V_STICK,0)*PRICE_STICK</f>
        <v>86.4</v>
      </c>
      <c r="AG1735" s="24" t="n">
        <f aca="false">SUM(X1735:AF1735)</f>
        <v>2826.11442722</v>
      </c>
      <c r="AH1735" s="20" t="n">
        <f aca="false">FIXED_BOM</f>
        <v>3754</v>
      </c>
      <c r="AI1735" s="24" t="n">
        <f aca="false">(AG1735+AH1735)*(1+CONT)</f>
        <v>7567.131591303</v>
      </c>
      <c r="AJ1735" s="24" t="n">
        <f aca="false">IF(AR1735&gt;0,AI1735/AR1735,1000000000000)</f>
        <v>911.628353076665</v>
      </c>
      <c r="AK1735" s="8" t="n">
        <f aca="false">IF(AND(AP1735&gt;=V_NEED,AR1735&gt;=P_MIN,AQ1735&gt;=Z_MIN,F1735&lt;=N_CAP,D1735&lt;=R_MAX,OR(CORONA_REQ=0,O1735&gt;=G1735),OR(CORE_MODE&lt;&gt;3,E_CORE&lt;=E_NULL_MAX),N_CW_A_OK="yes"),1,0)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IF(CORE_MODE=1,G1735,IF(OR(CORE_MODE=3,CORE_MODE=4),IF(A_FEED=2,0,G1735)+(CHOOSE(N_CW+1,0,1,CW_N2,CW_N3,CW_N4,CW_N5,CW_N6)+IF(A_FEED=2,CHOOSE(MIN(N_CW_A,6)+1,0,1,CW_N2,CW_N3,CW_N4,CW_N5,CW_N6),CHOOSE(MIN(N_CW_A,2)+1,0,CW_A1,CW_A2)))*CW_PER_SWING*AM1735,AM1735))</f>
        <v>22.459811704902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2*ROUNDUP(G1736*1000/V_ZENER,0)*PRICE_Z+(4+IF(CORE_MODE=1,1,0)+IF(OR(CORE_MODE=3,CORE_MODE=4),IF(A_FEED=2,0,1)+2*N_CW+2*N_CW_A,0))*ROUNDUP(G1736*DIODE_SAFETY/V_STICK,0)*PRICE_STICK</f>
        <v>86.4</v>
      </c>
      <c r="AG1736" s="24" t="n">
        <f aca="false">SUM(X1736:AF1736)</f>
        <v>3378.78011057</v>
      </c>
      <c r="AH1736" s="20" t="n">
        <f aca="false">FIXED_BOM</f>
        <v>3754</v>
      </c>
      <c r="AI1736" s="24" t="n">
        <f aca="false">(AG1736+AH1736)*(1+CONT)</f>
        <v>8202.6971271555</v>
      </c>
      <c r="AJ1736" s="24" t="n">
        <f aca="false">IF(AR1736&gt;0,AI1736/AR1736,1000000000000)</f>
        <v>772.667230009147</v>
      </c>
      <c r="AK1736" s="8" t="n">
        <f aca="false">IF(AND(AP1736&gt;=V_NEED,AR1736&gt;=P_MIN,AQ1736&gt;=Z_MIN,F1736&lt;=N_CAP,D1736&lt;=R_MAX,OR(CORONA_REQ=0,O1736&gt;=G1736),OR(CORE_MODE&lt;&gt;3,E_CORE&lt;=E_NULL_MAX),N_CW_A_OK="yes"),1,0)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IF(CORE_MODE=1,G1736,IF(OR(CORE_MODE=3,CORE_MODE=4),IF(A_FEED=2,0,G1736)+(CHOOSE(N_CW+1,0,1,CW_N2,CW_N3,CW_N4,CW_N5,CW_N6)+IF(A_FEED=2,CHOOSE(MIN(N_CW_A,6)+1,0,1,CW_N2,CW_N3,CW_N4,CW_N5,CW_N6),CHOOSE(MIN(N_CW_A,2)+1,0,CW_A1,CW_A2)))*CW_PER_SWING*AM1736,AM1736))</f>
        <v>22.635934066746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2*ROUNDUP(G1737*1000/V_ZENER,0)*PRICE_Z+(4+IF(CORE_MODE=1,1,0)+IF(OR(CORE_MODE=3,CORE_MODE=4),IF(A_FEED=2,0,1)+2*N_CW+2*N_CW_A,0))*ROUNDUP(G1737*DIODE_SAFETY/V_STICK,0)*PRICE_STICK</f>
        <v>86.4</v>
      </c>
      <c r="AG1737" s="24" t="n">
        <f aca="false">SUM(X1737:AF1737)</f>
        <v>3931.44579892</v>
      </c>
      <c r="AH1737" s="20" t="n">
        <f aca="false">FIXED_BOM</f>
        <v>3754</v>
      </c>
      <c r="AI1737" s="24" t="n">
        <f aca="false">(AG1737+AH1737)*(1+CONT)</f>
        <v>8838.262668758</v>
      </c>
      <c r="AJ1737" s="24" t="n">
        <f aca="false">IF(AR1737&gt;0,AI1737/AR1737,1000000000000)</f>
        <v>684.781032606246</v>
      </c>
      <c r="AK1737" s="8" t="n">
        <f aca="false">IF(AND(AP1737&gt;=V_NEED,AR1737&gt;=P_MIN,AQ1737&gt;=Z_MIN,F1737&lt;=N_CAP,D1737&lt;=R_MAX,OR(CORONA_REQ=0,O1737&gt;=G1737),OR(CORE_MODE&lt;&gt;3,E_CORE&lt;=E_NULL_MAX),N_CW_A_OK="yes"),1,0)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IF(CORE_MODE=1,G1737,IF(OR(CORE_MODE=3,CORE_MODE=4),IF(A_FEED=2,0,G1737)+(CHOOSE(N_CW+1,0,1,CW_N2,CW_N3,CW_N4,CW_N5,CW_N6)+IF(A_FEED=2,CHOOSE(MIN(N_CW_A,6)+1,0,1,CW_N2,CW_N3,CW_N4,CW_N5,CW_N6),CHOOSE(MIN(N_CW_A,2)+1,0,CW_A1,CW_A2)))*CW_PER_SWING*AM1737,AM1737))</f>
        <v>22.785727633812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2*ROUNDUP(G1738*1000/V_ZENER,0)*PRICE_Z+(4+IF(CORE_MODE=1,1,0)+IF(OR(CORE_MODE=3,CORE_MODE=4),IF(A_FEED=2,0,1)+2*N_CW+2*N_CW_A,0))*ROUNDUP(G1738*DIODE_SAFETY/V_STICK,0)*PRICE_STICK</f>
        <v>86.4</v>
      </c>
      <c r="AG1738" s="24" t="n">
        <f aca="false">SUM(X1738:AF1738)</f>
        <v>5137.53214356</v>
      </c>
      <c r="AH1738" s="20" t="n">
        <f aca="false">FIXED_BOM</f>
        <v>3754</v>
      </c>
      <c r="AI1738" s="24" t="n">
        <f aca="false">(AG1738+AH1738)*(1+CONT)</f>
        <v>10225.261965094</v>
      </c>
      <c r="AJ1738" s="24" t="n">
        <f aca="false">IF(AR1738&gt;0,AI1738/AR1738,1000000000000)</f>
        <v>583.24421181849</v>
      </c>
      <c r="AK1738" s="8" t="n">
        <f aca="false">IF(AND(AP1738&gt;=V_NEED,AR1738&gt;=P_MIN,AQ1738&gt;=Z_MIN,F1738&lt;=N_CAP,D1738&lt;=R_MAX,OR(CORONA_REQ=0,O1738&gt;=G1738),OR(CORE_MODE&lt;&gt;3,E_CORE&lt;=E_NULL_MAX),N_CW_A_OK="yes"),1,0)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IF(CORE_MODE=1,G1738,IF(OR(CORE_MODE=3,CORE_MODE=4),IF(A_FEED=2,0,G1738)+(CHOOSE(N_CW+1,0,1,CW_N2,CW_N3,CW_N4,CW_N5,CW_N6)+IF(A_FEED=2,CHOOSE(MIN(N_CW_A,6)+1,0,1,CW_N2,CW_N3,CW_N4,CW_N5,CW_N6),CHOOSE(MIN(N_CW_A,2)+1,0,CW_A1,CW_A2)))*CW_PER_SWING*AM1738,AM1738))</f>
        <v>23.307872244228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2*ROUNDUP(G1739*1000/V_ZENER,0)*PRICE_Z+(4+IF(CORE_MODE=1,1,0)+IF(OR(CORE_MODE=3,CORE_MODE=4),IF(A_FEED=2,0,1)+2*N_CW+2*N_CW_A,0))*ROUNDUP(G1739*DIODE_SAFETY/V_STICK,0)*PRICE_STICK</f>
        <v>86.4</v>
      </c>
      <c r="AG1739" s="24" t="n">
        <f aca="false">SUM(X1739:AF1739)</f>
        <v>1633.02431356</v>
      </c>
      <c r="AH1739" s="20" t="n">
        <f aca="false">FIXED_BOM</f>
        <v>3754</v>
      </c>
      <c r="AI1739" s="24" t="n">
        <f aca="false">(AG1739+AH1739)*(1+CONT)</f>
        <v>6195.077960594</v>
      </c>
      <c r="AJ1739" s="24" t="n">
        <f aca="false">IF(AR1739&gt;0,AI1739/AR1739,1000000000000)</f>
        <v>1380.66767771588</v>
      </c>
      <c r="AK1739" s="8" t="n">
        <f aca="false">IF(AND(AP1739&gt;=V_NEED,AR1739&gt;=P_MIN,AQ1739&gt;=Z_MIN,F1739&lt;=N_CAP,D1739&lt;=R_MAX,OR(CORONA_REQ=0,O1739&gt;=G1739),OR(CORE_MODE&lt;&gt;3,E_CORE&lt;=E_NULL_MAX),N_CW_A_OK="yes"),1,0)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IF(CORE_MODE=1,G1739,IF(OR(CORE_MODE=3,CORE_MODE=4),IF(A_FEED=2,0,G1739)+(CHOOSE(N_CW+1,0,1,CW_N2,CW_N3,CW_N4,CW_N5,CW_N6)+IF(A_FEED=2,CHOOSE(MIN(N_CW_A,6)+1,0,1,CW_N2,CW_N3,CW_N4,CW_N5,CW_N6),CHOOSE(MIN(N_CW_A,2)+1,0,CW_A1,CW_A2)))*CW_PER_SWING*AM1739,AM1739))</f>
        <v>22.115347197372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2*ROUNDUP(G1740*1000/V_ZENER,0)*PRICE_Z+(4+IF(CORE_MODE=1,1,0)+IF(OR(CORE_MODE=3,CORE_MODE=4),IF(A_FEED=2,0,1)+2*N_CW+2*N_CW_A,0))*ROUNDUP(G1740*DIODE_SAFETY/V_STICK,0)*PRICE_STICK</f>
        <v>86.4</v>
      </c>
      <c r="AG1740" s="24" t="n">
        <f aca="false">SUM(X1740:AF1740)</f>
        <v>2292.94310481</v>
      </c>
      <c r="AH1740" s="20" t="n">
        <f aca="false">FIXED_BOM</f>
        <v>3754</v>
      </c>
      <c r="AI1740" s="24" t="n">
        <f aca="false">(AG1740+AH1740)*(1+CONT)</f>
        <v>6953.9845705315</v>
      </c>
      <c r="AJ1740" s="24" t="n">
        <f aca="false">IF(AR1740&gt;0,AI1740/AR1740,1000000000000)</f>
        <v>959.882982155095</v>
      </c>
      <c r="AK1740" s="8" t="n">
        <f aca="false">IF(AND(AP1740&gt;=V_NEED,AR1740&gt;=P_MIN,AQ1740&gt;=Z_MIN,F1740&lt;=N_CAP,D1740&lt;=R_MAX,OR(CORONA_REQ=0,O1740&gt;=G1740),OR(CORE_MODE&lt;&gt;3,E_CORE&lt;=E_NULL_MAX),N_CW_A_OK="yes"),1,0)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IF(CORE_MODE=1,G1740,IF(OR(CORE_MODE=3,CORE_MODE=4),IF(A_FEED=2,0,G1740)+(CHOOSE(N_CW+1,0,1,CW_N2,CW_N3,CW_N4,CW_N5,CW_N6)+IF(A_FEED=2,CHOOSE(MIN(N_CW_A,6)+1,0,1,CW_N2,CW_N3,CW_N4,CW_N5,CW_N6),CHOOSE(MIN(N_CW_A,2)+1,0,CW_A1,CW_A2)))*CW_PER_SWING*AM1740,AM1740))</f>
        <v>22.341559210542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2*ROUNDUP(G1741*1000/V_ZENER,0)*PRICE_Z+(4+IF(CORE_MODE=1,1,0)+IF(OR(CORE_MODE=3,CORE_MODE=4),IF(A_FEED=2,0,1)+2*N_CW+2*N_CW_A,0))*ROUNDUP(G1741*DIODE_SAFETY/V_STICK,0)*PRICE_STICK</f>
        <v>86.4</v>
      </c>
      <c r="AG1741" s="24" t="n">
        <f aca="false">SUM(X1741:AF1741)</f>
        <v>2952.86188559</v>
      </c>
      <c r="AH1741" s="20" t="n">
        <f aca="false">FIXED_BOM</f>
        <v>3754</v>
      </c>
      <c r="AI1741" s="24" t="n">
        <f aca="false">(AG1741+AH1741)*(1+CONT)</f>
        <v>7712.8911684285</v>
      </c>
      <c r="AJ1741" s="24" t="n">
        <f aca="false">IF(AR1741&gt;0,AI1741/AR1741,1000000000000)</f>
        <v>770.778013941805</v>
      </c>
      <c r="AK1741" s="8" t="n">
        <f aca="false">IF(AND(AP1741&gt;=V_NEED,AR1741&gt;=P_MIN,AQ1741&gt;=Z_MIN,F1741&lt;=N_CAP,D1741&lt;=R_MAX,OR(CORONA_REQ=0,O1741&gt;=G1741),OR(CORE_MODE&lt;&gt;3,E_CORE&lt;=E_NULL_MAX),N_CW_A_OK="yes"),1,0)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IF(CORE_MODE=1,G1741,IF(OR(CORE_MODE=3,CORE_MODE=4),IF(A_FEED=2,0,G1741)+(CHOOSE(N_CW+1,0,1,CW_N2,CW_N3,CW_N4,CW_N5,CW_N6)+IF(A_FEED=2,CHOOSE(MIN(N_CW_A,6)+1,0,1,CW_N2,CW_N3,CW_N4,CW_N5,CW_N6),CHOOSE(MIN(N_CW_A,2)+1,0,CW_A1,CW_A2)))*CW_PER_SWING*AM1741,AM1741))</f>
        <v>22.571396048916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2*ROUNDUP(G1742*1000/V_ZENER,0)*PRICE_Z+(4+IF(CORE_MODE=1,1,0)+IF(OR(CORE_MODE=3,CORE_MODE=4),IF(A_FEED=2,0,1)+2*N_CW+2*N_CW_A,0))*ROUNDUP(G1742*DIODE_SAFETY/V_STICK,0)*PRICE_STICK</f>
        <v>86.4</v>
      </c>
      <c r="AG1742" s="24" t="n">
        <f aca="false">SUM(X1742:AF1742)</f>
        <v>3512.02575043</v>
      </c>
      <c r="AH1742" s="20" t="n">
        <f aca="false">FIXED_BOM</f>
        <v>3754</v>
      </c>
      <c r="AI1742" s="24" t="n">
        <f aca="false">(AG1742+AH1742)*(1+CONT)</f>
        <v>8355.9296129945</v>
      </c>
      <c r="AJ1742" s="24" t="n">
        <f aca="false">IF(AR1742&gt;0,AI1742/AR1742,1000000000000)</f>
        <v>654.946681121794</v>
      </c>
      <c r="AK1742" s="8" t="n">
        <f aca="false">IF(AND(AP1742&gt;=V_NEED,AR1742&gt;=P_MIN,AQ1742&gt;=Z_MIN,F1742&lt;=N_CAP,D1742&lt;=R_MAX,OR(CORONA_REQ=0,O1742&gt;=G1742),OR(CORE_MODE&lt;&gt;3,E_CORE&lt;=E_NULL_MAX),N_CW_A_OK="yes"),1,0)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IF(CORE_MODE=1,G1742,IF(OR(CORE_MODE=3,CORE_MODE=4),IF(A_FEED=2,0,G1742)+(CHOOSE(N_CW+1,0,1,CW_N2,CW_N3,CW_N4,CW_N5,CW_N6)+IF(A_FEED=2,CHOOSE(MIN(N_CW_A,6)+1,0,1,CW_N2,CW_N3,CW_N4,CW_N5,CW_N6),CHOOSE(MIN(N_CW_A,2)+1,0,CW_A1,CW_A2)))*CW_PER_SWING*AM1742,AM1742))</f>
        <v>22.754237495418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2*ROUNDUP(G1743*1000/V_ZENER,0)*PRICE_Z+(4+IF(CORE_MODE=1,1,0)+IF(OR(CORE_MODE=3,CORE_MODE=4),IF(A_FEED=2,0,1)+2*N_CW+2*N_CW_A,0))*ROUNDUP(G1743*DIODE_SAFETY/V_STICK,0)*PRICE_STICK</f>
        <v>86.4</v>
      </c>
      <c r="AG1743" s="24" t="n">
        <f aca="false">SUM(X1743:AF1743)</f>
        <v>4171.94446621</v>
      </c>
      <c r="AH1743" s="20" t="n">
        <f aca="false">FIXED_BOM</f>
        <v>3754</v>
      </c>
      <c r="AI1743" s="24" t="n">
        <f aca="false">(AG1743+AH1743)*(1+CONT)</f>
        <v>9114.8361361415</v>
      </c>
      <c r="AJ1743" s="24" t="n">
        <f aca="false">IF(AR1743&gt;0,AI1743/AR1743,1000000000000)</f>
        <v>587.50017797041</v>
      </c>
      <c r="AK1743" s="8" t="n">
        <f aca="false">IF(AND(AP1743&gt;=V_NEED,AR1743&gt;=P_MIN,AQ1743&gt;=Z_MIN,F1743&lt;=N_CAP,D1743&lt;=R_MAX,OR(CORONA_REQ=0,O1743&gt;=G1743),OR(CORE_MODE&lt;&gt;3,E_CORE&lt;=E_NULL_MAX),N_CW_A_OK="yes"),1,0)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IF(CORE_MODE=1,G1743,IF(OR(CORE_MODE=3,CORE_MODE=4),IF(A_FEED=2,0,G1743)+(CHOOSE(N_CW+1,0,1,CW_N2,CW_N3,CW_N4,CW_N5,CW_N6)+IF(A_FEED=2,CHOOSE(MIN(N_CW_A,6)+1,0,1,CW_N2,CW_N3,CW_N4,CW_N5,CW_N6),CHOOSE(MIN(N_CW_A,2)+1,0,CW_A1,CW_A2)))*CW_PER_SWING*AM1743,AM1743))</f>
        <v>23.084907293448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2*ROUNDUP(G1744*1000/V_ZENER,0)*PRICE_Z+(4+IF(CORE_MODE=1,1,0)+IF(OR(CORE_MODE=3,CORE_MODE=4),IF(A_FEED=2,0,1)+2*N_CW+2*N_CW_A,0))*ROUNDUP(G1744*DIODE_SAFETY/V_STICK,0)*PRICE_STICK</f>
        <v>86.4</v>
      </c>
      <c r="AG1744" s="24" t="n">
        <f aca="false">SUM(X1744:AF1744)</f>
        <v>5391.0271238</v>
      </c>
      <c r="AH1744" s="20" t="n">
        <f aca="false">FIXED_BOM</f>
        <v>3754</v>
      </c>
      <c r="AI1744" s="24" t="n">
        <f aca="false">(AG1744+AH1744)*(1+CONT)</f>
        <v>10516.78119237</v>
      </c>
      <c r="AJ1744" s="24" t="n">
        <f aca="false">IF(AR1744&gt;0,AI1744/AR1744,1000000000000)</f>
        <v>499.914707669779</v>
      </c>
      <c r="AK1744" s="8" t="n">
        <f aca="false">IF(AND(AP1744&gt;=V_NEED,AR1744&gt;=P_MIN,AQ1744&gt;=Z_MIN,F1744&lt;=N_CAP,D1744&lt;=R_MAX,OR(CORONA_REQ=0,O1744&gt;=G1744),OR(CORE_MODE&lt;&gt;3,E_CORE&lt;=E_NULL_MAX),N_CW_A_OK="yes"),1,0)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IF(CORE_MODE=1,G1744,IF(OR(CORE_MODE=3,CORE_MODE=4),IF(A_FEED=2,0,G1744)+(CHOOSE(N_CW+1,0,1,CW_N2,CW_N3,CW_N4,CW_N5,CW_N6)+IF(A_FEED=2,CHOOSE(MIN(N_CW_A,6)+1,0,1,CW_N2,CW_N3,CW_N4,CW_N5,CW_N6),CHOOSE(MIN(N_CW_A,2)+1,0,CW_A1,CW_A2)))*CW_PER_SWING*AM1744,AM1744))</f>
        <v>23.601525531012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2*ROUNDUP(G1745*1000/V_ZENER,0)*PRICE_Z+(4+IF(CORE_MODE=1,1,0)+IF(OR(CORE_MODE=3,CORE_MODE=4),IF(A_FEED=2,0,1)+2*N_CW+2*N_CW_A,0))*ROUNDUP(G1745*DIODE_SAFETY/V_STICK,0)*PRICE_STICK</f>
        <v>86.4</v>
      </c>
      <c r="AG1745" s="24" t="n">
        <f aca="false">SUM(X1745:AF1745)</f>
        <v>1746.77553945</v>
      </c>
      <c r="AH1745" s="20" t="n">
        <f aca="false">FIXED_BOM</f>
        <v>3754</v>
      </c>
      <c r="AI1745" s="24" t="n">
        <f aca="false">(AG1745+AH1745)*(1+CONT)</f>
        <v>6325.8918703675</v>
      </c>
      <c r="AJ1745" s="24" t="n">
        <f aca="false">IF(AR1745&gt;0,AI1745/AR1745,1000000000000)</f>
        <v>1235.89724926448</v>
      </c>
      <c r="AK1745" s="8" t="n">
        <f aca="false">IF(AND(AP1745&gt;=V_NEED,AR1745&gt;=P_MIN,AQ1745&gt;=Z_MIN,F1745&lt;=N_CAP,D1745&lt;=R_MAX,OR(CORONA_REQ=0,O1745&gt;=G1745),OR(CORE_MODE&lt;&gt;3,E_CORE&lt;=E_NULL_MAX),N_CW_A_OK="yes"),1,0)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IF(CORE_MODE=1,G1745,IF(OR(CORE_MODE=3,CORE_MODE=4),IF(A_FEED=2,0,G1745)+(CHOOSE(N_CW+1,0,1,CW_N2,CW_N3,CW_N4,CW_N5,CW_N6)+IF(A_FEED=2,CHOOSE(MIN(N_CW_A,6)+1,0,1,CW_N2,CW_N3,CW_N4,CW_N5,CW_N6),CHOOSE(MIN(N_CW_A,2)+1,0,CW_A1,CW_A2)))*CW_PER_SWING*AM1745,AM1745))</f>
        <v>22.088755241982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2*ROUNDUP(G1746*1000/V_ZENER,0)*PRICE_Z+(4+IF(CORE_MODE=1,1,0)+IF(OR(CORE_MODE=3,CORE_MODE=4),IF(A_FEED=2,0,1)+2*N_CW+2*N_CW_A,0))*ROUNDUP(G1746*DIODE_SAFETY/V_STICK,0)*PRICE_STICK</f>
        <v>86.4</v>
      </c>
      <c r="AG1746" s="24" t="n">
        <f aca="false">SUM(X1746:AF1746)</f>
        <v>2413.19243322</v>
      </c>
      <c r="AH1746" s="20" t="n">
        <f aca="false">FIXED_BOM</f>
        <v>3754</v>
      </c>
      <c r="AI1746" s="24" t="n">
        <f aca="false">(AG1746+AH1746)*(1+CONT)</f>
        <v>7092.271298203</v>
      </c>
      <c r="AJ1746" s="24" t="n">
        <f aca="false">IF(AR1746&gt;0,AI1746/AR1746,1000000000000)</f>
        <v>861.491014599236</v>
      </c>
      <c r="AK1746" s="8" t="n">
        <f aca="false">IF(AND(AP1746&gt;=V_NEED,AR1746&gt;=P_MIN,AQ1746&gt;=Z_MIN,F1746&lt;=N_CAP,D1746&lt;=R_MAX,OR(CORONA_REQ=0,O1746&gt;=G1746),OR(CORE_MODE&lt;&gt;3,E_CORE&lt;=E_NULL_MAX),N_CW_A_OK="yes"),1,0)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IF(CORE_MODE=1,G1746,IF(OR(CORE_MODE=3,CORE_MODE=4),IF(A_FEED=2,0,G1746)+(CHOOSE(N_CW+1,0,1,CW_N2,CW_N3,CW_N4,CW_N5,CW_N6)+IF(A_FEED=2,CHOOSE(MIN(N_CW_A,6)+1,0,1,CW_N2,CW_N3,CW_N4,CW_N5,CW_N6),CHOOSE(MIN(N_CW_A,2)+1,0,CW_A1,CW_A2)))*CW_PER_SWING*AM1746,AM1746))</f>
        <v>22.372624896336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2*ROUNDUP(G1747*1000/V_ZENER,0)*PRICE_Z+(4+IF(CORE_MODE=1,1,0)+IF(OR(CORE_MODE=3,CORE_MODE=4),IF(A_FEED=2,0,1)+2*N_CW+2*N_CW_A,0))*ROUNDUP(G1747*DIODE_SAFETY/V_STICK,0)*PRICE_STICK</f>
        <v>86.4</v>
      </c>
      <c r="AG1747" s="24" t="n">
        <f aca="false">SUM(X1747:AF1747)</f>
        <v>3079.60940246</v>
      </c>
      <c r="AH1747" s="20" t="n">
        <f aca="false">FIXED_BOM</f>
        <v>3754</v>
      </c>
      <c r="AI1747" s="24" t="n">
        <f aca="false">(AG1747+AH1747)*(1+CONT)</f>
        <v>7858.650812829</v>
      </c>
      <c r="AJ1747" s="24" t="n">
        <f aca="false">IF(AR1747&gt;0,AI1747/AR1747,1000000000000)</f>
        <v>692.109078633126</v>
      </c>
      <c r="AK1747" s="8" t="n">
        <f aca="false">IF(AND(AP1747&gt;=V_NEED,AR1747&gt;=P_MIN,AQ1747&gt;=Z_MIN,F1747&lt;=N_CAP,D1747&lt;=R_MAX,OR(CORONA_REQ=0,O1747&gt;=G1747),OR(CORE_MODE&lt;&gt;3,E_CORE&lt;=E_NULL_MAX),N_CW_A_OK="yes"),1,0)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IF(CORE_MODE=1,G1747,IF(OR(CORE_MODE=3,CORE_MODE=4),IF(A_FEED=2,0,G1747)+(CHOOSE(N_CW+1,0,1,CW_N2,CW_N3,CW_N4,CW_N5,CW_N6)+IF(A_FEED=2,CHOOSE(MIN(N_CW_A,6)+1,0,1,CW_N2,CW_N3,CW_N4,CW_N5,CW_N6),CHOOSE(MIN(N_CW_A,2)+1,0,CW_A1,CW_A2)))*CW_PER_SWING*AM1747,AM1747))</f>
        <v>22.59951178914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2*ROUNDUP(G1748*1000/V_ZENER,0)*PRICE_Z+(4+IF(CORE_MODE=1,1,0)+IF(OR(CORE_MODE=3,CORE_MODE=4),IF(A_FEED=2,0,1)+2*N_CW+2*N_CW_A,0))*ROUNDUP(G1748*DIODE_SAFETY/V_STICK,0)*PRICE_STICK</f>
        <v>86.4</v>
      </c>
      <c r="AG1748" s="24" t="n">
        <f aca="false">SUM(X1748:AF1748)</f>
        <v>3746.02623973</v>
      </c>
      <c r="AH1748" s="20" t="n">
        <f aca="false">FIXED_BOM</f>
        <v>3754</v>
      </c>
      <c r="AI1748" s="24" t="n">
        <f aca="false">(AG1748+AH1748)*(1+CONT)</f>
        <v>8625.0301756895</v>
      </c>
      <c r="AJ1748" s="24" t="n">
        <f aca="false">IF(AR1748&gt;0,AI1748/AR1748,1000000000000)</f>
        <v>596.055980531083</v>
      </c>
      <c r="AK1748" s="8" t="n">
        <f aca="false">IF(AND(AP1748&gt;=V_NEED,AR1748&gt;=P_MIN,AQ1748&gt;=Z_MIN,F1748&lt;=N_CAP,D1748&lt;=R_MAX,OR(CORONA_REQ=0,O1748&gt;=G1748),OR(CORE_MODE&lt;&gt;3,E_CORE&lt;=E_NULL_MAX),N_CW_A_OK="yes"),1,0)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IF(CORE_MODE=1,G1748,IF(OR(CORE_MODE=3,CORE_MODE=4),IF(A_FEED=2,0,G1748)+(CHOOSE(N_CW+1,0,1,CW_N2,CW_N3,CW_N4,CW_N5,CW_N6)+IF(A_FEED=2,CHOOSE(MIN(N_CW_A,6)+1,0,1,CW_N2,CW_N3,CW_N4,CW_N5,CW_N6),CHOOSE(MIN(N_CW_A,2)+1,0,CW_A1,CW_A2)))*CW_PER_SWING*AM1748,AM1748))</f>
        <v>22.93351354008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2*ROUNDUP(G1749*1000/V_ZENER,0)*PRICE_Z+(4+IF(CORE_MODE=1,1,0)+IF(OR(CORE_MODE=3,CORE_MODE=4),IF(A_FEED=2,0,1)+2*N_CW+2*N_CW_A,0))*ROUNDUP(G1749*DIODE_SAFETY/V_STICK,0)*PRICE_STICK</f>
        <v>86.4</v>
      </c>
      <c r="AG1749" s="24" t="n">
        <f aca="false">SUM(X1749:AF1749)</f>
        <v>4412.44320897</v>
      </c>
      <c r="AH1749" s="20" t="n">
        <f aca="false">FIXED_BOM</f>
        <v>3754</v>
      </c>
      <c r="AI1749" s="24" t="n">
        <f aca="false">(AG1749+AH1749)*(1+CONT)</f>
        <v>9391.4096903155</v>
      </c>
      <c r="AJ1749" s="24" t="n">
        <f aca="false">IF(AR1749&gt;0,AI1749/AR1749,1000000000000)</f>
        <v>533.986383305298</v>
      </c>
      <c r="AK1749" s="8" t="n">
        <f aca="false">IF(AND(AP1749&gt;=V_NEED,AR1749&gt;=P_MIN,AQ1749&gt;=Z_MIN,F1749&lt;=N_CAP,D1749&lt;=R_MAX,OR(CORONA_REQ=0,O1749&gt;=G1749),OR(CORE_MODE&lt;&gt;3,E_CORE&lt;=E_NULL_MAX),N_CW_A_OK="yes"),1,0)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IF(CORE_MODE=1,G1749,IF(OR(CORE_MODE=3,CORE_MODE=4),IF(A_FEED=2,0,G1749)+(CHOOSE(N_CW+1,0,1,CW_N2,CW_N3,CW_N4,CW_N5,CW_N6)+IF(A_FEED=2,CHOOSE(MIN(N_CW_A,6)+1,0,1,CW_N2,CW_N3,CW_N4,CW_N5,CW_N6),CHOOSE(MIN(N_CW_A,2)+1,0,CW_A1,CW_A2)))*CW_PER_SWING*AM1749,AM1749))</f>
        <v>23.254811424702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2*ROUNDUP(G1750*1000/V_ZENER,0)*PRICE_Z+(4+IF(CORE_MODE=1,1,0)+IF(OR(CORE_MODE=3,CORE_MODE=4),IF(A_FEED=2,0,1)+2*N_CW+2*N_CW_A,0))*ROUNDUP(G1750*DIODE_SAFETY/V_STICK,0)*PRICE_STICK</f>
        <v>86.4</v>
      </c>
      <c r="AG1750" s="24" t="n">
        <f aca="false">SUM(X1750:AF1750)</f>
        <v>5745.27707048</v>
      </c>
      <c r="AH1750" s="20" t="n">
        <f aca="false">FIXED_BOM</f>
        <v>3754</v>
      </c>
      <c r="AI1750" s="24" t="n">
        <f aca="false">(AG1750+AH1750)*(1+CONT)</f>
        <v>10924.168631052</v>
      </c>
      <c r="AJ1750" s="24" t="n">
        <f aca="false">IF(AR1750&gt;0,AI1750/AR1750,1000000000000)</f>
        <v>458.607747775845</v>
      </c>
      <c r="AK1750" s="8" t="n">
        <f aca="false">IF(AND(AP1750&gt;=V_NEED,AR1750&gt;=P_MIN,AQ1750&gt;=Z_MIN,F1750&lt;=N_CAP,D1750&lt;=R_MAX,OR(CORONA_REQ=0,O1750&gt;=G1750),OR(CORE_MODE&lt;&gt;3,E_CORE&lt;=E_NULL_MAX),N_CW_A_OK="yes"),1,0)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IF(CORE_MODE=1,G1750,IF(OR(CORE_MODE=3,CORE_MODE=4),IF(A_FEED=2,0,G1750)+(CHOOSE(N_CW+1,0,1,CW_N2,CW_N3,CW_N4,CW_N5,CW_N6)+IF(A_FEED=2,CHOOSE(MIN(N_CW_A,6)+1,0,1,CW_N2,CW_N3,CW_N4,CW_N5,CW_N6),CHOOSE(MIN(N_CW_A,2)+1,0,CW_A1,CW_A2)))*CW_PER_SWING*AM1750,AM1750))</f>
        <v>23.756743602306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2*ROUNDUP(G1751*1000/V_ZENER,0)*PRICE_Z+(4+IF(CORE_MODE=1,1,0)+IF(OR(CORE_MODE=3,CORE_MODE=4),IF(A_FEED=2,0,1)+2*N_CW+2*N_CW_A,0))*ROUNDUP(G1751*DIODE_SAFETY/V_STICK,0)*PRICE_STICK</f>
        <v>86.4</v>
      </c>
      <c r="AG1751" s="24" t="n">
        <f aca="false">SUM(X1751:AF1751)</f>
        <v>1673.73932674</v>
      </c>
      <c r="AH1751" s="20" t="n">
        <f aca="false">FIXED_BOM</f>
        <v>3754</v>
      </c>
      <c r="AI1751" s="24" t="n">
        <f aca="false">(AG1751+AH1751)*(1+CONT)</f>
        <v>6241.900225751</v>
      </c>
      <c r="AJ1751" s="24" t="n">
        <f aca="false">IF(AR1751&gt;0,AI1751/AR1751,1000000000000)</f>
        <v>1704.83773212835</v>
      </c>
      <c r="AK1751" s="8" t="n">
        <f aca="false">IF(AND(AP1751&gt;=V_NEED,AR1751&gt;=P_MIN,AQ1751&gt;=Z_MIN,F1751&lt;=N_CAP,D1751&lt;=R_MAX,OR(CORONA_REQ=0,O1751&gt;=G1751),OR(CORE_MODE&lt;&gt;3,E_CORE&lt;=E_NULL_MAX),N_CW_A_OK="yes"),1,0)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IF(CORE_MODE=1,G1751,IF(OR(CORE_MODE=3,CORE_MODE=4),IF(A_FEED=2,0,G1751)+(CHOOSE(N_CW+1,0,1,CW_N2,CW_N3,CW_N4,CW_N5,CW_N6)+IF(A_FEED=2,CHOOSE(MIN(N_CW_A,6)+1,0,1,CW_N2,CW_N3,CW_N4,CW_N5,CW_N6),CHOOSE(MIN(N_CW_A,2)+1,0,CW_A1,CW_A2)))*CW_PER_SWING*AM1751,AM1751))</f>
        <v>22.049416975014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2*ROUNDUP(G1752*1000/V_ZENER,0)*PRICE_Z+(4+IF(CORE_MODE=1,1,0)+IF(OR(CORE_MODE=3,CORE_MODE=4),IF(A_FEED=2,0,1)+2*N_CW+2*N_CW_A,0))*ROUNDUP(G1752*DIODE_SAFETY/V_STICK,0)*PRICE_STICK</f>
        <v>86.4</v>
      </c>
      <c r="AG1752" s="24" t="n">
        <f aca="false">SUM(X1752:AF1752)</f>
        <v>2246.22012378</v>
      </c>
      <c r="AH1752" s="20" t="n">
        <f aca="false">FIXED_BOM</f>
        <v>3754</v>
      </c>
      <c r="AI1752" s="24" t="n">
        <f aca="false">(AG1752+AH1752)*(1+CONT)</f>
        <v>6900.253142347</v>
      </c>
      <c r="AJ1752" s="24" t="n">
        <f aca="false">IF(AR1752&gt;0,AI1752/AR1752,1000000000000)</f>
        <v>1159.99650708396</v>
      </c>
      <c r="AK1752" s="8" t="n">
        <f aca="false">IF(AND(AP1752&gt;=V_NEED,AR1752&gt;=P_MIN,AQ1752&gt;=Z_MIN,F1752&lt;=N_CAP,D1752&lt;=R_MAX,OR(CORONA_REQ=0,O1752&gt;=G1752),OR(CORE_MODE&lt;&gt;3,E_CORE&lt;=E_NULL_MAX),N_CW_A_OK="yes"),1,0)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IF(CORE_MODE=1,G1752,IF(OR(CORE_MODE=3,CORE_MODE=4),IF(A_FEED=2,0,G1752)+(CHOOSE(N_CW+1,0,1,CW_N2,CW_N3,CW_N4,CW_N5,CW_N6)+IF(A_FEED=2,CHOOSE(MIN(N_CW_A,6)+1,0,1,CW_N2,CW_N3,CW_N4,CW_N5,CW_N6),CHOOSE(MIN(N_CW_A,2)+1,0,CW_A1,CW_A2)))*CW_PER_SWING*AM1752,AM1752))</f>
        <v>22.21935081795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2*ROUNDUP(G1753*1000/V_ZENER,0)*PRICE_Z+(4+IF(CORE_MODE=1,1,0)+IF(OR(CORE_MODE=3,CORE_MODE=4),IF(A_FEED=2,0,1)+2*N_CW+2*N_CW_A,0))*ROUNDUP(G1753*DIODE_SAFETY/V_STICK,0)*PRICE_STICK</f>
        <v>86.4</v>
      </c>
      <c r="AG1753" s="24" t="n">
        <f aca="false">SUM(X1753:AF1753)</f>
        <v>2926.49640965</v>
      </c>
      <c r="AH1753" s="20" t="n">
        <f aca="false">FIXED_BOM</f>
        <v>3754</v>
      </c>
      <c r="AI1753" s="24" t="n">
        <f aca="false">(AG1753+AH1753)*(1+CONT)</f>
        <v>7682.5708710975</v>
      </c>
      <c r="AJ1753" s="24" t="n">
        <f aca="false">IF(AR1753&gt;0,AI1753/AR1753,1000000000000)</f>
        <v>932.144947487024</v>
      </c>
      <c r="AK1753" s="8" t="n">
        <f aca="false">IF(AND(AP1753&gt;=V_NEED,AR1753&gt;=P_MIN,AQ1753&gt;=Z_MIN,F1753&lt;=N_CAP,D1753&lt;=R_MAX,OR(CORONA_REQ=0,O1753&gt;=G1753),OR(CORE_MODE&lt;&gt;3,E_CORE&lt;=E_NULL_MAX),N_CW_A_OK="yes"),1,0)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IF(CORE_MODE=1,G1753,IF(OR(CORE_MODE=3,CORE_MODE=4),IF(A_FEED=2,0,G1753)+(CHOOSE(N_CW+1,0,1,CW_N2,CW_N3,CW_N4,CW_N5,CW_N6)+IF(A_FEED=2,CHOOSE(MIN(N_CW_A,6)+1,0,1,CW_N2,CW_N3,CW_N4,CW_N5,CW_N6),CHOOSE(MIN(N_CW_A,2)+1,0,CW_A1,CW_A2)))*CW_PER_SWING*AM1753,AM1753))</f>
        <v>22.436878530924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2*ROUNDUP(G1754*1000/V_ZENER,0)*PRICE_Z+(4+IF(CORE_MODE=1,1,0)+IF(OR(CORE_MODE=3,CORE_MODE=4),IF(A_FEED=2,0,1)+2*N_CW+2*N_CW_A,0))*ROUNDUP(G1754*DIODE_SAFETY/V_STICK,0)*PRICE_STICK</f>
        <v>86.4</v>
      </c>
      <c r="AG1754" s="24" t="n">
        <f aca="false">SUM(X1754:AF1754)</f>
        <v>3498.97718972</v>
      </c>
      <c r="AH1754" s="20" t="n">
        <f aca="false">FIXED_BOM</f>
        <v>3754</v>
      </c>
      <c r="AI1754" s="24" t="n">
        <f aca="false">(AG1754+AH1754)*(1+CONT)</f>
        <v>8340.923768178</v>
      </c>
      <c r="AJ1754" s="24" t="n">
        <f aca="false">IF(AR1754&gt;0,AI1754/AR1754,1000000000000)</f>
        <v>792.151669054223</v>
      </c>
      <c r="AK1754" s="8" t="n">
        <f aca="false">IF(AND(AP1754&gt;=V_NEED,AR1754&gt;=P_MIN,AQ1754&gt;=Z_MIN,F1754&lt;=N_CAP,D1754&lt;=R_MAX,OR(CORONA_REQ=0,O1754&gt;=G1754),OR(CORE_MODE&lt;&gt;3,E_CORE&lt;=E_NULL_MAX),N_CW_A_OK="yes"),1,0)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IF(CORE_MODE=1,G1754,IF(OR(CORE_MODE=3,CORE_MODE=4),IF(A_FEED=2,0,G1754)+(CHOOSE(N_CW+1,0,1,CW_N2,CW_N3,CW_N4,CW_N5,CW_N6)+IF(A_FEED=2,CHOOSE(MIN(N_CW_A,6)+1,0,1,CW_N2,CW_N3,CW_N4,CW_N5,CW_N6),CHOOSE(MIN(N_CW_A,2)+1,0,CW_A1,CW_A2)))*CW_PER_SWING*AM1754,AM1754))</f>
        <v>22.61216047662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2*ROUNDUP(G1755*1000/V_ZENER,0)*PRICE_Z+(4+IF(CORE_MODE=1,1,0)+IF(OR(CORE_MODE=3,CORE_MODE=4),IF(A_FEED=2,0,1)+2*N_CW+2*N_CW_A,0))*ROUNDUP(G1755*DIODE_SAFETY/V_STICK,0)*PRICE_STICK</f>
        <v>86.4</v>
      </c>
      <c r="AG1755" s="24" t="n">
        <f aca="false">SUM(X1755:AF1755)</f>
        <v>4071.45797479</v>
      </c>
      <c r="AH1755" s="20" t="n">
        <f aca="false">FIXED_BOM</f>
        <v>3754</v>
      </c>
      <c r="AI1755" s="24" t="n">
        <f aca="false">(AG1755+AH1755)*(1+CONT)</f>
        <v>8999.2766710085</v>
      </c>
      <c r="AJ1755" s="24" t="n">
        <f aca="false">IF(AR1755&gt;0,AI1755/AR1755,1000000000000)</f>
        <v>702.246861095058</v>
      </c>
      <c r="AK1755" s="8" t="n">
        <f aca="false">IF(AND(AP1755&gt;=V_NEED,AR1755&gt;=P_MIN,AQ1755&gt;=Z_MIN,F1755&lt;=N_CAP,D1755&lt;=R_MAX,OR(CORONA_REQ=0,O1755&gt;=G1755),OR(CORE_MODE&lt;&gt;3,E_CORE&lt;=E_NULL_MAX),N_CW_A_OK="yes"),1,0)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IF(CORE_MODE=1,G1755,IF(OR(CORE_MODE=3,CORE_MODE=4),IF(A_FEED=2,0,G1755)+(CHOOSE(N_CW+1,0,1,CW_N2,CW_N3,CW_N4,CW_N5,CW_N6)+IF(A_FEED=2,CHOOSE(MIN(N_CW_A,6)+1,0,1,CW_N2,CW_N3,CW_N4,CW_N5,CW_N6),CHOOSE(MIN(N_CW_A,2)+1,0,CW_A1,CW_A2)))*CW_PER_SWING*AM1755,AM1755))</f>
        <v>22.763295313902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2*ROUNDUP(G1756*1000/V_ZENER,0)*PRICE_Z+(4+IF(CORE_MODE=1,1,0)+IF(OR(CORE_MODE=3,CORE_MODE=4),IF(A_FEED=2,0,1)+2*N_CW+2*N_CW_A,0))*ROUNDUP(G1756*DIODE_SAFETY/V_STICK,0)*PRICE_STICK</f>
        <v>86.4</v>
      </c>
      <c r="AG1756" s="24" t="n">
        <f aca="false">SUM(X1756:AF1756)</f>
        <v>5324.21512467</v>
      </c>
      <c r="AH1756" s="20" t="n">
        <f aca="false">FIXED_BOM</f>
        <v>3754</v>
      </c>
      <c r="AI1756" s="24" t="n">
        <f aca="false">(AG1756+AH1756)*(1+CONT)</f>
        <v>10439.9473933705</v>
      </c>
      <c r="AJ1756" s="24" t="n">
        <f aca="false">IF(AR1756&gt;0,AI1756/AR1756,1000000000000)</f>
        <v>600.713897595861</v>
      </c>
      <c r="AK1756" s="8" t="n">
        <f aca="false">IF(AND(AP1756&gt;=V_NEED,AR1756&gt;=P_MIN,AQ1756&gt;=Z_MIN,F1756&lt;=N_CAP,D1756&lt;=R_MAX,OR(CORONA_REQ=0,O1756&gt;=G1756),OR(CORE_MODE&lt;&gt;3,E_CORE&lt;=E_NULL_MAX),N_CW_A_OK="yes"),1,0)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IF(CORE_MODE=1,G1756,IF(OR(CORE_MODE=3,CORE_MODE=4),IF(A_FEED=2,0,G1756)+(CHOOSE(N_CW+1,0,1,CW_N2,CW_N3,CW_N4,CW_N5,CW_N6)+IF(A_FEED=2,CHOOSE(MIN(N_CW_A,6)+1,0,1,CW_N2,CW_N3,CW_N4,CW_N5,CW_N6),CHOOSE(MIN(N_CW_A,2)+1,0,CW_A1,CW_A2)))*CW_PER_SWING*AM1756,AM1756))</f>
        <v>23.280966193914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2*ROUNDUP(G1757*1000/V_ZENER,0)*PRICE_Z+(4+IF(CORE_MODE=1,1,0)+IF(OR(CORE_MODE=3,CORE_MODE=4),IF(A_FEED=2,0,1)+2*N_CW+2*N_CW_A,0))*ROUNDUP(G1757*DIODE_SAFETY/V_STICK,0)*PRICE_STICK</f>
        <v>86.4</v>
      </c>
      <c r="AG1757" s="24" t="n">
        <f aca="false">SUM(X1757:AF1757)</f>
        <v>1689.9846277</v>
      </c>
      <c r="AH1757" s="20" t="n">
        <f aca="false">FIXED_BOM</f>
        <v>3754</v>
      </c>
      <c r="AI1757" s="24" t="n">
        <f aca="false">(AG1757+AH1757)*(1+CONT)</f>
        <v>6260.582321855</v>
      </c>
      <c r="AJ1757" s="24" t="n">
        <f aca="false">IF(AR1757&gt;0,AI1757/AR1757,1000000000000)</f>
        <v>1409.06550776669</v>
      </c>
      <c r="AK1757" s="8" t="n">
        <f aca="false">IF(AND(AP1757&gt;=V_NEED,AR1757&gt;=P_MIN,AQ1757&gt;=Z_MIN,F1757&lt;=N_CAP,D1757&lt;=R_MAX,OR(CORONA_REQ=0,O1757&gt;=G1757),OR(CORE_MODE&lt;&gt;3,E_CORE&lt;=E_NULL_MAX),N_CW_A_OK="yes"),1,0)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IF(CORE_MODE=1,G1757,IF(OR(CORE_MODE=3,CORE_MODE=4),IF(A_FEED=2,0,G1757)+(CHOOSE(N_CW+1,0,1,CW_N2,CW_N3,CW_N4,CW_N5,CW_N6)+IF(A_FEED=2,CHOOSE(MIN(N_CW_A,6)+1,0,1,CW_N2,CW_N3,CW_N4,CW_N5,CW_N6),CHOOSE(MIN(N_CW_A,2)+1,0,CW_A1,CW_A2)))*CW_PER_SWING*AM1757,AM1757))</f>
        <v>22.092787541682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2*ROUNDUP(G1758*1000/V_ZENER,0)*PRICE_Z+(4+IF(CORE_MODE=1,1,0)+IF(OR(CORE_MODE=3,CORE_MODE=4),IF(A_FEED=2,0,1)+2*N_CW+2*N_CW_A,0))*ROUNDUP(G1758*DIODE_SAFETY/V_STICK,0)*PRICE_STICK</f>
        <v>86.4</v>
      </c>
      <c r="AG1758" s="24" t="n">
        <f aca="false">SUM(X1758:AF1758)</f>
        <v>2378.38357602</v>
      </c>
      <c r="AH1758" s="20" t="n">
        <f aca="false">FIXED_BOM</f>
        <v>3754</v>
      </c>
      <c r="AI1758" s="24" t="n">
        <f aca="false">(AG1758+AH1758)*(1+CONT)</f>
        <v>7052.241112423</v>
      </c>
      <c r="AJ1758" s="24" t="n">
        <f aca="false">IF(AR1758&gt;0,AI1758/AR1758,1000000000000)</f>
        <v>983.093531825798</v>
      </c>
      <c r="AK1758" s="8" t="n">
        <f aca="false">IF(AND(AP1758&gt;=V_NEED,AR1758&gt;=P_MIN,AQ1758&gt;=Z_MIN,F1758&lt;=N_CAP,D1758&lt;=R_MAX,OR(CORONA_REQ=0,O1758&gt;=G1758),OR(CORE_MODE&lt;&gt;3,E_CORE&lt;=E_NULL_MAX),N_CW_A_OK="yes"),1,0)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IF(CORE_MODE=1,G1758,IF(OR(CORE_MODE=3,CORE_MODE=4),IF(A_FEED=2,0,G1758)+(CHOOSE(N_CW+1,0,1,CW_N2,CW_N3,CW_N4,CW_N5,CW_N6)+IF(A_FEED=2,CHOOSE(MIN(N_CW_A,6)+1,0,1,CW_N2,CW_N3,CW_N4,CW_N5,CW_N6),CHOOSE(MIN(N_CW_A,2)+1,0,CW_A1,CW_A2)))*CW_PER_SWING*AM1758,AM1758))</f>
        <v>22.31958529944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2*ROUNDUP(G1759*1000/V_ZENER,0)*PRICE_Z+(4+IF(CORE_MODE=1,1,0)+IF(OR(CORE_MODE=3,CORE_MODE=4),IF(A_FEED=2,0,1)+2*N_CW+2*N_CW_A,0))*ROUNDUP(G1759*DIODE_SAFETY/V_STICK,0)*PRICE_STICK</f>
        <v>86.4</v>
      </c>
      <c r="AG1759" s="24" t="n">
        <f aca="false">SUM(X1759:AF1759)</f>
        <v>3066.78257387</v>
      </c>
      <c r="AH1759" s="20" t="n">
        <f aca="false">FIXED_BOM</f>
        <v>3754</v>
      </c>
      <c r="AI1759" s="24" t="n">
        <f aca="false">(AG1759+AH1759)*(1+CONT)</f>
        <v>7843.8999599505</v>
      </c>
      <c r="AJ1759" s="24" t="n">
        <f aca="false">IF(AR1759&gt;0,AI1759/AR1759,1000000000000)</f>
        <v>791.293717159782</v>
      </c>
      <c r="AK1759" s="8" t="n">
        <f aca="false">IF(AND(AP1759&gt;=V_NEED,AR1759&gt;=P_MIN,AQ1759&gt;=Z_MIN,F1759&lt;=N_CAP,D1759&lt;=R_MAX,OR(CORONA_REQ=0,O1759&gt;=G1759),OR(CORE_MODE&lt;&gt;3,E_CORE&lt;=E_NULL_MAX),N_CW_A_OK="yes"),1,0)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IF(CORE_MODE=1,G1759,IF(OR(CORE_MODE=3,CORE_MODE=4),IF(A_FEED=2,0,G1759)+(CHOOSE(N_CW+1,0,1,CW_N2,CW_N3,CW_N4,CW_N5,CW_N6)+IF(A_FEED=2,CHOOSE(MIN(N_CW_A,6)+1,0,1,CW_N2,CW_N3,CW_N4,CW_N5,CW_N6),CHOOSE(MIN(N_CW_A,2)+1,0,CW_A1,CW_A2)))*CW_PER_SWING*AM1759,AM1759))</f>
        <v>22.54834402821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2*ROUNDUP(G1760*1000/V_ZENER,0)*PRICE_Z+(4+IF(CORE_MODE=1,1,0)+IF(OR(CORE_MODE=3,CORE_MODE=4),IF(A_FEED=2,0,1)+2*N_CW+2*N_CW_A,0))*ROUNDUP(G1760*DIODE_SAFETY/V_STICK,0)*PRICE_STICK</f>
        <v>86.4</v>
      </c>
      <c r="AG1760" s="24" t="n">
        <f aca="false">SUM(X1760:AF1760)</f>
        <v>3647.38600792</v>
      </c>
      <c r="AH1760" s="20" t="n">
        <f aca="false">FIXED_BOM</f>
        <v>3754</v>
      </c>
      <c r="AI1760" s="24" t="n">
        <f aca="false">(AG1760+AH1760)*(1+CONT)</f>
        <v>8511.593909108</v>
      </c>
      <c r="AJ1760" s="24" t="n">
        <f aca="false">IF(AR1760&gt;0,AI1760/AR1760,1000000000000)</f>
        <v>672.773338401611</v>
      </c>
      <c r="AK1760" s="8" t="n">
        <f aca="false">IF(AND(AP1760&gt;=V_NEED,AR1760&gt;=P_MIN,AQ1760&gt;=Z_MIN,F1760&lt;=N_CAP,D1760&lt;=R_MAX,OR(CORONA_REQ=0,O1760&gt;=G1760),OR(CORE_MODE&lt;&gt;3,E_CORE&lt;=E_NULL_MAX),N_CW_A_OK="yes"),1,0)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IF(CORE_MODE=1,G1760,IF(OR(CORE_MODE=3,CORE_MODE=4),IF(A_FEED=2,0,G1760)+(CHOOSE(N_CW+1,0,1,CW_N2,CW_N3,CW_N4,CW_N5,CW_N6)+IF(A_FEED=2,CHOOSE(MIN(N_CW_A,6)+1,0,1,CW_N2,CW_N3,CW_N4,CW_N5,CW_N6),CHOOSE(MIN(N_CW_A,2)+1,0,CW_A1,CW_A2)))*CW_PER_SWING*AM1760,AM1760))</f>
        <v>22.732840839852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2*ROUNDUP(G1761*1000/V_ZENER,0)*PRICE_Z+(4+IF(CORE_MODE=1,1,0)+IF(OR(CORE_MODE=3,CORE_MODE=4),IF(A_FEED=2,0,1)+2*N_CW+2*N_CW_A,0))*ROUNDUP(G1761*DIODE_SAFETY/V_STICK,0)*PRICE_STICK</f>
        <v>86.4</v>
      </c>
      <c r="AG1761" s="24" t="n">
        <f aca="false">SUM(X1761:AF1761)</f>
        <v>4335.78495274</v>
      </c>
      <c r="AH1761" s="20" t="n">
        <f aca="false">FIXED_BOM</f>
        <v>3754</v>
      </c>
      <c r="AI1761" s="24" t="n">
        <f aca="false">(AG1761+AH1761)*(1+CONT)</f>
        <v>9303.252695651</v>
      </c>
      <c r="AJ1761" s="24" t="n">
        <f aca="false">IF(AR1761&gt;0,AI1761/AR1761,1000000000000)</f>
        <v>604.398685161665</v>
      </c>
      <c r="AK1761" s="8" t="n">
        <f aca="false">IF(AND(AP1761&gt;=V_NEED,AR1761&gt;=P_MIN,AQ1761&gt;=Z_MIN,F1761&lt;=N_CAP,D1761&lt;=R_MAX,OR(CORONA_REQ=0,O1761&gt;=G1761),OR(CORE_MODE&lt;&gt;3,E_CORE&lt;=E_NULL_MAX),N_CW_A_OK="yes"),1,0)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IF(CORE_MODE=1,G1761,IF(OR(CORE_MODE=3,CORE_MODE=4),IF(A_FEED=2,0,G1761)+(CHOOSE(N_CW+1,0,1,CW_N2,CW_N3,CW_N4,CW_N5,CW_N6)+IF(A_FEED=2,CHOOSE(MIN(N_CW_A,6)+1,0,1,CW_N2,CW_N3,CW_N4,CW_N5,CW_N6),CHOOSE(MIN(N_CW_A,2)+1,0,CW_A1,CW_A2)))*CW_PER_SWING*AM1761,AM1761))</f>
        <v>23.060683783566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2*ROUNDUP(G1762*1000/V_ZENER,0)*PRICE_Z+(4+IF(CORE_MODE=1,1,0)+IF(OR(CORE_MODE=3,CORE_MODE=4),IF(A_FEED=2,0,1)+2*N_CW+2*N_CW_A,0))*ROUNDUP(G1762*DIODE_SAFETY/V_STICK,0)*PRICE_STICK</f>
        <v>86.4</v>
      </c>
      <c r="AG1762" s="24" t="n">
        <f aca="false">SUM(X1762:AF1762)</f>
        <v>5712.58289741</v>
      </c>
      <c r="AH1762" s="20" t="n">
        <f aca="false">FIXED_BOM</f>
        <v>3754</v>
      </c>
      <c r="AI1762" s="24" t="n">
        <f aca="false">(AG1762+AH1762)*(1+CONT)</f>
        <v>10886.5703320215</v>
      </c>
      <c r="AJ1762" s="24" t="n">
        <f aca="false">IF(AR1762&gt;0,AI1762/AR1762,1000000000000)</f>
        <v>521.866195264636</v>
      </c>
      <c r="AK1762" s="8" t="n">
        <f aca="false">IF(AND(AP1762&gt;=V_NEED,AR1762&gt;=P_MIN,AQ1762&gt;=Z_MIN,F1762&lt;=N_CAP,D1762&lt;=R_MAX,OR(CORONA_REQ=0,O1762&gt;=G1762),OR(CORE_MODE&lt;&gt;3,E_CORE&lt;=E_NULL_MAX),N_CW_A_OK="yes"),1,0)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IF(CORE_MODE=1,G1762,IF(OR(CORE_MODE=3,CORE_MODE=4),IF(A_FEED=2,0,G1762)+(CHOOSE(N_CW+1,0,1,CW_N2,CW_N3,CW_N4,CW_N5,CW_N6)+IF(A_FEED=2,CHOOSE(MIN(N_CW_A,6)+1,0,1,CW_N2,CW_N3,CW_N4,CW_N5,CW_N6),CHOOSE(MIN(N_CW_A,2)+1,0,CW_A1,CW_A2)))*CW_PER_SWING*AM1762,AM1762))</f>
        <v>23.57288771409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2*ROUNDUP(G1763*1000/V_ZENER,0)*PRICE_Z+(4+IF(CORE_MODE=1,1,0)+IF(OR(CORE_MODE=3,CORE_MODE=4),IF(A_FEED=2,0,1)+2*N_CW+2*N_CW_A,0))*ROUNDUP(G1763*DIODE_SAFETY/V_STICK,0)*PRICE_STICK</f>
        <v>86.4</v>
      </c>
      <c r="AG1763" s="24" t="n">
        <f aca="false">SUM(X1763:AF1763)</f>
        <v>1814.02543446</v>
      </c>
      <c r="AH1763" s="20" t="n">
        <f aca="false">FIXED_BOM</f>
        <v>3754</v>
      </c>
      <c r="AI1763" s="24" t="n">
        <f aca="false">(AG1763+AH1763)*(1+CONT)</f>
        <v>6403.229249629</v>
      </c>
      <c r="AJ1763" s="24" t="n">
        <f aca="false">IF(AR1763&gt;0,AI1763/AR1763,1000000000000)</f>
        <v>1268.44694199524</v>
      </c>
      <c r="AK1763" s="8" t="n">
        <f aca="false">IF(AND(AP1763&gt;=V_NEED,AR1763&gt;=P_MIN,AQ1763&gt;=Z_MIN,F1763&lt;=N_CAP,D1763&lt;=R_MAX,OR(CORONA_REQ=0,O1763&gt;=G1763),OR(CORE_MODE&lt;&gt;3,E_CORE&lt;=E_NULL_MAX),N_CW_A_OK="yes"),1,0)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IF(CORE_MODE=1,G1763,IF(OR(CORE_MODE=3,CORE_MODE=4),IF(A_FEED=2,0,G1763)+(CHOOSE(N_CW+1,0,1,CW_N2,CW_N3,CW_N4,CW_N5,CW_N6)+IF(A_FEED=2,CHOOSE(MIN(N_CW_A,6)+1,0,1,CW_N2,CW_N3,CW_N4,CW_N5,CW_N6),CHOOSE(MIN(N_CW_A,2)+1,0,CW_A1,CW_A2)))*CW_PER_SWING*AM1763,AM1763))</f>
        <v>22.049098635564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2*ROUNDUP(G1764*1000/V_ZENER,0)*PRICE_Z+(4+IF(CORE_MODE=1,1,0)+IF(OR(CORE_MODE=3,CORE_MODE=4),IF(A_FEED=2,0,1)+2*N_CW+2*N_CW_A,0))*ROUNDUP(G1764*DIODE_SAFETY/V_STICK,0)*PRICE_STICK</f>
        <v>86.4</v>
      </c>
      <c r="AG1764" s="24" t="n">
        <f aca="false">SUM(X1764:AF1764)</f>
        <v>2510.54708976</v>
      </c>
      <c r="AH1764" s="20" t="n">
        <f aca="false">FIXED_BOM</f>
        <v>3754</v>
      </c>
      <c r="AI1764" s="24" t="n">
        <f aca="false">(AG1764+AH1764)*(1+CONT)</f>
        <v>7204.229153224</v>
      </c>
      <c r="AJ1764" s="24" t="n">
        <f aca="false">IF(AR1764&gt;0,AI1764/AR1764,1000000000000)</f>
        <v>886.773130203918</v>
      </c>
      <c r="AK1764" s="8" t="n">
        <f aca="false">IF(AND(AP1764&gt;=V_NEED,AR1764&gt;=P_MIN,AQ1764&gt;=Z_MIN,F1764&lt;=N_CAP,D1764&lt;=R_MAX,OR(CORONA_REQ=0,O1764&gt;=G1764),OR(CORE_MODE&lt;&gt;3,E_CORE&lt;=E_NULL_MAX),N_CW_A_OK="yes"),1,0)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IF(CORE_MODE=1,G1764,IF(OR(CORE_MODE=3,CORE_MODE=4),IF(A_FEED=2,0,G1764)+(CHOOSE(N_CW+1,0,1,CW_N2,CW_N3,CW_N4,CW_N5,CW_N6)+IF(A_FEED=2,CHOOSE(MIN(N_CW_A,6)+1,0,1,CW_N2,CW_N3,CW_N4,CW_N5,CW_N6),CHOOSE(MIN(N_CW_A,2)+1,0,CW_A1,CW_A2)))*CW_PER_SWING*AM1764,AM1764))</f>
        <v>22.331945359152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2*ROUNDUP(G1765*1000/V_ZENER,0)*PRICE_Z+(4+IF(CORE_MODE=1,1,0)+IF(OR(CORE_MODE=3,CORE_MODE=4),IF(A_FEED=2,0,1)+2*N_CW+2*N_CW_A,0))*ROUNDUP(G1765*DIODE_SAFETY/V_STICK,0)*PRICE_STICK</f>
        <v>86.4</v>
      </c>
      <c r="AG1765" s="24" t="n">
        <f aca="false">SUM(X1765:AF1765)</f>
        <v>3207.06867659</v>
      </c>
      <c r="AH1765" s="20" t="n">
        <f aca="false">FIXED_BOM</f>
        <v>3754</v>
      </c>
      <c r="AI1765" s="24" t="n">
        <f aca="false">(AG1765+AH1765)*(1+CONT)</f>
        <v>8005.2289780785</v>
      </c>
      <c r="AJ1765" s="24" t="n">
        <f aca="false">IF(AR1765&gt;0,AI1765/AR1765,1000000000000)</f>
        <v>714.812963494818</v>
      </c>
      <c r="AK1765" s="8" t="n">
        <f aca="false">IF(AND(AP1765&gt;=V_NEED,AR1765&gt;=P_MIN,AQ1765&gt;=Z_MIN,F1765&lt;=N_CAP,D1765&lt;=R_MAX,OR(CORONA_REQ=0,O1765&gt;=G1765),OR(CORE_MODE&lt;&gt;3,E_CORE&lt;=E_NULL_MAX),N_CW_A_OK="yes"),1,0)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IF(CORE_MODE=1,G1765,IF(OR(CORE_MODE=3,CORE_MODE=4),IF(A_FEED=2,0,G1765)+(CHOOSE(N_CW+1,0,1,CW_N2,CW_N3,CW_N4,CW_N5,CW_N6)+IF(A_FEED=2,CHOOSE(MIN(N_CW_A,6)+1,0,1,CW_N2,CW_N3,CW_N4,CW_N5,CW_N6),CHOOSE(MIN(N_CW_A,2)+1,0,CW_A1,CW_A2)))*CW_PER_SWING*AM1765,AM1765))</f>
        <v>22.557036817458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2*ROUNDUP(G1766*1000/V_ZENER,0)*PRICE_Z+(4+IF(CORE_MODE=1,1,0)+IF(OR(CORE_MODE=3,CORE_MODE=4),IF(A_FEED=2,0,1)+2*N_CW+2*N_CW_A,0))*ROUNDUP(G1766*DIODE_SAFETY/V_STICK,0)*PRICE_STICK</f>
        <v>86.4</v>
      </c>
      <c r="AG1766" s="24" t="n">
        <f aca="false">SUM(X1766:AF1766)</f>
        <v>3903.59027539</v>
      </c>
      <c r="AH1766" s="20" t="n">
        <f aca="false">FIXED_BOM</f>
        <v>3754</v>
      </c>
      <c r="AI1766" s="24" t="n">
        <f aca="false">(AG1766+AH1766)*(1+CONT)</f>
        <v>8806.2288166985</v>
      </c>
      <c r="AJ1766" s="24" t="n">
        <f aca="false">IF(AR1766&gt;0,AI1766/AR1766,1000000000000)</f>
        <v>617.02486250593</v>
      </c>
      <c r="AK1766" s="8" t="n">
        <f aca="false">IF(AND(AP1766&gt;=V_NEED,AR1766&gt;=P_MIN,AQ1766&gt;=Z_MIN,F1766&lt;=N_CAP,D1766&lt;=R_MAX,OR(CORONA_REQ=0,O1766&gt;=G1766),OR(CORE_MODE&lt;&gt;3,E_CORE&lt;=E_NULL_MAX),N_CW_A_OK="yes"),1,0)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IF(CORE_MODE=1,G1766,IF(OR(CORE_MODE=3,CORE_MODE=4),IF(A_FEED=2,0,G1766)+(CHOOSE(N_CW+1,0,1,CW_N2,CW_N3,CW_N4,CW_N5,CW_N6)+IF(A_FEED=2,CHOOSE(MIN(N_CW_A,6)+1,0,1,CW_N2,CW_N3,CW_N4,CW_N5,CW_N6),CHOOSE(MIN(N_CW_A,2)+1,0,CW_A1,CW_A2)))*CW_PER_SWING*AM1766,AM1766))</f>
        <v>22.88828811555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2*ROUNDUP(G1767*1000/V_ZENER,0)*PRICE_Z+(4+IF(CORE_MODE=1,1,0)+IF(OR(CORE_MODE=3,CORE_MODE=4),IF(A_FEED=2,0,1)+2*N_CW+2*N_CW_A,0))*ROUNDUP(G1767*DIODE_SAFETY/V_STICK,0)*PRICE_STICK</f>
        <v>86.4</v>
      </c>
      <c r="AG1767" s="24" t="n">
        <f aca="false">SUM(X1767:AF1767)</f>
        <v>4600.11192222</v>
      </c>
      <c r="AH1767" s="20" t="n">
        <f aca="false">FIXED_BOM</f>
        <v>3754</v>
      </c>
      <c r="AI1767" s="24" t="n">
        <f aca="false">(AG1767+AH1767)*(1+CONT)</f>
        <v>9607.228710553</v>
      </c>
      <c r="AJ1767" s="24" t="n">
        <f aca="false">IF(AR1767&gt;0,AI1767/AR1767,1000000000000)</f>
        <v>553.836995969774</v>
      </c>
      <c r="AK1767" s="8" t="n">
        <f aca="false">IF(AND(AP1767&gt;=V_NEED,AR1767&gt;=P_MIN,AQ1767&gt;=Z_MIN,F1767&lt;=N_CAP,D1767&lt;=R_MAX,OR(CORONA_REQ=0,O1767&gt;=G1767),OR(CORE_MODE&lt;&gt;3,E_CORE&lt;=E_NULL_MAX),N_CW_A_OK="yes"),1,0)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IF(CORE_MODE=1,G1767,IF(OR(CORE_MODE=3,CORE_MODE=4),IF(A_FEED=2,0,G1767)+(CHOOSE(N_CW+1,0,1,CW_N2,CW_N3,CW_N4,CW_N5,CW_N6)+IF(A_FEED=2,CHOOSE(MIN(N_CW_A,6)+1,0,1,CW_N2,CW_N3,CW_N4,CW_N5,CW_N6),CHOOSE(MIN(N_CW_A,2)+1,0,CW_A1,CW_A2)))*CW_PER_SWING*AM1767,AM1767))</f>
        <v>23.20505709093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2*ROUNDUP(G1768*1000/V_ZENER,0)*PRICE_Z+(4+IF(CORE_MODE=1,1,0)+IF(OR(CORE_MODE=3,CORE_MODE=4),IF(A_FEED=2,0,1)+2*N_CW+2*N_CW_A,0))*ROUNDUP(G1768*DIODE_SAFETY/V_STICK,0)*PRICE_STICK</f>
        <v>86.4</v>
      </c>
      <c r="AG1768" s="24" t="n">
        <f aca="false">SUM(X1768:AF1768)</f>
        <v>5993.15516285</v>
      </c>
      <c r="AH1768" s="20" t="n">
        <f aca="false">FIXED_BOM</f>
        <v>3754</v>
      </c>
      <c r="AI1768" s="24" t="n">
        <f aca="false">(AG1768+AH1768)*(1+CONT)</f>
        <v>11209.2284372775</v>
      </c>
      <c r="AJ1768" s="24" t="n">
        <f aca="false">IF(AR1768&gt;0,AI1768/AR1768,1000000000000)</f>
        <v>477.102563012093</v>
      </c>
      <c r="AK1768" s="8" t="n">
        <f aca="false">IF(AND(AP1768&gt;=V_NEED,AR1768&gt;=P_MIN,AQ1768&gt;=Z_MIN,F1768&lt;=N_CAP,D1768&lt;=R_MAX,OR(CORONA_REQ=0,O1768&gt;=G1768),OR(CORE_MODE&lt;&gt;3,E_CORE&lt;=E_NULL_MAX),N_CW_A_OK="yes"),1,0)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IF(CORE_MODE=1,G1768,IF(OR(CORE_MODE=3,CORE_MODE=4),IF(A_FEED=2,0,G1768)+(CHOOSE(N_CW+1,0,1,CW_N2,CW_N3,CW_N4,CW_N5,CW_N6)+IF(A_FEED=2,CHOOSE(MIN(N_CW_A,6)+1,0,1,CW_N2,CW_N3,CW_N4,CW_N5,CW_N6),CHOOSE(MIN(N_CW_A,2)+1,0,CW_A1,CW_A2)))*CW_PER_SWING*AM1768,AM1768))</f>
        <v>23.699913643692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2*ROUNDUP(G1769*1000/V_ZENER,0)*PRICE_Z+(4+IF(CORE_MODE=1,1,0)+IF(OR(CORE_MODE=3,CORE_MODE=4),IF(A_FEED=2,0,1)+2*N_CW+2*N_CW_A,0))*ROUNDUP(G1769*DIODE_SAFETY/V_STICK,0)*PRICE_STICK</f>
        <v>86.4</v>
      </c>
      <c r="AG1769" s="24" t="n">
        <f aca="false">SUM(X1769:AF1769)</f>
        <v>1727.45058787</v>
      </c>
      <c r="AH1769" s="20" t="n">
        <f aca="false">FIXED_BOM</f>
        <v>3754</v>
      </c>
      <c r="AI1769" s="24" t="n">
        <f aca="false">(AG1769+AH1769)*(1+CONT)</f>
        <v>6303.6681760505</v>
      </c>
      <c r="AJ1769" s="24" t="n">
        <f aca="false">IF(AR1769&gt;0,AI1769/AR1769,1000000000000)</f>
        <v>1730.76704034528</v>
      </c>
      <c r="AK1769" s="8" t="n">
        <f aca="false">IF(AND(AP1769&gt;=V_NEED,AR1769&gt;=P_MIN,AQ1769&gt;=Z_MIN,F1769&lt;=N_CAP,D1769&lt;=R_MAX,OR(CORONA_REQ=0,O1769&gt;=G1769),OR(CORE_MODE&lt;&gt;3,E_CORE&lt;=E_NULL_MAX),N_CW_A_OK="yes"),1,0)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IF(CORE_MODE=1,G1769,IF(OR(CORE_MODE=3,CORE_MODE=4),IF(A_FEED=2,0,G1769)+(CHOOSE(N_CW+1,0,1,CW_N2,CW_N3,CW_N4,CW_N5,CW_N6)+IF(A_FEED=2,CHOOSE(MIN(N_CW_A,6)+1,0,1,CW_N2,CW_N3,CW_N4,CW_N5,CW_N6),CHOOSE(MIN(N_CW_A,2)+1,0,CW_A1,CW_A2)))*CW_PER_SWING*AM1769,AM1769))</f>
        <v>22.035558597624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2*ROUNDUP(G1770*1000/V_ZENER,0)*PRICE_Z+(4+IF(CORE_MODE=1,1,0)+IF(OR(CORE_MODE=3,CORE_MODE=4),IF(A_FEED=2,0,1)+2*N_CW+2*N_CW_A,0))*ROUNDUP(G1770*DIODE_SAFETY/V_STICK,0)*PRICE_STICK</f>
        <v>86.4</v>
      </c>
      <c r="AG1770" s="24" t="n">
        <f aca="false">SUM(X1770:AF1770)</f>
        <v>2319.74646966</v>
      </c>
      <c r="AH1770" s="20" t="n">
        <f aca="false">FIXED_BOM</f>
        <v>3754</v>
      </c>
      <c r="AI1770" s="24" t="n">
        <f aca="false">(AG1770+AH1770)*(1+CONT)</f>
        <v>6984.808440109</v>
      </c>
      <c r="AJ1770" s="24" t="n">
        <f aca="false">IF(AR1770&gt;0,AI1770/AR1770,1000000000000)</f>
        <v>1181.02197642203</v>
      </c>
      <c r="AK1770" s="8" t="n">
        <f aca="false">IF(AND(AP1770&gt;=V_NEED,AR1770&gt;=P_MIN,AQ1770&gt;=Z_MIN,F1770&lt;=N_CAP,D1770&lt;=R_MAX,OR(CORONA_REQ=0,O1770&gt;=G1770),OR(CORE_MODE&lt;&gt;3,E_CORE&lt;=E_NULL_MAX),N_CW_A_OK="yes"),1,0)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IF(CORE_MODE=1,G1770,IF(OR(CORE_MODE=3,CORE_MODE=4),IF(A_FEED=2,0,G1770)+(CHOOSE(N_CW+1,0,1,CW_N2,CW_N3,CW_N4,CW_N5,CW_N6)+IF(A_FEED=2,CHOOSE(MIN(N_CW_A,6)+1,0,1,CW_N2,CW_N3,CW_N4,CW_N5,CW_N6),CHOOSE(MIN(N_CW_A,2)+1,0,CW_A1,CW_A2)))*CW_PER_SWING*AM1770,AM1770))</f>
        <v>22.205628265392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2*ROUNDUP(G1771*1000/V_ZENER,0)*PRICE_Z+(4+IF(CORE_MODE=1,1,0)+IF(OR(CORE_MODE=3,CORE_MODE=4),IF(A_FEED=2,0,1)+2*N_CW+2*N_CW_A,0))*ROUNDUP(G1771*DIODE_SAFETY/V_STICK,0)*PRICE_STICK</f>
        <v>86.4</v>
      </c>
      <c r="AG1771" s="24" t="n">
        <f aca="false">SUM(X1771:AF1771)</f>
        <v>3026.87839208</v>
      </c>
      <c r="AH1771" s="20" t="n">
        <f aca="false">FIXED_BOM</f>
        <v>3754</v>
      </c>
      <c r="AI1771" s="24" t="n">
        <f aca="false">(AG1771+AH1771)*(1+CONT)</f>
        <v>7798.010150892</v>
      </c>
      <c r="AJ1771" s="24" t="n">
        <f aca="false">IF(AR1771&gt;0,AI1771/AR1771,1000000000000)</f>
        <v>952.114740896681</v>
      </c>
      <c r="AK1771" s="8" t="n">
        <f aca="false">IF(AND(AP1771&gt;=V_NEED,AR1771&gt;=P_MIN,AQ1771&gt;=Z_MIN,F1771&lt;=N_CAP,D1771&lt;=R_MAX,OR(CORONA_REQ=0,O1771&gt;=G1771),OR(CORE_MODE&lt;&gt;3,E_CORE&lt;=E_NULL_MAX),N_CW_A_OK="yes"),1,0)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IF(CORE_MODE=1,G1771,IF(OR(CORE_MODE=3,CORE_MODE=4),IF(A_FEED=2,0,G1771)+(CHOOSE(N_CW+1,0,1,CW_N2,CW_N3,CW_N4,CW_N5,CW_N6)+IF(A_FEED=2,CHOOSE(MIN(N_CW_A,6)+1,0,1,CW_N2,CW_N3,CW_N4,CW_N5,CW_N6),CHOOSE(MIN(N_CW_A,2)+1,0,CW_A1,CW_A2)))*CW_PER_SWING*AM1771,AM1771))</f>
        <v>22.422977708274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2*ROUNDUP(G1772*1000/V_ZENER,0)*PRICE_Z+(4+IF(CORE_MODE=1,1,0)+IF(OR(CORE_MODE=3,CORE_MODE=4),IF(A_FEED=2,0,1)+2*N_CW+2*N_CW_A,0))*ROUNDUP(G1772*DIODE_SAFETY/V_STICK,0)*PRICE_STICK</f>
        <v>86.4</v>
      </c>
      <c r="AG1772" s="24" t="n">
        <f aca="false">SUM(X1772:AF1772)</f>
        <v>3619.17426887</v>
      </c>
      <c r="AH1772" s="20" t="n">
        <f aca="false">FIXED_BOM</f>
        <v>3754</v>
      </c>
      <c r="AI1772" s="24" t="n">
        <f aca="false">(AG1772+AH1772)*(1+CONT)</f>
        <v>8479.1504092005</v>
      </c>
      <c r="AJ1772" s="24" t="n">
        <f aca="false">IF(AR1772&gt;0,AI1772/AR1772,1000000000000)</f>
        <v>809.486838859653</v>
      </c>
      <c r="AK1772" s="8" t="n">
        <f aca="false">IF(AND(AP1772&gt;=V_NEED,AR1772&gt;=P_MIN,AQ1772&gt;=Z_MIN,F1772&lt;=N_CAP,D1772&lt;=R_MAX,OR(CORONA_REQ=0,O1772&gt;=G1772),OR(CORE_MODE&lt;&gt;3,E_CORE&lt;=E_NULL_MAX),N_CW_A_OK="yes"),1,0)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IF(CORE_MODE=1,G1772,IF(OR(CORE_MODE=3,CORE_MODE=4),IF(A_FEED=2,0,G1772)+(CHOOSE(N_CW+1,0,1,CW_N2,CW_N3,CW_N4,CW_N5,CW_N6)+IF(A_FEED=2,CHOOSE(MIN(N_CW_A,6)+1,0,1,CW_N2,CW_N3,CW_N4,CW_N5,CW_N6),CHOOSE(MIN(N_CW_A,2)+1,0,CW_A1,CW_A2)))*CW_PER_SWING*AM1772,AM1772))</f>
        <v>22.597758799902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2*ROUNDUP(G1773*1000/V_ZENER,0)*PRICE_Z+(4+IF(CORE_MODE=1,1,0)+IF(OR(CORE_MODE=3,CORE_MODE=4),IF(A_FEED=2,0,1)+2*N_CW+2*N_CW_A,0))*ROUNDUP(G1773*DIODE_SAFETY/V_STICK,0)*PRICE_STICK</f>
        <v>86.4</v>
      </c>
      <c r="AG1773" s="24" t="n">
        <f aca="false">SUM(X1773:AF1773)</f>
        <v>4211.4701746</v>
      </c>
      <c r="AH1773" s="20" t="n">
        <f aca="false">FIXED_BOM</f>
        <v>3754</v>
      </c>
      <c r="AI1773" s="24" t="n">
        <f aca="false">(AG1773+AH1773)*(1+CONT)</f>
        <v>9160.29070079</v>
      </c>
      <c r="AJ1773" s="24" t="n">
        <f aca="false">IF(AR1773&gt;0,AI1773/AR1773,1000000000000)</f>
        <v>718.542313801473</v>
      </c>
      <c r="AK1773" s="8" t="n">
        <f aca="false">IF(AND(AP1773&gt;=V_NEED,AR1773&gt;=P_MIN,AQ1773&gt;=Z_MIN,F1773&lt;=N_CAP,D1773&lt;=R_MAX,OR(CORONA_REQ=0,O1773&gt;=G1773),OR(CORE_MODE&lt;&gt;3,E_CORE&lt;=E_NULL_MAX),N_CW_A_OK="yes"),1,0)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IF(CORE_MODE=1,G1773,IF(OR(CORE_MODE=3,CORE_MODE=4),IF(A_FEED=2,0,G1773)+(CHOOSE(N_CW+1,0,1,CW_N2,CW_N3,CW_N4,CW_N5,CW_N6)+IF(A_FEED=2,CHOOSE(MIN(N_CW_A,6)+1,0,1,CW_N2,CW_N3,CW_N4,CW_N5,CW_N6),CHOOSE(MIN(N_CW_A,2)+1,0,CW_A1,CW_A2)))*CW_PER_SWING*AM1773,AM1773))</f>
        <v>22.749526071558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2*ROUNDUP(G1774*1000/V_ZENER,0)*PRICE_Z+(4+IF(CORE_MODE=1,1,0)+IF(OR(CORE_MODE=3,CORE_MODE=4),IF(A_FEED=2,0,1)+2*N_CW+2*N_CW_A,0))*ROUNDUP(G1774*DIODE_SAFETY/V_STICK,0)*PRICE_STICK</f>
        <v>86.4</v>
      </c>
      <c r="AG1774" s="24" t="n">
        <f aca="false">SUM(X1774:AF1774)</f>
        <v>5510.89803381</v>
      </c>
      <c r="AH1774" s="20" t="n">
        <f aca="false">FIXED_BOM</f>
        <v>3754</v>
      </c>
      <c r="AI1774" s="24" t="n">
        <f aca="false">(AG1774+AH1774)*(1+CONT)</f>
        <v>10654.6327388815</v>
      </c>
      <c r="AJ1774" s="24" t="n">
        <f aca="false">IF(AR1774&gt;0,AI1774/AR1774,1000000000000)</f>
        <v>616.266107202389</v>
      </c>
      <c r="AK1774" s="8" t="n">
        <f aca="false">IF(AND(AP1774&gt;=V_NEED,AR1774&gt;=P_MIN,AQ1774&gt;=Z_MIN,F1774&lt;=N_CAP,D1774&lt;=R_MAX,OR(CORONA_REQ=0,O1774&gt;=G1774),OR(CORE_MODE&lt;&gt;3,E_CORE&lt;=E_NULL_MAX),N_CW_A_OK="yes"),1,0)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IF(CORE_MODE=1,G1774,IF(OR(CORE_MODE=3,CORE_MODE=4),IF(A_FEED=2,0,G1774)+(CHOOSE(N_CW+1,0,1,CW_N2,CW_N3,CW_N4,CW_N5,CW_N6)+IF(A_FEED=2,CHOOSE(MIN(N_CW_A,6)+1,0,1,CW_N2,CW_N3,CW_N4,CW_N5,CW_N6),CHOOSE(MIN(N_CW_A,2)+1,0,CW_A1,CW_A2)))*CW_PER_SWING*AM1774,AM1774))</f>
        <v>23.264518655664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2*ROUNDUP(G1775*1000/V_ZENER,0)*PRICE_Z+(4+IF(CORE_MODE=1,1,0)+IF(OR(CORE_MODE=3,CORE_MODE=4),IF(A_FEED=2,0,1)+2*N_CW+2*N_CW_A,0))*ROUNDUP(G1775*DIODE_SAFETY/V_STICK,0)*PRICE_STICK</f>
        <v>86.4</v>
      </c>
      <c r="AG1775" s="24" t="n">
        <f aca="false">SUM(X1775:AF1775)</f>
        <v>1746.94495381</v>
      </c>
      <c r="AH1775" s="20" t="n">
        <f aca="false">FIXED_BOM</f>
        <v>3754</v>
      </c>
      <c r="AI1775" s="24" t="n">
        <f aca="false">(AG1775+AH1775)*(1+CONT)</f>
        <v>6326.0866968815</v>
      </c>
      <c r="AJ1775" s="24" t="n">
        <f aca="false">IF(AR1775&gt;0,AI1775/AR1775,1000000000000)</f>
        <v>1434.69596516714</v>
      </c>
      <c r="AK1775" s="8" t="n">
        <f aca="false">IF(AND(AP1775&gt;=V_NEED,AR1775&gt;=P_MIN,AQ1775&gt;=Z_MIN,F1775&lt;=N_CAP,D1775&lt;=R_MAX,OR(CORONA_REQ=0,O1775&gt;=G1775),OR(CORE_MODE&lt;&gt;3,E_CORE&lt;=E_NULL_MAX),N_CW_A_OK="yes"),1,0)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IF(CORE_MODE=1,G1775,IF(OR(CORE_MODE=3,CORE_MODE=4),IF(A_FEED=2,0,G1775)+(CHOOSE(N_CW+1,0,1,CW_N2,CW_N3,CW_N4,CW_N5,CW_N6)+IF(A_FEED=2,CHOOSE(MIN(N_CW_A,6)+1,0,1,CW_N2,CW_N3,CW_N4,CW_N5,CW_N6),CHOOSE(MIN(N_CW_A,2)+1,0,CW_A1,CW_A2)))*CW_PER_SWING*AM1775,AM1775))</f>
        <v>22.078780605882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2*ROUNDUP(G1776*1000/V_ZENER,0)*PRICE_Z+(4+IF(CORE_MODE=1,1,0)+IF(OR(CORE_MODE=3,CORE_MODE=4),IF(A_FEED=2,0,1)+2*N_CW+2*N_CW_A,0))*ROUNDUP(G1776*DIODE_SAFETY/V_STICK,0)*PRICE_STICK</f>
        <v>86.4</v>
      </c>
      <c r="AG1776" s="24" t="n">
        <f aca="false">SUM(X1776:AF1776)</f>
        <v>2463.82410723</v>
      </c>
      <c r="AH1776" s="20" t="n">
        <f aca="false">FIXED_BOM</f>
        <v>3754</v>
      </c>
      <c r="AI1776" s="24" t="n">
        <f aca="false">(AG1776+AH1776)*(1+CONT)</f>
        <v>7150.4977233145</v>
      </c>
      <c r="AJ1776" s="24" t="n">
        <f aca="false">IF(AR1776&gt;0,AI1776/AR1776,1000000000000)</f>
        <v>1004.36492222466</v>
      </c>
      <c r="AK1776" s="8" t="n">
        <f aca="false">IF(AND(AP1776&gt;=V_NEED,AR1776&gt;=P_MIN,AQ1776&gt;=Z_MIN,F1776&lt;=N_CAP,D1776&lt;=R_MAX,OR(CORONA_REQ=0,O1776&gt;=G1776),OR(CORE_MODE&lt;&gt;3,E_CORE&lt;=E_NULL_MAX),N_CW_A_OK="yes"),1,0)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IF(CORE_MODE=1,G1776,IF(OR(CORE_MODE=3,CORE_MODE=4),IF(A_FEED=2,0,G1776)+(CHOOSE(N_CW+1,0,1,CW_N2,CW_N3,CW_N4,CW_N5,CW_N6)+IF(A_FEED=2,CHOOSE(MIN(N_CW_A,6)+1,0,1,CW_N2,CW_N3,CW_N4,CW_N5,CW_N6),CHOOSE(MIN(N_CW_A,2)+1,0,CW_A1,CW_A2)))*CW_PER_SWING*AM1776,AM1776))</f>
        <v>22.305361892814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2*ROUNDUP(G1777*1000/V_ZENER,0)*PRICE_Z+(4+IF(CORE_MODE=1,1,0)+IF(OR(CORE_MODE=3,CORE_MODE=4),IF(A_FEED=2,0,1)+2*N_CW+2*N_CW_A,0))*ROUNDUP(G1777*DIODE_SAFETY/V_STICK,0)*PRICE_STICK</f>
        <v>86.4</v>
      </c>
      <c r="AG1777" s="24" t="n">
        <f aca="false">SUM(X1777:AF1777)</f>
        <v>3180.70320215</v>
      </c>
      <c r="AH1777" s="20" t="n">
        <f aca="false">FIXED_BOM</f>
        <v>3754</v>
      </c>
      <c r="AI1777" s="24" t="n">
        <f aca="false">(AG1777+AH1777)*(1+CONT)</f>
        <v>7974.9086824725</v>
      </c>
      <c r="AJ1777" s="24" t="n">
        <f aca="false">IF(AR1777&gt;0,AI1777/AR1777,1000000000000)</f>
        <v>810.606481111636</v>
      </c>
      <c r="AK1777" s="8" t="n">
        <f aca="false">IF(AND(AP1777&gt;=V_NEED,AR1777&gt;=P_MIN,AQ1777&gt;=Z_MIN,F1777&lt;=N_CAP,D1777&lt;=R_MAX,OR(CORONA_REQ=0,O1777&gt;=G1777),OR(CORE_MODE&lt;&gt;3,E_CORE&lt;=E_NULL_MAX),N_CW_A_OK="yes"),1,0)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IF(CORE_MODE=1,G1777,IF(OR(CORE_MODE=3,CORE_MODE=4),IF(A_FEED=2,0,G1777)+(CHOOSE(N_CW+1,0,1,CW_N2,CW_N3,CW_N4,CW_N5,CW_N6)+IF(A_FEED=2,CHOOSE(MIN(N_CW_A,6)+1,0,1,CW_N2,CW_N3,CW_N4,CW_N5,CW_N6),CHOOSE(MIN(N_CW_A,2)+1,0,CW_A1,CW_A2)))*CW_PER_SWING*AM1777,AM1777))</f>
        <v>22.533492431736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2*ROUNDUP(G1778*1000/V_ZENER,0)*PRICE_Z+(4+IF(CORE_MODE=1,1,0)+IF(OR(CORE_MODE=3,CORE_MODE=4),IF(A_FEED=2,0,1)+2*N_CW+2*N_CW_A,0))*ROUNDUP(G1778*DIODE_SAFETY/V_STICK,0)*PRICE_STICK</f>
        <v>86.4</v>
      </c>
      <c r="AG1778" s="24" t="n">
        <f aca="false">SUM(X1778:AF1778)</f>
        <v>3782.74627738</v>
      </c>
      <c r="AH1778" s="20" t="n">
        <f aca="false">FIXED_BOM</f>
        <v>3754</v>
      </c>
      <c r="AI1778" s="24" t="n">
        <f aca="false">(AG1778+AH1778)*(1+CONT)</f>
        <v>8667.258218987</v>
      </c>
      <c r="AJ1778" s="24" t="n">
        <f aca="false">IF(AR1778&gt;0,AI1778/AR1778,1000000000000)</f>
        <v>690.261723725541</v>
      </c>
      <c r="AK1778" s="8" t="n">
        <f aca="false">IF(AND(AP1778&gt;=V_NEED,AR1778&gt;=P_MIN,AQ1778&gt;=Z_MIN,F1778&lt;=N_CAP,D1778&lt;=R_MAX,OR(CORONA_REQ=0,O1778&gt;=G1778),OR(CORE_MODE&lt;&gt;3,E_CORE&lt;=E_NULL_MAX),N_CW_A_OK="yes"),1,0)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IF(CORE_MODE=1,G1778,IF(OR(CORE_MODE=3,CORE_MODE=4),IF(A_FEED=2,0,G1778)+(CHOOSE(N_CW+1,0,1,CW_N2,CW_N3,CW_N4,CW_N5,CW_N6)+IF(A_FEED=2,CHOOSE(MIN(N_CW_A,6)+1,0,1,CW_N2,CW_N3,CW_N4,CW_N5,CW_N6),CHOOSE(MIN(N_CW_A,2)+1,0,CW_A1,CW_A2)))*CW_PER_SWING*AM1778,AM1778))</f>
        <v>22.717399254264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2*ROUNDUP(G1779*1000/V_ZENER,0)*PRICE_Z+(4+IF(CORE_MODE=1,1,0)+IF(OR(CORE_MODE=3,CORE_MODE=4),IF(A_FEED=2,0,1)+2*N_CW+2*N_CW_A,0))*ROUNDUP(G1779*DIODE_SAFETY/V_STICK,0)*PRICE_STICK</f>
        <v>86.4</v>
      </c>
      <c r="AG1779" s="24" t="n">
        <f aca="false">SUM(X1779:AF1779)</f>
        <v>4499.62543927</v>
      </c>
      <c r="AH1779" s="20" t="n">
        <f aca="false">FIXED_BOM</f>
        <v>3754</v>
      </c>
      <c r="AI1779" s="24" t="n">
        <f aca="false">(AG1779+AH1779)*(1+CONT)</f>
        <v>9491.6692551605</v>
      </c>
      <c r="AJ1779" s="24" t="n">
        <f aca="false">IF(AR1779&gt;0,AI1779/AR1779,1000000000000)</f>
        <v>621.690392319203</v>
      </c>
      <c r="AK1779" s="8" t="n">
        <f aca="false">IF(AND(AP1779&gt;=V_NEED,AR1779&gt;=P_MIN,AQ1779&gt;=Z_MIN,F1779&lt;=N_CAP,D1779&lt;=R_MAX,OR(CORONA_REQ=0,O1779&gt;=G1779),OR(CORE_MODE&lt;&gt;3,E_CORE&lt;=E_NULL_MAX),N_CW_A_OK="yes"),1,0)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IF(CORE_MODE=1,G1779,IF(OR(CORE_MODE=3,CORE_MODE=4),IF(A_FEED=2,0,G1779)+(CHOOSE(N_CW+1,0,1,CW_N2,CW_N3,CW_N4,CW_N5,CW_N6)+IF(A_FEED=2,CHOOSE(MIN(N_CW_A,6)+1,0,1,CW_N2,CW_N3,CW_N4,CW_N5,CW_N6),CHOOSE(MIN(N_CW_A,2)+1,0,CW_A1,CW_A2)))*CW_PER_SWING*AM1779,AM1779))</f>
        <v>23.04357409926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2*ROUNDUP(G1780*1000/V_ZENER,0)*PRICE_Z+(4+IF(CORE_MODE=1,1,0)+IF(OR(CORE_MODE=3,CORE_MODE=4),IF(A_FEED=2,0,1)+2*N_CW+2*N_CW_A,0))*ROUNDUP(G1780*DIODE_SAFETY/V_STICK,0)*PRICE_STICK</f>
        <v>86.4</v>
      </c>
      <c r="AG1780" s="24" t="n">
        <f aca="false">SUM(X1780:AF1780)</f>
        <v>5933.38362611</v>
      </c>
      <c r="AH1780" s="20" t="n">
        <f aca="false">FIXED_BOM</f>
        <v>3754</v>
      </c>
      <c r="AI1780" s="24" t="n">
        <f aca="false">(AG1780+AH1780)*(1+CONT)</f>
        <v>11140.4911700265</v>
      </c>
      <c r="AJ1780" s="24" t="n">
        <f aca="false">IF(AR1780&gt;0,AI1780/AR1780,1000000000000)</f>
        <v>538.072592550153</v>
      </c>
      <c r="AK1780" s="8" t="n">
        <f aca="false">IF(AND(AP1780&gt;=V_NEED,AR1780&gt;=P_MIN,AQ1780&gt;=Z_MIN,F1780&lt;=N_CAP,D1780&lt;=R_MAX,OR(CORONA_REQ=0,O1780&gt;=G1780),OR(CORE_MODE&lt;&gt;3,E_CORE&lt;=E_NULL_MAX),N_CW_A_OK="yes"),1,0)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IF(CORE_MODE=1,G1780,IF(OR(CORE_MODE=3,CORE_MODE=4),IF(A_FEED=2,0,G1780)+(CHOOSE(N_CW+1,0,1,CW_N2,CW_N3,CW_N4,CW_N5,CW_N6)+IF(A_FEED=2,CHOOSE(MIN(N_CW_A,6)+1,0,1,CW_N2,CW_N3,CW_N4,CW_N5,CW_N6),CHOOSE(MIN(N_CW_A,2)+1,0,CW_A1,CW_A2)))*CW_PER_SWING*AM1780,AM1780))</f>
        <v>23.553167646294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2*ROUNDUP(G1781*1000/V_ZENER,0)*PRICE_Z+(4+IF(CORE_MODE=1,1,0)+IF(OR(CORE_MODE=3,CORE_MODE=4),IF(A_FEED=2,0,1)+2*N_CW+2*N_CW_A,0))*ROUNDUP(G1781*DIODE_SAFETY/V_STICK,0)*PRICE_STICK</f>
        <v>86.4</v>
      </c>
      <c r="AG1781" s="24" t="n">
        <f aca="false">SUM(X1781:AF1781)</f>
        <v>1881.27540144</v>
      </c>
      <c r="AH1781" s="20" t="n">
        <f aca="false">FIXED_BOM</f>
        <v>3754</v>
      </c>
      <c r="AI1781" s="24" t="n">
        <f aca="false">(AG1781+AH1781)*(1+CONT)</f>
        <v>6480.566711656</v>
      </c>
      <c r="AJ1781" s="24" t="n">
        <f aca="false">IF(AR1781&gt;0,AI1781/AR1781,1000000000000)</f>
        <v>1297.03709214823</v>
      </c>
      <c r="AK1781" s="8" t="n">
        <f aca="false">IF(AND(AP1781&gt;=V_NEED,AR1781&gt;=P_MIN,AQ1781&gt;=Z_MIN,F1781&lt;=N_CAP,D1781&lt;=R_MAX,OR(CORONA_REQ=0,O1781&gt;=G1781),OR(CORE_MODE&lt;&gt;3,E_CORE&lt;=E_NULL_MAX),N_CW_A_OK="yes"),1,0)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IF(CORE_MODE=1,G1781,IF(OR(CORE_MODE=3,CORE_MODE=4),IF(A_FEED=2,0,G1781)+(CHOOSE(N_CW+1,0,1,CW_N2,CW_N3,CW_N4,CW_N5,CW_N6)+IF(A_FEED=2,CHOOSE(MIN(N_CW_A,6)+1,0,1,CW_N2,CW_N3,CW_N4,CW_N5,CW_N6),CHOOSE(MIN(N_CW_A,2)+1,0,CW_A1,CW_A2)))*CW_PER_SWING*AM1781,AM1781))</f>
        <v>22.025435403114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2*ROUNDUP(G1782*1000/V_ZENER,0)*PRICE_Z+(4+IF(CORE_MODE=1,1,0)+IF(OR(CORE_MODE=3,CORE_MODE=4),IF(A_FEED=2,0,1)+2*N_CW+2*N_CW_A,0))*ROUNDUP(G1782*DIODE_SAFETY/V_STICK,0)*PRICE_STICK</f>
        <v>86.4</v>
      </c>
      <c r="AG1782" s="24" t="n">
        <f aca="false">SUM(X1782:AF1782)</f>
        <v>2607.90167433</v>
      </c>
      <c r="AH1782" s="20" t="n">
        <f aca="false">FIXED_BOM</f>
        <v>3754</v>
      </c>
      <c r="AI1782" s="24" t="n">
        <f aca="false">(AG1782+AH1782)*(1+CONT)</f>
        <v>7316.1869254795</v>
      </c>
      <c r="AJ1782" s="24" t="n">
        <f aca="false">IF(AR1782&gt;0,AI1782/AR1782,1000000000000)</f>
        <v>909.853881831642</v>
      </c>
      <c r="AK1782" s="8" t="n">
        <f aca="false">IF(AND(AP1782&gt;=V_NEED,AR1782&gt;=P_MIN,AQ1782&gt;=Z_MIN,F1782&lt;=N_CAP,D1782&lt;=R_MAX,OR(CORONA_REQ=0,O1782&gt;=G1782),OR(CORE_MODE&lt;&gt;3,E_CORE&lt;=E_NULL_MAX),N_CW_A_OK="yes"),1,0)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IF(CORE_MODE=1,G1782,IF(OR(CORE_MODE=3,CORE_MODE=4),IF(A_FEED=2,0,G1782)+(CHOOSE(N_CW+1,0,1,CW_N2,CW_N3,CW_N4,CW_N5,CW_N6)+IF(A_FEED=2,CHOOSE(MIN(N_CW_A,6)+1,0,1,CW_N2,CW_N3,CW_N4,CW_N5,CW_N6),CHOOSE(MIN(N_CW_A,2)+1,0,CW_A1,CW_A2)))*CW_PER_SWING*AM1782,AM1782))</f>
        <v>22.30746717771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2*ROUNDUP(G1783*1000/V_ZENER,0)*PRICE_Z+(4+IF(CORE_MODE=1,1,0)+IF(OR(CORE_MODE=3,CORE_MODE=4),IF(A_FEED=2,0,1)+2*N_CW+2*N_CW_A,0))*ROUNDUP(G1783*DIODE_SAFETY/V_STICK,0)*PRICE_STICK</f>
        <v>86.4</v>
      </c>
      <c r="AG1783" s="24" t="n">
        <f aca="false">SUM(X1783:AF1783)</f>
        <v>3334.52796269</v>
      </c>
      <c r="AH1783" s="20" t="n">
        <f aca="false">FIXED_BOM</f>
        <v>3754</v>
      </c>
      <c r="AI1783" s="24" t="n">
        <f aca="false">(AG1783+AH1783)*(1+CONT)</f>
        <v>8151.8071570935</v>
      </c>
      <c r="AJ1783" s="24" t="n">
        <f aca="false">IF(AR1783&gt;0,AI1783/AR1783,1000000000000)</f>
        <v>735.407862599386</v>
      </c>
      <c r="AK1783" s="8" t="n">
        <f aca="false">IF(AND(AP1783&gt;=V_NEED,AR1783&gt;=P_MIN,AQ1783&gt;=Z_MIN,F1783&lt;=N_CAP,D1783&lt;=R_MAX,OR(CORONA_REQ=0,O1783&gt;=G1783),OR(CORE_MODE&lt;&gt;3,E_CORE&lt;=E_NULL_MAX),N_CW_A_OK="yes"),1,0)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IF(CORE_MODE=1,G1783,IF(OR(CORE_MODE=3,CORE_MODE=4),IF(A_FEED=2,0,G1783)+(CHOOSE(N_CW+1,0,1,CW_N2,CW_N3,CW_N4,CW_N5,CW_N6)+IF(A_FEED=2,CHOOSE(MIN(N_CW_A,6)+1,0,1,CW_N2,CW_N3,CW_N4,CW_N5,CW_N6),CHOOSE(MIN(N_CW_A,2)+1,0,CW_A1,CW_A2)))*CW_PER_SWING*AM1783,AM1783))</f>
        <v>22.531510238094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2*ROUNDUP(G1784*1000/V_ZENER,0)*PRICE_Z+(4+IF(CORE_MODE=1,1,0)+IF(OR(CORE_MODE=3,CORE_MODE=4),IF(A_FEED=2,0,1)+2*N_CW+2*N_CW_A,0))*ROUNDUP(G1784*DIODE_SAFETY/V_STICK,0)*PRICE_STICK</f>
        <v>86.4</v>
      </c>
      <c r="AG1784" s="24" t="n">
        <f aca="false">SUM(X1784:AF1784)</f>
        <v>4061.15429908</v>
      </c>
      <c r="AH1784" s="20" t="n">
        <f aca="false">FIXED_BOM</f>
        <v>3754</v>
      </c>
      <c r="AI1784" s="24" t="n">
        <f aca="false">(AG1784+AH1784)*(1+CONT)</f>
        <v>8987.427443942</v>
      </c>
      <c r="AJ1784" s="24" t="n">
        <f aca="false">IF(AR1784&gt;0,AI1784/AR1784,1000000000000)</f>
        <v>635.896196276473</v>
      </c>
      <c r="AK1784" s="8" t="n">
        <f aca="false">IF(AND(AP1784&gt;=V_NEED,AR1784&gt;=P_MIN,AQ1784&gt;=Z_MIN,F1784&lt;=N_CAP,D1784&lt;=R_MAX,OR(CORONA_REQ=0,O1784&gt;=G1784),OR(CORE_MODE&lt;&gt;3,E_CORE&lt;=E_NULL_MAX),N_CW_A_OK="yes"),1,0)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IF(CORE_MODE=1,G1784,IF(OR(CORE_MODE=3,CORE_MODE=4),IF(A_FEED=2,0,G1784)+(CHOOSE(N_CW+1,0,1,CW_N2,CW_N3,CW_N4,CW_N5,CW_N6)+IF(A_FEED=2,CHOOSE(MIN(N_CW_A,6)+1,0,1,CW_N2,CW_N3,CW_N4,CW_N5,CW_N6),CHOOSE(MIN(N_CW_A,2)+1,0,CW_A1,CW_A2)))*CW_PER_SWING*AM1784,AM1784))</f>
        <v>22.860516181932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2*ROUNDUP(G1785*1000/V_ZENER,0)*PRICE_Z+(4+IF(CORE_MODE=1,1,0)+IF(OR(CORE_MODE=3,CORE_MODE=4),IF(A_FEED=2,0,1)+2*N_CW+2*N_CW_A,0))*ROUNDUP(G1785*DIODE_SAFETY/V_STICK,0)*PRICE_STICK</f>
        <v>86.4</v>
      </c>
      <c r="AG1785" s="24" t="n">
        <f aca="false">SUM(X1785:AF1785)</f>
        <v>4787.78064744</v>
      </c>
      <c r="AH1785" s="20" t="n">
        <f aca="false">FIXED_BOM</f>
        <v>3754</v>
      </c>
      <c r="AI1785" s="24" t="n">
        <f aca="false">(AG1785+AH1785)*(1+CONT)</f>
        <v>9823.047744556</v>
      </c>
      <c r="AJ1785" s="24" t="n">
        <f aca="false">IF(AR1785&gt;0,AI1785/AR1785,1000000000000)</f>
        <v>572.071633791839</v>
      </c>
      <c r="AK1785" s="8" t="n">
        <f aca="false">IF(AND(AP1785&gt;=V_NEED,AR1785&gt;=P_MIN,AQ1785&gt;=Z_MIN,F1785&lt;=N_CAP,D1785&lt;=R_MAX,OR(CORONA_REQ=0,O1785&gt;=G1785),OR(CORE_MODE&lt;&gt;3,E_CORE&lt;=E_NULL_MAX),N_CW_A_OK="yes"),1,0)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IF(CORE_MODE=1,G1785,IF(OR(CORE_MODE=3,CORE_MODE=4),IF(A_FEED=2,0,G1785)+(CHOOSE(N_CW+1,0,1,CW_N2,CW_N3,CW_N4,CW_N5,CW_N6)+IF(A_FEED=2,CHOOSE(MIN(N_CW_A,6)+1,0,1,CW_N2,CW_N3,CW_N4,CW_N5,CW_N6),CHOOSE(MIN(N_CW_A,2)+1,0,CW_A1,CW_A2)))*CW_PER_SWING*AM1785,AM1785))</f>
        <v>23.174615350458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2*ROUNDUP(G1786*1000/V_ZENER,0)*PRICE_Z+(4+IF(CORE_MODE=1,1,0)+IF(OR(CORE_MODE=3,CORE_MODE=4),IF(A_FEED=2,0,1)+2*N_CW+2*N_CW_A,0))*ROUNDUP(G1786*DIODE_SAFETY/V_STICK,0)*PRICE_STICK</f>
        <v>86.4</v>
      </c>
      <c r="AG1786" s="24" t="n">
        <f aca="false">SUM(X1786:AF1786)</f>
        <v>6241.03319522</v>
      </c>
      <c r="AH1786" s="20" t="n">
        <f aca="false">FIXED_BOM</f>
        <v>3754</v>
      </c>
      <c r="AI1786" s="24" t="n">
        <f aca="false">(AG1786+AH1786)*(1+CONT)</f>
        <v>11494.288174503</v>
      </c>
      <c r="AJ1786" s="24" t="n">
        <f aca="false">IF(AR1786&gt;0,AI1786/AR1786,1000000000000)</f>
        <v>494.236134915041</v>
      </c>
      <c r="AK1786" s="8" t="n">
        <f aca="false">IF(AND(AP1786&gt;=V_NEED,AR1786&gt;=P_MIN,AQ1786&gt;=Z_MIN,F1786&lt;=N_CAP,D1786&lt;=R_MAX,OR(CORONA_REQ=0,O1786&gt;=G1786),OR(CORE_MODE&lt;&gt;3,E_CORE&lt;=E_NULL_MAX),N_CW_A_OK="yes"),1,0)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IF(CORE_MODE=1,G1786,IF(OR(CORE_MODE=3,CORE_MODE=4),IF(A_FEED=2,0,G1786)+(CHOOSE(N_CW+1,0,1,CW_N2,CW_N3,CW_N4,CW_N5,CW_N6)+IF(A_FEED=2,CHOOSE(MIN(N_CW_A,6)+1,0,1,CW_N2,CW_N3,CW_N4,CW_N5,CW_N6),CHOOSE(MIN(N_CW_A,2)+1,0,CW_A1,CW_A2)))*CW_PER_SWING*AM1786,AM1786))</f>
        <v>23.66531226774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2*ROUNDUP(G1787*1000/V_ZENER,0)*PRICE_Z+(4+IF(CORE_MODE=1,1,0)+IF(OR(CORE_MODE=3,CORE_MODE=4),IF(A_FEED=2,0,1)+2*N_CW+2*N_CW_A,0))*ROUNDUP(G1787*DIODE_SAFETY/V_STICK,0)*PRICE_STICK</f>
        <v>86.4</v>
      </c>
      <c r="AG1787" s="24" t="n">
        <f aca="false">SUM(X1787:AF1787)</f>
        <v>1834.87309816</v>
      </c>
      <c r="AH1787" s="20" t="n">
        <f aca="false">FIXED_BOM</f>
        <v>3754</v>
      </c>
      <c r="AI1787" s="24" t="n">
        <f aca="false">(AG1787+AH1787)*(1+CONT)</f>
        <v>6427.204062884</v>
      </c>
      <c r="AJ1787" s="24" t="n">
        <f aca="false">IF(AR1787&gt;0,AI1787/AR1787,1000000000000)</f>
        <v>1788.37121559025</v>
      </c>
      <c r="AK1787" s="8" t="n">
        <f aca="false">IF(AND(AP1787&gt;=V_NEED,AR1787&gt;=P_MIN,AQ1787&gt;=Z_MIN,F1787&lt;=N_CAP,D1787&lt;=R_MAX,OR(CORONA_REQ=0,O1787&gt;=G1787),OR(CORE_MODE&lt;&gt;3,E_CORE&lt;=E_NULL_MAX),N_CW_A_OK="yes"),1,0)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IF(CORE_MODE=1,G1787,IF(OR(CORE_MODE=3,CORE_MODE=4),IF(A_FEED=2,0,G1787)+(CHOOSE(N_CW+1,0,1,CW_N2,CW_N3,CW_N4,CW_N5,CW_N6)+IF(A_FEED=2,CHOOSE(MIN(N_CW_A,6)+1,0,1,CW_N2,CW_N3,CW_N4,CW_N5,CW_N6),CHOOSE(MIN(N_CW_A,2)+1,0,CW_A1,CW_A2)))*CW_PER_SWING*AM1787,AM1787))</f>
        <v>22.009739145966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2*ROUNDUP(G1788*1000/V_ZENER,0)*PRICE_Z+(4+IF(CORE_MODE=1,1,0)+IF(OR(CORE_MODE=3,CORE_MODE=4),IF(A_FEED=2,0,1)+2*N_CW+2*N_CW_A,0))*ROUNDUP(G1788*DIODE_SAFETY/V_STICK,0)*PRICE_STICK</f>
        <v>86.4</v>
      </c>
      <c r="AG1788" s="24" t="n">
        <f aca="false">SUM(X1788:AF1788)</f>
        <v>2466.79918536</v>
      </c>
      <c r="AH1788" s="20" t="n">
        <f aca="false">FIXED_BOM</f>
        <v>3754</v>
      </c>
      <c r="AI1788" s="24" t="n">
        <f aca="false">(AG1788+AH1788)*(1+CONT)</f>
        <v>7153.919063164</v>
      </c>
      <c r="AJ1788" s="24" t="n">
        <f aca="false">IF(AR1788&gt;0,AI1788/AR1788,1000000000000)</f>
        <v>1225.7047733404</v>
      </c>
      <c r="AK1788" s="8" t="n">
        <f aca="false">IF(AND(AP1788&gt;=V_NEED,AR1788&gt;=P_MIN,AQ1788&gt;=Z_MIN,F1788&lt;=N_CAP,D1788&lt;=R_MAX,OR(CORONA_REQ=0,O1788&gt;=G1788),OR(CORE_MODE&lt;&gt;3,E_CORE&lt;=E_NULL_MAX),N_CW_A_OK="yes"),1,0)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IF(CORE_MODE=1,G1788,IF(OR(CORE_MODE=3,CORE_MODE=4),IF(A_FEED=2,0,G1788)+(CHOOSE(N_CW+1,0,1,CW_N2,CW_N3,CW_N4,CW_N5,CW_N6)+IF(A_FEED=2,CHOOSE(MIN(N_CW_A,6)+1,0,1,CW_N2,CW_N3,CW_N4,CW_N5,CW_N6),CHOOSE(MIN(N_CW_A,2)+1,0,CW_A1,CW_A2)))*CW_PER_SWING*AM1788,AM1788))</f>
        <v>22.18011017508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2*ROUNDUP(G1789*1000/V_ZENER,0)*PRICE_Z+(4+IF(CORE_MODE=1,1,0)+IF(OR(CORE_MODE=3,CORE_MODE=4),IF(A_FEED=2,0,1)+2*N_CW+2*N_CW_A,0))*ROUNDUP(G1789*DIODE_SAFETY/V_STICK,0)*PRICE_STICK</f>
        <v>86.4</v>
      </c>
      <c r="AG1789" s="24" t="n">
        <f aca="false">SUM(X1789:AF1789)</f>
        <v>3227.64242891</v>
      </c>
      <c r="AH1789" s="20" t="n">
        <f aca="false">FIXED_BOM</f>
        <v>3754</v>
      </c>
      <c r="AI1789" s="24" t="n">
        <f aca="false">(AG1789+AH1789)*(1+CONT)</f>
        <v>8028.8887932465</v>
      </c>
      <c r="AJ1789" s="24" t="n">
        <f aca="false">IF(AR1789&gt;0,AI1789/AR1789,1000000000000)</f>
        <v>993.795259156714</v>
      </c>
      <c r="AK1789" s="8" t="n">
        <f aca="false">IF(AND(AP1789&gt;=V_NEED,AR1789&gt;=P_MIN,AQ1789&gt;=Z_MIN,F1789&lt;=N_CAP,D1789&lt;=R_MAX,OR(CORONA_REQ=0,O1789&gt;=G1789),OR(CORE_MODE&lt;&gt;3,E_CORE&lt;=E_NULL_MAX),N_CW_A_OK="yes"),1,0)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IF(CORE_MODE=1,G1789,IF(OR(CORE_MODE=3,CORE_MODE=4),IF(A_FEED=2,0,G1789)+(CHOOSE(N_CW+1,0,1,CW_N2,CW_N3,CW_N4,CW_N5,CW_N6)+IF(A_FEED=2,CHOOSE(MIN(N_CW_A,6)+1,0,1,CW_N2,CW_N3,CW_N4,CW_N5,CW_N6),CHOOSE(MIN(N_CW_A,2)+1,0,CW_A1,CW_A2)))*CW_PER_SWING*AM1789,AM1789))</f>
        <v>22.396258417104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2*ROUNDUP(G1790*1000/V_ZENER,0)*PRICE_Z+(4+IF(CORE_MODE=1,1,0)+IF(OR(CORE_MODE=3,CORE_MODE=4),IF(A_FEED=2,0,1)+2*N_CW+2*N_CW_A,0))*ROUNDUP(G1790*DIODE_SAFETY/V_STICK,0)*PRICE_STICK</f>
        <v>86.4</v>
      </c>
      <c r="AG1790" s="24" t="n">
        <f aca="false">SUM(X1790:AF1790)</f>
        <v>3859.56851111</v>
      </c>
      <c r="AH1790" s="20" t="n">
        <f aca="false">FIXED_BOM</f>
        <v>3754</v>
      </c>
      <c r="AI1790" s="24" t="n">
        <f aca="false">(AG1790+AH1790)*(1+CONT)</f>
        <v>8755.6037877765</v>
      </c>
      <c r="AJ1790" s="24" t="n">
        <f aca="false">IF(AR1790&gt;0,AI1790/AR1790,1000000000000)</f>
        <v>848.699135993373</v>
      </c>
      <c r="AK1790" s="8" t="n">
        <f aca="false">IF(AND(AP1790&gt;=V_NEED,AR1790&gt;=P_MIN,AQ1790&gt;=Z_MIN,F1790&lt;=N_CAP,D1790&lt;=R_MAX,OR(CORONA_REQ=0,O1790&gt;=G1790),OR(CORE_MODE&lt;&gt;3,E_CORE&lt;=E_NULL_MAX),N_CW_A_OK="yes"),1,0)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IF(CORE_MODE=1,G1790,IF(OR(CORE_MODE=3,CORE_MODE=4),IF(A_FEED=2,0,G1790)+(CHOOSE(N_CW+1,0,1,CW_N2,CW_N3,CW_N4,CW_N5,CW_N6)+IF(A_FEED=2,CHOOSE(MIN(N_CW_A,6)+1,0,1,CW_N2,CW_N3,CW_N4,CW_N5,CW_N6),CHOOSE(MIN(N_CW_A,2)+1,0,CW_A1,CW_A2)))*CW_PER_SWING*AM1790,AM1790))</f>
        <v>22.570169380902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2*ROUNDUP(G1791*1000/V_ZENER,0)*PRICE_Z+(4+IF(CORE_MODE=1,1,0)+IF(OR(CORE_MODE=3,CORE_MODE=4),IF(A_FEED=2,0,1)+2*N_CW+2*N_CW_A,0))*ROUNDUP(G1791*DIODE_SAFETY/V_STICK,0)*PRICE_STICK</f>
        <v>86.4</v>
      </c>
      <c r="AG1791" s="24" t="n">
        <f aca="false">SUM(X1791:AF1791)</f>
        <v>4491.49453831</v>
      </c>
      <c r="AH1791" s="20" t="n">
        <f aca="false">FIXED_BOM</f>
        <v>3754</v>
      </c>
      <c r="AI1791" s="24" t="n">
        <f aca="false">(AG1791+AH1791)*(1+CONT)</f>
        <v>9482.3187190565</v>
      </c>
      <c r="AJ1791" s="24" t="n">
        <f aca="false">IF(AR1791&gt;0,AI1791/AR1791,1000000000000)</f>
        <v>754.755445729837</v>
      </c>
      <c r="AK1791" s="8" t="n">
        <f aca="false">IF(AND(AP1791&gt;=V_NEED,AR1791&gt;=P_MIN,AQ1791&gt;=Z_MIN,F1791&lt;=N_CAP,D1791&lt;=R_MAX,OR(CORONA_REQ=0,O1791&gt;=G1791),OR(CORE_MODE&lt;&gt;3,E_CORE&lt;=E_NULL_MAX),N_CW_A_OK="yes"),1,0)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IF(CORE_MODE=1,G1791,IF(OR(CORE_MODE=3,CORE_MODE=4),IF(A_FEED=2,0,G1791)+(CHOOSE(N_CW+1,0,1,CW_N2,CW_N3,CW_N4,CW_N5,CW_N6)+IF(A_FEED=2,CHOOSE(MIN(N_CW_A,6)+1,0,1,CW_N2,CW_N3,CW_N4,CW_N5,CW_N6),CHOOSE(MIN(N_CW_A,2)+1,0,CW_A1,CW_A2)))*CW_PER_SWING*AM1791,AM1791))</f>
        <v>22.720646316654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2*ROUNDUP(G1792*1000/V_ZENER,0)*PRICE_Z+(4+IF(CORE_MODE=1,1,0)+IF(OR(CORE_MODE=3,CORE_MODE=4),IF(A_FEED=2,0,1)+2*N_CW+2*N_CW_A,0))*ROUNDUP(G1792*DIODE_SAFETY/V_STICK,0)*PRICE_STICK</f>
        <v>86.4</v>
      </c>
      <c r="AG1792" s="24" t="n">
        <f aca="false">SUM(X1792:AF1792)</f>
        <v>5884.26385209</v>
      </c>
      <c r="AH1792" s="20" t="n">
        <f aca="false">FIXED_BOM</f>
        <v>3754</v>
      </c>
      <c r="AI1792" s="24" t="n">
        <f aca="false">(AG1792+AH1792)*(1+CONT)</f>
        <v>11084.0034299035</v>
      </c>
      <c r="AJ1792" s="24" t="n">
        <f aca="false">IF(AR1792&gt;0,AI1792/AR1792,1000000000000)</f>
        <v>649.560300432886</v>
      </c>
      <c r="AK1792" s="8" t="n">
        <f aca="false">IF(AND(AP1792&gt;=V_NEED,AR1792&gt;=P_MIN,AQ1792&gt;=Z_MIN,F1792&lt;=N_CAP,D1792&lt;=R_MAX,OR(CORONA_REQ=0,O1792&gt;=G1792),OR(CORE_MODE&lt;&gt;3,E_CORE&lt;=E_NULL_MAX),N_CW_A_OK="yes"),1,0)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IF(CORE_MODE=1,G1792,IF(OR(CORE_MODE=3,CORE_MODE=4),IF(A_FEED=2,0,G1792)+(CHOOSE(N_CW+1,0,1,CW_N2,CW_N3,CW_N4,CW_N5,CW_N6)+IF(A_FEED=2,CHOOSE(MIN(N_CW_A,6)+1,0,1,CW_N2,CW_N3,CW_N4,CW_N5,CW_N6),CHOOSE(MIN(N_CW_A,2)+1,0,CW_A1,CW_A2)))*CW_PER_SWING*AM1792,AM1792))</f>
        <v>23.230859564484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2*ROUNDUP(G1793*1000/V_ZENER,0)*PRICE_Z+(4+IF(CORE_MODE=1,1,0)+IF(OR(CORE_MODE=3,CORE_MODE=4),IF(A_FEED=2,0,1)+2*N_CW+2*N_CW_A,0))*ROUNDUP(G1793*DIODE_SAFETY/V_STICK,0)*PRICE_STICK</f>
        <v>86.4</v>
      </c>
      <c r="AG1793" s="24" t="n">
        <f aca="false">SUM(X1793:AF1793)</f>
        <v>1860.86558209</v>
      </c>
      <c r="AH1793" s="20" t="n">
        <f aca="false">FIXED_BOM</f>
        <v>3754</v>
      </c>
      <c r="AI1793" s="24" t="n">
        <f aca="false">(AG1793+AH1793)*(1+CONT)</f>
        <v>6457.0954194035</v>
      </c>
      <c r="AJ1793" s="24" t="n">
        <f aca="false">IF(AR1793&gt;0,AI1793/AR1793,1000000000000)</f>
        <v>1485.01379876498</v>
      </c>
      <c r="AK1793" s="8" t="n">
        <f aca="false">IF(AND(AP1793&gt;=V_NEED,AR1793&gt;=P_MIN,AQ1793&gt;=Z_MIN,F1793&lt;=N_CAP,D1793&lt;=R_MAX,OR(CORONA_REQ=0,O1793&gt;=G1793),OR(CORE_MODE&lt;&gt;3,E_CORE&lt;=E_NULL_MAX),N_CW_A_OK="yes"),1,0)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IF(CORE_MODE=1,G1793,IF(OR(CORE_MODE=3,CORE_MODE=4),IF(A_FEED=2,0,G1793)+(CHOOSE(N_CW+1,0,1,CW_N2,CW_N3,CW_N4,CW_N5,CW_N6)+IF(A_FEED=2,CHOOSE(MIN(N_CW_A,6)+1,0,1,CW_N2,CW_N3,CW_N4,CW_N5,CW_N6),CHOOSE(MIN(N_CW_A,2)+1,0,CW_A1,CW_A2)))*CW_PER_SWING*AM1793,AM1793))</f>
        <v>22.046500985652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2*ROUNDUP(G1794*1000/V_ZENER,0)*PRICE_Z+(4+IF(CORE_MODE=1,1,0)+IF(OR(CORE_MODE=3,CORE_MODE=4),IF(A_FEED=2,0,1)+2*N_CW+2*N_CW_A,0))*ROUNDUP(G1794*DIODE_SAFETY/V_STICK,0)*PRICE_STICK</f>
        <v>86.4</v>
      </c>
      <c r="AG1794" s="24" t="n">
        <f aca="false">SUM(X1794:AF1794)</f>
        <v>2634.70504965</v>
      </c>
      <c r="AH1794" s="20" t="n">
        <f aca="false">FIXED_BOM</f>
        <v>3754</v>
      </c>
      <c r="AI1794" s="24" t="n">
        <f aca="false">(AG1794+AH1794)*(1+CONT)</f>
        <v>7347.0108070975</v>
      </c>
      <c r="AJ1794" s="24" t="n">
        <f aca="false">IF(AR1794&gt;0,AI1794/AR1794,1000000000000)</f>
        <v>1046.40833466466</v>
      </c>
      <c r="AK1794" s="8" t="n">
        <f aca="false">IF(AND(AP1794&gt;=V_NEED,AR1794&gt;=P_MIN,AQ1794&gt;=Z_MIN,F1794&lt;=N_CAP,D1794&lt;=R_MAX,OR(CORONA_REQ=0,O1794&gt;=G1794),OR(CORE_MODE&lt;&gt;3,E_CORE&lt;=E_NULL_MAX),N_CW_A_OK="yes"),1,0)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IF(CORE_MODE=1,G1794,IF(OR(CORE_MODE=3,CORE_MODE=4),IF(A_FEED=2,0,G1794)+(CHOOSE(N_CW+1,0,1,CW_N2,CW_N3,CW_N4,CW_N5,CW_N6)+IF(A_FEED=2,CHOOSE(MIN(N_CW_A,6)+1,0,1,CW_N2,CW_N3,CW_N4,CW_N5,CW_N6),CHOOSE(MIN(N_CW_A,2)+1,0,CW_A1,CW_A2)))*CW_PER_SWING*AM1794,AM1794))</f>
        <v>22.27539978378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2*ROUNDUP(G1795*1000/V_ZENER,0)*PRICE_Z+(4+IF(CORE_MODE=1,1,0)+IF(OR(CORE_MODE=3,CORE_MODE=4),IF(A_FEED=2,0,1)+2*N_CW+2*N_CW_A,0))*ROUNDUP(G1795*DIODE_SAFETY/V_STICK,0)*PRICE_STICK</f>
        <v>86.4</v>
      </c>
      <c r="AG1795" s="24" t="n">
        <f aca="false">SUM(X1795:AF1795)</f>
        <v>3408.54447068</v>
      </c>
      <c r="AH1795" s="20" t="n">
        <f aca="false">FIXED_BOM</f>
        <v>3754</v>
      </c>
      <c r="AI1795" s="24" t="n">
        <f aca="false">(AG1795+AH1795)*(1+CONT)</f>
        <v>8236.926141282</v>
      </c>
      <c r="AJ1795" s="24" t="n">
        <f aca="false">IF(AR1795&gt;0,AI1795/AR1795,1000000000000)</f>
        <v>848.927755701404</v>
      </c>
      <c r="AK1795" s="8" t="n">
        <f aca="false">IF(AND(AP1795&gt;=V_NEED,AR1795&gt;=P_MIN,AQ1795&gt;=Z_MIN,F1795&lt;=N_CAP,D1795&lt;=R_MAX,OR(CORONA_REQ=0,O1795&gt;=G1795),OR(CORE_MODE&lt;&gt;3,E_CORE&lt;=E_NULL_MAX),N_CW_A_OK="yes"),1,0)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IF(CORE_MODE=1,G1795,IF(OR(CORE_MODE=3,CORE_MODE=4),IF(A_FEED=2,0,G1795)+(CHOOSE(N_CW+1,0,1,CW_N2,CW_N3,CW_N4,CW_N5,CW_N6)+IF(A_FEED=2,CHOOSE(MIN(N_CW_A,6)+1,0,1,CW_N2,CW_N3,CW_N4,CW_N5,CW_N6),CHOOSE(MIN(N_CW_A,2)+1,0,CW_A1,CW_A2)))*CW_PER_SWING*AM1795,AM1795))</f>
        <v>22.503411475974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2*ROUNDUP(G1796*1000/V_ZENER,0)*PRICE_Z+(4+IF(CORE_MODE=1,1,0)+IF(OR(CORE_MODE=3,CORE_MODE=4),IF(A_FEED=2,0,1)+2*N_CW+2*N_CW_A,0))*ROUNDUP(G1796*DIODE_SAFETY/V_STICK,0)*PRICE_STICK</f>
        <v>86.4</v>
      </c>
      <c r="AG1796" s="24" t="n">
        <f aca="false">SUM(X1796:AF1796)</f>
        <v>4053.46686433</v>
      </c>
      <c r="AH1796" s="20" t="n">
        <f aca="false">FIXED_BOM</f>
        <v>3754</v>
      </c>
      <c r="AI1796" s="24" t="n">
        <f aca="false">(AG1796+AH1796)*(1+CONT)</f>
        <v>8978.5868939795</v>
      </c>
      <c r="AJ1796" s="24" t="n">
        <f aca="false">IF(AR1796&gt;0,AI1796/AR1796,1000000000000)</f>
        <v>725.046121481257</v>
      </c>
      <c r="AK1796" s="8" t="n">
        <f aca="false">IF(AND(AP1796&gt;=V_NEED,AR1796&gt;=P_MIN,AQ1796&gt;=Z_MIN,F1796&lt;=N_CAP,D1796&lt;=R_MAX,OR(CORONA_REQ=0,O1796&gt;=G1796),OR(CORE_MODE&lt;&gt;3,E_CORE&lt;=E_NULL_MAX),N_CW_A_OK="yes"),1,0)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IF(CORE_MODE=1,G1796,IF(OR(CORE_MODE=3,CORE_MODE=4),IF(A_FEED=2,0,G1796)+(CHOOSE(N_CW+1,0,1,CW_N2,CW_N3,CW_N4,CW_N5,CW_N6)+IF(A_FEED=2,CHOOSE(MIN(N_CW_A,6)+1,0,1,CW_N2,CW_N3,CW_N4,CW_N5,CW_N6),CHOOSE(MIN(N_CW_A,2)+1,0,CW_A1,CW_A2)))*CW_PER_SWING*AM1796,AM1796))</f>
        <v>22.687420167126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2*ROUNDUP(G1797*1000/V_ZENER,0)*PRICE_Z+(4+IF(CORE_MODE=1,1,0)+IF(OR(CORE_MODE=3,CORE_MODE=4),IF(A_FEED=2,0,1)+2*N_CW+2*N_CW_A,0))*ROUNDUP(G1797*DIODE_SAFETY/V_STICK,0)*PRICE_STICK</f>
        <v>86.4</v>
      </c>
      <c r="AG1797" s="24" t="n">
        <f aca="false">SUM(X1797:AF1797)</f>
        <v>4827.30632839</v>
      </c>
      <c r="AH1797" s="20" t="n">
        <f aca="false">FIXED_BOM</f>
        <v>3754</v>
      </c>
      <c r="AI1797" s="24" t="n">
        <f aca="false">(AG1797+AH1797)*(1+CONT)</f>
        <v>9868.5022776485</v>
      </c>
      <c r="AJ1797" s="24" t="n">
        <f aca="false">IF(AR1797&gt;0,AI1797/AR1797,1000000000000)</f>
        <v>655.304969416353</v>
      </c>
      <c r="AK1797" s="8" t="n">
        <f aca="false">IF(AND(AP1797&gt;=V_NEED,AR1797&gt;=P_MIN,AQ1797&gt;=Z_MIN,F1797&lt;=N_CAP,D1797&lt;=R_MAX,OR(CORONA_REQ=0,O1797&gt;=G1797),OR(CORE_MODE&lt;&gt;3,E_CORE&lt;=E_NULL_MAX),N_CW_A_OK="yes"),1,0)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IF(CORE_MODE=1,G1797,IF(OR(CORE_MODE=3,CORE_MODE=4),IF(A_FEED=2,0,G1797)+(CHOOSE(N_CW+1,0,1,CW_N2,CW_N3,CW_N4,CW_N5,CW_N6)+IF(A_FEED=2,CHOOSE(MIN(N_CW_A,6)+1,0,1,CW_N2,CW_N3,CW_N4,CW_N5,CW_N6),CHOOSE(MIN(N_CW_A,2)+1,0,CW_A1,CW_A2)))*CW_PER_SWING*AM1797,AM1797))</f>
        <v>23.010823336644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2*ROUNDUP(G1798*1000/V_ZENER,0)*PRICE_Z+(4+IF(CORE_MODE=1,1,0)+IF(OR(CORE_MODE=3,CORE_MODE=4),IF(A_FEED=2,0,1)+2*N_CW+2*N_CW_A,0))*ROUNDUP(G1798*DIODE_SAFETY/V_STICK,0)*PRICE_STICK</f>
        <v>86.4</v>
      </c>
      <c r="AG1798" s="24" t="n">
        <f aca="false">SUM(X1798:AF1798)</f>
        <v>6374.98521548</v>
      </c>
      <c r="AH1798" s="20" t="n">
        <f aca="false">FIXED_BOM</f>
        <v>3754</v>
      </c>
      <c r="AI1798" s="24" t="n">
        <f aca="false">(AG1798+AH1798)*(1+CONT)</f>
        <v>11648.332997802</v>
      </c>
      <c r="AJ1798" s="24" t="n">
        <f aca="false">IF(AR1798&gt;0,AI1798/AR1798,1000000000000)</f>
        <v>570.450760644665</v>
      </c>
      <c r="AK1798" s="8" t="n">
        <f aca="false">IF(AND(AP1798&gt;=V_NEED,AR1798&gt;=P_MIN,AQ1798&gt;=Z_MIN,F1798&lt;=N_CAP,D1798&lt;=R_MAX,OR(CORONA_REQ=0,O1798&gt;=G1798),OR(CORE_MODE&lt;&gt;3,E_CORE&lt;=E_NULL_MAX),N_CW_A_OK="yes"),1,0)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IF(CORE_MODE=1,G1798,IF(OR(CORE_MODE=3,CORE_MODE=4),IF(A_FEED=2,0,G1798)+(CHOOSE(N_CW+1,0,1,CW_N2,CW_N3,CW_N4,CW_N5,CW_N6)+IF(A_FEED=2,CHOOSE(MIN(N_CW_A,6)+1,0,1,CW_N2,CW_N3,CW_N4,CW_N5,CW_N6),CHOOSE(MIN(N_CW_A,2)+1,0,CW_A1,CW_A2)))*CW_PER_SWING*AM1798,AM1798))</f>
        <v>23.516066244528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2*ROUNDUP(G1799*1000/V_ZENER,0)*PRICE_Z+(4+IF(CORE_MODE=1,1,0)+IF(OR(CORE_MODE=3,CORE_MODE=4),IF(A_FEED=2,0,1)+2*N_CW+2*N_CW_A,0))*ROUNDUP(G1799*DIODE_SAFETY/V_STICK,0)*PRICE_STICK</f>
        <v>86.4</v>
      </c>
      <c r="AG1799" s="24" t="n">
        <f aca="false">SUM(X1799:AF1799)</f>
        <v>2015.7752154</v>
      </c>
      <c r="AH1799" s="20" t="n">
        <f aca="false">FIXED_BOM</f>
        <v>3754</v>
      </c>
      <c r="AI1799" s="24" t="n">
        <f aca="false">(AG1799+AH1799)*(1+CONT)</f>
        <v>6635.24149771</v>
      </c>
      <c r="AJ1799" s="24" t="n">
        <f aca="false">IF(AR1799&gt;0,AI1799/AR1799,1000000000000)</f>
        <v>1351.59295732849</v>
      </c>
      <c r="AK1799" s="8" t="n">
        <f aca="false">IF(AND(AP1799&gt;=V_NEED,AR1799&gt;=P_MIN,AQ1799&gt;=Z_MIN,F1799&lt;=N_CAP,D1799&lt;=R_MAX,OR(CORONA_REQ=0,O1799&gt;=G1799),OR(CORE_MODE&lt;&gt;3,E_CORE&lt;=E_NULL_MAX),N_CW_A_OK="yes"),1,0)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IF(CORE_MODE=1,G1799,IF(OR(CORE_MODE=3,CORE_MODE=4),IF(A_FEED=2,0,G1799)+(CHOOSE(N_CW+1,0,1,CW_N2,CW_N3,CW_N4,CW_N5,CW_N6)+IF(A_FEED=2,CHOOSE(MIN(N_CW_A,6)+1,0,1,CW_N2,CW_N3,CW_N4,CW_N5,CW_N6),CHOOSE(MIN(N_CW_A,2)+1,0,CW_A1,CW_A2)))*CW_PER_SWING*AM1799,AM1799))</f>
        <v>21.985384055778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2*ROUNDUP(G1800*1000/V_ZENER,0)*PRICE_Z+(4+IF(CORE_MODE=1,1,0)+IF(OR(CORE_MODE=3,CORE_MODE=4),IF(A_FEED=2,0,1)+2*N_CW+2*N_CW_A,0))*ROUNDUP(G1800*DIODE_SAFETY/V_STICK,0)*PRICE_STICK</f>
        <v>86.4</v>
      </c>
      <c r="AG1800" s="24" t="n">
        <f aca="false">SUM(X1800:AF1800)</f>
        <v>2802.61092741</v>
      </c>
      <c r="AH1800" s="20" t="n">
        <f aca="false">FIXED_BOM</f>
        <v>3754</v>
      </c>
      <c r="AI1800" s="24" t="n">
        <f aca="false">(AG1800+AH1800)*(1+CONT)</f>
        <v>7540.1025665215</v>
      </c>
      <c r="AJ1800" s="24" t="n">
        <f aca="false">IF(AR1800&gt;0,AI1800/AR1800,1000000000000)</f>
        <v>955.699199989442</v>
      </c>
      <c r="AK1800" s="8" t="n">
        <f aca="false">IF(AND(AP1800&gt;=V_NEED,AR1800&gt;=P_MIN,AQ1800&gt;=Z_MIN,F1800&lt;=N_CAP,D1800&lt;=R_MAX,OR(CORONA_REQ=0,O1800&gt;=G1800),OR(CORE_MODE&lt;&gt;3,E_CORE&lt;=E_NULL_MAX),N_CW_A_OK="yes"),1,0)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IF(CORE_MODE=1,G1800,IF(OR(CORE_MODE=3,CORE_MODE=4),IF(A_FEED=2,0,G1800)+(CHOOSE(N_CW+1,0,1,CW_N2,CW_N3,CW_N4,CW_N5,CW_N6)+IF(A_FEED=2,CHOOSE(MIN(N_CW_A,6)+1,0,1,CW_N2,CW_N3,CW_N4,CW_N5,CW_N6),CHOOSE(MIN(N_CW_A,2)+1,0,CW_A1,CW_A2)))*CW_PER_SWING*AM1800,AM1800))</f>
        <v>22.26591326817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2*ROUNDUP(G1801*1000/V_ZENER,0)*PRICE_Z+(4+IF(CORE_MODE=1,1,0)+IF(OR(CORE_MODE=3,CORE_MODE=4),IF(A_FEED=2,0,1)+2*N_CW+2*N_CW_A,0))*ROUNDUP(G1801*DIODE_SAFETY/V_STICK,0)*PRICE_STICK</f>
        <v>86.4</v>
      </c>
      <c r="AG1801" s="24" t="n">
        <f aca="false">SUM(X1801:AF1801)</f>
        <v>3589.44664292</v>
      </c>
      <c r="AH1801" s="20" t="n">
        <f aca="false">FIXED_BOM</f>
        <v>3754</v>
      </c>
      <c r="AI1801" s="24" t="n">
        <f aca="false">(AG1801+AH1801)*(1+CONT)</f>
        <v>8444.963639358</v>
      </c>
      <c r="AJ1801" s="24" t="n">
        <f aca="false">IF(AR1801&gt;0,AI1801/AR1801,1000000000000)</f>
        <v>776.435003271063</v>
      </c>
      <c r="AK1801" s="8" t="n">
        <f aca="false">IF(AND(AP1801&gt;=V_NEED,AR1801&gt;=P_MIN,AQ1801&gt;=Z_MIN,F1801&lt;=N_CAP,D1801&lt;=R_MAX,OR(CORONA_REQ=0,O1801&gt;=G1801),OR(CORE_MODE&lt;&gt;3,E_CORE&lt;=E_NULL_MAX),N_CW_A_OK="yes"),1,0)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IF(CORE_MODE=1,G1801,IF(OR(CORE_MODE=3,CORE_MODE=4),IF(A_FEED=2,0,G1801)+(CHOOSE(N_CW+1,0,1,CW_N2,CW_N3,CW_N4,CW_N5,CW_N6)+IF(A_FEED=2,CHOOSE(MIN(N_CW_A,6)+1,0,1,CW_N2,CW_N3,CW_N4,CW_N5,CW_N6),CHOOSE(MIN(N_CW_A,2)+1,0,CW_A1,CW_A2)))*CW_PER_SWING*AM1801,AM1801))</f>
        <v>22.488207583842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2*ROUNDUP(G1802*1000/V_ZENER,0)*PRICE_Z+(4+IF(CORE_MODE=1,1,0)+IF(OR(CORE_MODE=3,CORE_MODE=4),IF(A_FEED=2,0,1)+2*N_CW+2*N_CW_A,0))*ROUNDUP(G1802*DIODE_SAFETY/V_STICK,0)*PRICE_STICK</f>
        <v>86.4</v>
      </c>
      <c r="AG1802" s="24" t="n">
        <f aca="false">SUM(X1802:AF1802)</f>
        <v>4376.28235843</v>
      </c>
      <c r="AH1802" s="20" t="n">
        <f aca="false">FIXED_BOM</f>
        <v>3754</v>
      </c>
      <c r="AI1802" s="24" t="n">
        <f aca="false">(AG1802+AH1802)*(1+CONT)</f>
        <v>9349.8247121945</v>
      </c>
      <c r="AJ1802" s="24" t="n">
        <f aca="false">IF(AR1802&gt;0,AI1802/AR1802,1000000000000)</f>
        <v>674.175710082173</v>
      </c>
      <c r="AK1802" s="8" t="n">
        <f aca="false">IF(AND(AP1802&gt;=V_NEED,AR1802&gt;=P_MIN,AQ1802&gt;=Z_MIN,F1802&lt;=N_CAP,D1802&lt;=R_MAX,OR(CORONA_REQ=0,O1802&gt;=G1802),OR(CORE_MODE&lt;&gt;3,E_CORE&lt;=E_NULL_MAX),N_CW_A_OK="yes"),1,0)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IF(CORE_MODE=1,G1802,IF(OR(CORE_MODE=3,CORE_MODE=4),IF(A_FEED=2,0,G1802)+(CHOOSE(N_CW+1,0,1,CW_N2,CW_N3,CW_N4,CW_N5,CW_N6)+IF(A_FEED=2,CHOOSE(MIN(N_CW_A,6)+1,0,1,CW_N2,CW_N3,CW_N4,CW_N5,CW_N6),CHOOSE(MIN(N_CW_A,2)+1,0,CW_A1,CW_A2)))*CW_PER_SWING*AM1802,AM1802))</f>
        <v>22.813007202414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2*ROUNDUP(G1803*1000/V_ZENER,0)*PRICE_Z+(4+IF(CORE_MODE=1,1,0)+IF(OR(CORE_MODE=3,CORE_MODE=4),IF(A_FEED=2,0,1)+2*N_CW+2*N_CW_A,0))*ROUNDUP(G1803*DIODE_SAFETY/V_STICK,0)*PRICE_STICK</f>
        <v>86.4</v>
      </c>
      <c r="AG1803" s="24" t="n">
        <f aca="false">SUM(X1803:AF1803)</f>
        <v>5163.11801394</v>
      </c>
      <c r="AH1803" s="20" t="n">
        <f aca="false">FIXED_BOM</f>
        <v>3754</v>
      </c>
      <c r="AI1803" s="24" t="n">
        <f aca="false">(AG1803+AH1803)*(1+CONT)</f>
        <v>10254.685716031</v>
      </c>
      <c r="AJ1803" s="24" t="n">
        <f aca="false">IF(AR1803&gt;0,AI1803/AR1803,1000000000000)</f>
        <v>608.313363534462</v>
      </c>
      <c r="AK1803" s="8" t="n">
        <f aca="false">IF(AND(AP1803&gt;=V_NEED,AR1803&gt;=P_MIN,AQ1803&gt;=Z_MIN,F1803&lt;=N_CAP,D1803&lt;=R_MAX,OR(CORONA_REQ=0,O1803&gt;=G1803),OR(CORE_MODE&lt;&gt;3,E_CORE&lt;=E_NULL_MAX),N_CW_A_OK="yes"),1,0)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IF(CORE_MODE=1,G1803,IF(OR(CORE_MODE=3,CORE_MODE=4),IF(A_FEED=2,0,G1803)+(CHOOSE(N_CW+1,0,1,CW_N2,CW_N3,CW_N4,CW_N5,CW_N6)+IF(A_FEED=2,CHOOSE(MIN(N_CW_A,6)+1,0,1,CW_N2,CW_N3,CW_N4,CW_N5,CW_N6),CHOOSE(MIN(N_CW_A,2)+1,0,CW_A1,CW_A2)))*CW_PER_SWING*AM1803,AM1803))</f>
        <v>23.12262839601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2*ROUNDUP(G1804*1000/V_ZENER,0)*PRICE_Z+(4+IF(CORE_MODE=1,1,0)+IF(OR(CORE_MODE=3,CORE_MODE=4),IF(A_FEED=2,0,1)+2*N_CW+2*N_CW_A,0))*ROUNDUP(G1804*DIODE_SAFETY/V_STICK,0)*PRICE_STICK</f>
        <v>86.4</v>
      </c>
      <c r="AG1804" s="24" t="n">
        <f aca="false">SUM(X1804:AF1804)</f>
        <v>6736.78942799</v>
      </c>
      <c r="AH1804" s="20" t="n">
        <f aca="false">FIXED_BOM</f>
        <v>3754</v>
      </c>
      <c r="AI1804" s="24" t="n">
        <f aca="false">(AG1804+AH1804)*(1+CONT)</f>
        <v>12064.4078421885</v>
      </c>
      <c r="AJ1804" s="24" t="n">
        <f aca="false">IF(AR1804&gt;0,AI1804/AR1804,1000000000000)</f>
        <v>528.673352226946</v>
      </c>
      <c r="AK1804" s="8" t="n">
        <f aca="false">IF(AND(AP1804&gt;=V_NEED,AR1804&gt;=P_MIN,AQ1804&gt;=Z_MIN,F1804&lt;=N_CAP,D1804&lt;=R_MAX,OR(CORONA_REQ=0,O1804&gt;=G1804),OR(CORE_MODE&lt;&gt;3,E_CORE&lt;=E_NULL_MAX),N_CW_A_OK="yes"),1,0)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IF(CORE_MODE=1,G1804,IF(OR(CORE_MODE=3,CORE_MODE=4),IF(A_FEED=2,0,G1804)+(CHOOSE(N_CW+1,0,1,CW_N2,CW_N3,CW_N4,CW_N5,CW_N6)+IF(A_FEED=2,CHOOSE(MIN(N_CW_A,6)+1,0,1,CW_N2,CW_N3,CW_N4,CW_N5,CW_N6),CHOOSE(MIN(N_CW_A,2)+1,0,CW_A1,CW_A2)))*CW_PER_SWING*AM1804,AM1804))</f>
        <v>23.606326089918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2*ROUNDUP(G1805*1000/V_ZENER,0)*PRICE_Z+(4+IF(CORE_MODE=1,1,0)+IF(OR(CORE_MODE=3,CORE_MODE=4),IF(A_FEED=2,0,1)+2*N_CW+2*N_CW_A,0))*ROUNDUP(G1805*DIODE_SAFETY/V_STICK,0)*PRICE_STICK</f>
        <v>98.4</v>
      </c>
      <c r="AG1805" s="24" t="n">
        <f aca="false">SUM(X1805:AF1805)</f>
        <v>1599.66487645</v>
      </c>
      <c r="AH1805" s="20" t="n">
        <f aca="false">FIXED_BOM</f>
        <v>3754</v>
      </c>
      <c r="AI1805" s="24" t="n">
        <f aca="false">(AG1805+AH1805)*(1+CONT)</f>
        <v>6156.7146079175</v>
      </c>
      <c r="AJ1805" s="24" t="n">
        <f aca="false">IF(AR1805&gt;0,AI1805/AR1805,1000000000000)</f>
        <v>1483.3937748345</v>
      </c>
      <c r="AK1805" s="8" t="n">
        <f aca="false">IF(AND(AP1805&gt;=V_NEED,AR1805&gt;=P_MIN,AQ1805&gt;=Z_MIN,F1805&lt;=N_CAP,D1805&lt;=R_MAX,OR(CORONA_REQ=0,O1805&gt;=G1805),OR(CORE_MODE&lt;&gt;3,E_CORE&lt;=E_NULL_MAX),N_CW_A_OK="yes"),1,0)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IF(CORE_MODE=1,G1805,IF(OR(CORE_MODE=3,CORE_MODE=4),IF(A_FEED=2,0,G1805)+(CHOOSE(N_CW+1,0,1,CW_N2,CW_N3,CW_N4,CW_N5,CW_N6)+IF(A_FEED=2,CHOOSE(MIN(N_CW_A,6)+1,0,1,CW_N2,CW_N3,CW_N4,CW_N5,CW_N6),CHOOSE(MIN(N_CW_A,2)+1,0,CW_A1,CW_A2)))*CW_PER_SWING*AM1805,AM1805))</f>
        <v>26.552833593858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2*ROUNDUP(G1806*1000/V_ZENER,0)*PRICE_Z+(4+IF(CORE_MODE=1,1,0)+IF(OR(CORE_MODE=3,CORE_MODE=4),IF(A_FEED=2,0,1)+2*N_CW+2*N_CW_A,0))*ROUNDUP(G1806*DIODE_SAFETY/V_STICK,0)*PRICE_STICK</f>
        <v>98.4</v>
      </c>
      <c r="AG1806" s="24" t="n">
        <f aca="false">SUM(X1806:AF1806)</f>
        <v>2142.00098808</v>
      </c>
      <c r="AH1806" s="20" t="n">
        <f aca="false">FIXED_BOM</f>
        <v>3754</v>
      </c>
      <c r="AI1806" s="24" t="n">
        <f aca="false">(AG1806+AH1806)*(1+CONT)</f>
        <v>6780.401136292</v>
      </c>
      <c r="AJ1806" s="24" t="n">
        <f aca="false">IF(AR1806&gt;0,AI1806/AR1806,1000000000000)</f>
        <v>998.412520278797</v>
      </c>
      <c r="AK1806" s="8" t="n">
        <f aca="false">IF(AND(AP1806&gt;=V_NEED,AR1806&gt;=P_MIN,AQ1806&gt;=Z_MIN,F1806&lt;=N_CAP,D1806&lt;=R_MAX,OR(CORONA_REQ=0,O1806&gt;=G1806),OR(CORE_MODE&lt;&gt;3,E_CORE&lt;=E_NULL_MAX),N_CW_A_OK="yes"),1,0)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IF(CORE_MODE=1,G1806,IF(OR(CORE_MODE=3,CORE_MODE=4),IF(A_FEED=2,0,G1806)+(CHOOSE(N_CW+1,0,1,CW_N2,CW_N3,CW_N4,CW_N5,CW_N6)+IF(A_FEED=2,CHOOSE(MIN(N_CW_A,6)+1,0,1,CW_N2,CW_N3,CW_N4,CW_N5,CW_N6),CHOOSE(MIN(N_CW_A,2)+1,0,CW_A1,CW_A2)))*CW_PER_SWING*AM1806,AM1806))</f>
        <v>26.761222842354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2*ROUNDUP(G1807*1000/V_ZENER,0)*PRICE_Z+(4+IF(CORE_MODE=1,1,0)+IF(OR(CORE_MODE=3,CORE_MODE=4),IF(A_FEED=2,0,1)+2*N_CW+2*N_CW_A,0))*ROUNDUP(G1807*DIODE_SAFETY/V_STICK,0)*PRICE_STICK</f>
        <v>98.4</v>
      </c>
      <c r="AG1807" s="24" t="n">
        <f aca="false">SUM(X1807:AF1807)</f>
        <v>2779.94868479</v>
      </c>
      <c r="AH1807" s="20" t="n">
        <f aca="false">FIXED_BOM</f>
        <v>3754</v>
      </c>
      <c r="AI1807" s="24" t="n">
        <f aca="false">(AG1807+AH1807)*(1+CONT)</f>
        <v>7514.0409875085</v>
      </c>
      <c r="AJ1807" s="24" t="n">
        <f aca="false">IF(AR1807&gt;0,AI1807/AR1807,1000000000000)</f>
        <v>795.692586842267</v>
      </c>
      <c r="AK1807" s="8" t="n">
        <f aca="false">IF(AND(AP1807&gt;=V_NEED,AR1807&gt;=P_MIN,AQ1807&gt;=Z_MIN,F1807&lt;=N_CAP,D1807&lt;=R_MAX,OR(CORONA_REQ=0,O1807&gt;=G1807),OR(CORE_MODE&lt;&gt;3,E_CORE&lt;=E_NULL_MAX),N_CW_A_OK="yes"),1,0)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IF(CORE_MODE=1,G1807,IF(OR(CORE_MODE=3,CORE_MODE=4),IF(A_FEED=2,0,G1807)+(CHOOSE(N_CW+1,0,1,CW_N2,CW_N3,CW_N4,CW_N5,CW_N6)+IF(A_FEED=2,CHOOSE(MIN(N_CW_A,6)+1,0,1,CW_N2,CW_N3,CW_N4,CW_N5,CW_N6),CHOOSE(MIN(N_CW_A,2)+1,0,CW_A1,CW_A2)))*CW_PER_SWING*AM1807,AM1807))</f>
        <v>26.927141363694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2*ROUNDUP(G1808*1000/V_ZENER,0)*PRICE_Z+(4+IF(CORE_MODE=1,1,0)+IF(OR(CORE_MODE=3,CORE_MODE=4),IF(A_FEED=2,0,1)+2*N_CW+2*N_CW_A,0))*ROUNDUP(G1808*DIODE_SAFETY/V_STICK,0)*PRICE_STICK</f>
        <v>98.4</v>
      </c>
      <c r="AG1808" s="24" t="n">
        <f aca="false">SUM(X1808:AF1808)</f>
        <v>3322.28479142</v>
      </c>
      <c r="AH1808" s="20" t="n">
        <f aca="false">FIXED_BOM</f>
        <v>3754</v>
      </c>
      <c r="AI1808" s="24" t="n">
        <f aca="false">(AG1808+AH1808)*(1+CONT)</f>
        <v>8137.727510133</v>
      </c>
      <c r="AJ1808" s="24" t="n">
        <f aca="false">IF(AR1808&gt;0,AI1808/AR1808,1000000000000)</f>
        <v>672.750407039447</v>
      </c>
      <c r="AK1808" s="8" t="n">
        <f aca="false">IF(AND(AP1808&gt;=V_NEED,AR1808&gt;=P_MIN,AQ1808&gt;=Z_MIN,F1808&lt;=N_CAP,D1808&lt;=R_MAX,OR(CORONA_REQ=0,O1808&gt;=G1808),OR(CORE_MODE&lt;&gt;3,E_CORE&lt;=E_NULL_MAX),N_CW_A_OK="yes"),1,0)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IF(CORE_MODE=1,G1808,IF(OR(CORE_MODE=3,CORE_MODE=4),IF(A_FEED=2,0,G1808)+(CHOOSE(N_CW+1,0,1,CW_N2,CW_N3,CW_N4,CW_N5,CW_N6)+IF(A_FEED=2,CHOOSE(MIN(N_CW_A,6)+1,0,1,CW_N2,CW_N3,CW_N4,CW_N5,CW_N6),CHOOSE(MIN(N_CW_A,2)+1,0,CW_A1,CW_A2)))*CW_PER_SWING*AM1808,AM1808))</f>
        <v>27.138170707362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2*ROUNDUP(G1809*1000/V_ZENER,0)*PRICE_Z+(4+IF(CORE_MODE=1,1,0)+IF(OR(CORE_MODE=3,CORE_MODE=4),IF(A_FEED=2,0,1)+2*N_CW+2*N_CW_A,0))*ROUNDUP(G1809*DIODE_SAFETY/V_STICK,0)*PRICE_STICK</f>
        <v>98.4</v>
      </c>
      <c r="AG1809" s="24" t="n">
        <f aca="false">SUM(X1809:AF1809)</f>
        <v>3960.23241616</v>
      </c>
      <c r="AH1809" s="20" t="n">
        <f aca="false">FIXED_BOM</f>
        <v>3754</v>
      </c>
      <c r="AI1809" s="24" t="n">
        <f aca="false">(AG1809+AH1809)*(1+CONT)</f>
        <v>8871.367278584</v>
      </c>
      <c r="AJ1809" s="24" t="n">
        <f aca="false">IF(AR1809&gt;0,AI1809/AR1809,1000000000000)</f>
        <v>602.03016979276</v>
      </c>
      <c r="AK1809" s="8" t="n">
        <f aca="false">IF(AND(AP1809&gt;=V_NEED,AR1809&gt;=P_MIN,AQ1809&gt;=Z_MIN,F1809&lt;=N_CAP,D1809&lt;=R_MAX,OR(CORONA_REQ=0,O1809&gt;=G1809),OR(CORE_MODE&lt;&gt;3,E_CORE&lt;=E_NULL_MAX),N_CW_A_OK="yes"),1,0)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IF(CORE_MODE=1,G1809,IF(OR(CORE_MODE=3,CORE_MODE=4),IF(A_FEED=2,0,G1809)+(CHOOSE(N_CW+1,0,1,CW_N2,CW_N3,CW_N4,CW_N5,CW_N6)+IF(A_FEED=2,CHOOSE(MIN(N_CW_A,6)+1,0,1,CW_N2,CW_N3,CW_N4,CW_N5,CW_N6),CHOOSE(MIN(N_CW_A,2)+1,0,CW_A1,CW_A2)))*CW_PER_SWING*AM1809,AM1809))</f>
        <v>27.308524758372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2*ROUNDUP(G1810*1000/V_ZENER,0)*PRICE_Z+(4+IF(CORE_MODE=1,1,0)+IF(OR(CORE_MODE=3,CORE_MODE=4),IF(A_FEED=2,0,1)+2*N_CW+2*N_CW_A,0))*ROUNDUP(G1810*DIODE_SAFETY/V_STICK,0)*PRICE_STICK</f>
        <v>98.4</v>
      </c>
      <c r="AG1810" s="24" t="n">
        <f aca="false">SUM(X1810:AF1810)</f>
        <v>5044.90463442</v>
      </c>
      <c r="AH1810" s="20" t="n">
        <f aca="false">FIXED_BOM</f>
        <v>3754</v>
      </c>
      <c r="AI1810" s="24" t="n">
        <f aca="false">(AG1810+AH1810)*(1+CONT)</f>
        <v>10118.740329583</v>
      </c>
      <c r="AJ1810" s="24" t="n">
        <f aca="false">IF(AR1810&gt;0,AI1810/AR1810,1000000000000)</f>
        <v>504.602368444732</v>
      </c>
      <c r="AK1810" s="8" t="n">
        <f aca="false">IF(AND(AP1810&gt;=V_NEED,AR1810&gt;=P_MIN,AQ1810&gt;=Z_MIN,F1810&lt;=N_CAP,D1810&lt;=R_MAX,OR(CORONA_REQ=0,O1810&gt;=G1810),OR(CORE_MODE&lt;&gt;3,E_CORE&lt;=E_NULL_MAX),N_CW_A_OK="yes"),1,0)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IF(CORE_MODE=1,G1810,IF(OR(CORE_MODE=3,CORE_MODE=4),IF(A_FEED=2,0,G1810)+(CHOOSE(N_CW+1,0,1,CW_N2,CW_N3,CW_N4,CW_N5,CW_N6)+IF(A_FEED=2,CHOOSE(MIN(N_CW_A,6)+1,0,1,CW_N2,CW_N3,CW_N4,CW_N5,CW_N6),CHOOSE(MIN(N_CW_A,2)+1,0,CW_A1,CW_A2)))*CW_PER_SWING*AM1810,AM1810))</f>
        <v>27.680345235972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2*ROUNDUP(G1811*1000/V_ZENER,0)*PRICE_Z+(4+IF(CORE_MODE=1,1,0)+IF(OR(CORE_MODE=3,CORE_MODE=4),IF(A_FEED=2,0,1)+2*N_CW+2*N_CW_A,0))*ROUNDUP(G1811*DIODE_SAFETY/V_STICK,0)*PRICE_STICK</f>
        <v>98.4</v>
      </c>
      <c r="AG1811" s="24" t="n">
        <f aca="false">SUM(X1811:AF1811)</f>
        <v>1609.41205942</v>
      </c>
      <c r="AH1811" s="20" t="n">
        <f aca="false">FIXED_BOM</f>
        <v>3754</v>
      </c>
      <c r="AI1811" s="24" t="n">
        <f aca="false">(AG1811+AH1811)*(1+CONT)</f>
        <v>6167.923868333</v>
      </c>
      <c r="AJ1811" s="24" t="n">
        <f aca="false">IF(AR1811&gt;0,AI1811/AR1811,1000000000000)</f>
        <v>1223.91826719232</v>
      </c>
      <c r="AK1811" s="8" t="n">
        <f aca="false">IF(AND(AP1811&gt;=V_NEED,AR1811&gt;=P_MIN,AQ1811&gt;=Z_MIN,F1811&lt;=N_CAP,D1811&lt;=R_MAX,OR(CORONA_REQ=0,O1811&gt;=G1811),OR(CORE_MODE&lt;&gt;3,E_CORE&lt;=E_NULL_MAX),N_CW_A_OK="yes"),1,0)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IF(CORE_MODE=1,G1811,IF(OR(CORE_MODE=3,CORE_MODE=4),IF(A_FEED=2,0,G1811)+(CHOOSE(N_CW+1,0,1,CW_N2,CW_N3,CW_N4,CW_N5,CW_N6)+IF(A_FEED=2,CHOOSE(MIN(N_CW_A,6)+1,0,1,CW_N2,CW_N3,CW_N4,CW_N5,CW_N6),CHOOSE(MIN(N_CW_A,2)+1,0,CW_A1,CW_A2)))*CW_PER_SWING*AM1811,AM1811))</f>
        <v>26.601700821696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2*ROUNDUP(G1812*1000/V_ZENER,0)*PRICE_Z+(4+IF(CORE_MODE=1,1,0)+IF(OR(CORE_MODE=3,CORE_MODE=4),IF(A_FEED=2,0,1)+2*N_CW+2*N_CW_A,0))*ROUNDUP(G1812*DIODE_SAFETY/V_STICK,0)*PRICE_STICK</f>
        <v>98.4</v>
      </c>
      <c r="AG1812" s="24" t="n">
        <f aca="false">SUM(X1812:AF1812)</f>
        <v>2252.23334163</v>
      </c>
      <c r="AH1812" s="20" t="n">
        <f aca="false">FIXED_BOM</f>
        <v>3754</v>
      </c>
      <c r="AI1812" s="24" t="n">
        <f aca="false">(AG1812+AH1812)*(1+CONT)</f>
        <v>6907.1683428745</v>
      </c>
      <c r="AJ1812" s="24" t="n">
        <f aca="false">IF(AR1812&gt;0,AI1812/AR1812,1000000000000)</f>
        <v>842.774509428547</v>
      </c>
      <c r="AK1812" s="8" t="n">
        <f aca="false">IF(AND(AP1812&gt;=V_NEED,AR1812&gt;=P_MIN,AQ1812&gt;=Z_MIN,F1812&lt;=N_CAP,D1812&lt;=R_MAX,OR(CORONA_REQ=0,O1812&gt;=G1812),OR(CORE_MODE&lt;&gt;3,E_CORE&lt;=E_NULL_MAX),N_CW_A_OK="yes"),1,0)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IF(CORE_MODE=1,G1812,IF(OR(CORE_MODE=3,CORE_MODE=4),IF(A_FEED=2,0,G1812)+(CHOOSE(N_CW+1,0,1,CW_N2,CW_N3,CW_N4,CW_N5,CW_N6)+IF(A_FEED=2,CHOOSE(MIN(N_CW_A,6)+1,0,1,CW_N2,CW_N3,CW_N4,CW_N5,CW_N6),CHOOSE(MIN(N_CW_A,2)+1,0,CW_A1,CW_A2)))*CW_PER_SWING*AM1812,AM1812))</f>
        <v>26.812386358758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2*ROUNDUP(G1813*1000/V_ZENER,0)*PRICE_Z+(4+IF(CORE_MODE=1,1,0)+IF(OR(CORE_MODE=3,CORE_MODE=4),IF(A_FEED=2,0,1)+2*N_CW+2*N_CW_A,0))*ROUNDUP(G1813*DIODE_SAFETY/V_STICK,0)*PRICE_STICK</f>
        <v>98.4</v>
      </c>
      <c r="AG1813" s="24" t="n">
        <f aca="false">SUM(X1813:AF1813)</f>
        <v>2895.05457731</v>
      </c>
      <c r="AH1813" s="20" t="n">
        <f aca="false">FIXED_BOM</f>
        <v>3754</v>
      </c>
      <c r="AI1813" s="24" t="n">
        <f aca="false">(AG1813+AH1813)*(1+CONT)</f>
        <v>7646.4127639065</v>
      </c>
      <c r="AJ1813" s="24" t="n">
        <f aca="false">IF(AR1813&gt;0,AI1813/AR1813,1000000000000)</f>
        <v>673.583319494745</v>
      </c>
      <c r="AK1813" s="8" t="n">
        <f aca="false">IF(AND(AP1813&gt;=V_NEED,AR1813&gt;=P_MIN,AQ1813&gt;=Z_MIN,F1813&lt;=N_CAP,D1813&lt;=R_MAX,OR(CORONA_REQ=0,O1813&gt;=G1813),OR(CORE_MODE&lt;&gt;3,E_CORE&lt;=E_NULL_MAX),N_CW_A_OK="yes"),1,0)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IF(CORE_MODE=1,G1813,IF(OR(CORE_MODE=3,CORE_MODE=4),IF(A_FEED=2,0,G1813)+(CHOOSE(N_CW+1,0,1,CW_N2,CW_N3,CW_N4,CW_N5,CW_N6)+IF(A_FEED=2,CHOOSE(MIN(N_CW_A,6)+1,0,1,CW_N2,CW_N3,CW_N4,CW_N5,CW_N6),CHOOSE(MIN(N_CW_A,2)+1,0,CW_A1,CW_A2)))*CW_PER_SWING*AM1813,AM1813))</f>
        <v>27.062541743094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2*ROUNDUP(G1814*1000/V_ZENER,0)*PRICE_Z+(4+IF(CORE_MODE=1,1,0)+IF(OR(CORE_MODE=3,CORE_MODE=4),IF(A_FEED=2,0,1)+2*N_CW+2*N_CW_A,0))*ROUNDUP(G1814*DIODE_SAFETY/V_STICK,0)*PRICE_STICK</f>
        <v>98.4</v>
      </c>
      <c r="AG1814" s="24" t="n">
        <f aca="false">SUM(X1814:AF1814)</f>
        <v>3537.87585952</v>
      </c>
      <c r="AH1814" s="20" t="n">
        <f aca="false">FIXED_BOM</f>
        <v>3754</v>
      </c>
      <c r="AI1814" s="24" t="n">
        <f aca="false">(AG1814+AH1814)*(1+CONT)</f>
        <v>8385.657238448</v>
      </c>
      <c r="AJ1814" s="24" t="n">
        <f aca="false">IF(AR1814&gt;0,AI1814/AR1814,1000000000000)</f>
        <v>578.234812540968</v>
      </c>
      <c r="AK1814" s="8" t="n">
        <f aca="false">IF(AND(AP1814&gt;=V_NEED,AR1814&gt;=P_MIN,AQ1814&gt;=Z_MIN,F1814&lt;=N_CAP,D1814&lt;=R_MAX,OR(CORONA_REQ=0,O1814&gt;=G1814),OR(CORE_MODE&lt;&gt;3,E_CORE&lt;=E_NULL_MAX),N_CW_A_OK="yes"),1,0)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IF(CORE_MODE=1,G1814,IF(OR(CORE_MODE=3,CORE_MODE=4),IF(A_FEED=2,0,G1814)+(CHOOSE(N_CW+1,0,1,CW_N2,CW_N3,CW_N4,CW_N5,CW_N6)+IF(A_FEED=2,CHOOSE(MIN(N_CW_A,6)+1,0,1,CW_N2,CW_N3,CW_N4,CW_N5,CW_N6),CHOOSE(MIN(N_CW_A,2)+1,0,CW_A1,CW_A2)))*CW_PER_SWING*AM1814,AM1814))</f>
        <v>27.272913185232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2*ROUNDUP(G1815*1000/V_ZENER,0)*PRICE_Z+(4+IF(CORE_MODE=1,1,0)+IF(OR(CORE_MODE=3,CORE_MODE=4),IF(A_FEED=2,0,1)+2*N_CW+2*N_CW_A,0))*ROUNDUP(G1815*DIODE_SAFETY/V_STICK,0)*PRICE_STICK</f>
        <v>98.4</v>
      </c>
      <c r="AG1815" s="24" t="n">
        <f aca="false">SUM(X1815:AF1815)</f>
        <v>4085.08555165</v>
      </c>
      <c r="AH1815" s="20" t="n">
        <f aca="false">FIXED_BOM</f>
        <v>3754</v>
      </c>
      <c r="AI1815" s="24" t="n">
        <f aca="false">(AG1815+AH1815)*(1+CONT)</f>
        <v>9014.9483843975</v>
      </c>
      <c r="AJ1815" s="24" t="n">
        <f aca="false">IF(AR1815&gt;0,AI1815/AR1815,1000000000000)</f>
        <v>510.369931967695</v>
      </c>
      <c r="AK1815" s="8" t="n">
        <f aca="false">IF(AND(AP1815&gt;=V_NEED,AR1815&gt;=P_MIN,AQ1815&gt;=Z_MIN,F1815&lt;=N_CAP,D1815&lt;=R_MAX,OR(CORONA_REQ=0,O1815&gt;=G1815),OR(CORE_MODE&lt;&gt;3,E_CORE&lt;=E_NULL_MAX),N_CW_A_OK="yes"),1,0)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IF(CORE_MODE=1,G1815,IF(OR(CORE_MODE=3,CORE_MODE=4),IF(A_FEED=2,0,G1815)+(CHOOSE(N_CW+1,0,1,CW_N2,CW_N3,CW_N4,CW_N5,CW_N6)+IF(A_FEED=2,CHOOSE(MIN(N_CW_A,6)+1,0,1,CW_N2,CW_N3,CW_N4,CW_N5,CW_N6),CHOOSE(MIN(N_CW_A,2)+1,0,CW_A1,CW_A2)))*CW_PER_SWING*AM1815,AM1815))</f>
        <v>27.44221883832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2*ROUNDUP(G1816*1000/V_ZENER,0)*PRICE_Z+(4+IF(CORE_MODE=1,1,0)+IF(OR(CORE_MODE=3,CORE_MODE=4),IF(A_FEED=2,0,1)+2*N_CW+2*N_CW_A,0))*ROUNDUP(G1816*DIODE_SAFETY/V_STICK,0)*PRICE_STICK</f>
        <v>98.4</v>
      </c>
      <c r="AG1816" s="24" t="n">
        <f aca="false">SUM(X1816:AF1816)</f>
        <v>5370.72799607</v>
      </c>
      <c r="AH1816" s="20" t="n">
        <f aca="false">FIXED_BOM</f>
        <v>3754</v>
      </c>
      <c r="AI1816" s="24" t="n">
        <f aca="false">(AG1816+AH1816)*(1+CONT)</f>
        <v>10493.4371954805</v>
      </c>
      <c r="AJ1816" s="24" t="n">
        <f aca="false">IF(AR1816&gt;0,AI1816/AR1816,1000000000000)</f>
        <v>437.263826552901</v>
      </c>
      <c r="AK1816" s="8" t="n">
        <f aca="false">IF(AND(AP1816&gt;=V_NEED,AR1816&gt;=P_MIN,AQ1816&gt;=Z_MIN,F1816&lt;=N_CAP,D1816&lt;=R_MAX,OR(CORONA_REQ=0,O1816&gt;=G1816),OR(CORE_MODE&lt;&gt;3,E_CORE&lt;=E_NULL_MAX),N_CW_A_OK="yes"),1,0)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IF(CORE_MODE=1,G1816,IF(OR(CORE_MODE=3,CORE_MODE=4),IF(A_FEED=2,0,G1816)+(CHOOSE(N_CW+1,0,1,CW_N2,CW_N3,CW_N4,CW_N5,CW_N6)+IF(A_FEED=2,CHOOSE(MIN(N_CW_A,6)+1,0,1,CW_N2,CW_N3,CW_N4,CW_N5,CW_N6),CHOOSE(MIN(N_CW_A,2)+1,0,CW_A1,CW_A2)))*CW_PER_SWING*AM1816,AM1816))</f>
        <v>28.033999142292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2*ROUNDUP(G1817*1000/V_ZENER,0)*PRICE_Z+(4+IF(CORE_MODE=1,1,0)+IF(OR(CORE_MODE=3,CORE_MODE=4),IF(A_FEED=2,0,1)+2*N_CW+2*N_CW_A,0))*ROUNDUP(G1817*DIODE_SAFETY/V_STICK,0)*PRICE_STICK</f>
        <v>98.4</v>
      </c>
      <c r="AG1817" s="24" t="n">
        <f aca="false">SUM(X1817:AF1817)</f>
        <v>1714.77083247</v>
      </c>
      <c r="AH1817" s="20" t="n">
        <f aca="false">FIXED_BOM</f>
        <v>3754</v>
      </c>
      <c r="AI1817" s="24" t="n">
        <f aca="false">(AG1817+AH1817)*(1+CONT)</f>
        <v>6289.0864573405</v>
      </c>
      <c r="AJ1817" s="24" t="n">
        <f aca="false">IF(AR1817&gt;0,AI1817/AR1817,1000000000000)</f>
        <v>1101.95327378309</v>
      </c>
      <c r="AK1817" s="8" t="n">
        <f aca="false">IF(AND(AP1817&gt;=V_NEED,AR1817&gt;=P_MIN,AQ1817&gt;=Z_MIN,F1817&lt;=N_CAP,D1817&lt;=R_MAX,OR(CORONA_REQ=0,O1817&gt;=G1817),OR(CORE_MODE&lt;&gt;3,E_CORE&lt;=E_NULL_MAX),N_CW_A_OK="yes"),1,0)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IF(CORE_MODE=1,G1817,IF(OR(CORE_MODE=3,CORE_MODE=4),IF(A_FEED=2,0,G1817)+(CHOOSE(N_CW+1,0,1,CW_N2,CW_N3,CW_N4,CW_N5,CW_N6)+IF(A_FEED=2,CHOOSE(MIN(N_CW_A,6)+1,0,1,CW_N2,CW_N3,CW_N4,CW_N5,CW_N6),CHOOSE(MIN(N_CW_A,2)+1,0,CW_A1,CW_A2)))*CW_PER_SWING*AM1817,AM1817))</f>
        <v>26.526767959692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2*ROUNDUP(G1818*1000/V_ZENER,0)*PRICE_Z+(4+IF(CORE_MODE=1,1,0)+IF(OR(CORE_MODE=3,CORE_MODE=4),IF(A_FEED=2,0,1)+2*N_CW+2*N_CW_A,0))*ROUNDUP(G1818*DIODE_SAFETY/V_STICK,0)*PRICE_STICK</f>
        <v>98.4</v>
      </c>
      <c r="AG1818" s="24" t="n">
        <f aca="false">SUM(X1818:AF1818)</f>
        <v>2362.46564865</v>
      </c>
      <c r="AH1818" s="20" t="n">
        <f aca="false">FIXED_BOM</f>
        <v>3754</v>
      </c>
      <c r="AI1818" s="24" t="n">
        <f aca="false">(AG1818+AH1818)*(1+CONT)</f>
        <v>7033.9354959475</v>
      </c>
      <c r="AJ1818" s="24" t="n">
        <f aca="false">IF(AR1818&gt;0,AI1818/AR1818,1000000000000)</f>
        <v>761.55750395967</v>
      </c>
      <c r="AK1818" s="8" t="n">
        <f aca="false">IF(AND(AP1818&gt;=V_NEED,AR1818&gt;=P_MIN,AQ1818&gt;=Z_MIN,F1818&lt;=N_CAP,D1818&lt;=R_MAX,OR(CORONA_REQ=0,O1818&gt;=G1818),OR(CORE_MODE&lt;&gt;3,E_CORE&lt;=E_NULL_MAX),N_CW_A_OK="yes"),1,0)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IF(CORE_MODE=1,G1818,IF(OR(CORE_MODE=3,CORE_MODE=4),IF(A_FEED=2,0,G1818)+(CHOOSE(N_CW+1,0,1,CW_N2,CW_N3,CW_N4,CW_N5,CW_N6)+IF(A_FEED=2,CHOOSE(MIN(N_CW_A,6)+1,0,1,CW_N2,CW_N3,CW_N4,CW_N5,CW_N6),CHOOSE(MIN(N_CW_A,2)+1,0,CW_A1,CW_A2)))*CW_PER_SWING*AM1818,AM1818))</f>
        <v>26.778824891676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2*ROUNDUP(G1819*1000/V_ZENER,0)*PRICE_Z+(4+IF(CORE_MODE=1,1,0)+IF(OR(CORE_MODE=3,CORE_MODE=4),IF(A_FEED=2,0,1)+2*N_CW+2*N_CW_A,0))*ROUNDUP(G1819*DIODE_SAFETY/V_STICK,0)*PRICE_STICK</f>
        <v>98.4</v>
      </c>
      <c r="AG1819" s="24" t="n">
        <f aca="false">SUM(X1819:AF1819)</f>
        <v>3010.16051636</v>
      </c>
      <c r="AH1819" s="20" t="n">
        <f aca="false">FIXED_BOM</f>
        <v>3754</v>
      </c>
      <c r="AI1819" s="24" t="n">
        <f aca="false">(AG1819+AH1819)*(1+CONT)</f>
        <v>7778.784593814</v>
      </c>
      <c r="AJ1819" s="24" t="n">
        <f aca="false">IF(AR1819&gt;0,AI1819/AR1819,1000000000000)</f>
        <v>609.616024044097</v>
      </c>
      <c r="AK1819" s="8" t="n">
        <f aca="false">IF(AND(AP1819&gt;=V_NEED,AR1819&gt;=P_MIN,AQ1819&gt;=Z_MIN,F1819&lt;=N_CAP,D1819&lt;=R_MAX,OR(CORONA_REQ=0,O1819&gt;=G1819),OR(CORE_MODE&lt;&gt;3,E_CORE&lt;=E_NULL_MAX),N_CW_A_OK="yes"),1,0)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IF(CORE_MODE=1,G1819,IF(OR(CORE_MODE=3,CORE_MODE=4),IF(A_FEED=2,0,G1819)+(CHOOSE(N_CW+1,0,1,CW_N2,CW_N3,CW_N4,CW_N5,CW_N6)+IF(A_FEED=2,CHOOSE(MIN(N_CW_A,6)+1,0,1,CW_N2,CW_N3,CW_N4,CW_N5,CW_N6),CHOOSE(MIN(N_CW_A,2)+1,0,CW_A1,CW_A2)))*CW_PER_SWING*AM1819,AM1819))</f>
        <v>27.048844657692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2*ROUNDUP(G1820*1000/V_ZENER,0)*PRICE_Z+(4+IF(CORE_MODE=1,1,0)+IF(OR(CORE_MODE=3,CORE_MODE=4),IF(A_FEED=2,0,1)+2*N_CW+2*N_CW_A,0))*ROUNDUP(G1820*DIODE_SAFETY/V_STICK,0)*PRICE_STICK</f>
        <v>98.4</v>
      </c>
      <c r="AG1820" s="24" t="n">
        <f aca="false">SUM(X1820:AF1820)</f>
        <v>3657.85533604</v>
      </c>
      <c r="AH1820" s="20" t="n">
        <f aca="false">FIXED_BOM</f>
        <v>3754</v>
      </c>
      <c r="AI1820" s="24" t="n">
        <f aca="false">(AG1820+AH1820)*(1+CONT)</f>
        <v>8523.633636446</v>
      </c>
      <c r="AJ1820" s="24" t="n">
        <f aca="false">IF(AR1820&gt;0,AI1820/AR1820,1000000000000)</f>
        <v>523.040137412919</v>
      </c>
      <c r="AK1820" s="8" t="n">
        <f aca="false">IF(AND(AP1820&gt;=V_NEED,AR1820&gt;=P_MIN,AQ1820&gt;=Z_MIN,F1820&lt;=N_CAP,D1820&lt;=R_MAX,OR(CORONA_REQ=0,O1820&gt;=G1820),OR(CORE_MODE&lt;&gt;3,E_CORE&lt;=E_NULL_MAX),N_CW_A_OK="yes"),1,0)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IF(CORE_MODE=1,G1820,IF(OR(CORE_MODE=3,CORE_MODE=4),IF(A_FEED=2,0,G1820)+(CHOOSE(N_CW+1,0,1,CW_N2,CW_N3,CW_N4,CW_N5,CW_N6)+IF(A_FEED=2,CHOOSE(MIN(N_CW_A,6)+1,0,1,CW_N2,CW_N3,CW_N4,CW_N5,CW_N6),CHOOSE(MIN(N_CW_A,2)+1,0,CW_A1,CW_A2)))*CW_PER_SWING*AM1820,AM1820))</f>
        <v>27.254296694196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2*ROUNDUP(G1821*1000/V_ZENER,0)*PRICE_Z+(4+IF(CORE_MODE=1,1,0)+IF(OR(CORE_MODE=3,CORE_MODE=4),IF(A_FEED=2,0,1)+2*N_CW+2*N_CW_A,0))*ROUNDUP(G1821*DIODE_SAFETY/V_STICK,0)*PRICE_STICK</f>
        <v>98.4</v>
      </c>
      <c r="AG1821" s="24" t="n">
        <f aca="false">SUM(X1821:AF1821)</f>
        <v>4305.55014375</v>
      </c>
      <c r="AH1821" s="20" t="n">
        <f aca="false">FIXED_BOM</f>
        <v>3754</v>
      </c>
      <c r="AI1821" s="24" t="n">
        <f aca="false">(AG1821+AH1821)*(1+CONT)</f>
        <v>9268.4826653125</v>
      </c>
      <c r="AJ1821" s="24" t="n">
        <f aca="false">IF(AR1821&gt;0,AI1821/AR1821,1000000000000)</f>
        <v>467.226916500367</v>
      </c>
      <c r="AK1821" s="8" t="n">
        <f aca="false">IF(AND(AP1821&gt;=V_NEED,AR1821&gt;=P_MIN,AQ1821&gt;=Z_MIN,F1821&lt;=N_CAP,D1821&lt;=R_MAX,OR(CORONA_REQ=0,O1821&gt;=G1821),OR(CORE_MODE&lt;&gt;3,E_CORE&lt;=E_NULL_MAX),N_CW_A_OK="yes"),1,0)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IF(CORE_MODE=1,G1821,IF(OR(CORE_MODE=3,CORE_MODE=4),IF(A_FEED=2,0,G1821)+(CHOOSE(N_CW+1,0,1,CW_N2,CW_N3,CW_N4,CW_N5,CW_N6)+IF(A_FEED=2,CHOOSE(MIN(N_CW_A,6)+1,0,1,CW_N2,CW_N3,CW_N4,CW_N5,CW_N6),CHOOSE(MIN(N_CW_A,2)+1,0,CW_A1,CW_A2)))*CW_PER_SWING*AM1821,AM1821))</f>
        <v>27.577092896496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2*ROUNDUP(G1822*1000/V_ZENER,0)*PRICE_Z+(4+IF(CORE_MODE=1,1,0)+IF(OR(CORE_MODE=3,CORE_MODE=4),IF(A_FEED=2,0,1)+2*N_CW+2*N_CW_A,0))*ROUNDUP(G1822*DIODE_SAFETY/V_STICK,0)*PRICE_STICK</f>
        <v>98.4</v>
      </c>
      <c r="AG1822" s="24" t="n">
        <f aca="false">SUM(X1822:AF1822)</f>
        <v>5600.93983811</v>
      </c>
      <c r="AH1822" s="20" t="n">
        <f aca="false">FIXED_BOM</f>
        <v>3754</v>
      </c>
      <c r="AI1822" s="24" t="n">
        <f aca="false">(AG1822+AH1822)*(1+CONT)</f>
        <v>10758.1808138265</v>
      </c>
      <c r="AJ1822" s="24" t="n">
        <f aca="false">IF(AR1822&gt;0,AI1822/AR1822,1000000000000)</f>
        <v>399.923347968561</v>
      </c>
      <c r="AK1822" s="8" t="n">
        <f aca="false">IF(AND(AP1822&gt;=V_NEED,AR1822&gt;=P_MIN,AQ1822&gt;=Z_MIN,F1822&lt;=N_CAP,D1822&lt;=R_MAX,OR(CORONA_REQ=0,O1822&gt;=G1822),OR(CORE_MODE&lt;&gt;3,E_CORE&lt;=E_NULL_MAX),N_CW_A_OK="yes"),1,0)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IF(CORE_MODE=1,G1822,IF(OR(CORE_MODE=3,CORE_MODE=4),IF(A_FEED=2,0,G1822)+(CHOOSE(N_CW+1,0,1,CW_N2,CW_N3,CW_N4,CW_N5,CW_N6)+IF(A_FEED=2,CHOOSE(MIN(N_CW_A,6)+1,0,1,CW_N2,CW_N3,CW_N4,CW_N5,CW_N6),CHOOSE(MIN(N_CW_A,2)+1,0,CW_A1,CW_A2)))*CW_PER_SWING*AM1822,AM1822))</f>
        <v>28.164802700034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2*ROUNDUP(G1823*1000/V_ZENER,0)*PRICE_Z+(4+IF(CORE_MODE=1,1,0)+IF(OR(CORE_MODE=3,CORE_MODE=4),IF(A_FEED=2,0,1)+2*N_CW+2*N_CW_A,0))*ROUNDUP(G1823*DIODE_SAFETY/V_STICK,0)*PRICE_STICK</f>
        <v>98.4</v>
      </c>
      <c r="AG1823" s="24" t="n">
        <f aca="false">SUM(X1823:AF1823)</f>
        <v>1653.37613758</v>
      </c>
      <c r="AH1823" s="20" t="n">
        <f aca="false">FIXED_BOM</f>
        <v>3754</v>
      </c>
      <c r="AI1823" s="24" t="n">
        <f aca="false">(AG1823+AH1823)*(1+CONT)</f>
        <v>6218.482558217</v>
      </c>
      <c r="AJ1823" s="24" t="n">
        <f aca="false">IF(AR1823&gt;0,AI1823/AR1823,1000000000000)</f>
        <v>1503.99030976628</v>
      </c>
      <c r="AK1823" s="8" t="n">
        <f aca="false">IF(AND(AP1823&gt;=V_NEED,AR1823&gt;=P_MIN,AQ1823&gt;=Z_MIN,F1823&lt;=N_CAP,D1823&lt;=R_MAX,OR(CORONA_REQ=0,O1823&gt;=G1823),OR(CORE_MODE&lt;&gt;3,E_CORE&lt;=E_NULL_MAX),N_CW_A_OK="yes"),1,0)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IF(CORE_MODE=1,G1823,IF(OR(CORE_MODE=3,CORE_MODE=4),IF(A_FEED=2,0,G1823)+(CHOOSE(N_CW+1,0,1,CW_N2,CW_N3,CW_N4,CW_N5,CW_N6)+IF(A_FEED=2,CHOOSE(MIN(N_CW_A,6)+1,0,1,CW_N2,CW_N3,CW_N4,CW_N5,CW_N6),CHOOSE(MIN(N_CW_A,2)+1,0,CW_A1,CW_A2)))*CW_PER_SWING*AM1823,AM1823))</f>
        <v>26.536632238116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2*ROUNDUP(G1824*1000/V_ZENER,0)*PRICE_Z+(4+IF(CORE_MODE=1,1,0)+IF(OR(CORE_MODE=3,CORE_MODE=4),IF(A_FEED=2,0,1)+2*N_CW+2*N_CW_A,0))*ROUNDUP(G1824*DIODE_SAFETY/V_STICK,0)*PRICE_STICK</f>
        <v>98.4</v>
      </c>
      <c r="AG1824" s="24" t="n">
        <f aca="false">SUM(X1824:AF1824)</f>
        <v>2215.52740593</v>
      </c>
      <c r="AH1824" s="20" t="n">
        <f aca="false">FIXED_BOM</f>
        <v>3754</v>
      </c>
      <c r="AI1824" s="24" t="n">
        <f aca="false">(AG1824+AH1824)*(1+CONT)</f>
        <v>6864.9565168195</v>
      </c>
      <c r="AJ1824" s="24" t="n">
        <f aca="false">IF(AR1824&gt;0,AI1824/AR1824,1000000000000)</f>
        <v>1014.85684689291</v>
      </c>
      <c r="AK1824" s="8" t="n">
        <f aca="false">IF(AND(AP1824&gt;=V_NEED,AR1824&gt;=P_MIN,AQ1824&gt;=Z_MIN,F1824&lt;=N_CAP,D1824&lt;=R_MAX,OR(CORONA_REQ=0,O1824&gt;=G1824),OR(CORE_MODE&lt;&gt;3,E_CORE&lt;=E_NULL_MAX),N_CW_A_OK="yes"),1,0)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IF(CORE_MODE=1,G1824,IF(OR(CORE_MODE=3,CORE_MODE=4),IF(A_FEED=2,0,G1824)+(CHOOSE(N_CW+1,0,1,CW_N2,CW_N3,CW_N4,CW_N5,CW_N6)+IF(A_FEED=2,CHOOSE(MIN(N_CW_A,6)+1,0,1,CW_N2,CW_N3,CW_N4,CW_N5,CW_N6),CHOOSE(MIN(N_CW_A,2)+1,0,CW_A1,CW_A2)))*CW_PER_SWING*AM1824,AM1824))</f>
        <v>26.745059687346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2*ROUNDUP(G1825*1000/V_ZENER,0)*PRICE_Z+(4+IF(CORE_MODE=1,1,0)+IF(OR(CORE_MODE=3,CORE_MODE=4),IF(A_FEED=2,0,1)+2*N_CW+2*N_CW_A,0))*ROUNDUP(G1825*DIODE_SAFETY/V_STICK,0)*PRICE_STICK</f>
        <v>98.4</v>
      </c>
      <c r="AG1825" s="24" t="n">
        <f aca="false">SUM(X1825:AF1825)</f>
        <v>2880.33066722</v>
      </c>
      <c r="AH1825" s="20" t="n">
        <f aca="false">FIXED_BOM</f>
        <v>3754</v>
      </c>
      <c r="AI1825" s="24" t="n">
        <f aca="false">(AG1825+AH1825)*(1+CONT)</f>
        <v>7629.480267303</v>
      </c>
      <c r="AJ1825" s="24" t="n">
        <f aca="false">IF(AR1825&gt;0,AI1825/AR1825,1000000000000)</f>
        <v>811.160572072274</v>
      </c>
      <c r="AK1825" s="8" t="n">
        <f aca="false">IF(AND(AP1825&gt;=V_NEED,AR1825&gt;=P_MIN,AQ1825&gt;=Z_MIN,F1825&lt;=N_CAP,D1825&lt;=R_MAX,OR(CORONA_REQ=0,O1825&gt;=G1825),OR(CORE_MODE&lt;&gt;3,E_CORE&lt;=E_NULL_MAX),N_CW_A_OK="yes"),1,0)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IF(CORE_MODE=1,G1825,IF(OR(CORE_MODE=3,CORE_MODE=4),IF(A_FEED=2,0,G1825)+(CHOOSE(N_CW+1,0,1,CW_N2,CW_N3,CW_N4,CW_N5,CW_N6)+IF(A_FEED=2,CHOOSE(MIN(N_CW_A,6)+1,0,1,CW_N2,CW_N3,CW_N4,CW_N5,CW_N6),CHOOSE(MIN(N_CW_A,2)+1,0,CW_A1,CW_A2)))*CW_PER_SWING*AM1825,AM1825))</f>
        <v>26.91277788771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2*ROUNDUP(G1826*1000/V_ZENER,0)*PRICE_Z+(4+IF(CORE_MODE=1,1,0)+IF(OR(CORE_MODE=3,CORE_MODE=4),IF(A_FEED=2,0,1)+2*N_CW+2*N_CW_A,0))*ROUNDUP(G1826*DIODE_SAFETY/V_STICK,0)*PRICE_STICK</f>
        <v>98.4</v>
      </c>
      <c r="AG1826" s="24" t="n">
        <f aca="false">SUM(X1826:AF1826)</f>
        <v>3442.48187057</v>
      </c>
      <c r="AH1826" s="20" t="n">
        <f aca="false">FIXED_BOM</f>
        <v>3754</v>
      </c>
      <c r="AI1826" s="24" t="n">
        <f aca="false">(AG1826+AH1826)*(1+CONT)</f>
        <v>8275.9541511555</v>
      </c>
      <c r="AJ1826" s="24" t="n">
        <f aca="false">IF(AR1826&gt;0,AI1826/AR1826,1000000000000)</f>
        <v>687.678435191807</v>
      </c>
      <c r="AK1826" s="8" t="n">
        <f aca="false">IF(AND(AP1826&gt;=V_NEED,AR1826&gt;=P_MIN,AQ1826&gt;=Z_MIN,F1826&lt;=N_CAP,D1826&lt;=R_MAX,OR(CORONA_REQ=0,O1826&gt;=G1826),OR(CORE_MODE&lt;&gt;3,E_CORE&lt;=E_NULL_MAX),N_CW_A_OK="yes"),1,0)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IF(CORE_MODE=1,G1826,IF(OR(CORE_MODE=3,CORE_MODE=4),IF(A_FEED=2,0,G1826)+(CHOOSE(N_CW+1,0,1,CW_N2,CW_N3,CW_N4,CW_N5,CW_N6)+IF(A_FEED=2,CHOOSE(MIN(N_CW_A,6)+1,0,1,CW_N2,CW_N3,CW_N4,CW_N5,CW_N6),CHOOSE(MIN(N_CW_A,2)+1,0,CW_A1,CW_A2)))*CW_PER_SWING*AM1826,AM1826))</f>
        <v>27.12317904153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2*ROUNDUP(G1827*1000/V_ZENER,0)*PRICE_Z+(4+IF(CORE_MODE=1,1,0)+IF(OR(CORE_MODE=3,CORE_MODE=4),IF(A_FEED=2,0,1)+2*N_CW+2*N_CW_A,0))*ROUNDUP(G1827*DIODE_SAFETY/V_STICK,0)*PRICE_STICK</f>
        <v>98.4</v>
      </c>
      <c r="AG1827" s="24" t="n">
        <f aca="false">SUM(X1827:AF1827)</f>
        <v>4107.28513186</v>
      </c>
      <c r="AH1827" s="20" t="n">
        <f aca="false">FIXED_BOM</f>
        <v>3754</v>
      </c>
      <c r="AI1827" s="24" t="n">
        <f aca="false">(AG1827+AH1827)*(1+CONT)</f>
        <v>9040.477901639</v>
      </c>
      <c r="AJ1827" s="24" t="n">
        <f aca="false">IF(AR1827&gt;0,AI1827/AR1827,1000000000000)</f>
        <v>616.01764971974</v>
      </c>
      <c r="AK1827" s="8" t="n">
        <f aca="false">IF(AND(AP1827&gt;=V_NEED,AR1827&gt;=P_MIN,AQ1827&gt;=Z_MIN,F1827&lt;=N_CAP,D1827&lt;=R_MAX,OR(CORONA_REQ=0,O1827&gt;=G1827),OR(CORE_MODE&lt;&gt;3,E_CORE&lt;=E_NULL_MAX),N_CW_A_OK="yes"),1,0)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IF(CORE_MODE=1,G1827,IF(OR(CORE_MODE=3,CORE_MODE=4),IF(A_FEED=2,0,G1827)+(CHOOSE(N_CW+1,0,1,CW_N2,CW_N3,CW_N4,CW_N5,CW_N6)+IF(A_FEED=2,CHOOSE(MIN(N_CW_A,6)+1,0,1,CW_N2,CW_N3,CW_N4,CW_N5,CW_N6),CHOOSE(MIN(N_CW_A,2)+1,0,CW_A1,CW_A2)))*CW_PER_SWING*AM1827,AM1827))</f>
        <v>27.293036482998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2*ROUNDUP(G1828*1000/V_ZENER,0)*PRICE_Z+(4+IF(CORE_MODE=1,1,0)+IF(OR(CORE_MODE=3,CORE_MODE=4),IF(A_FEED=2,0,1)+2*N_CW+2*N_CW_A,0))*ROUNDUP(G1828*DIODE_SAFETY/V_STICK,0)*PRICE_STICK</f>
        <v>98.4</v>
      </c>
      <c r="AG1828" s="24" t="n">
        <f aca="false">SUM(X1828:AF1828)</f>
        <v>5231.58760356</v>
      </c>
      <c r="AH1828" s="20" t="n">
        <f aca="false">FIXED_BOM</f>
        <v>3754</v>
      </c>
      <c r="AI1828" s="24" t="n">
        <f aca="false">(AG1828+AH1828)*(1+CONT)</f>
        <v>10333.425744094</v>
      </c>
      <c r="AJ1828" s="24" t="n">
        <f aca="false">IF(AR1828&gt;0,AI1828/AR1828,1000000000000)</f>
        <v>517.978613427129</v>
      </c>
      <c r="AK1828" s="8" t="n">
        <f aca="false">IF(AND(AP1828&gt;=V_NEED,AR1828&gt;=P_MIN,AQ1828&gt;=Z_MIN,F1828&lt;=N_CAP,D1828&lt;=R_MAX,OR(CORONA_REQ=0,O1828&gt;=G1828),OR(CORE_MODE&lt;&gt;3,E_CORE&lt;=E_NULL_MAX),N_CW_A_OK="yes"),1,0)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IF(CORE_MODE=1,G1828,IF(OR(CORE_MODE=3,CORE_MODE=4),IF(A_FEED=2,0,G1828)+(CHOOSE(N_CW+1,0,1,CW_N2,CW_N3,CW_N4,CW_N5,CW_N6)+IF(A_FEED=2,CHOOSE(MIN(N_CW_A,6)+1,0,1,CW_N2,CW_N3,CW_N4,CW_N5,CW_N6),CHOOSE(MIN(N_CW_A,2)+1,0,CW_A1,CW_A2)))*CW_PER_SWING*AM1828,AM1828))</f>
        <v>27.668171935404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2*ROUNDUP(G1829*1000/V_ZENER,0)*PRICE_Z+(4+IF(CORE_MODE=1,1,0)+IF(OR(CORE_MODE=3,CORE_MODE=4),IF(A_FEED=2,0,1)+2*N_CW+2*N_CW_A,0))*ROUNDUP(G1829*DIODE_SAFETY/V_STICK,0)*PRICE_STICK</f>
        <v>98.4</v>
      </c>
      <c r="AG1829" s="24" t="n">
        <f aca="false">SUM(X1829:AF1829)</f>
        <v>1666.37237356</v>
      </c>
      <c r="AH1829" s="20" t="n">
        <f aca="false">FIXED_BOM</f>
        <v>3754</v>
      </c>
      <c r="AI1829" s="24" t="n">
        <f aca="false">(AG1829+AH1829)*(1+CONT)</f>
        <v>6233.428229594</v>
      </c>
      <c r="AJ1829" s="24" t="n">
        <f aca="false">IF(AR1829&gt;0,AI1829/AR1829,1000000000000)</f>
        <v>1245.09416655511</v>
      </c>
      <c r="AK1829" s="8" t="n">
        <f aca="false">IF(AND(AP1829&gt;=V_NEED,AR1829&gt;=P_MIN,AQ1829&gt;=Z_MIN,F1829&lt;=N_CAP,D1829&lt;=R_MAX,OR(CORONA_REQ=0,O1829&gt;=G1829),OR(CORE_MODE&lt;&gt;3,E_CORE&lt;=E_NULL_MAX),N_CW_A_OK="yes"),1,0)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IF(CORE_MODE=1,G1829,IF(OR(CORE_MODE=3,CORE_MODE=4),IF(A_FEED=2,0,G1829)+(CHOOSE(N_CW+1,0,1,CW_N2,CW_N3,CW_N4,CW_N5,CW_N6)+IF(A_FEED=2,CHOOSE(MIN(N_CW_A,6)+1,0,1,CW_N2,CW_N3,CW_N4,CW_N5,CW_N6),CHOOSE(MIN(N_CW_A,2)+1,0,CW_A1,CW_A2)))*CW_PER_SWING*AM1829,AM1829))</f>
        <v>26.570291329296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2*ROUNDUP(G1830*1000/V_ZENER,0)*PRICE_Z+(4+IF(CORE_MODE=1,1,0)+IF(OR(CORE_MODE=3,CORE_MODE=4),IF(A_FEED=2,0,1)+2*N_CW+2*N_CW_A,0))*ROUNDUP(G1830*DIODE_SAFETY/V_STICK,0)*PRICE_STICK</f>
        <v>98.4</v>
      </c>
      <c r="AG1830" s="24" t="n">
        <f aca="false">SUM(X1830:AF1830)</f>
        <v>2337.67382481</v>
      </c>
      <c r="AH1830" s="20" t="n">
        <f aca="false">FIXED_BOM</f>
        <v>3754</v>
      </c>
      <c r="AI1830" s="24" t="n">
        <f aca="false">(AG1830+AH1830)*(1+CONT)</f>
        <v>7005.4248985315</v>
      </c>
      <c r="AJ1830" s="24" t="n">
        <f aca="false">IF(AR1830&gt;0,AI1830/AR1830,1000000000000)</f>
        <v>860.453146780657</v>
      </c>
      <c r="AK1830" s="8" t="n">
        <f aca="false">IF(AND(AP1830&gt;=V_NEED,AR1830&gt;=P_MIN,AQ1830&gt;=Z_MIN,F1830&lt;=N_CAP,D1830&lt;=R_MAX,OR(CORONA_REQ=0,O1830&gt;=G1830),OR(CORE_MODE&lt;&gt;3,E_CORE&lt;=E_NULL_MAX),N_CW_A_OK="yes"),1,0)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IF(CORE_MODE=1,G1830,IF(OR(CORE_MODE=3,CORE_MODE=4),IF(A_FEED=2,0,G1830)+(CHOOSE(N_CW+1,0,1,CW_N2,CW_N3,CW_N4,CW_N5,CW_N6)+IF(A_FEED=2,CHOOSE(MIN(N_CW_A,6)+1,0,1,CW_N2,CW_N3,CW_N4,CW_N5,CW_N6),CHOOSE(MIN(N_CW_A,2)+1,0,CW_A1,CW_A2)))*CW_PER_SWING*AM1830,AM1830))</f>
        <v>26.781486209478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2*ROUNDUP(G1831*1000/V_ZENER,0)*PRICE_Z+(4+IF(CORE_MODE=1,1,0)+IF(OR(CORE_MODE=3,CORE_MODE=4),IF(A_FEED=2,0,1)+2*N_CW+2*N_CW_A,0))*ROUNDUP(G1831*DIODE_SAFETY/V_STICK,0)*PRICE_STICK</f>
        <v>98.4</v>
      </c>
      <c r="AG1831" s="24" t="n">
        <f aca="false">SUM(X1831:AF1831)</f>
        <v>3008.97526559</v>
      </c>
      <c r="AH1831" s="20" t="n">
        <f aca="false">FIXED_BOM</f>
        <v>3754</v>
      </c>
      <c r="AI1831" s="24" t="n">
        <f aca="false">(AG1831+AH1831)*(1+CONT)</f>
        <v>7777.4215554285</v>
      </c>
      <c r="AJ1831" s="24" t="n">
        <f aca="false">IF(AR1831&gt;0,AI1831/AR1831,1000000000000)</f>
        <v>689.704115096793</v>
      </c>
      <c r="AK1831" s="8" t="n">
        <f aca="false">IF(AND(AP1831&gt;=V_NEED,AR1831&gt;=P_MIN,AQ1831&gt;=Z_MIN,F1831&lt;=N_CAP,D1831&lt;=R_MAX,OR(CORONA_REQ=0,O1831&gt;=G1831),OR(CORE_MODE&lt;&gt;3,E_CORE&lt;=E_NULL_MAX),N_CW_A_OK="yes"),1,0)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IF(CORE_MODE=1,G1831,IF(OR(CORE_MODE=3,CORE_MODE=4),IF(A_FEED=2,0,G1831)+(CHOOSE(N_CW+1,0,1,CW_N2,CW_N3,CW_N4,CW_N5,CW_N6)+IF(A_FEED=2,CHOOSE(MIN(N_CW_A,6)+1,0,1,CW_N2,CW_N3,CW_N4,CW_N5,CW_N6),CHOOSE(MIN(N_CW_A,2)+1,0,CW_A1,CW_A2)))*CW_PER_SWING*AM1831,AM1831))</f>
        <v>27.03181561938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2*ROUNDUP(G1832*1000/V_ZENER,0)*PRICE_Z+(4+IF(CORE_MODE=1,1,0)+IF(OR(CORE_MODE=3,CORE_MODE=4),IF(A_FEED=2,0,1)+2*N_CW+2*N_CW_A,0))*ROUNDUP(G1832*DIODE_SAFETY/V_STICK,0)*PRICE_STICK</f>
        <v>98.4</v>
      </c>
      <c r="AG1832" s="24" t="n">
        <f aca="false">SUM(X1832:AF1832)</f>
        <v>3680.27664487</v>
      </c>
      <c r="AH1832" s="20" t="n">
        <f aca="false">FIXED_BOM</f>
        <v>3754</v>
      </c>
      <c r="AI1832" s="24" t="n">
        <f aca="false">(AG1832+AH1832)*(1+CONT)</f>
        <v>8549.4181416005</v>
      </c>
      <c r="AJ1832" s="24" t="n">
        <f aca="false">IF(AR1832&gt;0,AI1832/AR1832,1000000000000)</f>
        <v>593.173224516949</v>
      </c>
      <c r="AK1832" s="8" t="n">
        <f aca="false">IF(AND(AP1832&gt;=V_NEED,AR1832&gt;=P_MIN,AQ1832&gt;=Z_MIN,F1832&lt;=N_CAP,D1832&lt;=R_MAX,OR(CORONA_REQ=0,O1832&gt;=G1832),OR(CORE_MODE&lt;&gt;3,E_CORE&lt;=E_NULL_MAX),N_CW_A_OK="yes"),1,0)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IF(CORE_MODE=1,G1832,IF(OR(CORE_MODE=3,CORE_MODE=4),IF(A_FEED=2,0,G1832)+(CHOOSE(N_CW+1,0,1,CW_N2,CW_N3,CW_N4,CW_N5,CW_N6)+IF(A_FEED=2,CHOOSE(MIN(N_CW_A,6)+1,0,1,CW_N2,CW_N3,CW_N4,CW_N5,CW_N6),CHOOSE(MIN(N_CW_A,2)+1,0,CW_A1,CW_A2)))*CW_PER_SWING*AM1832,AM1832))</f>
        <v>27.241406068734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2*ROUNDUP(G1833*1000/V_ZENER,0)*PRICE_Z+(4+IF(CORE_MODE=1,1,0)+IF(OR(CORE_MODE=3,CORE_MODE=4),IF(A_FEED=2,0,1)+2*N_CW+2*N_CW_A,0))*ROUNDUP(G1833*DIODE_SAFETY/V_STICK,0)*PRICE_STICK</f>
        <v>98.4</v>
      </c>
      <c r="AG1833" s="24" t="n">
        <f aca="false">SUM(X1833:AF1833)</f>
        <v>4248.92596621</v>
      </c>
      <c r="AH1833" s="20" t="n">
        <f aca="false">FIXED_BOM</f>
        <v>3754</v>
      </c>
      <c r="AI1833" s="24" t="n">
        <f aca="false">(AG1833+AH1833)*(1+CONT)</f>
        <v>9203.3648611415</v>
      </c>
      <c r="AJ1833" s="24" t="n">
        <f aca="false">IF(AR1833&gt;0,AI1833/AR1833,1000000000000)</f>
        <v>524.276154529127</v>
      </c>
      <c r="AK1833" s="8" t="n">
        <f aca="false">IF(AND(AP1833&gt;=V_NEED,AR1833&gt;=P_MIN,AQ1833&gt;=Z_MIN,F1833&lt;=N_CAP,D1833&lt;=R_MAX,OR(CORONA_REQ=0,O1833&gt;=G1833),OR(CORE_MODE&lt;&gt;3,E_CORE&lt;=E_NULL_MAX),N_CW_A_OK="yes"),1,0)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IF(CORE_MODE=1,G1833,IF(OR(CORE_MODE=3,CORE_MODE=4),IF(A_FEED=2,0,G1833)+(CHOOSE(N_CW+1,0,1,CW_N2,CW_N3,CW_N4,CW_N5,CW_N6)+IF(A_FEED=2,CHOOSE(MIN(N_CW_A,6)+1,0,1,CW_N2,CW_N3,CW_N4,CW_N5,CW_N6),CHOOSE(MIN(N_CW_A,2)+1,0,CW_A1,CW_A2)))*CW_PER_SWING*AM1833,AM1833))</f>
        <v>27.410541940782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2*ROUNDUP(G1834*1000/V_ZENER,0)*PRICE_Z+(4+IF(CORE_MODE=1,1,0)+IF(OR(CORE_MODE=3,CORE_MODE=4),IF(A_FEED=2,0,1)+2*N_CW+2*N_CW_A,0))*ROUNDUP(G1834*DIODE_SAFETY/V_STICK,0)*PRICE_STICK</f>
        <v>98.4</v>
      </c>
      <c r="AG1834" s="24" t="n">
        <f aca="false">SUM(X1834:AF1834)</f>
        <v>5591.52879674</v>
      </c>
      <c r="AH1834" s="20" t="n">
        <f aca="false">FIXED_BOM</f>
        <v>3754</v>
      </c>
      <c r="AI1834" s="24" t="n">
        <f aca="false">(AG1834+AH1834)*(1+CONT)</f>
        <v>10747.358116251</v>
      </c>
      <c r="AJ1834" s="24" t="n">
        <f aca="false">IF(AR1834&gt;0,AI1834/AR1834,1000000000000)</f>
        <v>450.858694898016</v>
      </c>
      <c r="AK1834" s="8" t="n">
        <f aca="false">IF(AND(AP1834&gt;=V_NEED,AR1834&gt;=P_MIN,AQ1834&gt;=Z_MIN,F1834&lt;=N_CAP,D1834&lt;=R_MAX,OR(CORONA_REQ=0,O1834&gt;=G1834),OR(CORE_MODE&lt;&gt;3,E_CORE&lt;=E_NULL_MAX),N_CW_A_OK="yes"),1,0)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IF(CORE_MODE=1,G1834,IF(OR(CORE_MODE=3,CORE_MODE=4),IF(A_FEED=2,0,G1834)+(CHOOSE(N_CW+1,0,1,CW_N2,CW_N3,CW_N4,CW_N5,CW_N6)+IF(A_FEED=2,CHOOSE(MIN(N_CW_A,6)+1,0,1,CW_N2,CW_N3,CW_N4,CW_N5,CW_N6),CHOOSE(MIN(N_CW_A,2)+1,0,CW_A1,CW_A2)))*CW_PER_SWING*AM1834,AM1834))</f>
        <v>28.001537007444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2*ROUNDUP(G1835*1000/V_ZENER,0)*PRICE_Z+(4+IF(CORE_MODE=1,1,0)+IF(OR(CORE_MODE=3,CORE_MODE=4),IF(A_FEED=2,0,1)+2*N_CW+2*N_CW_A,0))*ROUNDUP(G1835*DIODE_SAFETY/V_STICK,0)*PRICE_STICK</f>
        <v>98.4</v>
      </c>
      <c r="AG1835" s="24" t="n">
        <f aca="false">SUM(X1835:AF1835)</f>
        <v>1782.02073945</v>
      </c>
      <c r="AH1835" s="20" t="n">
        <f aca="false">FIXED_BOM</f>
        <v>3754</v>
      </c>
      <c r="AI1835" s="24" t="n">
        <f aca="false">(AG1835+AH1835)*(1+CONT)</f>
        <v>6366.4238503675</v>
      </c>
      <c r="AJ1835" s="24" t="n">
        <f aca="false">IF(AR1835&gt;0,AI1835/AR1835,1000000000000)</f>
        <v>1126.43424145694</v>
      </c>
      <c r="AK1835" s="8" t="n">
        <f aca="false">IF(AND(AP1835&gt;=V_NEED,AR1835&gt;=P_MIN,AQ1835&gt;=Z_MIN,F1835&lt;=N_CAP,D1835&lt;=R_MAX,OR(CORONA_REQ=0,O1835&gt;=G1835),OR(CORE_MODE&lt;&gt;3,E_CORE&lt;=E_NULL_MAX),N_CW_A_OK="yes"),1,0)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IF(CORE_MODE=1,G1835,IF(OR(CORE_MODE=3,CORE_MODE=4),IF(A_FEED=2,0,G1835)+(CHOOSE(N_CW+1,0,1,CW_N2,CW_N3,CW_N4,CW_N5,CW_N6)+IF(A_FEED=2,CHOOSE(MIN(N_CW_A,6)+1,0,1,CW_N2,CW_N3,CW_N4,CW_N5,CW_N6),CHOOSE(MIN(N_CW_A,2)+1,0,CW_A1,CW_A2)))*CW_PER_SWING*AM1835,AM1835))</f>
        <v>26.496147949128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2*ROUNDUP(G1836*1000/V_ZENER,0)*PRICE_Z+(4+IF(CORE_MODE=1,1,0)+IF(OR(CORE_MODE=3,CORE_MODE=4),IF(A_FEED=2,0,1)+2*N_CW+2*N_CW_A,0))*ROUNDUP(G1836*DIODE_SAFETY/V_STICK,0)*PRICE_STICK</f>
        <v>98.4</v>
      </c>
      <c r="AG1836" s="24" t="n">
        <f aca="false">SUM(X1836:AF1836)</f>
        <v>2459.82029322</v>
      </c>
      <c r="AH1836" s="20" t="n">
        <f aca="false">FIXED_BOM</f>
        <v>3754</v>
      </c>
      <c r="AI1836" s="24" t="n">
        <f aca="false">(AG1836+AH1836)*(1+CONT)</f>
        <v>7145.893337203</v>
      </c>
      <c r="AJ1836" s="24" t="n">
        <f aca="false">IF(AR1836&gt;0,AI1836/AR1836,1000000000000)</f>
        <v>782.079339576673</v>
      </c>
      <c r="AK1836" s="8" t="n">
        <f aca="false">IF(AND(AP1836&gt;=V_NEED,AR1836&gt;=P_MIN,AQ1836&gt;=Z_MIN,F1836&lt;=N_CAP,D1836&lt;=R_MAX,OR(CORONA_REQ=0,O1836&gt;=G1836),OR(CORE_MODE&lt;&gt;3,E_CORE&lt;=E_NULL_MAX),N_CW_A_OK="yes"),1,0)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IF(CORE_MODE=1,G1836,IF(OR(CORE_MODE=3,CORE_MODE=4),IF(A_FEED=2,0,G1836)+(CHOOSE(N_CW+1,0,1,CW_N2,CW_N3,CW_N4,CW_N5,CW_N6)+IF(A_FEED=2,CHOOSE(MIN(N_CW_A,6)+1,0,1,CW_N2,CW_N3,CW_N4,CW_N5,CW_N6),CHOOSE(MIN(N_CW_A,2)+1,0,CW_A1,CW_A2)))*CW_PER_SWING*AM1836,AM1836))</f>
        <v>26.74936363671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2*ROUNDUP(G1837*1000/V_ZENER,0)*PRICE_Z+(4+IF(CORE_MODE=1,1,0)+IF(OR(CORE_MODE=3,CORE_MODE=4),IF(A_FEED=2,0,1)+2*N_CW+2*N_CW_A,0))*ROUNDUP(G1837*DIODE_SAFETY/V_STICK,0)*PRICE_STICK</f>
        <v>98.4</v>
      </c>
      <c r="AG1837" s="24" t="n">
        <f aca="false">SUM(X1837:AF1837)</f>
        <v>3137.61986246</v>
      </c>
      <c r="AH1837" s="20" t="n">
        <f aca="false">FIXED_BOM</f>
        <v>3754</v>
      </c>
      <c r="AI1837" s="24" t="n">
        <f aca="false">(AG1837+AH1837)*(1+CONT)</f>
        <v>7925.362841829</v>
      </c>
      <c r="AJ1837" s="24" t="n">
        <f aca="false">IF(AR1837&gt;0,AI1837/AR1837,1000000000000)</f>
        <v>627.195109433928</v>
      </c>
      <c r="AK1837" s="8" t="n">
        <f aca="false">IF(AND(AP1837&gt;=V_NEED,AR1837&gt;=P_MIN,AQ1837&gt;=Z_MIN,F1837&lt;=N_CAP,D1837&lt;=R_MAX,OR(CORONA_REQ=0,O1837&gt;=G1837),OR(CORE_MODE&lt;&gt;3,E_CORE&lt;=E_NULL_MAX),N_CW_A_OK="yes"),1,0)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IF(CORE_MODE=1,G1837,IF(OR(CORE_MODE=3,CORE_MODE=4),IF(A_FEED=2,0,G1837)+(CHOOSE(N_CW+1,0,1,CW_N2,CW_N3,CW_N4,CW_N5,CW_N6)+IF(A_FEED=2,CHOOSE(MIN(N_CW_A,6)+1,0,1,CW_N2,CW_N3,CW_N4,CW_N5,CW_N6),CHOOSE(MIN(N_CW_A,2)+1,0,CW_A1,CW_A2)))*CW_PER_SWING*AM1837,AM1837))</f>
        <v>27.017986953672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2*ROUNDUP(G1838*1000/V_ZENER,0)*PRICE_Z+(4+IF(CORE_MODE=1,1,0)+IF(OR(CORE_MODE=3,CORE_MODE=4),IF(A_FEED=2,0,1)+2*N_CW+2*N_CW_A,0))*ROUNDUP(G1838*DIODE_SAFETY/V_STICK,0)*PRICE_STICK</f>
        <v>98.4</v>
      </c>
      <c r="AG1838" s="24" t="n">
        <f aca="false">SUM(X1838:AF1838)</f>
        <v>3815.41929973</v>
      </c>
      <c r="AH1838" s="20" t="n">
        <f aca="false">FIXED_BOM</f>
        <v>3754</v>
      </c>
      <c r="AI1838" s="24" t="n">
        <f aca="false">(AG1838+AH1838)*(1+CONT)</f>
        <v>8704.8321946895</v>
      </c>
      <c r="AJ1838" s="24" t="n">
        <f aca="false">IF(AR1838&gt;0,AI1838/AR1838,1000000000000)</f>
        <v>539.919301112596</v>
      </c>
      <c r="AK1838" s="8" t="n">
        <f aca="false">IF(AND(AP1838&gt;=V_NEED,AR1838&gt;=P_MIN,AQ1838&gt;=Z_MIN,F1838&lt;=N_CAP,D1838&lt;=R_MAX,OR(CORONA_REQ=0,O1838&gt;=G1838),OR(CORE_MODE&lt;&gt;3,E_CORE&lt;=E_NULL_MAX),N_CW_A_OK="yes"),1,0)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IF(CORE_MODE=1,G1838,IF(OR(CORE_MODE=3,CORE_MODE=4),IF(A_FEED=2,0,G1838)+(CHOOSE(N_CW+1,0,1,CW_N2,CW_N3,CW_N4,CW_N5,CW_N6)+IF(A_FEED=2,CHOOSE(MIN(N_CW_A,6)+1,0,1,CW_N2,CW_N3,CW_N4,CW_N5,CW_N6),CHOOSE(MIN(N_CW_A,2)+1,0,CW_A1,CW_A2)))*CW_PER_SWING*AM1838,AM1838))</f>
        <v>27.222399081306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2*ROUNDUP(G1839*1000/V_ZENER,0)*PRICE_Z+(4+IF(CORE_MODE=1,1,0)+IF(OR(CORE_MODE=3,CORE_MODE=4),IF(A_FEED=2,0,1)+2*N_CW+2*N_CW_A,0))*ROUNDUP(G1839*DIODE_SAFETY/V_STICK,0)*PRICE_STICK</f>
        <v>98.4</v>
      </c>
      <c r="AG1839" s="24" t="n">
        <f aca="false">SUM(X1839:AF1839)</f>
        <v>4493.21886897</v>
      </c>
      <c r="AH1839" s="20" t="n">
        <f aca="false">FIXED_BOM</f>
        <v>3754</v>
      </c>
      <c r="AI1839" s="24" t="n">
        <f aca="false">(AG1839+AH1839)*(1+CONT)</f>
        <v>9484.3016993155</v>
      </c>
      <c r="AJ1839" s="24" t="n">
        <f aca="false">IF(AR1839&gt;0,AI1839/AR1839,1000000000000)</f>
        <v>483.530394726255</v>
      </c>
      <c r="AK1839" s="8" t="n">
        <f aca="false">IF(AND(AP1839&gt;=V_NEED,AR1839&gt;=P_MIN,AQ1839&gt;=Z_MIN,F1839&lt;=N_CAP,D1839&lt;=R_MAX,OR(CORONA_REQ=0,O1839&gt;=G1839),OR(CORE_MODE&lt;&gt;3,E_CORE&lt;=E_NULL_MAX),N_CW_A_OK="yes"),1,0)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IF(CORE_MODE=1,G1839,IF(OR(CORE_MODE=3,CORE_MODE=4),IF(A_FEED=2,0,G1839)+(CHOOSE(N_CW+1,0,1,CW_N2,CW_N3,CW_N4,CW_N5,CW_N6)+IF(A_FEED=2,CHOOSE(MIN(N_CW_A,6)+1,0,1,CW_N2,CW_N3,CW_N4,CW_N5,CW_N6),CHOOSE(MIN(N_CW_A,2)+1,0,CW_A1,CW_A2)))*CW_PER_SWING*AM1839,AM1839))</f>
        <v>27.545267440548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2*ROUNDUP(G1840*1000/V_ZENER,0)*PRICE_Z+(4+IF(CORE_MODE=1,1,0)+IF(OR(CORE_MODE=3,CORE_MODE=4),IF(A_FEED=2,0,1)+2*N_CW+2*N_CW_A,0))*ROUNDUP(G1840*DIODE_SAFETY/V_STICK,0)*PRICE_STICK</f>
        <v>98.4</v>
      </c>
      <c r="AG1840" s="24" t="n">
        <f aca="false">SUM(X1840:AF1840)</f>
        <v>5848.81799048</v>
      </c>
      <c r="AH1840" s="20" t="n">
        <f aca="false">FIXED_BOM</f>
        <v>3754</v>
      </c>
      <c r="AI1840" s="24" t="n">
        <f aca="false">(AG1840+AH1840)*(1+CONT)</f>
        <v>11043.240689052</v>
      </c>
      <c r="AJ1840" s="24" t="n">
        <f aca="false">IF(AR1840&gt;0,AI1840/AR1840,1000000000000)</f>
        <v>414.97602371869</v>
      </c>
      <c r="AK1840" s="8" t="n">
        <f aca="false">IF(AND(AP1840&gt;=V_NEED,AR1840&gt;=P_MIN,AQ1840&gt;=Z_MIN,F1840&lt;=N_CAP,D1840&lt;=R_MAX,OR(CORONA_REQ=0,O1840&gt;=G1840),OR(CORE_MODE&lt;&gt;3,E_CORE&lt;=E_NULL_MAX),N_CW_A_OK="yes"),1,0)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IF(CORE_MODE=1,G1840,IF(OR(CORE_MODE=3,CORE_MODE=4),IF(A_FEED=2,0,G1840)+(CHOOSE(N_CW+1,0,1,CW_N2,CW_N3,CW_N4,CW_N5,CW_N6)+IF(A_FEED=2,CHOOSE(MIN(N_CW_A,6)+1,0,1,CW_N2,CW_N3,CW_N4,CW_N5,CW_N6),CHOOSE(MIN(N_CW_A,2)+1,0,CW_A1,CW_A2)))*CW_PER_SWING*AM1840,AM1840))</f>
        <v>28.127480582916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2*ROUNDUP(G1841*1000/V_ZENER,0)*PRICE_Z+(4+IF(CORE_MODE=1,1,0)+IF(OR(CORE_MODE=3,CORE_MODE=4),IF(A_FEED=2,0,1)+2*N_CW+2*N_CW_A,0))*ROUNDUP(G1841*DIODE_SAFETY/V_STICK,0)*PRICE_STICK</f>
        <v>98.4</v>
      </c>
      <c r="AG1841" s="24" t="n">
        <f aca="false">SUM(X1841:AF1841)</f>
        <v>1707.08744674</v>
      </c>
      <c r="AH1841" s="20" t="n">
        <f aca="false">FIXED_BOM</f>
        <v>3754</v>
      </c>
      <c r="AI1841" s="24" t="n">
        <f aca="false">(AG1841+AH1841)*(1+CONT)</f>
        <v>6280.250563751</v>
      </c>
      <c r="AJ1841" s="24" t="n">
        <f aca="false">IF(AR1841&gt;0,AI1841/AR1841,1000000000000)</f>
        <v>1527.19949627553</v>
      </c>
      <c r="AK1841" s="8" t="n">
        <f aca="false">IF(AND(AP1841&gt;=V_NEED,AR1841&gt;=P_MIN,AQ1841&gt;=Z_MIN,F1841&lt;=N_CAP,D1841&lt;=R_MAX,OR(CORONA_REQ=0,O1841&gt;=G1841),OR(CORE_MODE&lt;&gt;3,E_CORE&lt;=E_NULL_MAX),N_CW_A_OK="yes"),1,0)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IF(CORE_MODE=1,G1841,IF(OR(CORE_MODE=3,CORE_MODE=4),IF(A_FEED=2,0,G1841)+(CHOOSE(N_CW+1,0,1,CW_N2,CW_N3,CW_N4,CW_N5,CW_N6)+IF(A_FEED=2,CHOOSE(MIN(N_CW_A,6)+1,0,1,CW_N2,CW_N3,CW_N4,CW_N5,CW_N6),CHOOSE(MIN(N_CW_A,2)+1,0,CW_A1,CW_A2)))*CW_PER_SWING*AM1841,AM1841))</f>
        <v>26.511513133248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2*ROUNDUP(G1842*1000/V_ZENER,0)*PRICE_Z+(4+IF(CORE_MODE=1,1,0)+IF(OR(CORE_MODE=3,CORE_MODE=4),IF(A_FEED=2,0,1)+2*N_CW+2*N_CW_A,0))*ROUNDUP(G1842*DIODE_SAFETY/V_STICK,0)*PRICE_STICK</f>
        <v>98.4</v>
      </c>
      <c r="AG1842" s="24" t="n">
        <f aca="false">SUM(X1842:AF1842)</f>
        <v>2289.05376378</v>
      </c>
      <c r="AH1842" s="20" t="n">
        <f aca="false">FIXED_BOM</f>
        <v>3754</v>
      </c>
      <c r="AI1842" s="24" t="n">
        <f aca="false">(AG1842+AH1842)*(1+CONT)</f>
        <v>6949.511828347</v>
      </c>
      <c r="AJ1842" s="24" t="n">
        <f aca="false">IF(AR1842&gt;0,AI1842/AR1842,1000000000000)</f>
        <v>1033.00356081972</v>
      </c>
      <c r="AK1842" s="8" t="n">
        <f aca="false">IF(AND(AP1842&gt;=V_NEED,AR1842&gt;=P_MIN,AQ1842&gt;=Z_MIN,F1842&lt;=N_CAP,D1842&lt;=R_MAX,OR(CORONA_REQ=0,O1842&gt;=G1842),OR(CORE_MODE&lt;&gt;3,E_CORE&lt;=E_NULL_MAX),N_CW_A_OK="yes"),1,0)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IF(CORE_MODE=1,G1842,IF(OR(CORE_MODE=3,CORE_MODE=4),IF(A_FEED=2,0,G1842)+(CHOOSE(N_CW+1,0,1,CW_N2,CW_N3,CW_N4,CW_N5,CW_N6)+IF(A_FEED=2,CHOOSE(MIN(N_CW_A,6)+1,0,1,CW_N2,CW_N3,CW_N4,CW_N5,CW_N6),CHOOSE(MIN(N_CW_A,2)+1,0,CW_A1,CW_A2)))*CW_PER_SWING*AM1842,AM1842))</f>
        <v>26.724694451598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2*ROUNDUP(G1843*1000/V_ZENER,0)*PRICE_Z+(4+IF(CORE_MODE=1,1,0)+IF(OR(CORE_MODE=3,CORE_MODE=4),IF(A_FEED=2,0,1)+2*N_CW+2*N_CW_A,0))*ROUNDUP(G1843*DIODE_SAFETY/V_STICK,0)*PRICE_STICK</f>
        <v>98.4</v>
      </c>
      <c r="AG1843" s="24" t="n">
        <f aca="false">SUM(X1843:AF1843)</f>
        <v>2980.71264965</v>
      </c>
      <c r="AH1843" s="20" t="n">
        <f aca="false">FIXED_BOM</f>
        <v>3754</v>
      </c>
      <c r="AI1843" s="24" t="n">
        <f aca="false">(AG1843+AH1843)*(1+CONT)</f>
        <v>7744.9195470975</v>
      </c>
      <c r="AJ1843" s="24" t="n">
        <f aca="false">IF(AR1843&gt;0,AI1843/AR1843,1000000000000)</f>
        <v>827.51480001794</v>
      </c>
      <c r="AK1843" s="8" t="n">
        <f aca="false">IF(AND(AP1843&gt;=V_NEED,AR1843&gt;=P_MIN,AQ1843&gt;=Z_MIN,F1843&lt;=N_CAP,D1843&lt;=R_MAX,OR(CORONA_REQ=0,O1843&gt;=G1843),OR(CORE_MODE&lt;&gt;3,E_CORE&lt;=E_NULL_MAX),N_CW_A_OK="yes"),1,0)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IF(CORE_MODE=1,G1843,IF(OR(CORE_MODE=3,CORE_MODE=4),IF(A_FEED=2,0,G1843)+(CHOOSE(N_CW+1,0,1,CW_N2,CW_N3,CW_N4,CW_N5,CW_N6)+IF(A_FEED=2,CHOOSE(MIN(N_CW_A,6)+1,0,1,CW_N2,CW_N3,CW_N4,CW_N5,CW_N6),CHOOSE(MIN(N_CW_A,2)+1,0,CW_A1,CW_A2)))*CW_PER_SWING*AM1843,AM1843))</f>
        <v>26.895702159612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2*ROUNDUP(G1844*1000/V_ZENER,0)*PRICE_Z+(4+IF(CORE_MODE=1,1,0)+IF(OR(CORE_MODE=3,CORE_MODE=4),IF(A_FEED=2,0,1)+2*N_CW+2*N_CW_A,0))*ROUNDUP(G1844*DIODE_SAFETY/V_STICK,0)*PRICE_STICK</f>
        <v>98.4</v>
      </c>
      <c r="AG1844" s="24" t="n">
        <f aca="false">SUM(X1844:AF1844)</f>
        <v>3562.67894972</v>
      </c>
      <c r="AH1844" s="20" t="n">
        <f aca="false">FIXED_BOM</f>
        <v>3754</v>
      </c>
      <c r="AI1844" s="24" t="n">
        <f aca="false">(AG1844+AH1844)*(1+CONT)</f>
        <v>8414.180792178</v>
      </c>
      <c r="AJ1844" s="24" t="n">
        <f aca="false">IF(AR1844&gt;0,AI1844/AR1844,1000000000000)</f>
        <v>702.366097513432</v>
      </c>
      <c r="AK1844" s="8" t="n">
        <f aca="false">IF(AND(AP1844&gt;=V_NEED,AR1844&gt;=P_MIN,AQ1844&gt;=Z_MIN,F1844&lt;=N_CAP,D1844&lt;=R_MAX,OR(CORONA_REQ=0,O1844&gt;=G1844),OR(CORE_MODE&lt;&gt;3,E_CORE&lt;=E_NULL_MAX),N_CW_A_OK="yes"),1,0)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IF(CORE_MODE=1,G1844,IF(OR(CORE_MODE=3,CORE_MODE=4),IF(A_FEED=2,0,G1844)+(CHOOSE(N_CW+1,0,1,CW_N2,CW_N3,CW_N4,CW_N5,CW_N6)+IF(A_FEED=2,CHOOSE(MIN(N_CW_A,6)+1,0,1,CW_N2,CW_N3,CW_N4,CW_N5,CW_N6),CHOOSE(MIN(N_CW_A,2)+1,0,CW_A1,CW_A2)))*CW_PER_SWING*AM1844,AM1844))</f>
        <v>27.106684813494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2*ROUNDUP(G1845*1000/V_ZENER,0)*PRICE_Z+(4+IF(CORE_MODE=1,1,0)+IF(OR(CORE_MODE=3,CORE_MODE=4),IF(A_FEED=2,0,1)+2*N_CW+2*N_CW_A,0))*ROUNDUP(G1845*DIODE_SAFETY/V_STICK,0)*PRICE_STICK</f>
        <v>98.4</v>
      </c>
      <c r="AG1845" s="24" t="n">
        <f aca="false">SUM(X1845:AF1845)</f>
        <v>4254.33783559</v>
      </c>
      <c r="AH1845" s="20" t="n">
        <f aca="false">FIXED_BOM</f>
        <v>3754</v>
      </c>
      <c r="AI1845" s="24" t="n">
        <f aca="false">(AG1845+AH1845)*(1+CONT)</f>
        <v>9209.5885109285</v>
      </c>
      <c r="AJ1845" s="24" t="n">
        <f aca="false">IF(AR1845&gt;0,AI1845/AR1845,1000000000000)</f>
        <v>631.031148289456</v>
      </c>
      <c r="AK1845" s="8" t="n">
        <f aca="false">IF(AND(AP1845&gt;=V_NEED,AR1845&gt;=P_MIN,AQ1845&gt;=Z_MIN,F1845&lt;=N_CAP,D1845&lt;=R_MAX,OR(CORONA_REQ=0,O1845&gt;=G1845),OR(CORE_MODE&lt;&gt;3,E_CORE&lt;=E_NULL_MAX),N_CW_A_OK="yes"),1,0)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IF(CORE_MODE=1,G1845,IF(OR(CORE_MODE=3,CORE_MODE=4),IF(A_FEED=2,0,G1845)+(CHOOSE(N_CW+1,0,1,CW_N2,CW_N3,CW_N4,CW_N5,CW_N6)+IF(A_FEED=2,CHOOSE(MIN(N_CW_A,6)+1,0,1,CW_N2,CW_N3,CW_N4,CW_N5,CW_N6),CHOOSE(MIN(N_CW_A,2)+1,0,CW_A1,CW_A2)))*CW_PER_SWING*AM1845,AM1845))</f>
        <v>27.276886061568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2*ROUNDUP(G1846*1000/V_ZENER,0)*PRICE_Z+(4+IF(CORE_MODE=1,1,0)+IF(OR(CORE_MODE=3,CORE_MODE=4),IF(A_FEED=2,0,1)+2*N_CW+2*N_CW_A,0))*ROUNDUP(G1846*DIODE_SAFETY/V_STICK,0)*PRICE_STICK</f>
        <v>98.4</v>
      </c>
      <c r="AG1846" s="24" t="n">
        <f aca="false">SUM(X1846:AF1846)</f>
        <v>5418.27046467</v>
      </c>
      <c r="AH1846" s="20" t="n">
        <f aca="false">FIXED_BOM</f>
        <v>3754</v>
      </c>
      <c r="AI1846" s="24" t="n">
        <f aca="false">(AG1846+AH1846)*(1+CONT)</f>
        <v>10548.1110343705</v>
      </c>
      <c r="AJ1846" s="24" t="n">
        <f aca="false">IF(AR1846&gt;0,AI1846/AR1846,1000000000000)</f>
        <v>530.866162055734</v>
      </c>
      <c r="AK1846" s="8" t="n">
        <f aca="false">IF(AND(AP1846&gt;=V_NEED,AR1846&gt;=P_MIN,AQ1846&gt;=Z_MIN,F1846&lt;=N_CAP,D1846&lt;=R_MAX,OR(CORONA_REQ=0,O1846&gt;=G1846),OR(CORE_MODE&lt;&gt;3,E_CORE&lt;=E_NULL_MAX),N_CW_A_OK="yes"),1,0)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IF(CORE_MODE=1,G1846,IF(OR(CORE_MODE=3,CORE_MODE=4),IF(A_FEED=2,0,G1846)+(CHOOSE(N_CW+1,0,1,CW_N2,CW_N3,CW_N4,CW_N5,CW_N6)+IF(A_FEED=2,CHOOSE(MIN(N_CW_A,6)+1,0,1,CW_N2,CW_N3,CW_N4,CW_N5,CW_N6),CHOOSE(MIN(N_CW_A,2)+1,0,CW_A1,CW_A2)))*CW_PER_SWING*AM1846,AM1846))</f>
        <v>27.654432404742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2*ROUNDUP(G1847*1000/V_ZENER,0)*PRICE_Z+(4+IF(CORE_MODE=1,1,0)+IF(OR(CORE_MODE=3,CORE_MODE=4),IF(A_FEED=2,0,1)+2*N_CW+2*N_CW_A,0))*ROUNDUP(G1847*DIODE_SAFETY/V_STICK,0)*PRICE_STICK</f>
        <v>98.4</v>
      </c>
      <c r="AG1847" s="24" t="n">
        <f aca="false">SUM(X1847:AF1847)</f>
        <v>1723.3327477</v>
      </c>
      <c r="AH1847" s="20" t="n">
        <f aca="false">FIXED_BOM</f>
        <v>3754</v>
      </c>
      <c r="AI1847" s="24" t="n">
        <f aca="false">(AG1847+AH1847)*(1+CONT)</f>
        <v>6298.932659855</v>
      </c>
      <c r="AJ1847" s="24" t="n">
        <f aca="false">IF(AR1847&gt;0,AI1847/AR1847,1000000000000)</f>
        <v>1266.20543379709</v>
      </c>
      <c r="AK1847" s="8" t="n">
        <f aca="false">IF(AND(AP1847&gt;=V_NEED,AR1847&gt;=P_MIN,AQ1847&gt;=Z_MIN,F1847&lt;=N_CAP,D1847&lt;=R_MAX,OR(CORONA_REQ=0,O1847&gt;=G1847),OR(CORE_MODE&lt;&gt;3,E_CORE&lt;=E_NULL_MAX),N_CW_A_OK="yes"),1,0)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IF(CORE_MODE=1,G1847,IF(OR(CORE_MODE=3,CORE_MODE=4),IF(A_FEED=2,0,G1847)+(CHOOSE(N_CW+1,0,1,CW_N2,CW_N3,CW_N4,CW_N5,CW_N6)+IF(A_FEED=2,CHOOSE(MIN(N_CW_A,6)+1,0,1,CW_N2,CW_N3,CW_N4,CW_N5,CW_N6),CHOOSE(MIN(N_CW_A,2)+1,0,CW_A1,CW_A2)))*CW_PER_SWING*AM1847,AM1847))</f>
        <v>26.541144169254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2*ROUNDUP(G1848*1000/V_ZENER,0)*PRICE_Z+(4+IF(CORE_MODE=1,1,0)+IF(OR(CORE_MODE=3,CORE_MODE=4),IF(A_FEED=2,0,1)+2*N_CW+2*N_CW_A,0))*ROUNDUP(G1848*DIODE_SAFETY/V_STICK,0)*PRICE_STICK</f>
        <v>98.4</v>
      </c>
      <c r="AG1848" s="24" t="n">
        <f aca="false">SUM(X1848:AF1848)</f>
        <v>2423.11429602</v>
      </c>
      <c r="AH1848" s="20" t="n">
        <f aca="false">FIXED_BOM</f>
        <v>3754</v>
      </c>
      <c r="AI1848" s="24" t="n">
        <f aca="false">(AG1848+AH1848)*(1+CONT)</f>
        <v>7103.681440423</v>
      </c>
      <c r="AJ1848" s="24" t="n">
        <f aca="false">IF(AR1848&gt;0,AI1848/AR1848,1000000000000)</f>
        <v>878.518847810313</v>
      </c>
      <c r="AK1848" s="8" t="n">
        <f aca="false">IF(AND(AP1848&gt;=V_NEED,AR1848&gt;=P_MIN,AQ1848&gt;=Z_MIN,F1848&lt;=N_CAP,D1848&lt;=R_MAX,OR(CORONA_REQ=0,O1848&gt;=G1848),OR(CORE_MODE&lt;&gt;3,E_CORE&lt;=E_NULL_MAX),N_CW_A_OK="yes"),1,0)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IF(CORE_MODE=1,G1848,IF(OR(CORE_MODE=3,CORE_MODE=4),IF(A_FEED=2,0,G1848)+(CHOOSE(N_CW+1,0,1,CW_N2,CW_N3,CW_N4,CW_N5,CW_N6)+IF(A_FEED=2,CHOOSE(MIN(N_CW_A,6)+1,0,1,CW_N2,CW_N3,CW_N4,CW_N5,CW_N6),CHOOSE(MIN(N_CW_A,2)+1,0,CW_A1,CW_A2)))*CW_PER_SWING*AM1848,AM1848))</f>
        <v>26.75284414803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2*ROUNDUP(G1849*1000/V_ZENER,0)*PRICE_Z+(4+IF(CORE_MODE=1,1,0)+IF(OR(CORE_MODE=3,CORE_MODE=4),IF(A_FEED=2,0,1)+2*N_CW+2*N_CW_A,0))*ROUNDUP(G1849*DIODE_SAFETY/V_STICK,0)*PRICE_STICK</f>
        <v>98.4</v>
      </c>
      <c r="AG1849" s="24" t="n">
        <f aca="false">SUM(X1849:AF1849)</f>
        <v>3122.89589387</v>
      </c>
      <c r="AH1849" s="20" t="n">
        <f aca="false">FIXED_BOM</f>
        <v>3754</v>
      </c>
      <c r="AI1849" s="24" t="n">
        <f aca="false">(AG1849+AH1849)*(1+CONT)</f>
        <v>7908.4302779505</v>
      </c>
      <c r="AJ1849" s="24" t="n">
        <f aca="false">IF(AR1849&gt;0,AI1849/AR1849,1000000000000)</f>
        <v>706.156818283939</v>
      </c>
      <c r="AK1849" s="8" t="n">
        <f aca="false">IF(AND(AP1849&gt;=V_NEED,AR1849&gt;=P_MIN,AQ1849&gt;=Z_MIN,F1849&lt;=N_CAP,D1849&lt;=R_MAX,OR(CORONA_REQ=0,O1849&gt;=G1849),OR(CORE_MODE&lt;&gt;3,E_CORE&lt;=E_NULL_MAX),N_CW_A_OK="yes"),1,0)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IF(CORE_MODE=1,G1849,IF(OR(CORE_MODE=3,CORE_MODE=4),IF(A_FEED=2,0,G1849)+(CHOOSE(N_CW+1,0,1,CW_N2,CW_N3,CW_N4,CW_N5,CW_N6)+IF(A_FEED=2,CHOOSE(MIN(N_CW_A,6)+1,0,1,CW_N2,CW_N3,CW_N4,CW_N5,CW_N6),CHOOSE(MIN(N_CW_A,2)+1,0,CW_A1,CW_A2)))*CW_PER_SWING*AM1849,AM1849))</f>
        <v>27.003296649186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2*ROUNDUP(G1850*1000/V_ZENER,0)*PRICE_Z+(4+IF(CORE_MODE=1,1,0)+IF(OR(CORE_MODE=3,CORE_MODE=4),IF(A_FEED=2,0,1)+2*N_CW+2*N_CW_A,0))*ROUNDUP(G1850*DIODE_SAFETY/V_STICK,0)*PRICE_STICK</f>
        <v>98.4</v>
      </c>
      <c r="AG1850" s="24" t="n">
        <f aca="false">SUM(X1850:AF1850)</f>
        <v>3822.67749022</v>
      </c>
      <c r="AH1850" s="20" t="n">
        <f aca="false">FIXED_BOM</f>
        <v>3754</v>
      </c>
      <c r="AI1850" s="24" t="n">
        <f aca="false">(AG1850+AH1850)*(1+CONT)</f>
        <v>8713.179113753</v>
      </c>
      <c r="AJ1850" s="24" t="n">
        <f aca="false">IF(AR1850&gt;0,AI1850/AR1850,1000000000000)</f>
        <v>608.15823443512</v>
      </c>
      <c r="AK1850" s="8" t="n">
        <f aca="false">IF(AND(AP1850&gt;=V_NEED,AR1850&gt;=P_MIN,AQ1850&gt;=Z_MIN,F1850&lt;=N_CAP,D1850&lt;=R_MAX,OR(CORONA_REQ=0,O1850&gt;=G1850),OR(CORE_MODE&lt;&gt;3,E_CORE&lt;=E_NULL_MAX),N_CW_A_OK="yes"),1,0)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IF(CORE_MODE=1,G1850,IF(OR(CORE_MODE=3,CORE_MODE=4),IF(A_FEED=2,0,G1850)+(CHOOSE(N_CW+1,0,1,CW_N2,CW_N3,CW_N4,CW_N5,CW_N6)+IF(A_FEED=2,CHOOSE(MIN(N_CW_A,6)+1,0,1,CW_N2,CW_N3,CW_N4,CW_N5,CW_N6),CHOOSE(MIN(N_CW_A,2)+1,0,CW_A1,CW_A2)))*CW_PER_SWING*AM1850,AM1850))</f>
        <v>27.211851434196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2*ROUNDUP(G1851*1000/V_ZENER,0)*PRICE_Z+(4+IF(CORE_MODE=1,1,0)+IF(OR(CORE_MODE=3,CORE_MODE=4),IF(A_FEED=2,0,1)+2*N_CW+2*N_CW_A,0))*ROUNDUP(G1851*DIODE_SAFETY/V_STICK,0)*PRICE_STICK</f>
        <v>98.4</v>
      </c>
      <c r="AG1851" s="24" t="n">
        <f aca="false">SUM(X1851:AF1851)</f>
        <v>4412.76645274</v>
      </c>
      <c r="AH1851" s="20" t="n">
        <f aca="false">FIXED_BOM</f>
        <v>3754</v>
      </c>
      <c r="AI1851" s="24" t="n">
        <f aca="false">(AG1851+AH1851)*(1+CONT)</f>
        <v>9391.781420651</v>
      </c>
      <c r="AJ1851" s="24" t="n">
        <f aca="false">IF(AR1851&gt;0,AI1851/AR1851,1000000000000)</f>
        <v>538.165325843482</v>
      </c>
      <c r="AK1851" s="8" t="n">
        <f aca="false">IF(AND(AP1851&gt;=V_NEED,AR1851&gt;=P_MIN,AQ1851&gt;=Z_MIN,F1851&lt;=N_CAP,D1851&lt;=R_MAX,OR(CORONA_REQ=0,O1851&gt;=G1851),OR(CORE_MODE&lt;&gt;3,E_CORE&lt;=E_NULL_MAX),N_CW_A_OK="yes"),1,0)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IF(CORE_MODE=1,G1851,IF(OR(CORE_MODE=3,CORE_MODE=4),IF(A_FEED=2,0,G1851)+(CHOOSE(N_CW+1,0,1,CW_N2,CW_N3,CW_N4,CW_N5,CW_N6)+IF(A_FEED=2,CHOOSE(MIN(N_CW_A,6)+1,0,1,CW_N2,CW_N3,CW_N4,CW_N5,CW_N6),CHOOSE(MIN(N_CW_A,2)+1,0,CW_A1,CW_A2)))*CW_PER_SWING*AM1851,AM1851))</f>
        <v>27.3801638682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2*ROUNDUP(G1852*1000/V_ZENER,0)*PRICE_Z+(4+IF(CORE_MODE=1,1,0)+IF(OR(CORE_MODE=3,CORE_MODE=4),IF(A_FEED=2,0,1)+2*N_CW+2*N_CW_A,0))*ROUNDUP(G1852*DIODE_SAFETY/V_STICK,0)*PRICE_STICK</f>
        <v>98.4</v>
      </c>
      <c r="AG1852" s="24" t="n">
        <f aca="false">SUM(X1852:AF1852)</f>
        <v>5812.32953741</v>
      </c>
      <c r="AH1852" s="20" t="n">
        <f aca="false">FIXED_BOM</f>
        <v>3754</v>
      </c>
      <c r="AI1852" s="24" t="n">
        <f aca="false">(AG1852+AH1852)*(1+CONT)</f>
        <v>11001.2789680215</v>
      </c>
      <c r="AJ1852" s="24" t="n">
        <f aca="false">IF(AR1852&gt;0,AI1852/AR1852,1000000000000)</f>
        <v>464.707850935568</v>
      </c>
      <c r="AK1852" s="8" t="n">
        <f aca="false">IF(AND(AP1852&gt;=V_NEED,AR1852&gt;=P_MIN,AQ1852&gt;=Z_MIN,F1852&lt;=N_CAP,D1852&lt;=R_MAX,OR(CORONA_REQ=0,O1852&gt;=G1852),OR(CORE_MODE&lt;&gt;3,E_CORE&lt;=E_NULL_MAX),N_CW_A_OK="yes"),1,0)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IF(CORE_MODE=1,G1852,IF(OR(CORE_MODE=3,CORE_MODE=4),IF(A_FEED=2,0,G1852)+(CHOOSE(N_CW+1,0,1,CW_N2,CW_N3,CW_N4,CW_N5,CW_N6)+IF(A_FEED=2,CHOOSE(MIN(N_CW_A,6)+1,0,1,CW_N2,CW_N3,CW_N4,CW_N5,CW_N6),CHOOSE(MIN(N_CW_A,2)+1,0,CW_A1,CW_A2)))*CW_PER_SWING*AM1852,AM1852))</f>
        <v>27.969231920058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2*ROUNDUP(G1853*1000/V_ZENER,0)*PRICE_Z+(4+IF(CORE_MODE=1,1,0)+IF(OR(CORE_MODE=3,CORE_MODE=4),IF(A_FEED=2,0,1)+2*N_CW+2*N_CW_A,0))*ROUNDUP(G1853*DIODE_SAFETY/V_STICK,0)*PRICE_STICK</f>
        <v>98.4</v>
      </c>
      <c r="AG1853" s="24" t="n">
        <f aca="false">SUM(X1853:AF1853)</f>
        <v>1849.27069446</v>
      </c>
      <c r="AH1853" s="20" t="n">
        <f aca="false">FIXED_BOM</f>
        <v>3754</v>
      </c>
      <c r="AI1853" s="24" t="n">
        <f aca="false">(AG1853+AH1853)*(1+CONT)</f>
        <v>6443.761298629</v>
      </c>
      <c r="AJ1853" s="24" t="n">
        <f aca="false">IF(AR1853&gt;0,AI1853/AR1853,1000000000000)</f>
        <v>1152.55340972395</v>
      </c>
      <c r="AK1853" s="8" t="n">
        <f aca="false">IF(AND(AP1853&gt;=V_NEED,AR1853&gt;=P_MIN,AQ1853&gt;=Z_MIN,F1853&lt;=N_CAP,D1853&lt;=R_MAX,OR(CORONA_REQ=0,O1853&gt;=G1853),OR(CORE_MODE&lt;&gt;3,E_CORE&lt;=E_NULL_MAX),N_CW_A_OK="yes"),1,0)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IF(CORE_MODE=1,G1853,IF(OR(CORE_MODE=3,CORE_MODE=4),IF(A_FEED=2,0,G1853)+(CHOOSE(N_CW+1,0,1,CW_N2,CW_N3,CW_N4,CW_N5,CW_N6)+IF(A_FEED=2,CHOOSE(MIN(N_CW_A,6)+1,0,1,CW_N2,CW_N3,CW_N4,CW_N5,CW_N6),CHOOSE(MIN(N_CW_A,2)+1,0,CW_A1,CW_A2)))*CW_PER_SWING*AM1853,AM1853))</f>
        <v>26.469063628722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2*ROUNDUP(G1854*1000/V_ZENER,0)*PRICE_Z+(4+IF(CORE_MODE=1,1,0)+IF(OR(CORE_MODE=3,CORE_MODE=4),IF(A_FEED=2,0,1)+2*N_CW+2*N_CW_A,0))*ROUNDUP(G1854*DIODE_SAFETY/V_STICK,0)*PRICE_STICK</f>
        <v>98.4</v>
      </c>
      <c r="AG1854" s="24" t="n">
        <f aca="false">SUM(X1854:AF1854)</f>
        <v>2557.17494976</v>
      </c>
      <c r="AH1854" s="20" t="n">
        <f aca="false">FIXED_BOM</f>
        <v>3754</v>
      </c>
      <c r="AI1854" s="24" t="n">
        <f aca="false">(AG1854+AH1854)*(1+CONT)</f>
        <v>7257.851192224</v>
      </c>
      <c r="AJ1854" s="24" t="n">
        <f aca="false">IF(AR1854&gt;0,AI1854/AR1854,1000000000000)</f>
        <v>802.115026871515</v>
      </c>
      <c r="AK1854" s="8" t="n">
        <f aca="false">IF(AND(AP1854&gt;=V_NEED,AR1854&gt;=P_MIN,AQ1854&gt;=Z_MIN,F1854&lt;=N_CAP,D1854&lt;=R_MAX,OR(CORONA_REQ=0,O1854&gt;=G1854),OR(CORE_MODE&lt;&gt;3,E_CORE&lt;=E_NULL_MAX),N_CW_A_OK="yes"),1,0)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IF(CORE_MODE=1,G1854,IF(OR(CORE_MODE=3,CORE_MODE=4),IF(A_FEED=2,0,G1854)+(CHOOSE(N_CW+1,0,1,CW_N2,CW_N3,CW_N4,CW_N5,CW_N6)+IF(A_FEED=2,CHOOSE(MIN(N_CW_A,6)+1,0,1,CW_N2,CW_N3,CW_N4,CW_N5,CW_N6),CHOOSE(MIN(N_CW_A,2)+1,0,CW_A1,CW_A2)))*CW_PER_SWING*AM1854,AM1854))</f>
        <v>26.723030597406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2*ROUNDUP(G1855*1000/V_ZENER,0)*PRICE_Z+(4+IF(CORE_MODE=1,1,0)+IF(OR(CORE_MODE=3,CORE_MODE=4),IF(A_FEED=2,0,1)+2*N_CW+2*N_CW_A,0))*ROUNDUP(G1855*DIODE_SAFETY/V_STICK,0)*PRICE_STICK</f>
        <v>98.4</v>
      </c>
      <c r="AG1855" s="24" t="n">
        <f aca="false">SUM(X1855:AF1855)</f>
        <v>3265.07913659</v>
      </c>
      <c r="AH1855" s="20" t="n">
        <f aca="false">FIXED_BOM</f>
        <v>3754</v>
      </c>
      <c r="AI1855" s="24" t="n">
        <f aca="false">(AG1855+AH1855)*(1+CONT)</f>
        <v>8071.9410070785</v>
      </c>
      <c r="AJ1855" s="24" t="n">
        <f aca="false">IF(AR1855&gt;0,AI1855/AR1855,1000000000000)</f>
        <v>645.688387249361</v>
      </c>
      <c r="AK1855" s="8" t="n">
        <f aca="false">IF(AND(AP1855&gt;=V_NEED,AR1855&gt;=P_MIN,AQ1855&gt;=Z_MIN,F1855&lt;=N_CAP,D1855&lt;=R_MAX,OR(CORONA_REQ=0,O1855&gt;=G1855),OR(CORE_MODE&lt;&gt;3,E_CORE&lt;=E_NULL_MAX),N_CW_A_OK="yes"),1,0)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IF(CORE_MODE=1,G1855,IF(OR(CORE_MODE=3,CORE_MODE=4),IF(A_FEED=2,0,G1855)+(CHOOSE(N_CW+1,0,1,CW_N2,CW_N3,CW_N4,CW_N5,CW_N6)+IF(A_FEED=2,CHOOSE(MIN(N_CW_A,6)+1,0,1,CW_N2,CW_N3,CW_N4,CW_N5,CW_N6),CHOOSE(MIN(N_CW_A,2)+1,0,CW_A1,CW_A2)))*CW_PER_SWING*AM1855,AM1855))</f>
        <v>26.990444224458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2*ROUNDUP(G1856*1000/V_ZENER,0)*PRICE_Z+(4+IF(CORE_MODE=1,1,0)+IF(OR(CORE_MODE=3,CORE_MODE=4),IF(A_FEED=2,0,1)+2*N_CW+2*N_CW_A,0))*ROUNDUP(G1856*DIODE_SAFETY/V_STICK,0)*PRICE_STICK</f>
        <v>98.4</v>
      </c>
      <c r="AG1856" s="24" t="n">
        <f aca="false">SUM(X1856:AF1856)</f>
        <v>3972.98333539</v>
      </c>
      <c r="AH1856" s="20" t="n">
        <f aca="false">FIXED_BOM</f>
        <v>3754</v>
      </c>
      <c r="AI1856" s="24" t="n">
        <f aca="false">(AG1856+AH1856)*(1+CONT)</f>
        <v>8886.0308356985</v>
      </c>
      <c r="AJ1856" s="24" t="n">
        <f aca="false">IF(AR1856&gt;0,AI1856/AR1856,1000000000000)</f>
        <v>556.541560013179</v>
      </c>
      <c r="AK1856" s="8" t="n">
        <f aca="false">IF(AND(AP1856&gt;=V_NEED,AR1856&gt;=P_MIN,AQ1856&gt;=Z_MIN,F1856&lt;=N_CAP,D1856&lt;=R_MAX,OR(CORONA_REQ=0,O1856&gt;=G1856),OR(CORE_MODE&lt;&gt;3,E_CORE&lt;=E_NULL_MAX),N_CW_A_OK="yes"),1,0)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IF(CORE_MODE=1,G1856,IF(OR(CORE_MODE=3,CORE_MODE=4),IF(A_FEED=2,0,G1856)+(CHOOSE(N_CW+1,0,1,CW_N2,CW_N3,CW_N4,CW_N5,CW_N6)+IF(A_FEED=2,CHOOSE(MIN(N_CW_A,6)+1,0,1,CW_N2,CW_N3,CW_N4,CW_N5,CW_N6),CHOOSE(MIN(N_CW_A,2)+1,0,CW_A1,CW_A2)))*CW_PER_SWING*AM1856,AM1856))</f>
        <v>27.19395651258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2*ROUNDUP(G1857*1000/V_ZENER,0)*PRICE_Z+(4+IF(CORE_MODE=1,1,0)+IF(OR(CORE_MODE=3,CORE_MODE=4),IF(A_FEED=2,0,1)+2*N_CW+2*N_CW_A,0))*ROUNDUP(G1857*DIODE_SAFETY/V_STICK,0)*PRICE_STICK</f>
        <v>98.4</v>
      </c>
      <c r="AG1857" s="24" t="n">
        <f aca="false">SUM(X1857:AF1857)</f>
        <v>4680.88758222</v>
      </c>
      <c r="AH1857" s="20" t="n">
        <f aca="false">FIXED_BOM</f>
        <v>3754</v>
      </c>
      <c r="AI1857" s="24" t="n">
        <f aca="false">(AG1857+AH1857)*(1+CONT)</f>
        <v>9700.120719553</v>
      </c>
      <c r="AJ1857" s="24" t="n">
        <f aca="false">IF(AR1857&gt;0,AI1857/AR1857,1000000000000)</f>
        <v>499.124290618294</v>
      </c>
      <c r="AK1857" s="8" t="n">
        <f aca="false">IF(AND(AP1857&gt;=V_NEED,AR1857&gt;=P_MIN,AQ1857&gt;=Z_MIN,F1857&lt;=N_CAP,D1857&lt;=R_MAX,OR(CORONA_REQ=0,O1857&gt;=G1857),OR(CORE_MODE&lt;&gt;3,E_CORE&lt;=E_NULL_MAX),N_CW_A_OK="yes"),1,0)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IF(CORE_MODE=1,G1857,IF(OR(CORE_MODE=3,CORE_MODE=4),IF(A_FEED=2,0,G1857)+(CHOOSE(N_CW+1,0,1,CW_N2,CW_N3,CW_N4,CW_N5,CW_N6)+IF(A_FEED=2,CHOOSE(MIN(N_CW_A,6)+1,0,1,CW_N2,CW_N3,CW_N4,CW_N5,CW_N6),CHOOSE(MIN(N_CW_A,2)+1,0,CW_A1,CW_A2)))*CW_PER_SWING*AM1857,AM1857))</f>
        <v>27.516120280506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2*ROUNDUP(G1858*1000/V_ZENER,0)*PRICE_Z+(4+IF(CORE_MODE=1,1,0)+IF(OR(CORE_MODE=3,CORE_MODE=4),IF(A_FEED=2,0,1)+2*N_CW+2*N_CW_A,0))*ROUNDUP(G1858*DIODE_SAFETY/V_STICK,0)*PRICE_STICK</f>
        <v>98.4</v>
      </c>
      <c r="AG1858" s="24" t="n">
        <f aca="false">SUM(X1858:AF1858)</f>
        <v>6096.69602285</v>
      </c>
      <c r="AH1858" s="20" t="n">
        <f aca="false">FIXED_BOM</f>
        <v>3754</v>
      </c>
      <c r="AI1858" s="24" t="n">
        <f aca="false">(AG1858+AH1858)*(1+CONT)</f>
        <v>11328.3004262775</v>
      </c>
      <c r="AJ1858" s="24" t="n">
        <f aca="false">IF(AR1858&gt;0,AI1858/AR1858,1000000000000)</f>
        <v>429.851989821851</v>
      </c>
      <c r="AK1858" s="8" t="n">
        <f aca="false">IF(AND(AP1858&gt;=V_NEED,AR1858&gt;=P_MIN,AQ1858&gt;=Z_MIN,F1858&lt;=N_CAP,D1858&lt;=R_MAX,OR(CORONA_REQ=0,O1858&gt;=G1858),OR(CORE_MODE&lt;&gt;3,E_CORE&lt;=E_NULL_MAX),N_CW_A_OK="yes"),1,0)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IF(CORE_MODE=1,G1858,IF(OR(CORE_MODE=3,CORE_MODE=4),IF(A_FEED=2,0,G1858)+(CHOOSE(N_CW+1,0,1,CW_N2,CW_N3,CW_N4,CW_N5,CW_N6)+IF(A_FEED=2,CHOOSE(MIN(N_CW_A,6)+1,0,1,CW_N2,CW_N3,CW_N4,CW_N5,CW_N6),CHOOSE(MIN(N_CW_A,2)+1,0,CW_A1,CW_A2)))*CW_PER_SWING*AM1858,AM1858))</f>
        <v>28.093545597546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2*ROUNDUP(G1859*1000/V_ZENER,0)*PRICE_Z+(4+IF(CORE_MODE=1,1,0)+IF(OR(CORE_MODE=3,CORE_MODE=4),IF(A_FEED=2,0,1)+2*N_CW+2*N_CW_A,0))*ROUNDUP(G1859*DIODE_SAFETY/V_STICK,0)*PRICE_STICK</f>
        <v>98.4</v>
      </c>
      <c r="AG1859" s="24" t="n">
        <f aca="false">SUM(X1859:AF1859)</f>
        <v>1760.79870787</v>
      </c>
      <c r="AH1859" s="20" t="n">
        <f aca="false">FIXED_BOM</f>
        <v>3754</v>
      </c>
      <c r="AI1859" s="24" t="n">
        <f aca="false">(AG1859+AH1859)*(1+CONT)</f>
        <v>6342.0185140505</v>
      </c>
      <c r="AJ1859" s="24" t="n">
        <f aca="false">IF(AR1859&gt;0,AI1859/AR1859,1000000000000)</f>
        <v>1558.11261913999</v>
      </c>
      <c r="AK1859" s="8" t="n">
        <f aca="false">IF(AND(AP1859&gt;=V_NEED,AR1859&gt;=P_MIN,AQ1859&gt;=Z_MIN,F1859&lt;=N_CAP,D1859&lt;=R_MAX,OR(CORONA_REQ=0,O1859&gt;=G1859),OR(CORE_MODE&lt;&gt;3,E_CORE&lt;=E_NULL_MAX),N_CW_A_OK="yes"),1,0)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IF(CORE_MODE=1,G1859,IF(OR(CORE_MODE=3,CORE_MODE=4),IF(A_FEED=2,0,G1859)+(CHOOSE(N_CW+1,0,1,CW_N2,CW_N3,CW_N4,CW_N5,CW_N6)+IF(A_FEED=2,CHOOSE(MIN(N_CW_A,6)+1,0,1,CW_N2,CW_N3,CW_N4,CW_N5,CW_N6),CHOOSE(MIN(N_CW_A,2)+1,0,CW_A1,CW_A2)))*CW_PER_SWING*AM1859,AM1859))</f>
        <v>26.471109490254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2*ROUNDUP(G1860*1000/V_ZENER,0)*PRICE_Z+(4+IF(CORE_MODE=1,1,0)+IF(OR(CORE_MODE=3,CORE_MODE=4),IF(A_FEED=2,0,1)+2*N_CW+2*N_CW_A,0))*ROUNDUP(G1860*DIODE_SAFETY/V_STICK,0)*PRICE_STICK</f>
        <v>98.4</v>
      </c>
      <c r="AG1860" s="24" t="n">
        <f aca="false">SUM(X1860:AF1860)</f>
        <v>2362.58010966</v>
      </c>
      <c r="AH1860" s="20" t="n">
        <f aca="false">FIXED_BOM</f>
        <v>3754</v>
      </c>
      <c r="AI1860" s="24" t="n">
        <f aca="false">(AG1860+AH1860)*(1+CONT)</f>
        <v>7034.067126109</v>
      </c>
      <c r="AJ1860" s="24" t="n">
        <f aca="false">IF(AR1860&gt;0,AI1860/AR1860,1000000000000)</f>
        <v>1054.70168842259</v>
      </c>
      <c r="AK1860" s="8" t="n">
        <f aca="false">IF(AND(AP1860&gt;=V_NEED,AR1860&gt;=P_MIN,AQ1860&gt;=Z_MIN,F1860&lt;=N_CAP,D1860&lt;=R_MAX,OR(CORONA_REQ=0,O1860&gt;=G1860),OR(CORE_MODE&lt;&gt;3,E_CORE&lt;=E_NULL_MAX),N_CW_A_OK="yes"),1,0)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IF(CORE_MODE=1,G1860,IF(OR(CORE_MODE=3,CORE_MODE=4),IF(A_FEED=2,0,G1860)+(CHOOSE(N_CW+1,0,1,CW_N2,CW_N3,CW_N4,CW_N5,CW_N6)+IF(A_FEED=2,CHOOSE(MIN(N_CW_A,6)+1,0,1,CW_N2,CW_N3,CW_N4,CW_N5,CW_N6),CHOOSE(MIN(N_CW_A,2)+1,0,CW_A1,CW_A2)))*CW_PER_SWING*AM1860,AM1860))</f>
        <v>26.68459216995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2*ROUNDUP(G1861*1000/V_ZENER,0)*PRICE_Z+(4+IF(CORE_MODE=1,1,0)+IF(OR(CORE_MODE=3,CORE_MODE=4),IF(A_FEED=2,0,1)+2*N_CW+2*N_CW_A,0))*ROUNDUP(G1861*DIODE_SAFETY/V_STICK,0)*PRICE_STICK</f>
        <v>98.4</v>
      </c>
      <c r="AG1861" s="24" t="n">
        <f aca="false">SUM(X1861:AF1861)</f>
        <v>3081.09469208</v>
      </c>
      <c r="AH1861" s="20" t="n">
        <f aca="false">FIXED_BOM</f>
        <v>3754</v>
      </c>
      <c r="AI1861" s="24" t="n">
        <f aca="false">(AG1861+AH1861)*(1+CONT)</f>
        <v>7860.358895892</v>
      </c>
      <c r="AJ1861" s="24" t="n">
        <f aca="false">IF(AR1861&gt;0,AI1861/AR1861,1000000000000)</f>
        <v>848.907874361755</v>
      </c>
      <c r="AK1861" s="8" t="n">
        <f aca="false">IF(AND(AP1861&gt;=V_NEED,AR1861&gt;=P_MIN,AQ1861&gt;=Z_MIN,F1861&lt;=N_CAP,D1861&lt;=R_MAX,OR(CORONA_REQ=0,O1861&gt;=G1861),OR(CORE_MODE&lt;&gt;3,E_CORE&lt;=E_NULL_MAX),N_CW_A_OK="yes"),1,0)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IF(CORE_MODE=1,G1861,IF(OR(CORE_MODE=3,CORE_MODE=4),IF(A_FEED=2,0,G1861)+(CHOOSE(N_CW+1,0,1,CW_N2,CW_N3,CW_N4,CW_N5,CW_N6)+IF(A_FEED=2,CHOOSE(MIN(N_CW_A,6)+1,0,1,CW_N2,CW_N3,CW_N4,CW_N5,CW_N6),CHOOSE(MIN(N_CW_A,2)+1,0,CW_A1,CW_A2)))*CW_PER_SWING*AM1861,AM1861))</f>
        <v>26.856669498516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2*ROUNDUP(G1862*1000/V_ZENER,0)*PRICE_Z+(4+IF(CORE_MODE=1,1,0)+IF(OR(CORE_MODE=3,CORE_MODE=4),IF(A_FEED=2,0,1)+2*N_CW+2*N_CW_A,0))*ROUNDUP(G1862*DIODE_SAFETY/V_STICK,0)*PRICE_STICK</f>
        <v>98.4</v>
      </c>
      <c r="AG1862" s="24" t="n">
        <f aca="false">SUM(X1862:AF1862)</f>
        <v>3682.87602887</v>
      </c>
      <c r="AH1862" s="20" t="n">
        <f aca="false">FIXED_BOM</f>
        <v>3754</v>
      </c>
      <c r="AI1862" s="24" t="n">
        <f aca="false">(AG1862+AH1862)*(1+CONT)</f>
        <v>8552.4074332005</v>
      </c>
      <c r="AJ1862" s="24" t="n">
        <f aca="false">IF(AR1862&gt;0,AI1862/AR1862,1000000000000)</f>
        <v>721.194426694231</v>
      </c>
      <c r="AK1862" s="8" t="n">
        <f aca="false">IF(AND(AP1862&gt;=V_NEED,AR1862&gt;=P_MIN,AQ1862&gt;=Z_MIN,F1862&lt;=N_CAP,D1862&lt;=R_MAX,OR(CORONA_REQ=0,O1862&gt;=G1862),OR(CORE_MODE&lt;&gt;3,E_CORE&lt;=E_NULL_MAX),N_CW_A_OK="yes"),1,0)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IF(CORE_MODE=1,G1862,IF(OR(CORE_MODE=3,CORE_MODE=4),IF(A_FEED=2,0,G1862)+(CHOOSE(N_CW+1,0,1,CW_N2,CW_N3,CW_N4,CW_N5,CW_N6)+IF(A_FEED=2,CHOOSE(MIN(N_CW_A,6)+1,0,1,CW_N2,CW_N3,CW_N4,CW_N5,CW_N6),CHOOSE(MIN(N_CW_A,2)+1,0,CW_A1,CW_A2)))*CW_PER_SWING*AM1862,AM1862))</f>
        <v>27.06619627998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2*ROUNDUP(G1863*1000/V_ZENER,0)*PRICE_Z+(4+IF(CORE_MODE=1,1,0)+IF(OR(CORE_MODE=3,CORE_MODE=4),IF(A_FEED=2,0,1)+2*N_CW+2*N_CW_A,0))*ROUNDUP(G1863*DIODE_SAFETY/V_STICK,0)*PRICE_STICK</f>
        <v>98.4</v>
      </c>
      <c r="AG1863" s="24" t="n">
        <f aca="false">SUM(X1863:AF1863)</f>
        <v>4401.39062326</v>
      </c>
      <c r="AH1863" s="20" t="n">
        <f aca="false">FIXED_BOM</f>
        <v>3754</v>
      </c>
      <c r="AI1863" s="24" t="n">
        <f aca="false">(AG1863+AH1863)*(1+CONT)</f>
        <v>9378.699216749</v>
      </c>
      <c r="AJ1863" s="24" t="n">
        <f aca="false">IF(AR1863&gt;0,AI1863/AR1863,1000000000000)</f>
        <v>648.264678025521</v>
      </c>
      <c r="AK1863" s="8" t="n">
        <f aca="false">IF(AND(AP1863&gt;=V_NEED,AR1863&gt;=P_MIN,AQ1863&gt;=Z_MIN,F1863&lt;=N_CAP,D1863&lt;=R_MAX,OR(CORONA_REQ=0,O1863&gt;=G1863),OR(CORE_MODE&lt;&gt;3,E_CORE&lt;=E_NULL_MAX),N_CW_A_OK="yes"),1,0)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IF(CORE_MODE=1,G1863,IF(OR(CORE_MODE=3,CORE_MODE=4),IF(A_FEED=2,0,G1863)+(CHOOSE(N_CW+1,0,1,CW_N2,CW_N3,CW_N4,CW_N5,CW_N6)+IF(A_FEED=2,CHOOSE(MIN(N_CW_A,6)+1,0,1,CW_N2,CW_N3,CW_N4,CW_N5,CW_N6),CHOOSE(MIN(N_CW_A,2)+1,0,CW_A1,CW_A2)))*CW_PER_SWING*AM1863,AM1863))</f>
        <v>27.235251506034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2*ROUNDUP(G1864*1000/V_ZENER,0)*PRICE_Z+(4+IF(CORE_MODE=1,1,0)+IF(OR(CORE_MODE=3,CORE_MODE=4),IF(A_FEED=2,0,1)+2*N_CW+2*N_CW_A,0))*ROUNDUP(G1864*DIODE_SAFETY/V_STICK,0)*PRICE_STICK</f>
        <v>98.4</v>
      </c>
      <c r="AG1864" s="24" t="n">
        <f aca="false">SUM(X1864:AF1864)</f>
        <v>5604.95343381</v>
      </c>
      <c r="AH1864" s="20" t="n">
        <f aca="false">FIXED_BOM</f>
        <v>3754</v>
      </c>
      <c r="AI1864" s="24" t="n">
        <f aca="false">(AG1864+AH1864)*(1+CONT)</f>
        <v>10762.7964488815</v>
      </c>
      <c r="AJ1864" s="24" t="n">
        <f aca="false">IF(AR1864&gt;0,AI1864/AR1864,1000000000000)</f>
        <v>547.530936178678</v>
      </c>
      <c r="AK1864" s="8" t="n">
        <f aca="false">IF(AND(AP1864&gt;=V_NEED,AR1864&gt;=P_MIN,AQ1864&gt;=Z_MIN,F1864&lt;=N_CAP,D1864&lt;=R_MAX,OR(CORONA_REQ=0,O1864&gt;=G1864),OR(CORE_MODE&lt;&gt;3,E_CORE&lt;=E_NULL_MAX),N_CW_A_OK="yes"),1,0)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IF(CORE_MODE=1,G1864,IF(OR(CORE_MODE=3,CORE_MODE=4),IF(A_FEED=2,0,G1864)+(CHOOSE(N_CW+1,0,1,CW_N2,CW_N3,CW_N4,CW_N5,CW_N6)+IF(A_FEED=2,CHOOSE(MIN(N_CW_A,6)+1,0,1,CW_N2,CW_N3,CW_N4,CW_N5,CW_N6),CHOOSE(MIN(N_CW_A,2)+1,0,CW_A1,CW_A2)))*CW_PER_SWING*AM1864,AM1864))</f>
        <v>27.612394619238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2*ROUNDUP(G1865*1000/V_ZENER,0)*PRICE_Z+(4+IF(CORE_MODE=1,1,0)+IF(OR(CORE_MODE=3,CORE_MODE=4),IF(A_FEED=2,0,1)+2*N_CW+2*N_CW_A,0))*ROUNDUP(G1865*DIODE_SAFETY/V_STICK,0)*PRICE_STICK</f>
        <v>98.4</v>
      </c>
      <c r="AG1865" s="24" t="n">
        <f aca="false">SUM(X1865:AF1865)</f>
        <v>1780.29307381</v>
      </c>
      <c r="AH1865" s="20" t="n">
        <f aca="false">FIXED_BOM</f>
        <v>3754</v>
      </c>
      <c r="AI1865" s="24" t="n">
        <f aca="false">(AG1865+AH1865)*(1+CONT)</f>
        <v>6364.4370348815</v>
      </c>
      <c r="AJ1865" s="24" t="n">
        <f aca="false">IF(AR1865&gt;0,AI1865/AR1865,1000000000000)</f>
        <v>1295.24884203496</v>
      </c>
      <c r="AK1865" s="8" t="n">
        <f aca="false">IF(AND(AP1865&gt;=V_NEED,AR1865&gt;=P_MIN,AQ1865&gt;=Z_MIN,F1865&lt;=N_CAP,D1865&lt;=R_MAX,OR(CORONA_REQ=0,O1865&gt;=G1865),OR(CORE_MODE&lt;&gt;3,E_CORE&lt;=E_NULL_MAX),N_CW_A_OK="yes"),1,0)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IF(CORE_MODE=1,G1865,IF(OR(CORE_MODE=3,CORE_MODE=4),IF(A_FEED=2,0,G1865)+(CHOOSE(N_CW+1,0,1,CW_N2,CW_N3,CW_N4,CW_N5,CW_N6)+IF(A_FEED=2,CHOOSE(MIN(N_CW_A,6)+1,0,1,CW_N2,CW_N3,CW_N4,CW_N5,CW_N6),CHOOSE(MIN(N_CW_A,2)+1,0,CW_A1,CW_A2)))*CW_PER_SWING*AM1865,AM1865))</f>
        <v>26.500838150358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2*ROUNDUP(G1866*1000/V_ZENER,0)*PRICE_Z+(4+IF(CORE_MODE=1,1,0)+IF(OR(CORE_MODE=3,CORE_MODE=4),IF(A_FEED=2,0,1)+2*N_CW+2*N_CW_A,0))*ROUNDUP(G1866*DIODE_SAFETY/V_STICK,0)*PRICE_STICK</f>
        <v>98.4</v>
      </c>
      <c r="AG1866" s="24" t="n">
        <f aca="false">SUM(X1866:AF1866)</f>
        <v>2508.55482723</v>
      </c>
      <c r="AH1866" s="20" t="n">
        <f aca="false">FIXED_BOM</f>
        <v>3754</v>
      </c>
      <c r="AI1866" s="24" t="n">
        <f aca="false">(AG1866+AH1866)*(1+CONT)</f>
        <v>7201.9380513145</v>
      </c>
      <c r="AJ1866" s="24" t="n">
        <f aca="false">IF(AR1866&gt;0,AI1866/AR1866,1000000000000)</f>
        <v>901.234515616006</v>
      </c>
      <c r="AK1866" s="8" t="n">
        <f aca="false">IF(AND(AP1866&gt;=V_NEED,AR1866&gt;=P_MIN,AQ1866&gt;=Z_MIN,F1866&lt;=N_CAP,D1866&lt;=R_MAX,OR(CORONA_REQ=0,O1866&gt;=G1866),OR(CORE_MODE&lt;&gt;3,E_CORE&lt;=E_NULL_MAX),N_CW_A_OK="yes"),1,0)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IF(CORE_MODE=1,G1866,IF(OR(CORE_MODE=3,CORE_MODE=4),IF(A_FEED=2,0,G1866)+(CHOOSE(N_CW+1,0,1,CW_N2,CW_N3,CW_N4,CW_N5,CW_N6)+IF(A_FEED=2,CHOOSE(MIN(N_CW_A,6)+1,0,1,CW_N2,CW_N3,CW_N4,CW_N5,CW_N6),CHOOSE(MIN(N_CW_A,2)+1,0,CW_A1,CW_A2)))*CW_PER_SWING*AM1866,AM1866))</f>
        <v>26.713293654762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2*ROUNDUP(G1867*1000/V_ZENER,0)*PRICE_Z+(4+IF(CORE_MODE=1,1,0)+IF(OR(CORE_MODE=3,CORE_MODE=4),IF(A_FEED=2,0,1)+2*N_CW+2*N_CW_A,0))*ROUNDUP(G1867*DIODE_SAFETY/V_STICK,0)*PRICE_STICK</f>
        <v>98.4</v>
      </c>
      <c r="AG1867" s="24" t="n">
        <f aca="false">SUM(X1867:AF1867)</f>
        <v>3236.81658215</v>
      </c>
      <c r="AH1867" s="20" t="n">
        <f aca="false">FIXED_BOM</f>
        <v>3754</v>
      </c>
      <c r="AI1867" s="24" t="n">
        <f aca="false">(AG1867+AH1867)*(1+CONT)</f>
        <v>8039.4390694725</v>
      </c>
      <c r="AJ1867" s="24" t="n">
        <f aca="false">IF(AR1867&gt;0,AI1867/AR1867,1000000000000)</f>
        <v>726.349448105081</v>
      </c>
      <c r="AK1867" s="8" t="n">
        <f aca="false">IF(AND(AP1867&gt;=V_NEED,AR1867&gt;=P_MIN,AQ1867&gt;=Z_MIN,F1867&lt;=N_CAP,D1867&lt;=R_MAX,OR(CORONA_REQ=0,O1867&gt;=G1867),OR(CORE_MODE&lt;&gt;3,E_CORE&lt;=E_NULL_MAX),N_CW_A_OK="yes"),1,0)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IF(CORE_MODE=1,G1867,IF(OR(CORE_MODE=3,CORE_MODE=4),IF(A_FEED=2,0,G1867)+(CHOOSE(N_CW+1,0,1,CW_N2,CW_N3,CW_N4,CW_N5,CW_N6)+IF(A_FEED=2,CHOOSE(MIN(N_CW_A,6)+1,0,1,CW_N2,CW_N3,CW_N4,CW_N5,CW_N6),CHOOSE(MIN(N_CW_A,2)+1,0,CW_A1,CW_A2)))*CW_PER_SWING*AM1867,AM1867))</f>
        <v>26.96288451714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2*ROUNDUP(G1868*1000/V_ZENER,0)*PRICE_Z+(4+IF(CORE_MODE=1,1,0)+IF(OR(CORE_MODE=3,CORE_MODE=4),IF(A_FEED=2,0,1)+2*N_CW+2*N_CW_A,0))*ROUNDUP(G1868*DIODE_SAFETY/V_STICK,0)*PRICE_STICK</f>
        <v>98.4</v>
      </c>
      <c r="AG1868" s="24" t="n">
        <f aca="false">SUM(X1868:AF1868)</f>
        <v>3965.07834754</v>
      </c>
      <c r="AH1868" s="20" t="n">
        <f aca="false">FIXED_BOM</f>
        <v>3754</v>
      </c>
      <c r="AI1868" s="24" t="n">
        <f aca="false">(AG1868+AH1868)*(1+CONT)</f>
        <v>8876.940099671</v>
      </c>
      <c r="AJ1868" s="24" t="n">
        <f aca="false">IF(AR1868&gt;0,AI1868/AR1868,1000000000000)</f>
        <v>627.84205119306</v>
      </c>
      <c r="AK1868" s="8" t="n">
        <f aca="false">IF(AND(AP1868&gt;=V_NEED,AR1868&gt;=P_MIN,AQ1868&gt;=Z_MIN,F1868&lt;=N_CAP,D1868&lt;=R_MAX,OR(CORONA_REQ=0,O1868&gt;=G1868),OR(CORE_MODE&lt;&gt;3,E_CORE&lt;=E_NULL_MAX),N_CW_A_OK="yes"),1,0)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IF(CORE_MODE=1,G1868,IF(OR(CORE_MODE=3,CORE_MODE=4),IF(A_FEED=2,0,G1868)+(CHOOSE(N_CW+1,0,1,CW_N2,CW_N3,CW_N4,CW_N5,CW_N6)+IF(A_FEED=2,CHOOSE(MIN(N_CW_A,6)+1,0,1,CW_N2,CW_N3,CW_N4,CW_N5,CW_N6),CHOOSE(MIN(N_CW_A,2)+1,0,CW_A1,CW_A2)))*CW_PER_SWING*AM1868,AM1868))</f>
        <v>27.170068320252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2*ROUNDUP(G1869*1000/V_ZENER,0)*PRICE_Z+(4+IF(CORE_MODE=1,1,0)+IF(OR(CORE_MODE=3,CORE_MODE=4),IF(A_FEED=2,0,1)+2*N_CW+2*N_CW_A,0))*ROUNDUP(G1869*DIODE_SAFETY/V_STICK,0)*PRICE_STICK</f>
        <v>98.4</v>
      </c>
      <c r="AG1869" s="24" t="n">
        <f aca="false">SUM(X1869:AF1869)</f>
        <v>4576.60687927</v>
      </c>
      <c r="AH1869" s="20" t="n">
        <f aca="false">FIXED_BOM</f>
        <v>3754</v>
      </c>
      <c r="AI1869" s="24" t="n">
        <f aca="false">(AG1869+AH1869)*(1+CONT)</f>
        <v>9580.1979111605</v>
      </c>
      <c r="AJ1869" s="24" t="n">
        <f aca="false">IF(AR1869&gt;0,AI1869/AR1869,1000000000000)</f>
        <v>556.285584334607</v>
      </c>
      <c r="AK1869" s="8" t="n">
        <f aca="false">IF(AND(AP1869&gt;=V_NEED,AR1869&gt;=P_MIN,AQ1869&gt;=Z_MIN,F1869&lt;=N_CAP,D1869&lt;=R_MAX,OR(CORONA_REQ=0,O1869&gt;=G1869),OR(CORE_MODE&lt;&gt;3,E_CORE&lt;=E_NULL_MAX),N_CW_A_OK="yes"),1,0)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IF(CORE_MODE=1,G1869,IF(OR(CORE_MODE=3,CORE_MODE=4),IF(A_FEED=2,0,G1869)+(CHOOSE(N_CW+1,0,1,CW_N2,CW_N3,CW_N4,CW_N5,CW_N6)+IF(A_FEED=2,CHOOSE(MIN(N_CW_A,6)+1,0,1,CW_N2,CW_N3,CW_N4,CW_N5,CW_N6),CHOOSE(MIN(N_CW_A,2)+1,0,CW_A1,CW_A2)))*CW_PER_SWING*AM1869,AM1869))</f>
        <v>27.3372941556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2*ROUNDUP(G1870*1000/V_ZENER,0)*PRICE_Z+(4+IF(CORE_MODE=1,1,0)+IF(OR(CORE_MODE=3,CORE_MODE=4),IF(A_FEED=2,0,1)+2*N_CW+2*N_CW_A,0))*ROUNDUP(G1870*DIODE_SAFETY/V_STICK,0)*PRICE_STICK</f>
        <v>98.4</v>
      </c>
      <c r="AG1870" s="24" t="n">
        <f aca="false">SUM(X1870:AF1870)</f>
        <v>6033.13038611</v>
      </c>
      <c r="AH1870" s="20" t="n">
        <f aca="false">FIXED_BOM</f>
        <v>3754</v>
      </c>
      <c r="AI1870" s="24" t="n">
        <f aca="false">(AG1870+AH1870)*(1+CONT)</f>
        <v>11255.1999440265</v>
      </c>
      <c r="AJ1870" s="24" t="n">
        <f aca="false">IF(AR1870&gt;0,AI1870/AR1870,1000000000000)</f>
        <v>481.044941152281</v>
      </c>
      <c r="AK1870" s="8" t="n">
        <f aca="false">IF(AND(AP1870&gt;=V_NEED,AR1870&gt;=P_MIN,AQ1870&gt;=Z_MIN,F1870&lt;=N_CAP,D1870&lt;=R_MAX,OR(CORONA_REQ=0,O1870&gt;=G1870),OR(CORE_MODE&lt;&gt;3,E_CORE&lt;=E_NULL_MAX),N_CW_A_OK="yes"),1,0)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IF(CORE_MODE=1,G1870,IF(OR(CORE_MODE=3,CORE_MODE=4),IF(A_FEED=2,0,G1870)+(CHOOSE(N_CW+1,0,1,CW_N2,CW_N3,CW_N4,CW_N5,CW_N6)+IF(A_FEED=2,CHOOSE(MIN(N_CW_A,6)+1,0,1,CW_N2,CW_N3,CW_N4,CW_N5,CW_N6),CHOOSE(MIN(N_CW_A,2)+1,0,CW_A1,CW_A2)))*CW_PER_SWING*AM1870,AM1870))</f>
        <v>27.92098014849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2*ROUNDUP(G1871*1000/V_ZENER,0)*PRICE_Z+(4+IF(CORE_MODE=1,1,0)+IF(OR(CORE_MODE=3,CORE_MODE=4),IF(A_FEED=2,0,1)+2*N_CW+2*N_CW_A,0))*ROUNDUP(G1871*DIODE_SAFETY/V_STICK,0)*PRICE_STICK</f>
        <v>98.4</v>
      </c>
      <c r="AG1871" s="24" t="n">
        <f aca="false">SUM(X1871:AF1871)</f>
        <v>1916.52060144</v>
      </c>
      <c r="AH1871" s="20" t="n">
        <f aca="false">FIXED_BOM</f>
        <v>3754</v>
      </c>
      <c r="AI1871" s="24" t="n">
        <f aca="false">(AG1871+AH1871)*(1+CONT)</f>
        <v>6521.098691656</v>
      </c>
      <c r="AJ1871" s="24" t="n">
        <f aca="false">IF(AR1871&gt;0,AI1871/AR1871,1000000000000)</f>
        <v>1186.70983202805</v>
      </c>
      <c r="AK1871" s="8" t="n">
        <f aca="false">IF(AND(AP1871&gt;=V_NEED,AR1871&gt;=P_MIN,AQ1871&gt;=Z_MIN,F1871&lt;=N_CAP,D1871&lt;=R_MAX,OR(CORONA_REQ=0,O1871&gt;=G1871),OR(CORE_MODE&lt;&gt;3,E_CORE&lt;=E_NULL_MAX),N_CW_A_OK="yes"),1,0)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IF(CORE_MODE=1,G1871,IF(OR(CORE_MODE=3,CORE_MODE=4),IF(A_FEED=2,0,G1871)+(CHOOSE(N_CW+1,0,1,CW_N2,CW_N3,CW_N4,CW_N5,CW_N6)+IF(A_FEED=2,CHOOSE(MIN(N_CW_A,6)+1,0,1,CW_N2,CW_N3,CW_N4,CW_N5,CW_N6),CHOOSE(MIN(N_CW_A,2)+1,0,CW_A1,CW_A2)))*CW_PER_SWING*AM1871,AM1871))</f>
        <v>26.426070824868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2*ROUNDUP(G1872*1000/V_ZENER,0)*PRICE_Z+(4+IF(CORE_MODE=1,1,0)+IF(OR(CORE_MODE=3,CORE_MODE=4),IF(A_FEED=2,0,1)+2*N_CW+2*N_CW_A,0))*ROUNDUP(G1872*DIODE_SAFETY/V_STICK,0)*PRICE_STICK</f>
        <v>98.4</v>
      </c>
      <c r="AG1872" s="24" t="n">
        <f aca="false">SUM(X1872:AF1872)</f>
        <v>2654.52947433</v>
      </c>
      <c r="AH1872" s="20" t="n">
        <f aca="false">FIXED_BOM</f>
        <v>3754</v>
      </c>
      <c r="AI1872" s="24" t="n">
        <f aca="false">(AG1872+AH1872)*(1+CONT)</f>
        <v>7369.8088954795</v>
      </c>
      <c r="AJ1872" s="24" t="n">
        <f aca="false">IF(AR1872&gt;0,AI1872/AR1872,1000000000000)</f>
        <v>828.160164202405</v>
      </c>
      <c r="AK1872" s="8" t="n">
        <f aca="false">IF(AND(AP1872&gt;=V_NEED,AR1872&gt;=P_MIN,AQ1872&gt;=Z_MIN,F1872&lt;=N_CAP,D1872&lt;=R_MAX,OR(CORONA_REQ=0,O1872&gt;=G1872),OR(CORE_MODE&lt;&gt;3,E_CORE&lt;=E_NULL_MAX),N_CW_A_OK="yes"),1,0)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IF(CORE_MODE=1,G1872,IF(OR(CORE_MODE=3,CORE_MODE=4),IF(A_FEED=2,0,G1872)+(CHOOSE(N_CW+1,0,1,CW_N2,CW_N3,CW_N4,CW_N5,CW_N6)+IF(A_FEED=2,CHOOSE(MIN(N_CW_A,6)+1,0,1,CW_N2,CW_N3,CW_N4,CW_N5,CW_N6),CHOOSE(MIN(N_CW_A,2)+1,0,CW_A1,CW_A2)))*CW_PER_SWING*AM1872,AM1872))</f>
        <v>26.683802688114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2*ROUNDUP(G1873*1000/V_ZENER,0)*PRICE_Z+(4+IF(CORE_MODE=1,1,0)+IF(OR(CORE_MODE=3,CORE_MODE=4),IF(A_FEED=2,0,1)+2*N_CW+2*N_CW_A,0))*ROUNDUP(G1873*DIODE_SAFETY/V_STICK,0)*PRICE_STICK</f>
        <v>98.4</v>
      </c>
      <c r="AG1873" s="24" t="n">
        <f aca="false">SUM(X1873:AF1873)</f>
        <v>3392.53842269</v>
      </c>
      <c r="AH1873" s="20" t="n">
        <f aca="false">FIXED_BOM</f>
        <v>3754</v>
      </c>
      <c r="AI1873" s="24" t="n">
        <f aca="false">(AG1873+AH1873)*(1+CONT)</f>
        <v>8218.5191860935</v>
      </c>
      <c r="AJ1873" s="24" t="n">
        <f aca="false">IF(AR1873&gt;0,AI1873/AR1873,1000000000000)</f>
        <v>668.748448243865</v>
      </c>
      <c r="AK1873" s="8" t="n">
        <f aca="false">IF(AND(AP1873&gt;=V_NEED,AR1873&gt;=P_MIN,AQ1873&gt;=Z_MIN,F1873&lt;=N_CAP,D1873&lt;=R_MAX,OR(CORONA_REQ=0,O1873&gt;=G1873),OR(CORE_MODE&lt;&gt;3,E_CORE&lt;=E_NULL_MAX),N_CW_A_OK="yes"),1,0)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IF(CORE_MODE=1,G1873,IF(OR(CORE_MODE=3,CORE_MODE=4),IF(A_FEED=2,0,G1873)+(CHOOSE(N_CW+1,0,1,CW_N2,CW_N3,CW_N4,CW_N5,CW_N6)+IF(A_FEED=2,CHOOSE(MIN(N_CW_A,6)+1,0,1,CW_N2,CW_N3,CW_N4,CW_N5,CW_N6),CHOOSE(MIN(N_CW_A,2)+1,0,CW_A1,CW_A2)))*CW_PER_SWING*AM1873,AM1873))</f>
        <v>26.950987110762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2*ROUNDUP(G1874*1000/V_ZENER,0)*PRICE_Z+(4+IF(CORE_MODE=1,1,0)+IF(OR(CORE_MODE=3,CORE_MODE=4),IF(A_FEED=2,0,1)+2*N_CW+2*N_CW_A,0))*ROUNDUP(G1874*DIODE_SAFETY/V_STICK,0)*PRICE_STICK</f>
        <v>98.4</v>
      </c>
      <c r="AG1874" s="24" t="n">
        <f aca="false">SUM(X1874:AF1874)</f>
        <v>4130.54735908</v>
      </c>
      <c r="AH1874" s="20" t="n">
        <f aca="false">FIXED_BOM</f>
        <v>3754</v>
      </c>
      <c r="AI1874" s="24" t="n">
        <f aca="false">(AG1874+AH1874)*(1+CONT)</f>
        <v>9067.229462942</v>
      </c>
      <c r="AJ1874" s="24" t="n">
        <f aca="false">IF(AR1874&gt;0,AI1874/AR1874,1000000000000)</f>
        <v>577.374684651493</v>
      </c>
      <c r="AK1874" s="8" t="n">
        <f aca="false">IF(AND(AP1874&gt;=V_NEED,AR1874&gt;=P_MIN,AQ1874&gt;=Z_MIN,F1874&lt;=N_CAP,D1874&lt;=R_MAX,OR(CORONA_REQ=0,O1874&gt;=G1874),OR(CORE_MODE&lt;&gt;3,E_CORE&lt;=E_NULL_MAX),N_CW_A_OK="yes"),1,0)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IF(CORE_MODE=1,G1874,IF(OR(CORE_MODE=3,CORE_MODE=4),IF(A_FEED=2,0,G1874)+(CHOOSE(N_CW+1,0,1,CW_N2,CW_N3,CW_N4,CW_N5,CW_N6)+IF(A_FEED=2,CHOOSE(MIN(N_CW_A,6)+1,0,1,CW_N2,CW_N3,CW_N4,CW_N5,CW_N6),CHOOSE(MIN(N_CW_A,2)+1,0,CW_A1,CW_A2)))*CW_PER_SWING*AM1874,AM1874))</f>
        <v>27.153234530136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2*ROUNDUP(G1875*1000/V_ZENER,0)*PRICE_Z+(4+IF(CORE_MODE=1,1,0)+IF(OR(CORE_MODE=3,CORE_MODE=4),IF(A_FEED=2,0,1)+2*N_CW+2*N_CW_A,0))*ROUNDUP(G1875*DIODE_SAFETY/V_STICK,0)*PRICE_STICK</f>
        <v>98.4</v>
      </c>
      <c r="AG1875" s="24" t="n">
        <f aca="false">SUM(X1875:AF1875)</f>
        <v>4868.55630744</v>
      </c>
      <c r="AH1875" s="20" t="n">
        <f aca="false">FIXED_BOM</f>
        <v>3754</v>
      </c>
      <c r="AI1875" s="24" t="n">
        <f aca="false">(AG1875+AH1875)*(1+CONT)</f>
        <v>9915.939753556</v>
      </c>
      <c r="AJ1875" s="24" t="n">
        <f aca="false">IF(AR1875&gt;0,AI1875/AR1875,1000000000000)</f>
        <v>518.987611767692</v>
      </c>
      <c r="AK1875" s="8" t="n">
        <f aca="false">IF(AND(AP1875&gt;=V_NEED,AR1875&gt;=P_MIN,AQ1875&gt;=Z_MIN,F1875&lt;=N_CAP,D1875&lt;=R_MAX,OR(CORONA_REQ=0,O1875&gt;=G1875),OR(CORE_MODE&lt;&gt;3,E_CORE&lt;=E_NULL_MAX),N_CW_A_OK="yes"),1,0)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IF(CORE_MODE=1,G1875,IF(OR(CORE_MODE=3,CORE_MODE=4),IF(A_FEED=2,0,G1875)+(CHOOSE(N_CW+1,0,1,CW_N2,CW_N3,CW_N4,CW_N5,CW_N6)+IF(A_FEED=2,CHOOSE(MIN(N_CW_A,6)+1,0,1,CW_N2,CW_N3,CW_N4,CW_N5,CW_N6),CHOOSE(MIN(N_CW_A,2)+1,0,CW_A1,CW_A2)))*CW_PER_SWING*AM1875,AM1875))</f>
        <v>27.47360710809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2*ROUNDUP(G1876*1000/V_ZENER,0)*PRICE_Z+(4+IF(CORE_MODE=1,1,0)+IF(OR(CORE_MODE=3,CORE_MODE=4),IF(A_FEED=2,0,1)+2*N_CW+2*N_CW_A,0))*ROUNDUP(G1876*DIODE_SAFETY/V_STICK,0)*PRICE_STICK</f>
        <v>98.4</v>
      </c>
      <c r="AG1876" s="24" t="n">
        <f aca="false">SUM(X1876:AF1876)</f>
        <v>6344.57411522</v>
      </c>
      <c r="AH1876" s="20" t="n">
        <f aca="false">FIXED_BOM</f>
        <v>3754</v>
      </c>
      <c r="AI1876" s="24" t="n">
        <f aca="false">(AG1876+AH1876)*(1+CONT)</f>
        <v>11613.360232503</v>
      </c>
      <c r="AJ1876" s="24" t="n">
        <f aca="false">IF(AR1876&gt;0,AI1876/AR1876,1000000000000)</f>
        <v>447.997599354476</v>
      </c>
      <c r="AK1876" s="8" t="n">
        <f aca="false">IF(AND(AP1876&gt;=V_NEED,AR1876&gt;=P_MIN,AQ1876&gt;=Z_MIN,F1876&lt;=N_CAP,D1876&lt;=R_MAX,OR(CORONA_REQ=0,O1876&gt;=G1876),OR(CORE_MODE&lt;&gt;3,E_CORE&lt;=E_NULL_MAX),N_CW_A_OK="yes"),1,0)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IF(CORE_MODE=1,G1876,IF(OR(CORE_MODE=3,CORE_MODE=4),IF(A_FEED=2,0,G1876)+(CHOOSE(N_CW+1,0,1,CW_N2,CW_N3,CW_N4,CW_N5,CW_N6)+IF(A_FEED=2,CHOOSE(MIN(N_CW_A,6)+1,0,1,CW_N2,CW_N3,CW_N4,CW_N5,CW_N6),CHOOSE(MIN(N_CW_A,2)+1,0,CW_A1,CW_A2)))*CW_PER_SWING*AM1876,AM1876))</f>
        <v>28.04428362879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2*ROUNDUP(G1877*1000/V_ZENER,0)*PRICE_Z+(4+IF(CORE_MODE=1,1,0)+IF(OR(CORE_MODE=3,CORE_MODE=4),IF(A_FEED=2,0,1)+2*N_CW+2*N_CW_A,0))*ROUNDUP(G1877*DIODE_SAFETY/V_STICK,0)*PRICE_STICK</f>
        <v>98.4</v>
      </c>
      <c r="AG1877" s="24" t="n">
        <f aca="false">SUM(X1877:AF1877)</f>
        <v>1868.22121816</v>
      </c>
      <c r="AH1877" s="20" t="n">
        <f aca="false">FIXED_BOM</f>
        <v>3754</v>
      </c>
      <c r="AI1877" s="24" t="n">
        <f aca="false">(AG1877+AH1877)*(1+CONT)</f>
        <v>6465.554400884</v>
      </c>
      <c r="AJ1877" s="24" t="n">
        <f aca="false">IF(AR1877&gt;0,AI1877/AR1877,1000000000000)</f>
        <v>1612.05660111964</v>
      </c>
      <c r="AK1877" s="8" t="n">
        <f aca="false">IF(AND(AP1877&gt;=V_NEED,AR1877&gt;=P_MIN,AQ1877&gt;=Z_MIN,F1877&lt;=N_CAP,D1877&lt;=R_MAX,OR(CORONA_REQ=0,O1877&gt;=G1877),OR(CORE_MODE&lt;&gt;3,E_CORE&lt;=E_NULL_MAX),N_CW_A_OK="yes"),1,0)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IF(CORE_MODE=1,G1877,IF(OR(CORE_MODE=3,CORE_MODE=4),IF(A_FEED=2,0,G1877)+(CHOOSE(N_CW+1,0,1,CW_N2,CW_N3,CW_N4,CW_N5,CW_N6)+IF(A_FEED=2,CHOOSE(MIN(N_CW_A,6)+1,0,1,CW_N2,CW_N3,CW_N4,CW_N5,CW_N6),CHOOSE(MIN(N_CW_A,2)+1,0,CW_A1,CW_A2)))*CW_PER_SWING*AM1877,AM1877))</f>
        <v>26.422615780704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2*ROUNDUP(G1878*1000/V_ZENER,0)*PRICE_Z+(4+IF(CORE_MODE=1,1,0)+IF(OR(CORE_MODE=3,CORE_MODE=4),IF(A_FEED=2,0,1)+2*N_CW+2*N_CW_A,0))*ROUNDUP(G1878*DIODE_SAFETY/V_STICK,0)*PRICE_STICK</f>
        <v>98.4</v>
      </c>
      <c r="AG1878" s="24" t="n">
        <f aca="false">SUM(X1878:AF1878)</f>
        <v>2509.63282536</v>
      </c>
      <c r="AH1878" s="20" t="n">
        <f aca="false">FIXED_BOM</f>
        <v>3754</v>
      </c>
      <c r="AI1878" s="24" t="n">
        <f aca="false">(AG1878+AH1878)*(1+CONT)</f>
        <v>7203.177749164</v>
      </c>
      <c r="AJ1878" s="24" t="n">
        <f aca="false">IF(AR1878&gt;0,AI1878/AR1878,1000000000000)</f>
        <v>1095.94838491411</v>
      </c>
      <c r="AK1878" s="8" t="n">
        <f aca="false">IF(AND(AP1878&gt;=V_NEED,AR1878&gt;=P_MIN,AQ1878&gt;=Z_MIN,F1878&lt;=N_CAP,D1878&lt;=R_MAX,OR(CORONA_REQ=0,O1878&gt;=G1878),OR(CORE_MODE&lt;&gt;3,E_CORE&lt;=E_NULL_MAX),N_CW_A_OK="yes"),1,0)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IF(CORE_MODE=1,G1878,IF(OR(CORE_MODE=3,CORE_MODE=4),IF(A_FEED=2,0,G1878)+(CHOOSE(N_CW+1,0,1,CW_N2,CW_N3,CW_N4,CW_N5,CW_N6)+IF(A_FEED=2,CHOOSE(MIN(N_CW_A,6)+1,0,1,CW_N2,CW_N3,CW_N4,CW_N5,CW_N6),CHOOSE(MIN(N_CW_A,2)+1,0,CW_A1,CW_A2)))*CW_PER_SWING*AM1878,AM1878))</f>
        <v>26.636578091838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2*ROUNDUP(G1879*1000/V_ZENER,0)*PRICE_Z+(4+IF(CORE_MODE=1,1,0)+IF(OR(CORE_MODE=3,CORE_MODE=4),IF(A_FEED=2,0,1)+2*N_CW+2*N_CW_A,0))*ROUNDUP(G1879*DIODE_SAFETY/V_STICK,0)*PRICE_STICK</f>
        <v>98.4</v>
      </c>
      <c r="AG1879" s="24" t="n">
        <f aca="false">SUM(X1879:AF1879)</f>
        <v>3281.85866891</v>
      </c>
      <c r="AH1879" s="20" t="n">
        <f aca="false">FIXED_BOM</f>
        <v>3754</v>
      </c>
      <c r="AI1879" s="24" t="n">
        <f aca="false">(AG1879+AH1879)*(1+CONT)</f>
        <v>8091.2374692465</v>
      </c>
      <c r="AJ1879" s="24" t="n">
        <f aca="false">IF(AR1879&gt;0,AI1879/AR1879,1000000000000)</f>
        <v>886.649545943393</v>
      </c>
      <c r="AK1879" s="8" t="n">
        <f aca="false">IF(AND(AP1879&gt;=V_NEED,AR1879&gt;=P_MIN,AQ1879&gt;=Z_MIN,F1879&lt;=N_CAP,D1879&lt;=R_MAX,OR(CORONA_REQ=0,O1879&gt;=G1879),OR(CORE_MODE&lt;&gt;3,E_CORE&lt;=E_NULL_MAX),N_CW_A_OK="yes"),1,0)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IF(CORE_MODE=1,G1879,IF(OR(CORE_MODE=3,CORE_MODE=4),IF(A_FEED=2,0,G1879)+(CHOOSE(N_CW+1,0,1,CW_N2,CW_N3,CW_N4,CW_N5,CW_N6)+IF(A_FEED=2,CHOOSE(MIN(N_CW_A,6)+1,0,1,CW_N2,CW_N3,CW_N4,CW_N5,CW_N6),CHOOSE(MIN(N_CW_A,2)+1,0,CW_A1,CW_A2)))*CW_PER_SWING*AM1879,AM1879))</f>
        <v>26.80925389857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2*ROUNDUP(G1880*1000/V_ZENER,0)*PRICE_Z+(4+IF(CORE_MODE=1,1,0)+IF(OR(CORE_MODE=3,CORE_MODE=4),IF(A_FEED=2,0,1)+2*N_CW+2*N_CW_A,0))*ROUNDUP(G1880*DIODE_SAFETY/V_STICK,0)*PRICE_STICK</f>
        <v>98.4</v>
      </c>
      <c r="AG1880" s="24" t="n">
        <f aca="false">SUM(X1880:AF1880)</f>
        <v>3923.27027111</v>
      </c>
      <c r="AH1880" s="20" t="n">
        <f aca="false">FIXED_BOM</f>
        <v>3754</v>
      </c>
      <c r="AI1880" s="24" t="n">
        <f aca="false">(AG1880+AH1880)*(1+CONT)</f>
        <v>8828.8608117765</v>
      </c>
      <c r="AJ1880" s="24" t="n">
        <f aca="false">IF(AR1880&gt;0,AI1880/AR1880,1000000000000)</f>
        <v>755.398593628807</v>
      </c>
      <c r="AK1880" s="8" t="n">
        <f aca="false">IF(AND(AP1880&gt;=V_NEED,AR1880&gt;=P_MIN,AQ1880&gt;=Z_MIN,F1880&lt;=N_CAP,D1880&lt;=R_MAX,OR(CORONA_REQ=0,O1880&gt;=G1880),OR(CORE_MODE&lt;&gt;3,E_CORE&lt;=E_NULL_MAX),N_CW_A_OK="yes"),1,0)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IF(CORE_MODE=1,G1880,IF(OR(CORE_MODE=3,CORE_MODE=4),IF(A_FEED=2,0,G1880)+(CHOOSE(N_CW+1,0,1,CW_N2,CW_N3,CW_N4,CW_N5,CW_N6)+IF(A_FEED=2,CHOOSE(MIN(N_CW_A,6)+1,0,1,CW_N2,CW_N3,CW_N4,CW_N5,CW_N6),CHOOSE(MIN(N_CW_A,2)+1,0,CW_A1,CW_A2)))*CW_PER_SWING*AM1880,AM1880))</f>
        <v>27.017099847738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2*ROUNDUP(G1881*1000/V_ZENER,0)*PRICE_Z+(4+IF(CORE_MODE=1,1,0)+IF(OR(CORE_MODE=3,CORE_MODE=4),IF(A_FEED=2,0,1)+2*N_CW+2*N_CW_A,0))*ROUNDUP(G1881*DIODE_SAFETY/V_STICK,0)*PRICE_STICK</f>
        <v>98.4</v>
      </c>
      <c r="AG1881" s="24" t="n">
        <f aca="false">SUM(X1881:AF1881)</f>
        <v>4695.49604269</v>
      </c>
      <c r="AH1881" s="20" t="n">
        <f aca="false">FIXED_BOM</f>
        <v>3754</v>
      </c>
      <c r="AI1881" s="24" t="n">
        <f aca="false">(AG1881+AH1881)*(1+CONT)</f>
        <v>9716.9204490935</v>
      </c>
      <c r="AJ1881" s="24" t="n">
        <f aca="false">IF(AR1881&gt;0,AI1881/AR1881,1000000000000)</f>
        <v>681.456178586146</v>
      </c>
      <c r="AK1881" s="8" t="n">
        <f aca="false">IF(AND(AP1881&gt;=V_NEED,AR1881&gt;=P_MIN,AQ1881&gt;=Z_MIN,F1881&lt;=N_CAP,D1881&lt;=R_MAX,OR(CORONA_REQ=0,O1881&gt;=G1881),OR(CORE_MODE&lt;&gt;3,E_CORE&lt;=E_NULL_MAX),N_CW_A_OK="yes"),1,0)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IF(CORE_MODE=1,G1881,IF(OR(CORE_MODE=3,CORE_MODE=4),IF(A_FEED=2,0,G1881)+(CHOOSE(N_CW+1,0,1,CW_N2,CW_N3,CW_N4,CW_N5,CW_N6)+IF(A_FEED=2,CHOOSE(MIN(N_CW_A,6)+1,0,1,CW_N2,CW_N3,CW_N4,CW_N5,CW_N6),CHOOSE(MIN(N_CW_A,2)+1,0,CW_A1,CW_A2)))*CW_PER_SWING*AM1881,AM1881))</f>
        <v>27.184818048102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2*ROUNDUP(G1882*1000/V_ZENER,0)*PRICE_Z+(4+IF(CORE_MODE=1,1,0)+IF(OR(CORE_MODE=3,CORE_MODE=4),IF(A_FEED=2,0,1)+2*N_CW+2*N_CW_A,0))*ROUNDUP(G1882*DIODE_SAFETY/V_STICK,0)*PRICE_STICK</f>
        <v>98.4</v>
      </c>
      <c r="AG1882" s="24" t="n">
        <f aca="false">SUM(X1882:AF1882)</f>
        <v>5978.31925209</v>
      </c>
      <c r="AH1882" s="20" t="n">
        <f aca="false">FIXED_BOM</f>
        <v>3754</v>
      </c>
      <c r="AI1882" s="24" t="n">
        <f aca="false">(AG1882+AH1882)*(1+CONT)</f>
        <v>11192.1671399035</v>
      </c>
      <c r="AJ1882" s="24" t="n">
        <f aca="false">IF(AR1882&gt;0,AI1882/AR1882,1000000000000)</f>
        <v>577.685762008556</v>
      </c>
      <c r="AK1882" s="8" t="n">
        <f aca="false">IF(AND(AP1882&gt;=V_NEED,AR1882&gt;=P_MIN,AQ1882&gt;=Z_MIN,F1882&lt;=N_CAP,D1882&lt;=R_MAX,OR(CORONA_REQ=0,O1882&gt;=G1882),OR(CORE_MODE&lt;&gt;3,E_CORE&lt;=E_NULL_MAX),N_CW_A_OK="yes"),1,0)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IF(CORE_MODE=1,G1882,IF(OR(CORE_MODE=3,CORE_MODE=4),IF(A_FEED=2,0,G1882)+(CHOOSE(N_CW+1,0,1,CW_N2,CW_N3,CW_N4,CW_N5,CW_N6)+IF(A_FEED=2,CHOOSE(MIN(N_CW_A,6)+1,0,1,CW_N2,CW_N3,CW_N4,CW_N5,CW_N6),CHOOSE(MIN(N_CW_A,2)+1,0,CW_A1,CW_A2)))*CW_PER_SWING*AM1882,AM1882))</f>
        <v>27.559236175614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2*ROUNDUP(G1883*1000/V_ZENER,0)*PRICE_Z+(4+IF(CORE_MODE=1,1,0)+IF(OR(CORE_MODE=3,CORE_MODE=4),IF(A_FEED=2,0,1)+2*N_CW+2*N_CW_A,0))*ROUNDUP(G1883*DIODE_SAFETY/V_STICK,0)*PRICE_STICK</f>
        <v>98.4</v>
      </c>
      <c r="AG1883" s="24" t="n">
        <f aca="false">SUM(X1883:AF1883)</f>
        <v>1894.21370209</v>
      </c>
      <c r="AH1883" s="20" t="n">
        <f aca="false">FIXED_BOM</f>
        <v>3754</v>
      </c>
      <c r="AI1883" s="24" t="n">
        <f aca="false">(AG1883+AH1883)*(1+CONT)</f>
        <v>6495.4457574035</v>
      </c>
      <c r="AJ1883" s="24" t="n">
        <f aca="false">IF(AR1883&gt;0,AI1883/AR1883,1000000000000)</f>
        <v>1344.22973004535</v>
      </c>
      <c r="AK1883" s="8" t="n">
        <f aca="false">IF(AND(AP1883&gt;=V_NEED,AR1883&gt;=P_MIN,AQ1883&gt;=Z_MIN,F1883&lt;=N_CAP,D1883&lt;=R_MAX,OR(CORONA_REQ=0,O1883&gt;=G1883),OR(CORE_MODE&lt;&gt;3,E_CORE&lt;=E_NULL_MAX),N_CW_A_OK="yes"),1,0)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IF(CORE_MODE=1,G1883,IF(OR(CORE_MODE=3,CORE_MODE=4),IF(A_FEED=2,0,G1883)+(CHOOSE(N_CW+1,0,1,CW_N2,CW_N3,CW_N4,CW_N5,CW_N6)+IF(A_FEED=2,CHOOSE(MIN(N_CW_A,6)+1,0,1,CW_N2,CW_N3,CW_N4,CW_N5,CW_N6),CHOOSE(MIN(N_CW_A,2)+1,0,CW_A1,CW_A2)))*CW_PER_SWING*AM1883,AM1883))</f>
        <v>26.454110163624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2*ROUNDUP(G1884*1000/V_ZENER,0)*PRICE_Z+(4+IF(CORE_MODE=1,1,0)+IF(OR(CORE_MODE=3,CORE_MODE=4),IF(A_FEED=2,0,1)+2*N_CW+2*N_CW_A,0))*ROUNDUP(G1884*DIODE_SAFETY/V_STICK,0)*PRICE_STICK</f>
        <v>98.4</v>
      </c>
      <c r="AG1884" s="24" t="n">
        <f aca="false">SUM(X1884:AF1884)</f>
        <v>2679.43576965</v>
      </c>
      <c r="AH1884" s="20" t="n">
        <f aca="false">FIXED_BOM</f>
        <v>3754</v>
      </c>
      <c r="AI1884" s="24" t="n">
        <f aca="false">(AG1884+AH1884)*(1+CONT)</f>
        <v>7398.4511350975</v>
      </c>
      <c r="AJ1884" s="24" t="n">
        <f aca="false">IF(AR1884&gt;0,AI1884/AR1884,1000000000000)</f>
        <v>941.313979822846</v>
      </c>
      <c r="AK1884" s="8" t="n">
        <f aca="false">IF(AND(AP1884&gt;=V_NEED,AR1884&gt;=P_MIN,AQ1884&gt;=Z_MIN,F1884&lt;=N_CAP,D1884&lt;=R_MAX,OR(CORONA_REQ=0,O1884&gt;=G1884),OR(CORE_MODE&lt;&gt;3,E_CORE&lt;=E_NULL_MAX),N_CW_A_OK="yes"),1,0)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IF(CORE_MODE=1,G1884,IF(OR(CORE_MODE=3,CORE_MODE=4),IF(A_FEED=2,0,G1884)+(CHOOSE(N_CW+1,0,1,CW_N2,CW_N3,CW_N4,CW_N5,CW_N6)+IF(A_FEED=2,CHOOSE(MIN(N_CW_A,6)+1,0,1,CW_N2,CW_N3,CW_N4,CW_N5,CW_N6),CHOOSE(MIN(N_CW_A,2)+1,0,CW_A1,CW_A2)))*CW_PER_SWING*AM1884,AM1884))</f>
        <v>26.667495219222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2*ROUNDUP(G1885*1000/V_ZENER,0)*PRICE_Z+(4+IF(CORE_MODE=1,1,0)+IF(OR(CORE_MODE=3,CORE_MODE=4),IF(A_FEED=2,0,1)+2*N_CW+2*N_CW_A,0))*ROUNDUP(G1885*DIODE_SAFETY/V_STICK,0)*PRICE_STICK</f>
        <v>98.4</v>
      </c>
      <c r="AG1885" s="24" t="n">
        <f aca="false">SUM(X1885:AF1885)</f>
        <v>3464.65791068</v>
      </c>
      <c r="AH1885" s="20" t="n">
        <f aca="false">FIXED_BOM</f>
        <v>3754</v>
      </c>
      <c r="AI1885" s="24" t="n">
        <f aca="false">(AG1885+AH1885)*(1+CONT)</f>
        <v>8301.456597282</v>
      </c>
      <c r="AJ1885" s="24" t="n">
        <f aca="false">IF(AR1885&gt;0,AI1885/AR1885,1000000000000)</f>
        <v>762.525857930535</v>
      </c>
      <c r="AK1885" s="8" t="n">
        <f aca="false">IF(AND(AP1885&gt;=V_NEED,AR1885&gt;=P_MIN,AQ1885&gt;=Z_MIN,F1885&lt;=N_CAP,D1885&lt;=R_MAX,OR(CORONA_REQ=0,O1885&gt;=G1885),OR(CORE_MODE&lt;&gt;3,E_CORE&lt;=E_NULL_MAX),N_CW_A_OK="yes"),1,0)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IF(CORE_MODE=1,G1885,IF(OR(CORE_MODE=3,CORE_MODE=4),IF(A_FEED=2,0,G1885)+(CHOOSE(N_CW+1,0,1,CW_N2,CW_N3,CW_N4,CW_N5,CW_N6)+IF(A_FEED=2,CHOOSE(MIN(N_CW_A,6)+1,0,1,CW_N2,CW_N3,CW_N4,CW_N5,CW_N6),CHOOSE(MIN(N_CW_A,2)+1,0,CW_A1,CW_A2)))*CW_PER_SWING*AM1885,AM1885))</f>
        <v>26.915965526736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2*ROUNDUP(G1886*1000/V_ZENER,0)*PRICE_Z+(4+IF(CORE_MODE=1,1,0)+IF(OR(CORE_MODE=3,CORE_MODE=4),IF(A_FEED=2,0,1)+2*N_CW+2*N_CW_A,0))*ROUNDUP(G1886*DIODE_SAFETY/V_STICK,0)*PRICE_STICK</f>
        <v>98.4</v>
      </c>
      <c r="AG1886" s="24" t="n">
        <f aca="false">SUM(X1886:AF1886)</f>
        <v>4249.87993021</v>
      </c>
      <c r="AH1886" s="20" t="n">
        <f aca="false">FIXED_BOM</f>
        <v>3754</v>
      </c>
      <c r="AI1886" s="24" t="n">
        <f aca="false">(AG1886+AH1886)*(1+CONT)</f>
        <v>9204.4619197415</v>
      </c>
      <c r="AJ1886" s="24" t="n">
        <f aca="false">IF(AR1886&gt;0,AI1886/AR1886,1000000000000)</f>
        <v>660.798646058319</v>
      </c>
      <c r="AK1886" s="8" t="n">
        <f aca="false">IF(AND(AP1886&gt;=V_NEED,AR1886&gt;=P_MIN,AQ1886&gt;=Z_MIN,F1886&lt;=N_CAP,D1886&lt;=R_MAX,OR(CORONA_REQ=0,O1886&gt;=G1886),OR(CORE_MODE&lt;&gt;3,E_CORE&lt;=E_NULL_MAX),N_CW_A_OK="yes"),1,0)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IF(CORE_MODE=1,G1886,IF(OR(CORE_MODE=3,CORE_MODE=4),IF(A_FEED=2,0,G1886)+(CHOOSE(N_CW+1,0,1,CW_N2,CW_N3,CW_N4,CW_N5,CW_N6)+IF(A_FEED=2,CHOOSE(MIN(N_CW_A,6)+1,0,1,CW_N2,CW_N3,CW_N4,CW_N5,CW_N6),CHOOSE(MIN(N_CW_A,2)+1,0,CW_A1,CW_A2)))*CW_PER_SWING*AM1886,AM1886))</f>
        <v>27.121583099754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2*ROUNDUP(G1887*1000/V_ZENER,0)*PRICE_Z+(4+IF(CORE_MODE=1,1,0)+IF(OR(CORE_MODE=3,CORE_MODE=4),IF(A_FEED=2,0,1)+2*N_CW+2*N_CW_A,0))*ROUNDUP(G1887*DIODE_SAFETY/V_STICK,0)*PRICE_STICK</f>
        <v>98.4</v>
      </c>
      <c r="AG1887" s="24" t="n">
        <f aca="false">SUM(X1887:AF1887)</f>
        <v>4904.28776839</v>
      </c>
      <c r="AH1887" s="20" t="n">
        <f aca="false">FIXED_BOM</f>
        <v>3754</v>
      </c>
      <c r="AI1887" s="24" t="n">
        <f aca="false">(AG1887+AH1887)*(1+CONT)</f>
        <v>9957.0309336485</v>
      </c>
      <c r="AJ1887" s="24" t="n">
        <f aca="false">IF(AR1887&gt;0,AI1887/AR1887,1000000000000)</f>
        <v>587.482382583747</v>
      </c>
      <c r="AK1887" s="8" t="n">
        <f aca="false">IF(AND(AP1887&gt;=V_NEED,AR1887&gt;=P_MIN,AQ1887&gt;=Z_MIN,F1887&lt;=N_CAP,D1887&lt;=R_MAX,OR(CORONA_REQ=0,O1887&gt;=G1887),OR(CORE_MODE&lt;&gt;3,E_CORE&lt;=E_NULL_MAX),N_CW_A_OK="yes"),1,0)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IF(CORE_MODE=1,G1887,IF(OR(CORE_MODE=3,CORE_MODE=4),IF(A_FEED=2,0,G1887)+(CHOOSE(N_CW+1,0,1,CW_N2,CW_N3,CW_N4,CW_N5,CW_N6)+IF(A_FEED=2,CHOOSE(MIN(N_CW_A,6)+1,0,1,CW_N2,CW_N3,CW_N4,CW_N5,CW_N6),CHOOSE(MIN(N_CW_A,2)+1,0,CW_A1,CW_A2)))*CW_PER_SWING*AM1887,AM1887))</f>
        <v>27.28756953351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2*ROUNDUP(G1888*1000/V_ZENER,0)*PRICE_Z+(4+IF(CORE_MODE=1,1,0)+IF(OR(CORE_MODE=3,CORE_MODE=4),IF(A_FEED=2,0,1)+2*N_CW+2*N_CW_A,0))*ROUNDUP(G1888*DIODE_SAFETY/V_STICK,0)*PRICE_STICK</f>
        <v>98.4</v>
      </c>
      <c r="AG1888" s="24" t="n">
        <f aca="false">SUM(X1888:AF1888)</f>
        <v>6474.73191548</v>
      </c>
      <c r="AH1888" s="20" t="n">
        <f aca="false">FIXED_BOM</f>
        <v>3754</v>
      </c>
      <c r="AI1888" s="24" t="n">
        <f aca="false">(AG1888+AH1888)*(1+CONT)</f>
        <v>11763.041702802</v>
      </c>
      <c r="AJ1888" s="24" t="n">
        <f aca="false">IF(AR1888&gt;0,AI1888/AR1888,1000000000000)</f>
        <v>511.094251511444</v>
      </c>
      <c r="AK1888" s="8" t="n">
        <f aca="false">IF(AND(AP1888&gt;=V_NEED,AR1888&gt;=P_MIN,AQ1888&gt;=Z_MIN,F1888&lt;=N_CAP,D1888&lt;=R_MAX,OR(CORONA_REQ=0,O1888&gt;=G1888),OR(CORE_MODE&lt;&gt;3,E_CORE&lt;=E_NULL_MAX),N_CW_A_OK="yes"),1,0)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IF(CORE_MODE=1,G1888,IF(OR(CORE_MODE=3,CORE_MODE=4),IF(A_FEED=2,0,G1888)+(CHOOSE(N_CW+1,0,1,CW_N2,CW_N3,CW_N4,CW_N5,CW_N6)+IF(A_FEED=2,CHOOSE(MIN(N_CW_A,6)+1,0,1,CW_N2,CW_N3,CW_N4,CW_N5,CW_N6),CHOOSE(MIN(N_CW_A,2)+1,0,CW_A1,CW_A2)))*CW_PER_SWING*AM1888,AM1888))</f>
        <v>27.86463406584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2*ROUNDUP(G1889*1000/V_ZENER,0)*PRICE_Z+(4+IF(CORE_MODE=1,1,0)+IF(OR(CORE_MODE=3,CORE_MODE=4),IF(A_FEED=2,0,1)+2*N_CW+2*N_CW_A,0))*ROUNDUP(G1889*DIODE_SAFETY/V_STICK,0)*PRICE_STICK</f>
        <v>98.4</v>
      </c>
      <c r="AG1889" s="24" t="n">
        <f aca="false">SUM(X1889:AF1889)</f>
        <v>2051.0204754</v>
      </c>
      <c r="AH1889" s="20" t="n">
        <f aca="false">FIXED_BOM</f>
        <v>3754</v>
      </c>
      <c r="AI1889" s="24" t="n">
        <f aca="false">(AG1889+AH1889)*(1+CONT)</f>
        <v>6675.77354671</v>
      </c>
      <c r="AJ1889" s="24" t="n">
        <f aca="false">IF(AR1889&gt;0,AI1889/AR1889,1000000000000)</f>
        <v>1240.17169542943</v>
      </c>
      <c r="AK1889" s="8" t="n">
        <f aca="false">IF(AND(AP1889&gt;=V_NEED,AR1889&gt;=P_MIN,AQ1889&gt;=Z_MIN,F1889&lt;=N_CAP,D1889&lt;=R_MAX,OR(CORONA_REQ=0,O1889&gt;=G1889),OR(CORE_MODE&lt;&gt;3,E_CORE&lt;=E_NULL_MAX),N_CW_A_OK="yes"),1,0)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IF(CORE_MODE=1,G1889,IF(OR(CORE_MODE=3,CORE_MODE=4),IF(A_FEED=2,0,G1889)+(CHOOSE(N_CW+1,0,1,CW_N2,CW_N3,CW_N4,CW_N5,CW_N6)+IF(A_FEED=2,CHOOSE(MIN(N_CW_A,6)+1,0,1,CW_N2,CW_N3,CW_N4,CW_N5,CW_N6),CHOOSE(MIN(N_CW_A,2)+1,0,CW_A1,CW_A2)))*CW_PER_SWING*AM1889,AM1889))</f>
        <v>26.353111667454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2*ROUNDUP(G1890*1000/V_ZENER,0)*PRICE_Z+(4+IF(CORE_MODE=1,1,0)+IF(OR(CORE_MODE=3,CORE_MODE=4),IF(A_FEED=2,0,1)+2*N_CW+2*N_CW_A,0))*ROUNDUP(G1890*DIODE_SAFETY/V_STICK,0)*PRICE_STICK</f>
        <v>98.4</v>
      </c>
      <c r="AG1890" s="24" t="n">
        <f aca="false">SUM(X1890:AF1890)</f>
        <v>2849.23878741</v>
      </c>
      <c r="AH1890" s="20" t="n">
        <f aca="false">FIXED_BOM</f>
        <v>3754</v>
      </c>
      <c r="AI1890" s="24" t="n">
        <f aca="false">(AG1890+AH1890)*(1+CONT)</f>
        <v>7593.7246055215</v>
      </c>
      <c r="AJ1890" s="24" t="n">
        <f aca="false">IF(AR1890&gt;0,AI1890/AR1890,1000000000000)</f>
        <v>872.267114730201</v>
      </c>
      <c r="AK1890" s="8" t="n">
        <f aca="false">IF(AND(AP1890&gt;=V_NEED,AR1890&gt;=P_MIN,AQ1890&gt;=Z_MIN,F1890&lt;=N_CAP,D1890&lt;=R_MAX,OR(CORONA_REQ=0,O1890&gt;=G1890),OR(CORE_MODE&lt;&gt;3,E_CORE&lt;=E_NULL_MAX),N_CW_A_OK="yes"),1,0)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IF(CORE_MODE=1,G1890,IF(OR(CORE_MODE=3,CORE_MODE=4),IF(A_FEED=2,0,G1890)+(CHOOSE(N_CW+1,0,1,CW_N2,CW_N3,CW_N4,CW_N5,CW_N6)+IF(A_FEED=2,CHOOSE(MIN(N_CW_A,6)+1,0,1,CW_N2,CW_N3,CW_N4,CW_N5,CW_N6),CHOOSE(MIN(N_CW_A,2)+1,0,CW_A1,CW_A2)))*CW_PER_SWING*AM1890,AM1890))</f>
        <v>26.610219585378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2*ROUNDUP(G1891*1000/V_ZENER,0)*PRICE_Z+(4+IF(CORE_MODE=1,1,0)+IF(OR(CORE_MODE=3,CORE_MODE=4),IF(A_FEED=2,0,1)+2*N_CW+2*N_CW_A,0))*ROUNDUP(G1891*DIODE_SAFETY/V_STICK,0)*PRICE_STICK</f>
        <v>98.4</v>
      </c>
      <c r="AG1891" s="24" t="n">
        <f aca="false">SUM(X1891:AF1891)</f>
        <v>3647.45710292</v>
      </c>
      <c r="AH1891" s="20" t="n">
        <f aca="false">FIXED_BOM</f>
        <v>3754</v>
      </c>
      <c r="AI1891" s="24" t="n">
        <f aca="false">(AG1891+AH1891)*(1+CONT)</f>
        <v>8511.675668358</v>
      </c>
      <c r="AJ1891" s="24" t="n">
        <f aca="false">IF(AR1891&gt;0,AI1891/AR1891,1000000000000)</f>
        <v>706.805275230098</v>
      </c>
      <c r="AK1891" s="8" t="n">
        <f aca="false">IF(AND(AP1891&gt;=V_NEED,AR1891&gt;=P_MIN,AQ1891&gt;=Z_MIN,F1891&lt;=N_CAP,D1891&lt;=R_MAX,OR(CORONA_REQ=0,O1891&gt;=G1891),OR(CORE_MODE&lt;&gt;3,E_CORE&lt;=E_NULL_MAX),N_CW_A_OK="yes"),1,0)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IF(CORE_MODE=1,G1891,IF(OR(CORE_MODE=3,CORE_MODE=4),IF(A_FEED=2,0,G1891)+(CHOOSE(N_CW+1,0,1,CW_N2,CW_N3,CW_N4,CW_N5,CW_N6)+IF(A_FEED=2,CHOOSE(MIN(N_CW_A,6)+1,0,1,CW_N2,CW_N3,CW_N4,CW_N5,CW_N6),CHOOSE(MIN(N_CW_A,2)+1,0,CW_A1,CW_A2)))*CW_PER_SWING*AM1891,AM1891))</f>
        <v>26.875124697564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2*ROUNDUP(G1892*1000/V_ZENER,0)*PRICE_Z+(4+IF(CORE_MODE=1,1,0)+IF(OR(CORE_MODE=3,CORE_MODE=4),IF(A_FEED=2,0,1)+2*N_CW+2*N_CW_A,0))*ROUNDUP(G1892*DIODE_SAFETY/V_STICK,0)*PRICE_STICK</f>
        <v>98.4</v>
      </c>
      <c r="AG1892" s="24" t="n">
        <f aca="false">SUM(X1892:AF1892)</f>
        <v>4445.67535843</v>
      </c>
      <c r="AH1892" s="20" t="n">
        <f aca="false">FIXED_BOM</f>
        <v>3754</v>
      </c>
      <c r="AI1892" s="24" t="n">
        <f aca="false">(AG1892+AH1892)*(1+CONT)</f>
        <v>9429.6266621945</v>
      </c>
      <c r="AJ1892" s="24" t="n">
        <f aca="false">IF(AR1892&gt;0,AI1892/AR1892,1000000000000)</f>
        <v>613.025086018333</v>
      </c>
      <c r="AK1892" s="8" t="n">
        <f aca="false">IF(AND(AP1892&gt;=V_NEED,AR1892&gt;=P_MIN,AQ1892&gt;=Z_MIN,F1892&lt;=N_CAP,D1892&lt;=R_MAX,OR(CORONA_REQ=0,O1892&gt;=G1892),OR(CORE_MODE&lt;&gt;3,E_CORE&lt;=E_NULL_MAX),N_CW_A_OK="yes"),1,0)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IF(CORE_MODE=1,G1892,IF(OR(CORE_MODE=3,CORE_MODE=4),IF(A_FEED=2,0,G1892)+(CHOOSE(N_CW+1,0,1,CW_N2,CW_N3,CW_N4,CW_N5,CW_N6)+IF(A_FEED=2,CHOOSE(MIN(N_CW_A,6)+1,0,1,CW_N2,CW_N3,CW_N4,CW_N5,CW_N6),CHOOSE(MIN(N_CW_A,2)+1,0,CW_A1,CW_A2)))*CW_PER_SWING*AM1892,AM1892))</f>
        <v>27.076544434368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2*ROUNDUP(G1893*1000/V_ZENER,0)*PRICE_Z+(4+IF(CORE_MODE=1,1,0)+IF(OR(CORE_MODE=3,CORE_MODE=4),IF(A_FEED=2,0,1)+2*N_CW+2*N_CW_A,0))*ROUNDUP(G1893*DIODE_SAFETY/V_STICK,0)*PRICE_STICK</f>
        <v>98.4</v>
      </c>
      <c r="AG1893" s="24" t="n">
        <f aca="false">SUM(X1893:AF1893)</f>
        <v>5243.89373394</v>
      </c>
      <c r="AH1893" s="20" t="n">
        <f aca="false">FIXED_BOM</f>
        <v>3754</v>
      </c>
      <c r="AI1893" s="24" t="n">
        <f aca="false">(AG1893+AH1893)*(1+CONT)</f>
        <v>10347.577794031</v>
      </c>
      <c r="AJ1893" s="24" t="n">
        <f aca="false">IF(AR1893&gt;0,AI1893/AR1893,1000000000000)</f>
        <v>552.64726298025</v>
      </c>
      <c r="AK1893" s="8" t="n">
        <f aca="false">IF(AND(AP1893&gt;=V_NEED,AR1893&gt;=P_MIN,AQ1893&gt;=Z_MIN,F1893&lt;=N_CAP,D1893&lt;=R_MAX,OR(CORONA_REQ=0,O1893&gt;=G1893),OR(CORE_MODE&lt;&gt;3,E_CORE&lt;=E_NULL_MAX),N_CW_A_OK="yes"),1,0)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IF(CORE_MODE=1,G1893,IF(OR(CORE_MODE=3,CORE_MODE=4),IF(A_FEED=2,0,G1893)+(CHOOSE(N_CW+1,0,1,CW_N2,CW_N3,CW_N4,CW_N5,CW_N6)+IF(A_FEED=2,CHOOSE(MIN(N_CW_A,6)+1,0,1,CW_N2,CW_N3,CW_N4,CW_N5,CW_N6),CHOOSE(MIN(N_CW_A,2)+1,0,CW_A1,CW_A2)))*CW_PER_SWING*AM1893,AM1893))</f>
        <v>27.392341413294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2*ROUNDUP(G1894*1000/V_ZENER,0)*PRICE_Z+(4+IF(CORE_MODE=1,1,0)+IF(OR(CORE_MODE=3,CORE_MODE=4),IF(A_FEED=2,0,1)+2*N_CW+2*N_CW_A,0))*ROUNDUP(G1894*DIODE_SAFETY/V_STICK,0)*PRICE_STICK</f>
        <v>98.4</v>
      </c>
      <c r="AG1894" s="24" t="n">
        <f aca="false">SUM(X1894:AF1894)</f>
        <v>6840.33034799</v>
      </c>
      <c r="AH1894" s="20" t="n">
        <f aca="false">FIXED_BOM</f>
        <v>3754</v>
      </c>
      <c r="AI1894" s="24" t="n">
        <f aca="false">(AG1894+AH1894)*(1+CONT)</f>
        <v>12183.4799001885</v>
      </c>
      <c r="AJ1894" s="24" t="n">
        <f aca="false">IF(AR1894&gt;0,AI1894/AR1894,1000000000000)</f>
        <v>479.565610111256</v>
      </c>
      <c r="AK1894" s="8" t="n">
        <f aca="false">IF(AND(AP1894&gt;=V_NEED,AR1894&gt;=P_MIN,AQ1894&gt;=Z_MIN,F1894&lt;=N_CAP,D1894&lt;=R_MAX,OR(CORONA_REQ=0,O1894&gt;=G1894),OR(CORE_MODE&lt;&gt;3,E_CORE&lt;=E_NULL_MAX),N_CW_A_OK="yes"),1,0)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IF(CORE_MODE=1,G1894,IF(OR(CORE_MODE=3,CORE_MODE=4),IF(A_FEED=2,0,G1894)+(CHOOSE(N_CW+1,0,1,CW_N2,CW_N3,CW_N4,CW_N5,CW_N6)+IF(A_FEED=2,CHOOSE(MIN(N_CW_A,6)+1,0,1,CW_N2,CW_N3,CW_N4,CW_N5,CW_N6),CHOOSE(MIN(N_CW_A,2)+1,0,CW_A1,CW_A2)))*CW_PER_SWING*AM1894,AM1894))</f>
        <v>27.952058567862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2*ROUNDUP(G1895*1000/V_ZENER,0)*PRICE_Z+(4+IF(CORE_MODE=1,1,0)+IF(OR(CORE_MODE=3,CORE_MODE=4),IF(A_FEED=2,0,1)+2*N_CW+2*N_CW_A,0))*ROUNDUP(G1895*DIODE_SAFETY/V_STICK,0)*PRICE_STICK</f>
        <v>109.2</v>
      </c>
      <c r="AG1895" s="24" t="n">
        <f aca="false">SUM(X1895:AF1895)</f>
        <v>1631.81305645</v>
      </c>
      <c r="AH1895" s="20" t="n">
        <f aca="false">FIXED_BOM</f>
        <v>3754</v>
      </c>
      <c r="AI1895" s="24" t="n">
        <f aca="false">(AG1895+AH1895)*(1+CONT)</f>
        <v>6193.6850149175</v>
      </c>
      <c r="AJ1895" s="24" t="n">
        <f aca="false">IF(AR1895&gt;0,AI1895/AR1895,1000000000000)</f>
        <v>1375.5191805001</v>
      </c>
      <c r="AK1895" s="8" t="n">
        <f aca="false">IF(AND(AP1895&gt;=V_NEED,AR1895&gt;=P_MIN,AQ1895&gt;=Z_MIN,F1895&lt;=N_CAP,D1895&lt;=R_MAX,OR(CORONA_REQ=0,O1895&gt;=G1895),OR(CORE_MODE&lt;&gt;3,E_CORE&lt;=E_NULL_MAX),N_CW_A_OK="yes"),1,0)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IF(CORE_MODE=1,G1895,IF(OR(CORE_MODE=3,CORE_MODE=4),IF(A_FEED=2,0,G1895)+(CHOOSE(N_CW+1,0,1,CW_N2,CW_N3,CW_N4,CW_N5,CW_N6)+IF(A_FEED=2,CHOOSE(MIN(N_CW_A,6)+1,0,1,CW_N2,CW_N3,CW_N4,CW_N5,CW_N6),CHOOSE(MIN(N_CW_A,2)+1,0,CW_A1,CW_A2)))*CW_PER_SWING*AM1895,AM1895))</f>
        <v>30.865106473344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2*ROUNDUP(G1896*1000/V_ZENER,0)*PRICE_Z+(4+IF(CORE_MODE=1,1,0)+IF(OR(CORE_MODE=3,CORE_MODE=4),IF(A_FEED=2,0,1)+2*N_CW+2*N_CW_A,0))*ROUNDUP(G1896*DIODE_SAFETY/V_STICK,0)*PRICE_STICK</f>
        <v>109.2</v>
      </c>
      <c r="AG1896" s="24" t="n">
        <f aca="false">SUM(X1896:AF1896)</f>
        <v>2183.63462808</v>
      </c>
      <c r="AH1896" s="20" t="n">
        <f aca="false">FIXED_BOM</f>
        <v>3754</v>
      </c>
      <c r="AI1896" s="24" t="n">
        <f aca="false">(AG1896+AH1896)*(1+CONT)</f>
        <v>6828.279822292</v>
      </c>
      <c r="AJ1896" s="24" t="n">
        <f aca="false">IF(AR1896&gt;0,AI1896/AR1896,1000000000000)</f>
        <v>917.281821986108</v>
      </c>
      <c r="AK1896" s="8" t="n">
        <f aca="false">IF(AND(AP1896&gt;=V_NEED,AR1896&gt;=P_MIN,AQ1896&gt;=Z_MIN,F1896&lt;=N_CAP,D1896&lt;=R_MAX,OR(CORONA_REQ=0,O1896&gt;=G1896),OR(CORE_MODE&lt;&gt;3,E_CORE&lt;=E_NULL_MAX),N_CW_A_OK="yes"),1,0)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IF(CORE_MODE=1,G1896,IF(OR(CORE_MODE=3,CORE_MODE=4),IF(A_FEED=2,0,G1896)+(CHOOSE(N_CW+1,0,1,CW_N2,CW_N3,CW_N4,CW_N5,CW_N6)+IF(A_FEED=2,CHOOSE(MIN(N_CW_A,6)+1,0,1,CW_N2,CW_N3,CW_N4,CW_N5,CW_N6),CHOOSE(MIN(N_CW_A,2)+1,0,CW_A1,CW_A2)))*CW_PER_SWING*AM1896,AM1896))</f>
        <v>31.118347628082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2*ROUNDUP(G1897*1000/V_ZENER,0)*PRICE_Z+(4+IF(CORE_MODE=1,1,0)+IF(OR(CORE_MODE=3,CORE_MODE=4),IF(A_FEED=2,0,1)+2*N_CW+2*N_CW_A,0))*ROUNDUP(G1897*DIODE_SAFETY/V_STICK,0)*PRICE_STICK</f>
        <v>109.2</v>
      </c>
      <c r="AG1897" s="24" t="n">
        <f aca="false">SUM(X1897:AF1897)</f>
        <v>2832.96492479</v>
      </c>
      <c r="AH1897" s="20" t="n">
        <f aca="false">FIXED_BOM</f>
        <v>3754</v>
      </c>
      <c r="AI1897" s="24" t="n">
        <f aca="false">(AG1897+AH1897)*(1+CONT)</f>
        <v>7575.0096635085</v>
      </c>
      <c r="AJ1897" s="24" t="n">
        <f aca="false">IF(AR1897&gt;0,AI1897/AR1897,1000000000000)</f>
        <v>730.226214008786</v>
      </c>
      <c r="AK1897" s="8" t="n">
        <f aca="false">IF(AND(AP1897&gt;=V_NEED,AR1897&gt;=P_MIN,AQ1897&gt;=Z_MIN,F1897&lt;=N_CAP,D1897&lt;=R_MAX,OR(CORONA_REQ=0,O1897&gt;=G1897),OR(CORE_MODE&lt;&gt;3,E_CORE&lt;=E_NULL_MAX),N_CW_A_OK="yes"),1,0)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IF(CORE_MODE=1,G1897,IF(OR(CORE_MODE=3,CORE_MODE=4),IF(A_FEED=2,0,G1897)+(CHOOSE(N_CW+1,0,1,CW_N2,CW_N3,CW_N4,CW_N5,CW_N6)+IF(A_FEED=2,CHOOSE(MIN(N_CW_A,6)+1,0,1,CW_N2,CW_N3,CW_N4,CW_N5,CW_N6),CHOOSE(MIN(N_CW_A,2)+1,0,CW_A1,CW_A2)))*CW_PER_SWING*AM1897,AM1897))</f>
        <v>31.28858707689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2*ROUNDUP(G1898*1000/V_ZENER,0)*PRICE_Z+(4+IF(CORE_MODE=1,1,0)+IF(OR(CORE_MODE=3,CORE_MODE=4),IF(A_FEED=2,0,1)+2*N_CW+2*N_CW_A,0))*ROUNDUP(G1898*DIODE_SAFETY/V_STICK,0)*PRICE_STICK</f>
        <v>109.2</v>
      </c>
      <c r="AG1898" s="24" t="n">
        <f aca="false">SUM(X1898:AF1898)</f>
        <v>3384.78655142</v>
      </c>
      <c r="AH1898" s="20" t="n">
        <f aca="false">FIXED_BOM</f>
        <v>3754</v>
      </c>
      <c r="AI1898" s="24" t="n">
        <f aca="false">(AG1898+AH1898)*(1+CONT)</f>
        <v>8209.604534133</v>
      </c>
      <c r="AJ1898" s="24" t="n">
        <f aca="false">IF(AR1898&gt;0,AI1898/AR1898,1000000000000)</f>
        <v>616.052007059276</v>
      </c>
      <c r="AK1898" s="8" t="n">
        <f aca="false">IF(AND(AP1898&gt;=V_NEED,AR1898&gt;=P_MIN,AQ1898&gt;=Z_MIN,F1898&lt;=N_CAP,D1898&lt;=R_MAX,OR(CORONA_REQ=0,O1898&gt;=G1898),OR(CORE_MODE&lt;&gt;3,E_CORE&lt;=E_NULL_MAX),N_CW_A_OK="yes"),1,0)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IF(CORE_MODE=1,G1898,IF(OR(CORE_MODE=3,CORE_MODE=4),IF(A_FEED=2,0,G1898)+(CHOOSE(N_CW+1,0,1,CW_N2,CW_N3,CW_N4,CW_N5,CW_N6)+IF(A_FEED=2,CHOOSE(MIN(N_CW_A,6)+1,0,1,CW_N2,CW_N3,CW_N4,CW_N5,CW_N6),CHOOSE(MIN(N_CW_A,2)+1,0,CW_A1,CW_A2)))*CW_PER_SWING*AM1898,AM1898))</f>
        <v>31.476521954592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2*ROUNDUP(G1899*1000/V_ZENER,0)*PRICE_Z+(4+IF(CORE_MODE=1,1,0)+IF(OR(CORE_MODE=3,CORE_MODE=4),IF(A_FEED=2,0,1)+2*N_CW+2*N_CW_A,0))*ROUNDUP(G1899*DIODE_SAFETY/V_STICK,0)*PRICE_STICK</f>
        <v>109.2</v>
      </c>
      <c r="AG1899" s="24" t="n">
        <f aca="false">SUM(X1899:AF1899)</f>
        <v>4034.11683616</v>
      </c>
      <c r="AH1899" s="20" t="n">
        <f aca="false">FIXED_BOM</f>
        <v>3754</v>
      </c>
      <c r="AI1899" s="24" t="n">
        <f aca="false">(AG1899+AH1899)*(1+CONT)</f>
        <v>8956.334361584</v>
      </c>
      <c r="AJ1899" s="24" t="n">
        <f aca="false">IF(AR1899&gt;0,AI1899/AR1899,1000000000000)</f>
        <v>550.917922050608</v>
      </c>
      <c r="AK1899" s="8" t="n">
        <f aca="false">IF(AND(AP1899&gt;=V_NEED,AR1899&gt;=P_MIN,AQ1899&gt;=Z_MIN,F1899&lt;=N_CAP,D1899&lt;=R_MAX,OR(CORONA_REQ=0,O1899&gt;=G1899),OR(CORE_MODE&lt;&gt;3,E_CORE&lt;=E_NULL_MAX),N_CW_A_OK="yes"),1,0)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IF(CORE_MODE=1,G1899,IF(OR(CORE_MODE=3,CORE_MODE=4),IF(A_FEED=2,0,G1899)+(CHOOSE(N_CW+1,0,1,CW_N2,CW_N3,CW_N4,CW_N5,CW_N6)+IF(A_FEED=2,CHOOSE(MIN(N_CW_A,6)+1,0,1,CW_N2,CW_N3,CW_N4,CW_N5,CW_N6),CHOOSE(MIN(N_CW_A,2)+1,0,CW_A1,CW_A2)))*CW_PER_SWING*AM1899,AM1899))</f>
        <v>31.67377781139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2*ROUNDUP(G1900*1000/V_ZENER,0)*PRICE_Z+(4+IF(CORE_MODE=1,1,0)+IF(OR(CORE_MODE=3,CORE_MODE=4),IF(A_FEED=2,0,1)+2*N_CW+2*N_CW_A,0))*ROUNDUP(G1900*DIODE_SAFETY/V_STICK,0)*PRICE_STICK</f>
        <v>109.2</v>
      </c>
      <c r="AG1900" s="24" t="n">
        <f aca="false">SUM(X1900:AF1900)</f>
        <v>5137.76003442</v>
      </c>
      <c r="AH1900" s="20" t="n">
        <f aca="false">FIXED_BOM</f>
        <v>3754</v>
      </c>
      <c r="AI1900" s="24" t="n">
        <f aca="false">(AG1900+AH1900)*(1+CONT)</f>
        <v>10225.524039583</v>
      </c>
      <c r="AJ1900" s="24" t="n">
        <f aca="false">IF(AR1900&gt;0,AI1900/AR1900,1000000000000)</f>
        <v>461.82658248604</v>
      </c>
      <c r="AK1900" s="8" t="n">
        <f aca="false">IF(AND(AP1900&gt;=V_NEED,AR1900&gt;=P_MIN,AQ1900&gt;=Z_MIN,F1900&lt;=N_CAP,D1900&lt;=R_MAX,OR(CORONA_REQ=0,O1900&gt;=G1900),OR(CORE_MODE&lt;&gt;3,E_CORE&lt;=E_NULL_MAX),N_CW_A_OK="yes"),1,0)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IF(CORE_MODE=1,G1900,IF(OR(CORE_MODE=3,CORE_MODE=4),IF(A_FEED=2,0,G1900)+(CHOOSE(N_CW+1,0,1,CW_N2,CW_N3,CW_N4,CW_N5,CW_N6)+IF(A_FEED=2,CHOOSE(MIN(N_CW_A,6)+1,0,1,CW_N2,CW_N3,CW_N4,CW_N5,CW_N6),CHOOSE(MIN(N_CW_A,2)+1,0,CW_A1,CW_A2)))*CW_PER_SWING*AM1900,AM1900))</f>
        <v>31.981412566818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2*ROUNDUP(G1901*1000/V_ZENER,0)*PRICE_Z+(4+IF(CORE_MODE=1,1,0)+IF(OR(CORE_MODE=3,CORE_MODE=4),IF(A_FEED=2,0,1)+2*N_CW+2*N_CW_A,0))*ROUNDUP(G1901*DIODE_SAFETY/V_STICK,0)*PRICE_STICK</f>
        <v>109.2</v>
      </c>
      <c r="AG1901" s="24" t="n">
        <f aca="false">SUM(X1901:AF1901)</f>
        <v>1641.56023942</v>
      </c>
      <c r="AH1901" s="20" t="n">
        <f aca="false">FIXED_BOM</f>
        <v>3754</v>
      </c>
      <c r="AI1901" s="24" t="n">
        <f aca="false">(AG1901+AH1901)*(1+CONT)</f>
        <v>6204.894275333</v>
      </c>
      <c r="AJ1901" s="24" t="n">
        <f aca="false">IF(AR1901&gt;0,AI1901/AR1901,1000000000000)</f>
        <v>1136.06984821683</v>
      </c>
      <c r="AK1901" s="8" t="n">
        <f aca="false">IF(AND(AP1901&gt;=V_NEED,AR1901&gt;=P_MIN,AQ1901&gt;=Z_MIN,F1901&lt;=N_CAP,D1901&lt;=R_MAX,OR(CORONA_REQ=0,O1901&gt;=G1901),OR(CORE_MODE&lt;&gt;3,E_CORE&lt;=E_NULL_MAX),N_CW_A_OK="yes"),1,0)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IF(CORE_MODE=1,G1901,IF(OR(CORE_MODE=3,CORE_MODE=4),IF(A_FEED=2,0,G1901)+(CHOOSE(N_CW+1,0,1,CW_N2,CW_N3,CW_N4,CW_N5,CW_N6)+IF(A_FEED=2,CHOOSE(MIN(N_CW_A,6)+1,0,1,CW_N2,CW_N3,CW_N4,CW_N5,CW_N6),CHOOSE(MIN(N_CW_A,2)+1,0,CW_A1,CW_A2)))*CW_PER_SWING*AM1901,AM1901))</f>
        <v>30.904623010404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2*ROUNDUP(G1902*1000/V_ZENER,0)*PRICE_Z+(4+IF(CORE_MODE=1,1,0)+IF(OR(CORE_MODE=3,CORE_MODE=4),IF(A_FEED=2,0,1)+2*N_CW+2*N_CW_A,0))*ROUNDUP(G1902*DIODE_SAFETY/V_STICK,0)*PRICE_STICK</f>
        <v>109.2</v>
      </c>
      <c r="AG1902" s="24" t="n">
        <f aca="false">SUM(X1902:AF1902)</f>
        <v>2295.76406163</v>
      </c>
      <c r="AH1902" s="20" t="n">
        <f aca="false">FIXED_BOM</f>
        <v>3754</v>
      </c>
      <c r="AI1902" s="24" t="n">
        <f aca="false">(AG1902+AH1902)*(1+CONT)</f>
        <v>6957.2286708745</v>
      </c>
      <c r="AJ1902" s="24" t="n">
        <f aca="false">IF(AR1902&gt;0,AI1902/AR1902,1000000000000)</f>
        <v>778.654909838653</v>
      </c>
      <c r="AK1902" s="8" t="n">
        <f aca="false">IF(AND(AP1902&gt;=V_NEED,AR1902&gt;=P_MIN,AQ1902&gt;=Z_MIN,F1902&lt;=N_CAP,D1902&lt;=R_MAX,OR(CORONA_REQ=0,O1902&gt;=G1902),OR(CORE_MODE&lt;&gt;3,E_CORE&lt;=E_NULL_MAX),N_CW_A_OK="yes"),1,0)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IF(CORE_MODE=1,G1902,IF(OR(CORE_MODE=3,CORE_MODE=4),IF(A_FEED=2,0,G1902)+(CHOOSE(N_CW+1,0,1,CW_N2,CW_N3,CW_N4,CW_N5,CW_N6)+IF(A_FEED=2,CHOOSE(MIN(N_CW_A,6)+1,0,1,CW_N2,CW_N3,CW_N4,CW_N5,CW_N6),CHOOSE(MIN(N_CW_A,2)+1,0,CW_A1,CW_A2)))*CW_PER_SWING*AM1902,AM1902))</f>
        <v>31.15573341309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2*ROUNDUP(G1903*1000/V_ZENER,0)*PRICE_Z+(4+IF(CORE_MODE=1,1,0)+IF(OR(CORE_MODE=3,CORE_MODE=4),IF(A_FEED=2,0,1)+2*N_CW+2*N_CW_A,0))*ROUNDUP(G1903*DIODE_SAFETY/V_STICK,0)*PRICE_STICK</f>
        <v>109.2</v>
      </c>
      <c r="AG1903" s="24" t="n">
        <f aca="false">SUM(X1903:AF1903)</f>
        <v>2949.96795731</v>
      </c>
      <c r="AH1903" s="20" t="n">
        <f aca="false">FIXED_BOM</f>
        <v>3754</v>
      </c>
      <c r="AI1903" s="24" t="n">
        <f aca="false">(AG1903+AH1903)*(1+CONT)</f>
        <v>7709.5631509065</v>
      </c>
      <c r="AJ1903" s="24" t="n">
        <f aca="false">IF(AR1903&gt;0,AI1903/AR1903,1000000000000)</f>
        <v>620.260293256254</v>
      </c>
      <c r="AK1903" s="8" t="n">
        <f aca="false">IF(AND(AP1903&gt;=V_NEED,AR1903&gt;=P_MIN,AQ1903&gt;=Z_MIN,F1903&lt;=N_CAP,D1903&lt;=R_MAX,OR(CORONA_REQ=0,O1903&gt;=G1903),OR(CORE_MODE&lt;&gt;3,E_CORE&lt;=E_NULL_MAX),N_CW_A_OK="yes"),1,0)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IF(CORE_MODE=1,G1903,IF(OR(CORE_MODE=3,CORE_MODE=4),IF(A_FEED=2,0,G1903)+(CHOOSE(N_CW+1,0,1,CW_N2,CW_N3,CW_N4,CW_N5,CW_N6)+IF(A_FEED=2,CHOOSE(MIN(N_CW_A,6)+1,0,1,CW_N2,CW_N3,CW_N4,CW_N5,CW_N6),CHOOSE(MIN(N_CW_A,2)+1,0,CW_A1,CW_A2)))*CW_PER_SWING*AM1903,AM1903))</f>
        <v>31.361143004334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2*ROUNDUP(G1904*1000/V_ZENER,0)*PRICE_Z+(4+IF(CORE_MODE=1,1,0)+IF(OR(CORE_MODE=3,CORE_MODE=4),IF(A_FEED=2,0,1)+2*N_CW+2*N_CW_A,0))*ROUNDUP(G1904*DIODE_SAFETY/V_STICK,0)*PRICE_STICK</f>
        <v>109.2</v>
      </c>
      <c r="AG1904" s="24" t="n">
        <f aca="false">SUM(X1904:AF1904)</f>
        <v>3604.17177952</v>
      </c>
      <c r="AH1904" s="20" t="n">
        <f aca="false">FIXED_BOM</f>
        <v>3754</v>
      </c>
      <c r="AI1904" s="24" t="n">
        <f aca="false">(AG1904+AH1904)*(1+CONT)</f>
        <v>8461.897546448</v>
      </c>
      <c r="AJ1904" s="24" t="n">
        <f aca="false">IF(AR1904&gt;0,AI1904/AR1904,1000000000000)</f>
        <v>531.581489561132</v>
      </c>
      <c r="AK1904" s="8" t="n">
        <f aca="false">IF(AND(AP1904&gt;=V_NEED,AR1904&gt;=P_MIN,AQ1904&gt;=Z_MIN,F1904&lt;=N_CAP,D1904&lt;=R_MAX,OR(CORONA_REQ=0,O1904&gt;=G1904),OR(CORE_MODE&lt;&gt;3,E_CORE&lt;=E_NULL_MAX),N_CW_A_OK="yes"),1,0)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IF(CORE_MODE=1,G1904,IF(OR(CORE_MODE=3,CORE_MODE=4),IF(A_FEED=2,0,G1904)+(CHOOSE(N_CW+1,0,1,CW_N2,CW_N3,CW_N4,CW_N5,CW_N6)+IF(A_FEED=2,CHOOSE(MIN(N_CW_A,6)+1,0,1,CW_N2,CW_N3,CW_N4,CW_N5,CW_N6),CHOOSE(MIN(N_CW_A,2)+1,0,CW_A1,CW_A2)))*CW_PER_SWING*AM1904,AM1904))</f>
        <v>31.602974873184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2*ROUNDUP(G1905*1000/V_ZENER,0)*PRICE_Z+(4+IF(CORE_MODE=1,1,0)+IF(OR(CORE_MODE=3,CORE_MODE=4),IF(A_FEED=2,0,1)+2*N_CW+2*N_CW_A,0))*ROUNDUP(G1905*DIODE_SAFETY/V_STICK,0)*PRICE_STICK</f>
        <v>109.2</v>
      </c>
      <c r="AG1905" s="24" t="n">
        <f aca="false">SUM(X1905:AF1905)</f>
        <v>4160.86699165</v>
      </c>
      <c r="AH1905" s="20" t="n">
        <f aca="false">FIXED_BOM</f>
        <v>3754</v>
      </c>
      <c r="AI1905" s="24" t="n">
        <f aca="false">(AG1905+AH1905)*(1+CONT)</f>
        <v>9102.0970403975</v>
      </c>
      <c r="AJ1905" s="24" t="n">
        <f aca="false">IF(AR1905&gt;0,AI1905/AR1905,1000000000000)</f>
        <v>468.936992706335</v>
      </c>
      <c r="AK1905" s="8" t="n">
        <f aca="false">IF(AND(AP1905&gt;=V_NEED,AR1905&gt;=P_MIN,AQ1905&gt;=Z_MIN,F1905&lt;=N_CAP,D1905&lt;=R_MAX,OR(CORONA_REQ=0,O1905&gt;=G1905),OR(CORE_MODE&lt;&gt;3,E_CORE&lt;=E_NULL_MAX),N_CW_A_OK="yes"),1,0)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IF(CORE_MODE=1,G1905,IF(OR(CORE_MODE=3,CORE_MODE=4),IF(A_FEED=2,0,G1905)+(CHOOSE(N_CW+1,0,1,CW_N2,CW_N3,CW_N4,CW_N5,CW_N6)+IF(A_FEED=2,CHOOSE(MIN(N_CW_A,6)+1,0,1,CW_N2,CW_N3,CW_N4,CW_N5,CW_N6),CHOOSE(MIN(N_CW_A,2)+1,0,CW_A1,CW_A2)))*CW_PER_SWING*AM1905,AM1905))</f>
        <v>31.79814242319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2*ROUNDUP(G1906*1000/V_ZENER,0)*PRICE_Z+(4+IF(CORE_MODE=1,1,0)+IF(OR(CORE_MODE=3,CORE_MODE=4),IF(A_FEED=2,0,1)+2*N_CW+2*N_CW_A,0))*ROUNDUP(G1906*DIODE_SAFETY/V_STICK,0)*PRICE_STICK</f>
        <v>109.2</v>
      </c>
      <c r="AG1906" s="24" t="n">
        <f aca="false">SUM(X1906:AF1906)</f>
        <v>5469.27475607</v>
      </c>
      <c r="AH1906" s="20" t="n">
        <f aca="false">FIXED_BOM</f>
        <v>3754</v>
      </c>
      <c r="AI1906" s="24" t="n">
        <f aca="false">(AG1906+AH1906)*(1+CONT)</f>
        <v>10606.7659694805</v>
      </c>
      <c r="AJ1906" s="24" t="n">
        <f aca="false">IF(AR1906&gt;0,AI1906/AR1906,1000000000000)</f>
        <v>402.001203243797</v>
      </c>
      <c r="AK1906" s="8" t="n">
        <f aca="false">IF(AND(AP1906&gt;=V_NEED,AR1906&gt;=P_MIN,AQ1906&gt;=Z_MIN,F1906&lt;=N_CAP,D1906&lt;=R_MAX,OR(CORONA_REQ=0,O1906&gt;=G1906),OR(CORE_MODE&lt;&gt;3,E_CORE&lt;=E_NULL_MAX),N_CW_A_OK="yes"),1,0)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IF(CORE_MODE=1,G1906,IF(OR(CORE_MODE=3,CORE_MODE=4),IF(A_FEED=2,0,G1906)+(CHOOSE(N_CW+1,0,1,CW_N2,CW_N3,CW_N4,CW_N5,CW_N6)+IF(A_FEED=2,CHOOSE(MIN(N_CW_A,6)+1,0,1,CW_N2,CW_N3,CW_N4,CW_N5,CW_N6),CHOOSE(MIN(N_CW_A,2)+1,0,CW_A1,CW_A2)))*CW_PER_SWING*AM1906,AM1906))</f>
        <v>32.241054466764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2*ROUNDUP(G1907*1000/V_ZENER,0)*PRICE_Z+(4+IF(CORE_MODE=1,1,0)+IF(OR(CORE_MODE=3,CORE_MODE=4),IF(A_FEED=2,0,1)+2*N_CW+2*N_CW_A,0))*ROUNDUP(G1907*DIODE_SAFETY/V_STICK,0)*PRICE_STICK</f>
        <v>109.2</v>
      </c>
      <c r="AG1907" s="24" t="n">
        <f aca="false">SUM(X1907:AF1907)</f>
        <v>1748.81603247</v>
      </c>
      <c r="AH1907" s="20" t="n">
        <f aca="false">FIXED_BOM</f>
        <v>3754</v>
      </c>
      <c r="AI1907" s="24" t="n">
        <f aca="false">(AG1907+AH1907)*(1+CONT)</f>
        <v>6328.2384373405</v>
      </c>
      <c r="AJ1907" s="24" t="n">
        <f aca="false">IF(AR1907&gt;0,AI1907/AR1907,1000000000000)</f>
        <v>1036.40589637388</v>
      </c>
      <c r="AK1907" s="8" t="n">
        <f aca="false">IF(AND(AP1907&gt;=V_NEED,AR1907&gt;=P_MIN,AQ1907&gt;=Z_MIN,F1907&lt;=N_CAP,D1907&lt;=R_MAX,OR(CORONA_REQ=0,O1907&gt;=G1907),OR(CORE_MODE&lt;&gt;3,E_CORE&lt;=E_NULL_MAX),N_CW_A_OK="yes"),1,0)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IF(CORE_MODE=1,G1907,IF(OR(CORE_MODE=3,CORE_MODE=4),IF(A_FEED=2,0,G1907)+(CHOOSE(N_CW+1,0,1,CW_N2,CW_N3,CW_N4,CW_N5,CW_N6)+IF(A_FEED=2,CHOOSE(MIN(N_CW_A,6)+1,0,1,CW_N2,CW_N3,CW_N4,CW_N5,CW_N6),CHOOSE(MIN(N_CW_A,2)+1,0,CW_A1,CW_A2)))*CW_PER_SWING*AM1907,AM1907))</f>
        <v>30.80016947007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2*ROUNDUP(G1908*1000/V_ZENER,0)*PRICE_Z+(4+IF(CORE_MODE=1,1,0)+IF(OR(CORE_MODE=3,CORE_MODE=4),IF(A_FEED=2,0,1)+2*N_CW+2*N_CW_A,0))*ROUNDUP(G1908*DIODE_SAFETY/V_STICK,0)*PRICE_STICK</f>
        <v>109.2</v>
      </c>
      <c r="AG1908" s="24" t="n">
        <f aca="false">SUM(X1908:AF1908)</f>
        <v>2407.89350865</v>
      </c>
      <c r="AH1908" s="20" t="n">
        <f aca="false">FIXED_BOM</f>
        <v>3754</v>
      </c>
      <c r="AI1908" s="24" t="n">
        <f aca="false">(AG1908+AH1908)*(1+CONT)</f>
        <v>7086.1775349475</v>
      </c>
      <c r="AJ1908" s="24" t="n">
        <f aca="false">IF(AR1908&gt;0,AI1908/AR1908,1000000000000)</f>
        <v>712.181438193325</v>
      </c>
      <c r="AK1908" s="8" t="n">
        <f aca="false">IF(AND(AP1908&gt;=V_NEED,AR1908&gt;=P_MIN,AQ1908&gt;=Z_MIN,F1908&lt;=N_CAP,D1908&lt;=R_MAX,OR(CORONA_REQ=0,O1908&gt;=G1908),OR(CORE_MODE&lt;&gt;3,E_CORE&lt;=E_NULL_MAX),N_CW_A_OK="yes"),1,0)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IF(CORE_MODE=1,G1908,IF(OR(CORE_MODE=3,CORE_MODE=4),IF(A_FEED=2,0,G1908)+(CHOOSE(N_CW+1,0,1,CW_N2,CW_N3,CW_N4,CW_N5,CW_N6)+IF(A_FEED=2,CHOOSE(MIN(N_CW_A,6)+1,0,1,CW_N2,CW_N3,CW_N4,CW_N5,CW_N6),CHOOSE(MIN(N_CW_A,2)+1,0,CW_A1,CW_A2)))*CW_PER_SWING*AM1908,AM1908))</f>
        <v>31.056589774782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2*ROUNDUP(G1909*1000/V_ZENER,0)*PRICE_Z+(4+IF(CORE_MODE=1,1,0)+IF(OR(CORE_MODE=3,CORE_MODE=4),IF(A_FEED=2,0,1)+2*N_CW+2*N_CW_A,0))*ROUNDUP(G1909*DIODE_SAFETY/V_STICK,0)*PRICE_STICK</f>
        <v>109.2</v>
      </c>
      <c r="AG1909" s="24" t="n">
        <f aca="false">SUM(X1909:AF1909)</f>
        <v>3066.97097636</v>
      </c>
      <c r="AH1909" s="20" t="n">
        <f aca="false">FIXED_BOM</f>
        <v>3754</v>
      </c>
      <c r="AI1909" s="24" t="n">
        <f aca="false">(AG1909+AH1909)*(1+CONT)</f>
        <v>7844.116622814</v>
      </c>
      <c r="AJ1909" s="24" t="n">
        <f aca="false">IF(AR1909&gt;0,AI1909/AR1909,1000000000000)</f>
        <v>568.684702936186</v>
      </c>
      <c r="AK1909" s="8" t="n">
        <f aca="false">IF(AND(AP1909&gt;=V_NEED,AR1909&gt;=P_MIN,AQ1909&gt;=Z_MIN,F1909&lt;=N_CAP,D1909&lt;=R_MAX,OR(CORONA_REQ=0,O1909&gt;=G1909),OR(CORE_MODE&lt;&gt;3,E_CORE&lt;=E_NULL_MAX),N_CW_A_OK="yes"),1,0)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IF(CORE_MODE=1,G1909,IF(OR(CORE_MODE=3,CORE_MODE=4),IF(A_FEED=2,0,G1909)+(CHOOSE(N_CW+1,0,1,CW_N2,CW_N3,CW_N4,CW_N5,CW_N6)+IF(A_FEED=2,CHOOSE(MIN(N_CW_A,6)+1,0,1,CW_N2,CW_N3,CW_N4,CW_N5,CW_N6),CHOOSE(MIN(N_CW_A,2)+1,0,CW_A1,CW_A2)))*CW_PER_SWING*AM1909,AM1909))</f>
        <v>31.334287888332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2*ROUNDUP(G1910*1000/V_ZENER,0)*PRICE_Z+(4+IF(CORE_MODE=1,1,0)+IF(OR(CORE_MODE=3,CORE_MODE=4),IF(A_FEED=2,0,1)+2*N_CW+2*N_CW_A,0))*ROUNDUP(G1910*DIODE_SAFETY/V_STICK,0)*PRICE_STICK</f>
        <v>109.2</v>
      </c>
      <c r="AG1910" s="24" t="n">
        <f aca="false">SUM(X1910:AF1910)</f>
        <v>3726.04839604</v>
      </c>
      <c r="AH1910" s="20" t="n">
        <f aca="false">FIXED_BOM</f>
        <v>3754</v>
      </c>
      <c r="AI1910" s="24" t="n">
        <f aca="false">(AG1910+AH1910)*(1+CONT)</f>
        <v>8602.055655446</v>
      </c>
      <c r="AJ1910" s="24" t="n">
        <f aca="false">IF(AR1910&gt;0,AI1910/AR1910,1000000000000)</f>
        <v>487.718395615643</v>
      </c>
      <c r="AK1910" s="8" t="n">
        <f aca="false">IF(AND(AP1910&gt;=V_NEED,AR1910&gt;=P_MIN,AQ1910&gt;=Z_MIN,F1910&lt;=N_CAP,D1910&lt;=R_MAX,OR(CORONA_REQ=0,O1910&gt;=G1910),OR(CORE_MODE&lt;&gt;3,E_CORE&lt;=E_NULL_MAX),N_CW_A_OK="yes"),1,0)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IF(CORE_MODE=1,G1910,IF(OR(CORE_MODE=3,CORE_MODE=4),IF(A_FEED=2,0,G1910)+(CHOOSE(N_CW+1,0,1,CW_N2,CW_N3,CW_N4,CW_N5,CW_N6)+IF(A_FEED=2,CHOOSE(MIN(N_CW_A,6)+1,0,1,CW_N2,CW_N3,CW_N4,CW_N5,CW_N6),CHOOSE(MIN(N_CW_A,2)+1,0,CW_A1,CW_A2)))*CW_PER_SWING*AM1910,AM1910))</f>
        <v>31.571429555952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2*ROUNDUP(G1911*1000/V_ZENER,0)*PRICE_Z+(4+IF(CORE_MODE=1,1,0)+IF(OR(CORE_MODE=3,CORE_MODE=4),IF(A_FEED=2,0,1)+2*N_CW+2*N_CW_A,0))*ROUNDUP(G1911*DIODE_SAFETY/V_STICK,0)*PRICE_STICK</f>
        <v>109.2</v>
      </c>
      <c r="AG1911" s="24" t="n">
        <f aca="false">SUM(X1911:AF1911)</f>
        <v>4385.12586375</v>
      </c>
      <c r="AH1911" s="20" t="n">
        <f aca="false">FIXED_BOM</f>
        <v>3754</v>
      </c>
      <c r="AI1911" s="24" t="n">
        <f aca="false">(AG1911+AH1911)*(1+CONT)</f>
        <v>9359.9947433125</v>
      </c>
      <c r="AJ1911" s="24" t="n">
        <f aca="false">IF(AR1911&gt;0,AI1911/AR1911,1000000000000)</f>
        <v>435.560518227613</v>
      </c>
      <c r="AK1911" s="8" t="n">
        <f aca="false">IF(AND(AP1911&gt;=V_NEED,AR1911&gt;=P_MIN,AQ1911&gt;=Z_MIN,F1911&lt;=N_CAP,D1911&lt;=R_MAX,OR(CORONA_REQ=0,O1911&gt;=G1911),OR(CORE_MODE&lt;&gt;3,E_CORE&lt;=E_NULL_MAX),N_CW_A_OK="yes"),1,0)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IF(CORE_MODE=1,G1911,IF(OR(CORE_MODE=3,CORE_MODE=4),IF(A_FEED=2,0,G1911)+(CHOOSE(N_CW+1,0,1,CW_N2,CW_N3,CW_N4,CW_N5,CW_N6)+IF(A_FEED=2,CHOOSE(MIN(N_CW_A,6)+1,0,1,CW_N2,CW_N3,CW_N4,CW_N5,CW_N6),CHOOSE(MIN(N_CW_A,2)+1,0,CW_A1,CW_A2)))*CW_PER_SWING*AM1911,AM1911))</f>
        <v>31.762738831824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2*ROUNDUP(G1912*1000/V_ZENER,0)*PRICE_Z+(4+IF(CORE_MODE=1,1,0)+IF(OR(CORE_MODE=3,CORE_MODE=4),IF(A_FEED=2,0,1)+2*N_CW+2*N_CW_A,0))*ROUNDUP(G1912*DIODE_SAFETY/V_STICK,0)*PRICE_STICK</f>
        <v>109.2</v>
      </c>
      <c r="AG1912" s="24" t="n">
        <f aca="false">SUM(X1912:AF1912)</f>
        <v>5703.28075811</v>
      </c>
      <c r="AH1912" s="20" t="n">
        <f aca="false">FIXED_BOM</f>
        <v>3754</v>
      </c>
      <c r="AI1912" s="24" t="n">
        <f aca="false">(AG1912+AH1912)*(1+CONT)</f>
        <v>10875.8728718265</v>
      </c>
      <c r="AJ1912" s="24" t="n">
        <f aca="false">IF(AR1912&gt;0,AI1912/AR1912,1000000000000)</f>
        <v>372.546626140038</v>
      </c>
      <c r="AK1912" s="8" t="n">
        <f aca="false">IF(AND(AP1912&gt;=V_NEED,AR1912&gt;=P_MIN,AQ1912&gt;=Z_MIN,F1912&lt;=N_CAP,D1912&lt;=R_MAX,OR(CORONA_REQ=0,O1912&gt;=G1912),OR(CORE_MODE&lt;&gt;3,E_CORE&lt;=E_NULL_MAX),N_CW_A_OK="yes"),1,0)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IF(CORE_MODE=1,G1912,IF(OR(CORE_MODE=3,CORE_MODE=4),IF(A_FEED=2,0,G1912)+(CHOOSE(N_CW+1,0,1,CW_N2,CW_N3,CW_N4,CW_N5,CW_N6)+IF(A_FEED=2,CHOOSE(MIN(N_CW_A,6)+1,0,1,CW_N2,CW_N3,CW_N4,CW_N5,CW_N6),CHOOSE(MIN(N_CW_A,2)+1,0,CW_A1,CW_A2)))*CW_PER_SWING*AM1912,AM1912))</f>
        <v>32.384655270396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2*ROUNDUP(G1913*1000/V_ZENER,0)*PRICE_Z+(4+IF(CORE_MODE=1,1,0)+IF(OR(CORE_MODE=3,CORE_MODE=4),IF(A_FEED=2,0,1)+2*N_CW+2*N_CW_A,0))*ROUNDUP(G1913*DIODE_SAFETY/V_STICK,0)*PRICE_STICK</f>
        <v>109.2</v>
      </c>
      <c r="AG1913" s="24" t="n">
        <f aca="false">SUM(X1913:AF1913)</f>
        <v>1685.52431758</v>
      </c>
      <c r="AH1913" s="20" t="n">
        <f aca="false">FIXED_BOM</f>
        <v>3754</v>
      </c>
      <c r="AI1913" s="24" t="n">
        <f aca="false">(AG1913+AH1913)*(1+CONT)</f>
        <v>6255.452965217</v>
      </c>
      <c r="AJ1913" s="24" t="n">
        <f aca="false">IF(AR1913&gt;0,AI1913/AR1913,1000000000000)</f>
        <v>1395.84502650285</v>
      </c>
      <c r="AK1913" s="8" t="n">
        <f aca="false">IF(AND(AP1913&gt;=V_NEED,AR1913&gt;=P_MIN,AQ1913&gt;=Z_MIN,F1913&lt;=N_CAP,D1913&lt;=R_MAX,OR(CORONA_REQ=0,O1913&gt;=G1913),OR(CORE_MODE&lt;&gt;3,E_CORE&lt;=E_NULL_MAX),N_CW_A_OK="yes"),1,0)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IF(CORE_MODE=1,G1913,IF(OR(CORE_MODE=3,CORE_MODE=4),IF(A_FEED=2,0,G1913)+(CHOOSE(N_CW+1,0,1,CW_N2,CW_N3,CW_N4,CW_N5,CW_N6)+IF(A_FEED=2,CHOOSE(MIN(N_CW_A,6)+1,0,1,CW_N2,CW_N3,CW_N4,CW_N5,CW_N6),CHOOSE(MIN(N_CW_A,2)+1,0,CW_A1,CW_A2)))*CW_PER_SWING*AM1913,AM1913))</f>
        <v>30.83482602486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2*ROUNDUP(G1914*1000/V_ZENER,0)*PRICE_Z+(4+IF(CORE_MODE=1,1,0)+IF(OR(CORE_MODE=3,CORE_MODE=4),IF(A_FEED=2,0,1)+2*N_CW+2*N_CW_A,0))*ROUNDUP(G1914*DIODE_SAFETY/V_STICK,0)*PRICE_STICK</f>
        <v>109.2</v>
      </c>
      <c r="AG1914" s="24" t="n">
        <f aca="false">SUM(X1914:AF1914)</f>
        <v>2257.16098593</v>
      </c>
      <c r="AH1914" s="20" t="n">
        <f aca="false">FIXED_BOM</f>
        <v>3754</v>
      </c>
      <c r="AI1914" s="24" t="n">
        <f aca="false">(AG1914+AH1914)*(1+CONT)</f>
        <v>6912.8351338195</v>
      </c>
      <c r="AJ1914" s="24" t="n">
        <f aca="false">IF(AR1914&gt;0,AI1914/AR1914,1000000000000)</f>
        <v>933.205330159059</v>
      </c>
      <c r="AK1914" s="8" t="n">
        <f aca="false">IF(AND(AP1914&gt;=V_NEED,AR1914&gt;=P_MIN,AQ1914&gt;=Z_MIN,F1914&lt;=N_CAP,D1914&lt;=R_MAX,OR(CORONA_REQ=0,O1914&gt;=G1914),OR(CORE_MODE&lt;&gt;3,E_CORE&lt;=E_NULL_MAX),N_CW_A_OK="yes"),1,0)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IF(CORE_MODE=1,G1914,IF(OR(CORE_MODE=3,CORE_MODE=4),IF(A_FEED=2,0,G1914)+(CHOOSE(N_CW+1,0,1,CW_N2,CW_N3,CW_N4,CW_N5,CW_N6)+IF(A_FEED=2,CHOOSE(MIN(N_CW_A,6)+1,0,1,CW_N2,CW_N3,CW_N4,CW_N5,CW_N6),CHOOSE(MIN(N_CW_A,2)+1,0,CW_A1,CW_A2)))*CW_PER_SWING*AM1914,AM1914))</f>
        <v>31.087825241616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2*ROUNDUP(G1915*1000/V_ZENER,0)*PRICE_Z+(4+IF(CORE_MODE=1,1,0)+IF(OR(CORE_MODE=3,CORE_MODE=4),IF(A_FEED=2,0,1)+2*N_CW+2*N_CW_A,0))*ROUNDUP(G1915*DIODE_SAFETY/V_STICK,0)*PRICE_STICK</f>
        <v>109.2</v>
      </c>
      <c r="AG1915" s="24" t="n">
        <f aca="false">SUM(X1915:AF1915)</f>
        <v>2933.34690722</v>
      </c>
      <c r="AH1915" s="20" t="n">
        <f aca="false">FIXED_BOM</f>
        <v>3754</v>
      </c>
      <c r="AI1915" s="24" t="n">
        <f aca="false">(AG1915+AH1915)*(1+CONT)</f>
        <v>7690.448943303</v>
      </c>
      <c r="AJ1915" s="24" t="n">
        <f aca="false">IF(AR1915&gt;0,AI1915/AR1915,1000000000000)</f>
        <v>743.883625794695</v>
      </c>
      <c r="AK1915" s="8" t="n">
        <f aca="false">IF(AND(AP1915&gt;=V_NEED,AR1915&gt;=P_MIN,AQ1915&gt;=Z_MIN,F1915&lt;=N_CAP,D1915&lt;=R_MAX,OR(CORONA_REQ=0,O1915&gt;=G1915),OR(CORE_MODE&lt;&gt;3,E_CORE&lt;=E_NULL_MAX),N_CW_A_OK="yes"),1,0)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IF(CORE_MODE=1,G1915,IF(OR(CORE_MODE=3,CORE_MODE=4),IF(A_FEED=2,0,G1915)+(CHOOSE(N_CW+1,0,1,CW_N2,CW_N3,CW_N4,CW_N5,CW_N6)+IF(A_FEED=2,CHOOSE(MIN(N_CW_A,6)+1,0,1,CW_N2,CW_N3,CW_N4,CW_N5,CW_N6),CHOOSE(MIN(N_CW_A,2)+1,0,CW_A1,CW_A2)))*CW_PER_SWING*AM1915,AM1915))</f>
        <v>31.25847216492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2*ROUNDUP(G1916*1000/V_ZENER,0)*PRICE_Z+(4+IF(CORE_MODE=1,1,0)+IF(OR(CORE_MODE=3,CORE_MODE=4),IF(A_FEED=2,0,1)+2*N_CW+2*N_CW_A,0))*ROUNDUP(G1916*DIODE_SAFETY/V_STICK,0)*PRICE_STICK</f>
        <v>109.2</v>
      </c>
      <c r="AG1916" s="24" t="n">
        <f aca="false">SUM(X1916:AF1916)</f>
        <v>3504.98363057</v>
      </c>
      <c r="AH1916" s="20" t="n">
        <f aca="false">FIXED_BOM</f>
        <v>3754</v>
      </c>
      <c r="AI1916" s="24" t="n">
        <f aca="false">(AG1916+AH1916)*(1+CONT)</f>
        <v>8347.8311751555</v>
      </c>
      <c r="AJ1916" s="24" t="n">
        <f aca="false">IF(AR1916&gt;0,AI1916/AR1916,1000000000000)</f>
        <v>629.568711458065</v>
      </c>
      <c r="AK1916" s="8" t="n">
        <f aca="false">IF(AND(AP1916&gt;=V_NEED,AR1916&gt;=P_MIN,AQ1916&gt;=Z_MIN,F1916&lt;=N_CAP,D1916&lt;=R_MAX,OR(CORONA_REQ=0,O1916&gt;=G1916),OR(CORE_MODE&lt;&gt;3,E_CORE&lt;=E_NULL_MAX),N_CW_A_OK="yes"),1,0)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IF(CORE_MODE=1,G1916,IF(OR(CORE_MODE=3,CORE_MODE=4),IF(A_FEED=2,0,G1916)+(CHOOSE(N_CW+1,0,1,CW_N2,CW_N3,CW_N4,CW_N5,CW_N6)+IF(A_FEED=2,CHOOSE(MIN(N_CW_A,6)+1,0,1,CW_N2,CW_N3,CW_N4,CW_N5,CW_N6),CHOOSE(MIN(N_CW_A,2)+1,0,CW_A1,CW_A2)))*CW_PER_SWING*AM1916,AM1916))</f>
        <v>31.448278878588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2*ROUNDUP(G1917*1000/V_ZENER,0)*PRICE_Z+(4+IF(CORE_MODE=1,1,0)+IF(OR(CORE_MODE=3,CORE_MODE=4),IF(A_FEED=2,0,1)+2*N_CW+2*N_CW_A,0))*ROUNDUP(G1917*DIODE_SAFETY/V_STICK,0)*PRICE_STICK</f>
        <v>109.2</v>
      </c>
      <c r="AG1917" s="24" t="n">
        <f aca="false">SUM(X1917:AF1917)</f>
        <v>4181.16955186</v>
      </c>
      <c r="AH1917" s="20" t="n">
        <f aca="false">FIXED_BOM</f>
        <v>3754</v>
      </c>
      <c r="AI1917" s="24" t="n">
        <f aca="false">(AG1917+AH1917)*(1+CONT)</f>
        <v>9125.444984639</v>
      </c>
      <c r="AJ1917" s="24" t="n">
        <f aca="false">IF(AR1917&gt;0,AI1917/AR1917,1000000000000)</f>
        <v>563.271813551678</v>
      </c>
      <c r="AK1917" s="8" t="n">
        <f aca="false">IF(AND(AP1917&gt;=V_NEED,AR1917&gt;=P_MIN,AQ1917&gt;=Z_MIN,F1917&lt;=N_CAP,D1917&lt;=R_MAX,OR(CORONA_REQ=0,O1917&gt;=G1917),OR(CORE_MODE&lt;&gt;3,E_CORE&lt;=E_NULL_MAX),N_CW_A_OK="yes"),1,0)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IF(CORE_MODE=1,G1917,IF(OR(CORE_MODE=3,CORE_MODE=4),IF(A_FEED=2,0,G1917)+(CHOOSE(N_CW+1,0,1,CW_N2,CW_N3,CW_N4,CW_N5,CW_N6)+IF(A_FEED=2,CHOOSE(MIN(N_CW_A,6)+1,0,1,CW_N2,CW_N3,CW_N4,CW_N5,CW_N6),CHOOSE(MIN(N_CW_A,2)+1,0,CW_A1,CW_A2)))*CW_PER_SWING*AM1917,AM1917))</f>
        <v>31.64461791777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2*ROUNDUP(G1918*1000/V_ZENER,0)*PRICE_Z+(4+IF(CORE_MODE=1,1,0)+IF(OR(CORE_MODE=3,CORE_MODE=4),IF(A_FEED=2,0,1)+2*N_CW+2*N_CW_A,0))*ROUNDUP(G1918*DIODE_SAFETY/V_STICK,0)*PRICE_STICK</f>
        <v>109.2</v>
      </c>
      <c r="AG1918" s="24" t="n">
        <f aca="false">SUM(X1918:AF1918)</f>
        <v>5324.44294356</v>
      </c>
      <c r="AH1918" s="20" t="n">
        <f aca="false">FIXED_BOM</f>
        <v>3754</v>
      </c>
      <c r="AI1918" s="24" t="n">
        <f aca="false">(AG1918+AH1918)*(1+CONT)</f>
        <v>10440.209385094</v>
      </c>
      <c r="AJ1918" s="24" t="n">
        <f aca="false">IF(AR1918&gt;0,AI1918/AR1918,1000000000000)</f>
        <v>473.215749967512</v>
      </c>
      <c r="AK1918" s="8" t="n">
        <f aca="false">IF(AND(AP1918&gt;=V_NEED,AR1918&gt;=P_MIN,AQ1918&gt;=Z_MIN,F1918&lt;=N_CAP,D1918&lt;=R_MAX,OR(CORONA_REQ=0,O1918&gt;=G1918),OR(CORE_MODE&lt;&gt;3,E_CORE&lt;=E_NULL_MAX),N_CW_A_OK="yes"),1,0)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IF(CORE_MODE=1,G1918,IF(OR(CORE_MODE=3,CORE_MODE=4),IF(A_FEED=2,0,G1918)+(CHOOSE(N_CW+1,0,1,CW_N2,CW_N3,CW_N4,CW_N5,CW_N6)+IF(A_FEED=2,CHOOSE(MIN(N_CW_A,6)+1,0,1,CW_N2,CW_N3,CW_N4,CW_N5,CW_N6),CHOOSE(MIN(N_CW_A,2)+1,0,CW_A1,CW_A2)))*CW_PER_SWING*AM1918,AM1918))</f>
        <v>31.950851979618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2*ROUNDUP(G1919*1000/V_ZENER,0)*PRICE_Z+(4+IF(CORE_MODE=1,1,0)+IF(OR(CORE_MODE=3,CORE_MODE=4),IF(A_FEED=2,0,1)+2*N_CW+2*N_CW_A,0))*ROUNDUP(G1919*DIODE_SAFETY/V_STICK,0)*PRICE_STICK</f>
        <v>109.2</v>
      </c>
      <c r="AG1919" s="24" t="n">
        <f aca="false">SUM(X1919:AF1919)</f>
        <v>1698.52055356</v>
      </c>
      <c r="AH1919" s="20" t="n">
        <f aca="false">FIXED_BOM</f>
        <v>3754</v>
      </c>
      <c r="AI1919" s="24" t="n">
        <f aca="false">(AG1919+AH1919)*(1+CONT)</f>
        <v>6270.398636594</v>
      </c>
      <c r="AJ1919" s="24" t="n">
        <f aca="false">IF(AR1919&gt;0,AI1919/AR1919,1000000000000)</f>
        <v>1156.64147363984</v>
      </c>
      <c r="AK1919" s="8" t="n">
        <f aca="false">IF(AND(AP1919&gt;=V_NEED,AR1919&gt;=P_MIN,AQ1919&gt;=Z_MIN,F1919&lt;=N_CAP,D1919&lt;=R_MAX,OR(CORONA_REQ=0,O1919&gt;=G1919),OR(CORE_MODE&lt;&gt;3,E_CORE&lt;=E_NULL_MAX),N_CW_A_OK="yes"),1,0)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IF(CORE_MODE=1,G1919,IF(OR(CORE_MODE=3,CORE_MODE=4),IF(A_FEED=2,0,G1919)+(CHOOSE(N_CW+1,0,1,CW_N2,CW_N3,CW_N4,CW_N5,CW_N6)+IF(A_FEED=2,CHOOSE(MIN(N_CW_A,6)+1,0,1,CW_N2,CW_N3,CW_N4,CW_N5,CW_N6),CHOOSE(MIN(N_CW_A,2)+1,0,CW_A1,CW_A2)))*CW_PER_SWING*AM1919,AM1919))</f>
        <v>30.873120138432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2*ROUNDUP(G1920*1000/V_ZENER,0)*PRICE_Z+(4+IF(CORE_MODE=1,1,0)+IF(OR(CORE_MODE=3,CORE_MODE=4),IF(A_FEED=2,0,1)+2*N_CW+2*N_CW_A,0))*ROUNDUP(G1920*DIODE_SAFETY/V_STICK,0)*PRICE_STICK</f>
        <v>109.2</v>
      </c>
      <c r="AG1920" s="24" t="n">
        <f aca="false">SUM(X1920:AF1920)</f>
        <v>2381.20454481</v>
      </c>
      <c r="AH1920" s="20" t="n">
        <f aca="false">FIXED_BOM</f>
        <v>3754</v>
      </c>
      <c r="AI1920" s="24" t="n">
        <f aca="false">(AG1920+AH1920)*(1+CONT)</f>
        <v>7055.4852265315</v>
      </c>
      <c r="AJ1920" s="24" t="n">
        <f aca="false">IF(AR1920&gt;0,AI1920/AR1920,1000000000000)</f>
        <v>794.712034022318</v>
      </c>
      <c r="AK1920" s="8" t="n">
        <f aca="false">IF(AND(AP1920&gt;=V_NEED,AR1920&gt;=P_MIN,AQ1920&gt;=Z_MIN,F1920&lt;=N_CAP,D1920&lt;=R_MAX,OR(CORONA_REQ=0,O1920&gt;=G1920),OR(CORE_MODE&lt;&gt;3,E_CORE&lt;=E_NULL_MAX),N_CW_A_OK="yes"),1,0)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IF(CORE_MODE=1,G1920,IF(OR(CORE_MODE=3,CORE_MODE=4),IF(A_FEED=2,0,G1920)+(CHOOSE(N_CW+1,0,1,CW_N2,CW_N3,CW_N4,CW_N5,CW_N6)+IF(A_FEED=2,CHOOSE(MIN(N_CW_A,6)+1,0,1,CW_N2,CW_N3,CW_N4,CW_N5,CW_N6),CHOOSE(MIN(N_CW_A,2)+1,0,CW_A1,CW_A2)))*CW_PER_SWING*AM1920,AM1920))</f>
        <v>31.12466348277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2*ROUNDUP(G1921*1000/V_ZENER,0)*PRICE_Z+(4+IF(CORE_MODE=1,1,0)+IF(OR(CORE_MODE=3,CORE_MODE=4),IF(A_FEED=2,0,1)+2*N_CW+2*N_CW_A,0))*ROUNDUP(G1921*DIODE_SAFETY/V_STICK,0)*PRICE_STICK</f>
        <v>109.2</v>
      </c>
      <c r="AG1921" s="24" t="n">
        <f aca="false">SUM(X1921:AF1921)</f>
        <v>3063.88858559</v>
      </c>
      <c r="AH1921" s="20" t="n">
        <f aca="false">FIXED_BOM</f>
        <v>3754</v>
      </c>
      <c r="AI1921" s="24" t="n">
        <f aca="false">(AG1921+AH1921)*(1+CONT)</f>
        <v>7840.5718734285</v>
      </c>
      <c r="AJ1921" s="24" t="n">
        <f aca="false">IF(AR1921&gt;0,AI1921/AR1921,1000000000000)</f>
        <v>635.832438050474</v>
      </c>
      <c r="AK1921" s="8" t="n">
        <f aca="false">IF(AND(AP1921&gt;=V_NEED,AR1921&gt;=P_MIN,AQ1921&gt;=Z_MIN,F1921&lt;=N_CAP,D1921&lt;=R_MAX,OR(CORONA_REQ=0,O1921&gt;=G1921),OR(CORE_MODE&lt;&gt;3,E_CORE&lt;=E_NULL_MAX),N_CW_A_OK="yes"),1,0)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IF(CORE_MODE=1,G1921,IF(OR(CORE_MODE=3,CORE_MODE=4),IF(A_FEED=2,0,G1921)+(CHOOSE(N_CW+1,0,1,CW_N2,CW_N3,CW_N4,CW_N5,CW_N6)+IF(A_FEED=2,CHOOSE(MIN(N_CW_A,6)+1,0,1,CW_N2,CW_N3,CW_N4,CW_N5,CW_N6),CHOOSE(MIN(N_CW_A,2)+1,0,CW_A1,CW_A2)))*CW_PER_SWING*AM1921,AM1921))</f>
        <v>31.331758150836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2*ROUNDUP(G1922*1000/V_ZENER,0)*PRICE_Z+(4+IF(CORE_MODE=1,1,0)+IF(OR(CORE_MODE=3,CORE_MODE=4),IF(A_FEED=2,0,1)+2*N_CW+2*N_CW_A,0))*ROUNDUP(G1922*DIODE_SAFETY/V_STICK,0)*PRICE_STICK</f>
        <v>109.2</v>
      </c>
      <c r="AG1922" s="24" t="n">
        <f aca="false">SUM(X1922:AF1922)</f>
        <v>3746.57262487</v>
      </c>
      <c r="AH1922" s="20" t="n">
        <f aca="false">FIXED_BOM</f>
        <v>3754</v>
      </c>
      <c r="AI1922" s="24" t="n">
        <f aca="false">(AG1922+AH1922)*(1+CONT)</f>
        <v>8625.6585186005</v>
      </c>
      <c r="AJ1922" s="24" t="n">
        <f aca="false">IF(AR1922&gt;0,AI1922/AR1922,1000000000000)</f>
        <v>546.199332946844</v>
      </c>
      <c r="AK1922" s="8" t="n">
        <f aca="false">IF(AND(AP1922&gt;=V_NEED,AR1922&gt;=P_MIN,AQ1922&gt;=Z_MIN,F1922&lt;=N_CAP,D1922&lt;=R_MAX,OR(CORONA_REQ=0,O1922&gt;=G1922),OR(CORE_MODE&lt;&gt;3,E_CORE&lt;=E_NULL_MAX),N_CW_A_OK="yes"),1,0)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IF(CORE_MODE=1,G1922,IF(OR(CORE_MODE=3,CORE_MODE=4),IF(A_FEED=2,0,G1922)+(CHOOSE(N_CW+1,0,1,CW_N2,CW_N3,CW_N4,CW_N5,CW_N6)+IF(A_FEED=2,CHOOSE(MIN(N_CW_A,6)+1,0,1,CW_N2,CW_N3,CW_N4,CW_N5,CW_N6),CHOOSE(MIN(N_CW_A,2)+1,0,CW_A1,CW_A2)))*CW_PER_SWING*AM1922,AM1922))</f>
        <v>31.572469464822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2*ROUNDUP(G1923*1000/V_ZENER,0)*PRICE_Z+(4+IF(CORE_MODE=1,1,0)+IF(OR(CORE_MODE=3,CORE_MODE=4),IF(A_FEED=2,0,1)+2*N_CW+2*N_CW_A,0))*ROUNDUP(G1923*DIODE_SAFETY/V_STICK,0)*PRICE_STICK</f>
        <v>109.2</v>
      </c>
      <c r="AG1923" s="24" t="n">
        <f aca="false">SUM(X1923:AF1923)</f>
        <v>4324.70740621</v>
      </c>
      <c r="AH1923" s="20" t="n">
        <f aca="false">FIXED_BOM</f>
        <v>3754</v>
      </c>
      <c r="AI1923" s="24" t="n">
        <f aca="false">(AG1923+AH1923)*(1+CONT)</f>
        <v>9290.5135171415</v>
      </c>
      <c r="AJ1923" s="24" t="n">
        <f aca="false">IF(AR1923&gt;0,AI1923/AR1923,1000000000000)</f>
        <v>482.230203202937</v>
      </c>
      <c r="AK1923" s="8" t="n">
        <f aca="false">IF(AND(AP1923&gt;=V_NEED,AR1923&gt;=P_MIN,AQ1923&gt;=Z_MIN,F1923&lt;=N_CAP,D1923&lt;=R_MAX,OR(CORONA_REQ=0,O1923&gt;=G1923),OR(CORE_MODE&lt;&gt;3,E_CORE&lt;=E_NULL_MAX),N_CW_A_OK="yes"),1,0)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IF(CORE_MODE=1,G1923,IF(OR(CORE_MODE=3,CORE_MODE=4),IF(A_FEED=2,0,G1923)+(CHOOSE(N_CW+1,0,1,CW_N2,CW_N3,CW_N4,CW_N5,CW_N6)+IF(A_FEED=2,CHOOSE(MIN(N_CW_A,6)+1,0,1,CW_N2,CW_N3,CW_N4,CW_N5,CW_N6),CHOOSE(MIN(N_CW_A,2)+1,0,CW_A1,CW_A2)))*CW_PER_SWING*AM1923,AM1923))</f>
        <v>31.766749908894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2*ROUNDUP(G1924*1000/V_ZENER,0)*PRICE_Z+(4+IF(CORE_MODE=1,1,0)+IF(OR(CORE_MODE=3,CORE_MODE=4),IF(A_FEED=2,0,1)+2*N_CW+2*N_CW_A,0))*ROUNDUP(G1924*DIODE_SAFETY/V_STICK,0)*PRICE_STICK</f>
        <v>109.2</v>
      </c>
      <c r="AG1924" s="24" t="n">
        <f aca="false">SUM(X1924:AF1924)</f>
        <v>5690.07549674</v>
      </c>
      <c r="AH1924" s="20" t="n">
        <f aca="false">FIXED_BOM</f>
        <v>3754</v>
      </c>
      <c r="AI1924" s="24" t="n">
        <f aca="false">(AG1924+AH1924)*(1+CONT)</f>
        <v>10860.686821251</v>
      </c>
      <c r="AJ1924" s="24" t="n">
        <f aca="false">IF(AR1924&gt;0,AI1924/AR1924,1000000000000)</f>
        <v>414.945816556223</v>
      </c>
      <c r="AK1924" s="8" t="n">
        <f aca="false">IF(AND(AP1924&gt;=V_NEED,AR1924&gt;=P_MIN,AQ1924&gt;=Z_MIN,F1924&lt;=N_CAP,D1924&lt;=R_MAX,OR(CORONA_REQ=0,O1924&gt;=G1924),OR(CORE_MODE&lt;&gt;3,E_CORE&lt;=E_NULL_MAX),N_CW_A_OK="yes"),1,0)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IF(CORE_MODE=1,G1924,IF(OR(CORE_MODE=3,CORE_MODE=4),IF(A_FEED=2,0,G1924)+(CHOOSE(N_CW+1,0,1,CW_N2,CW_N3,CW_N4,CW_N5,CW_N6)+IF(A_FEED=2,CHOOSE(MIN(N_CW_A,6)+1,0,1,CW_N2,CW_N3,CW_N4,CW_N5,CW_N6),CHOOSE(MIN(N_CW_A,2)+1,0,CW_A1,CW_A2)))*CW_PER_SWING*AM1924,AM1924))</f>
        <v>32.211270627822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2*ROUNDUP(G1925*1000/V_ZENER,0)*PRICE_Z+(4+IF(CORE_MODE=1,1,0)+IF(OR(CORE_MODE=3,CORE_MODE=4),IF(A_FEED=2,0,1)+2*N_CW+2*N_CW_A,0))*ROUNDUP(G1925*DIODE_SAFETY/V_STICK,0)*PRICE_STICK</f>
        <v>109.2</v>
      </c>
      <c r="AG1925" s="24" t="n">
        <f aca="false">SUM(X1925:AF1925)</f>
        <v>1816.06599945</v>
      </c>
      <c r="AH1925" s="20" t="n">
        <f aca="false">FIXED_BOM</f>
        <v>3754</v>
      </c>
      <c r="AI1925" s="24" t="n">
        <f aca="false">(AG1925+AH1925)*(1+CONT)</f>
        <v>6405.5758993675</v>
      </c>
      <c r="AJ1925" s="24" t="n">
        <f aca="false">IF(AR1925&gt;0,AI1925/AR1925,1000000000000)</f>
        <v>1060.87586506069</v>
      </c>
      <c r="AK1925" s="8" t="n">
        <f aca="false">IF(AND(AP1925&gt;=V_NEED,AR1925&gt;=P_MIN,AQ1925&gt;=Z_MIN,F1925&lt;=N_CAP,D1925&lt;=R_MAX,OR(CORONA_REQ=0,O1925&gt;=G1925),OR(CORE_MODE&lt;&gt;3,E_CORE&lt;=E_NULL_MAX),N_CW_A_OK="yes"),1,0)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IF(CORE_MODE=1,G1925,IF(OR(CORE_MODE=3,CORE_MODE=4),IF(A_FEED=2,0,G1925)+(CHOOSE(N_CW+1,0,1,CW_N2,CW_N3,CW_N4,CW_N5,CW_N6)+IF(A_FEED=2,CHOOSE(MIN(N_CW_A,6)+1,0,1,CW_N2,CW_N3,CW_N4,CW_N5,CW_N6),CHOOSE(MIN(N_CW_A,2)+1,0,CW_A1,CW_A2)))*CW_PER_SWING*AM1925,AM1925))</f>
        <v>30.746743621308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2*ROUNDUP(G1926*1000/V_ZENER,0)*PRICE_Z+(4+IF(CORE_MODE=1,1,0)+IF(OR(CORE_MODE=3,CORE_MODE=4),IF(A_FEED=2,0,1)+2*N_CW+2*N_CW_A,0))*ROUNDUP(G1926*DIODE_SAFETY/V_STICK,0)*PRICE_STICK</f>
        <v>109.2</v>
      </c>
      <c r="AG1926" s="24" t="n">
        <f aca="false">SUM(X1926:AF1926)</f>
        <v>2505.24815322</v>
      </c>
      <c r="AH1926" s="20" t="n">
        <f aca="false">FIXED_BOM</f>
        <v>3754</v>
      </c>
      <c r="AI1926" s="24" t="n">
        <f aca="false">(AG1926+AH1926)*(1+CONT)</f>
        <v>7198.135376203</v>
      </c>
      <c r="AJ1926" s="24" t="n">
        <f aca="false">IF(AR1926&gt;0,AI1926/AR1926,1000000000000)</f>
        <v>731.488607843508</v>
      </c>
      <c r="AK1926" s="8" t="n">
        <f aca="false">IF(AND(AP1926&gt;=V_NEED,AR1926&gt;=P_MIN,AQ1926&gt;=Z_MIN,F1926&lt;=N_CAP,D1926&lt;=R_MAX,OR(CORONA_REQ=0,O1926&gt;=G1926),OR(CORE_MODE&lt;&gt;3,E_CORE&lt;=E_NULL_MAX),N_CW_A_OK="yes"),1,0)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IF(CORE_MODE=1,G1926,IF(OR(CORE_MODE=3,CORE_MODE=4),IF(A_FEED=2,0,G1926)+(CHOOSE(N_CW+1,0,1,CW_N2,CW_N3,CW_N4,CW_N5,CW_N6)+IF(A_FEED=2,CHOOSE(MIN(N_CW_A,6)+1,0,1,CW_N2,CW_N3,CW_N4,CW_N5,CW_N6),CHOOSE(MIN(N_CW_A,2)+1,0,CW_A1,CW_A2)))*CW_PER_SWING*AM1926,AM1926))</f>
        <v>31.002879542778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2*ROUNDUP(G1927*1000/V_ZENER,0)*PRICE_Z+(4+IF(CORE_MODE=1,1,0)+IF(OR(CORE_MODE=3,CORE_MODE=4),IF(A_FEED=2,0,1)+2*N_CW+2*N_CW_A,0))*ROUNDUP(G1927*DIODE_SAFETY/V_STICK,0)*PRICE_STICK</f>
        <v>109.2</v>
      </c>
      <c r="AG1927" s="24" t="n">
        <f aca="false">SUM(X1927:AF1927)</f>
        <v>3194.43026246</v>
      </c>
      <c r="AH1927" s="20" t="n">
        <f aca="false">FIXED_BOM</f>
        <v>3754</v>
      </c>
      <c r="AI1927" s="24" t="n">
        <f aca="false">(AG1927+AH1927)*(1+CONT)</f>
        <v>7990.694801829</v>
      </c>
      <c r="AJ1927" s="24" t="n">
        <f aca="false">IF(AR1927&gt;0,AI1927/AR1927,1000000000000)</f>
        <v>585.747631709297</v>
      </c>
      <c r="AK1927" s="8" t="n">
        <f aca="false">IF(AND(AP1927&gt;=V_NEED,AR1927&gt;=P_MIN,AQ1927&gt;=Z_MIN,F1927&lt;=N_CAP,D1927&lt;=R_MAX,OR(CORONA_REQ=0,O1927&gt;=G1927),OR(CORE_MODE&lt;&gt;3,E_CORE&lt;=E_NULL_MAX),N_CW_A_OK="yes"),1,0)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IF(CORE_MODE=1,G1927,IF(OR(CORE_MODE=3,CORE_MODE=4),IF(A_FEED=2,0,G1927)+(CHOOSE(N_CW+1,0,1,CW_N2,CW_N3,CW_N4,CW_N5,CW_N6)+IF(A_FEED=2,CHOOSE(MIN(N_CW_A,6)+1,0,1,CW_N2,CW_N3,CW_N4,CW_N5,CW_N6),CHOOSE(MIN(N_CW_A,2)+1,0,CW_A1,CW_A2)))*CW_PER_SWING*AM1927,AM1927))</f>
        <v>31.280603123484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2*ROUNDUP(G1928*1000/V_ZENER,0)*PRICE_Z+(4+IF(CORE_MODE=1,1,0)+IF(OR(CORE_MODE=3,CORE_MODE=4),IF(A_FEED=2,0,1)+2*N_CW+2*N_CW_A,0))*ROUNDUP(G1928*DIODE_SAFETY/V_STICK,0)*PRICE_STICK</f>
        <v>109.2</v>
      </c>
      <c r="AG1928" s="24" t="n">
        <f aca="false">SUM(X1928:AF1928)</f>
        <v>3883.61241973</v>
      </c>
      <c r="AH1928" s="20" t="n">
        <f aca="false">FIXED_BOM</f>
        <v>3754</v>
      </c>
      <c r="AI1928" s="24" t="n">
        <f aca="false">(AG1928+AH1928)*(1+CONT)</f>
        <v>8783.2542826895</v>
      </c>
      <c r="AJ1928" s="24" t="n">
        <f aca="false">IF(AR1928&gt;0,AI1928/AR1928,1000000000000)</f>
        <v>503.515724575843</v>
      </c>
      <c r="AK1928" s="8" t="n">
        <f aca="false">IF(AND(AP1928&gt;=V_NEED,AR1928&gt;=P_MIN,AQ1928&gt;=Z_MIN,F1928&lt;=N_CAP,D1928&lt;=R_MAX,OR(CORONA_REQ=0,O1928&gt;=G1928),OR(CORE_MODE&lt;&gt;3,E_CORE&lt;=E_NULL_MAX),N_CW_A_OK="yes"),1,0)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IF(CORE_MODE=1,G1928,IF(OR(CORE_MODE=3,CORE_MODE=4),IF(A_FEED=2,0,G1928)+(CHOOSE(N_CW+1,0,1,CW_N2,CW_N3,CW_N4,CW_N5,CW_N6)+IF(A_FEED=2,CHOOSE(MIN(N_CW_A,6)+1,0,1,CW_N2,CW_N3,CW_N4,CW_N5,CW_N6),CHOOSE(MIN(N_CW_A,2)+1,0,CW_A1,CW_A2)))*CW_PER_SWING*AM1928,AM1928))</f>
        <v>31.516445966148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2*ROUNDUP(G1929*1000/V_ZENER,0)*PRICE_Z+(4+IF(CORE_MODE=1,1,0)+IF(OR(CORE_MODE=3,CORE_MODE=4),IF(A_FEED=2,0,1)+2*N_CW+2*N_CW_A,0))*ROUNDUP(G1929*DIODE_SAFETY/V_STICK,0)*PRICE_STICK</f>
        <v>109.2</v>
      </c>
      <c r="AG1929" s="24" t="n">
        <f aca="false">SUM(X1929:AF1929)</f>
        <v>4572.79458897</v>
      </c>
      <c r="AH1929" s="20" t="n">
        <f aca="false">FIXED_BOM</f>
        <v>3754</v>
      </c>
      <c r="AI1929" s="24" t="n">
        <f aca="false">(AG1929+AH1929)*(1+CONT)</f>
        <v>9575.8137773155</v>
      </c>
      <c r="AJ1929" s="24" t="n">
        <f aca="false">IF(AR1929&gt;0,AI1929/AR1929,1000000000000)</f>
        <v>450.763414288372</v>
      </c>
      <c r="AK1929" s="8" t="n">
        <f aca="false">IF(AND(AP1929&gt;=V_NEED,AR1929&gt;=P_MIN,AQ1929&gt;=Z_MIN,F1929&lt;=N_CAP,D1929&lt;=R_MAX,OR(CORONA_REQ=0,O1929&gt;=G1929),OR(CORE_MODE&lt;&gt;3,E_CORE&lt;=E_NULL_MAX),N_CW_A_OK="yes"),1,0)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IF(CORE_MODE=1,G1929,IF(OR(CORE_MODE=3,CORE_MODE=4),IF(A_FEED=2,0,G1929)+(CHOOSE(N_CW+1,0,1,CW_N2,CW_N3,CW_N4,CW_N5,CW_N6)+IF(A_FEED=2,CHOOSE(MIN(N_CW_A,6)+1,0,1,CW_N2,CW_N3,CW_N4,CW_N5,CW_N6),CHOOSE(MIN(N_CW_A,2)+1,0,CW_A1,CW_A2)))*CW_PER_SWING*AM1929,AM1929))</f>
        <v>31.706732311254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2*ROUNDUP(G1930*1000/V_ZENER,0)*PRICE_Z+(4+IF(CORE_MODE=1,1,0)+IF(OR(CORE_MODE=3,CORE_MODE=4),IF(A_FEED=2,0,1)+2*N_CW+2*N_CW_A,0))*ROUNDUP(G1930*DIODE_SAFETY/V_STICK,0)*PRICE_STICK</f>
        <v>109.2</v>
      </c>
      <c r="AG1930" s="24" t="n">
        <f aca="false">SUM(X1930:AF1930)</f>
        <v>5951.15885048</v>
      </c>
      <c r="AH1930" s="20" t="n">
        <f aca="false">FIXED_BOM</f>
        <v>3754</v>
      </c>
      <c r="AI1930" s="24" t="n">
        <f aca="false">(AG1930+AH1930)*(1+CONT)</f>
        <v>11160.932678052</v>
      </c>
      <c r="AJ1930" s="24" t="n">
        <f aca="false">IF(AR1930&gt;0,AI1930/AR1930,1000000000000)</f>
        <v>386.548471155452</v>
      </c>
      <c r="AK1930" s="8" t="n">
        <f aca="false">IF(AND(AP1930&gt;=V_NEED,AR1930&gt;=P_MIN,AQ1930&gt;=Z_MIN,F1930&lt;=N_CAP,D1930&lt;=R_MAX,OR(CORONA_REQ=0,O1930&gt;=G1930),OR(CORE_MODE&lt;&gt;3,E_CORE&lt;=E_NULL_MAX),N_CW_A_OK="yes"),1,0)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IF(CORE_MODE=1,G1930,IF(OR(CORE_MODE=3,CORE_MODE=4),IF(A_FEED=2,0,G1930)+(CHOOSE(N_CW+1,0,1,CW_N2,CW_N3,CW_N4,CW_N5,CW_N6)+IF(A_FEED=2,CHOOSE(MIN(N_CW_A,6)+1,0,1,CW_N2,CW_N3,CW_N4,CW_N5,CW_N6),CHOOSE(MIN(N_CW_A,2)+1,0,CW_A1,CW_A2)))*CW_PER_SWING*AM1930,AM1930))</f>
        <v>32.324107107006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2*ROUNDUP(G1931*1000/V_ZENER,0)*PRICE_Z+(4+IF(CORE_MODE=1,1,0)+IF(OR(CORE_MODE=3,CORE_MODE=4),IF(A_FEED=2,0,1)+2*N_CW+2*N_CW_A,0))*ROUNDUP(G1931*DIODE_SAFETY/V_STICK,0)*PRICE_STICK</f>
        <v>109.2</v>
      </c>
      <c r="AG1931" s="24" t="n">
        <f aca="false">SUM(X1931:AF1931)</f>
        <v>1739.23556674</v>
      </c>
      <c r="AH1931" s="20" t="n">
        <f aca="false">FIXED_BOM</f>
        <v>3754</v>
      </c>
      <c r="AI1931" s="24" t="n">
        <f aca="false">(AG1931+AH1931)*(1+CONT)</f>
        <v>6317.220901751</v>
      </c>
      <c r="AJ1931" s="24" t="n">
        <f aca="false">IF(AR1931&gt;0,AI1931/AR1931,1000000000000)</f>
        <v>1418.12025871226</v>
      </c>
      <c r="AK1931" s="8" t="n">
        <f aca="false">IF(AND(AP1931&gt;=V_NEED,AR1931&gt;=P_MIN,AQ1931&gt;=Z_MIN,F1931&lt;=N_CAP,D1931&lt;=R_MAX,OR(CORONA_REQ=0,O1931&gt;=G1931),OR(CORE_MODE&lt;&gt;3,E_CORE&lt;=E_NULL_MAX),N_CW_A_OK="yes"),1,0)</f>
        <v>1</v>
      </c>
      <c r="AL1931" s="31" t="n">
        <f aca="false">IF(AK1931=1,IF(OBJECTIVE=1,AI1931,AJ1931),1000000000000)+ROW()*0.000000001</f>
        <v>6317.220903682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IF(CORE_MODE=1,G1931,IF(OR(CORE_MODE=3,CORE_MODE=4),IF(A_FEED=2,0,G1931)+(CHOOSE(N_CW+1,0,1,CW_N2,CW_N3,CW_N4,CW_N5,CW_N6)+IF(A_FEED=2,CHOOSE(MIN(N_CW_A,6)+1,0,1,CW_N2,CW_N3,CW_N4,CW_N5,CW_N6),CHOOSE(MIN(N_CW_A,2)+1,0,CW_A1,CW_A2)))*CW_PER_SWING*AM1931,AM1931))</f>
        <v>30.805683109344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2*ROUNDUP(G1932*1000/V_ZENER,0)*PRICE_Z+(4+IF(CORE_MODE=1,1,0)+IF(OR(CORE_MODE=3,CORE_MODE=4),IF(A_FEED=2,0,1)+2*N_CW+2*N_CW_A,0))*ROUNDUP(G1932*DIODE_SAFETY/V_STICK,0)*PRICE_STICK</f>
        <v>109.2</v>
      </c>
      <c r="AG1932" s="24" t="n">
        <f aca="false">SUM(X1932:AF1932)</f>
        <v>2330.68734378</v>
      </c>
      <c r="AH1932" s="20" t="n">
        <f aca="false">FIXED_BOM</f>
        <v>3754</v>
      </c>
      <c r="AI1932" s="24" t="n">
        <f aca="false">(AG1932+AH1932)*(1+CONT)</f>
        <v>6997.390445347</v>
      </c>
      <c r="AJ1932" s="24" t="n">
        <f aca="false">IF(AR1932&gt;0,AI1932/AR1932,1000000000000)</f>
        <v>950.309148363949</v>
      </c>
      <c r="AK1932" s="8" t="n">
        <f aca="false">IF(AND(AP1932&gt;=V_NEED,AR1932&gt;=P_MIN,AQ1932&gt;=Z_MIN,F1932&lt;=N_CAP,D1932&lt;=R_MAX,OR(CORONA_REQ=0,O1932&gt;=G1932),OR(CORE_MODE&lt;&gt;3,E_CORE&lt;=E_NULL_MAX),N_CW_A_OK="yes"),1,0)</f>
        <v>1</v>
      </c>
      <c r="AL1932" s="31" t="n">
        <f aca="false">IF(AK1932=1,IF(OBJECTIVE=1,AI1932,AJ1932),1000000000000)+ROW()*0.000000001</f>
        <v>6997.390447279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IF(CORE_MODE=1,G1932,IF(OR(CORE_MODE=3,CORE_MODE=4),IF(A_FEED=2,0,G1932)+(CHOOSE(N_CW+1,0,1,CW_N2,CW_N3,CW_N4,CW_N5,CW_N6)+IF(A_FEED=2,CHOOSE(MIN(N_CW_A,6)+1,0,1,CW_N2,CW_N3,CW_N4,CW_N5,CW_N6),CHOOSE(MIN(N_CW_A,2)+1,0,CW_A1,CW_A2)))*CW_PER_SWING*AM1932,AM1932))</f>
        <v>31.05853376769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2*ROUNDUP(G1933*1000/V_ZENER,0)*PRICE_Z+(4+IF(CORE_MODE=1,1,0)+IF(OR(CORE_MODE=3,CORE_MODE=4),IF(A_FEED=2,0,1)+2*N_CW+2*N_CW_A,0))*ROUNDUP(G1933*DIODE_SAFETY/V_STICK,0)*PRICE_STICK</f>
        <v>109.2</v>
      </c>
      <c r="AG1933" s="24" t="n">
        <f aca="false">SUM(X1933:AF1933)</f>
        <v>3033.72888965</v>
      </c>
      <c r="AH1933" s="20" t="n">
        <f aca="false">FIXED_BOM</f>
        <v>3754</v>
      </c>
      <c r="AI1933" s="24" t="n">
        <f aca="false">(AG1933+AH1933)*(1+CONT)</f>
        <v>7805.8882230975</v>
      </c>
      <c r="AJ1933" s="24" t="n">
        <f aca="false">IF(AR1933&gt;0,AI1933/AR1933,1000000000000)</f>
        <v>759.997747342355</v>
      </c>
      <c r="AK1933" s="8" t="n">
        <f aca="false">IF(AND(AP1933&gt;=V_NEED,AR1933&gt;=P_MIN,AQ1933&gt;=Z_MIN,F1933&lt;=N_CAP,D1933&lt;=R_MAX,OR(CORONA_REQ=0,O1933&gt;=G1933),OR(CORE_MODE&lt;&gt;3,E_CORE&lt;=E_NULL_MAX),N_CW_A_OK="yes"),1,0)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IF(CORE_MODE=1,G1933,IF(OR(CORE_MODE=3,CORE_MODE=4),IF(A_FEED=2,0,G1933)+(CHOOSE(N_CW+1,0,1,CW_N2,CW_N3,CW_N4,CW_N5,CW_N6)+IF(A_FEED=2,CHOOSE(MIN(N_CW_A,6)+1,0,1,CW_N2,CW_N3,CW_N4,CW_N5,CW_N6),CHOOSE(MIN(N_CW_A,2)+1,0,CW_A1,CW_A2)))*CW_PER_SWING*AM1933,AM1933))</f>
        <v>31.229583920964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2*ROUNDUP(G1934*1000/V_ZENER,0)*PRICE_Z+(4+IF(CORE_MODE=1,1,0)+IF(OR(CORE_MODE=3,CORE_MODE=4),IF(A_FEED=2,0,1)+2*N_CW+2*N_CW_A,0))*ROUNDUP(G1934*DIODE_SAFETY/V_STICK,0)*PRICE_STICK</f>
        <v>109.2</v>
      </c>
      <c r="AG1934" s="24" t="n">
        <f aca="false">SUM(X1934:AF1934)</f>
        <v>3625.18076972</v>
      </c>
      <c r="AH1934" s="20" t="n">
        <f aca="false">FIXED_BOM</f>
        <v>3754</v>
      </c>
      <c r="AI1934" s="24" t="n">
        <f aca="false">(AG1934+AH1934)*(1+CONT)</f>
        <v>8486.057885178</v>
      </c>
      <c r="AJ1934" s="24" t="n">
        <f aca="false">IF(AR1934&gt;0,AI1934/AR1934,1000000000000)</f>
        <v>644.186381690505</v>
      </c>
      <c r="AK1934" s="8" t="n">
        <f aca="false">IF(AND(AP1934&gt;=V_NEED,AR1934&gt;=P_MIN,AQ1934&gt;=Z_MIN,F1934&lt;=N_CAP,D1934&lt;=R_MAX,OR(CORONA_REQ=0,O1934&gt;=G1934),OR(CORE_MODE&lt;&gt;3,E_CORE&lt;=E_NULL_MAX),N_CW_A_OK="yes"),1,0)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IF(CORE_MODE=1,G1934,IF(OR(CORE_MODE=3,CORE_MODE=4),IF(A_FEED=2,0,G1934)+(CHOOSE(N_CW+1,0,1,CW_N2,CW_N3,CW_N4,CW_N5,CW_N6)+IF(A_FEED=2,CHOOSE(MIN(N_CW_A,6)+1,0,1,CW_N2,CW_N3,CW_N4,CW_N5,CW_N6),CHOOSE(MIN(N_CW_A,2)+1,0,CW_A1,CW_A2)))*CW_PER_SWING*AM1934,AM1934))</f>
        <v>31.420545145704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2*ROUNDUP(G1935*1000/V_ZENER,0)*PRICE_Z+(4+IF(CORE_MODE=1,1,0)+IF(OR(CORE_MODE=3,CORE_MODE=4),IF(A_FEED=2,0,1)+2*N_CW+2*N_CW_A,0))*ROUNDUP(G1935*DIODE_SAFETY/V_STICK,0)*PRICE_STICK</f>
        <v>109.2</v>
      </c>
      <c r="AG1935" s="24" t="n">
        <f aca="false">SUM(X1935:AF1935)</f>
        <v>4328.22225559</v>
      </c>
      <c r="AH1935" s="20" t="n">
        <f aca="false">FIXED_BOM</f>
        <v>3754</v>
      </c>
      <c r="AI1935" s="24" t="n">
        <f aca="false">(AG1935+AH1935)*(1+CONT)</f>
        <v>9294.5555939285</v>
      </c>
      <c r="AJ1935" s="24" t="n">
        <f aca="false">IF(AR1935&gt;0,AI1935/AR1935,1000000000000)</f>
        <v>577.223682414075</v>
      </c>
      <c r="AK1935" s="8" t="n">
        <f aca="false">IF(AND(AP1935&gt;=V_NEED,AR1935&gt;=P_MIN,AQ1935&gt;=Z_MIN,F1935&lt;=N_CAP,D1935&lt;=R_MAX,OR(CORONA_REQ=0,O1935&gt;=G1935),OR(CORE_MODE&lt;&gt;3,E_CORE&lt;=E_NULL_MAX),N_CW_A_OK="yes"),1,0)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IF(CORE_MODE=1,G1935,IF(OR(CORE_MODE=3,CORE_MODE=4),IF(A_FEED=2,0,G1935)+(CHOOSE(N_CW+1,0,1,CW_N2,CW_N3,CW_N4,CW_N5,CW_N6)+IF(A_FEED=2,CHOOSE(MIN(N_CW_A,6)+1,0,1,CW_N2,CW_N3,CW_N4,CW_N5,CW_N6),CHOOSE(MIN(N_CW_A,2)+1,0,CW_A1,CW_A2)))*CW_PER_SWING*AM1935,AM1935))</f>
        <v>31.616035279686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2*ROUNDUP(G1936*1000/V_ZENER,0)*PRICE_Z+(4+IF(CORE_MODE=1,1,0)+IF(OR(CORE_MODE=3,CORE_MODE=4),IF(A_FEED=2,0,1)+2*N_CW+2*N_CW_A,0))*ROUNDUP(G1936*DIODE_SAFETY/V_STICK,0)*PRICE_STICK</f>
        <v>109.2</v>
      </c>
      <c r="AG1936" s="24" t="n">
        <f aca="false">SUM(X1936:AF1936)</f>
        <v>5622.71564697</v>
      </c>
      <c r="AH1936" s="20" t="n">
        <f aca="false">FIXED_BOM</f>
        <v>3754</v>
      </c>
      <c r="AI1936" s="24" t="n">
        <f aca="false">(AG1936+AH1936)*(1+CONT)</f>
        <v>10783.2229940155</v>
      </c>
      <c r="AJ1936" s="24" t="n">
        <f aca="false">IF(AR1936&gt;0,AI1936/AR1936,1000000000000)</f>
        <v>491.728928121301</v>
      </c>
      <c r="AK1936" s="8" t="n">
        <f aca="false">IF(AND(AP1936&gt;=V_NEED,AR1936&gt;=P_MIN,AQ1936&gt;=Z_MIN,F1936&lt;=N_CAP,D1936&lt;=R_MAX,OR(CORONA_REQ=0,O1936&gt;=G1936),OR(CORE_MODE&lt;&gt;3,E_CORE&lt;=E_NULL_MAX),N_CW_A_OK="yes"),1,0)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IF(CORE_MODE=1,G1936,IF(OR(CORE_MODE=3,CORE_MODE=4),IF(A_FEED=2,0,G1936)+(CHOOSE(N_CW+1,0,1,CW_N2,CW_N3,CW_N4,CW_N5,CW_N6)+IF(A_FEED=2,CHOOSE(MIN(N_CW_A,6)+1,0,1,CW_N2,CW_N3,CW_N4,CW_N5,CW_N6),CHOOSE(MIN(N_CW_A,2)+1,0,CW_A1,CW_A2)))*CW_PER_SWING*AM1936,AM1936))</f>
        <v>31.920966272052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2*ROUNDUP(G1937*1000/V_ZENER,0)*PRICE_Z+(4+IF(CORE_MODE=1,1,0)+IF(OR(CORE_MODE=3,CORE_MODE=4),IF(A_FEED=2,0,1)+2*N_CW+2*N_CW_A,0))*ROUNDUP(G1937*DIODE_SAFETY/V_STICK,0)*PRICE_STICK</f>
        <v>109.2</v>
      </c>
      <c r="AG1937" s="24" t="n">
        <f aca="false">SUM(X1937:AF1937)</f>
        <v>1755.4808677</v>
      </c>
      <c r="AH1937" s="20" t="n">
        <f aca="false">FIXED_BOM</f>
        <v>3754</v>
      </c>
      <c r="AI1937" s="24" t="n">
        <f aca="false">(AG1937+AH1937)*(1+CONT)</f>
        <v>6335.902997855</v>
      </c>
      <c r="AJ1937" s="24" t="n">
        <f aca="false">IF(AR1937&gt;0,AI1937/AR1937,1000000000000)</f>
        <v>1178.5954777133</v>
      </c>
      <c r="AK1937" s="8" t="n">
        <f aca="false">IF(AND(AP1937&gt;=V_NEED,AR1937&gt;=P_MIN,AQ1937&gt;=Z_MIN,F1937&lt;=N_CAP,D1937&lt;=R_MAX,OR(CORONA_REQ=0,O1937&gt;=G1937),OR(CORE_MODE&lt;&gt;3,E_CORE&lt;=E_NULL_MAX),N_CW_A_OK="yes"),1,0)</f>
        <v>1</v>
      </c>
      <c r="AL1937" s="31" t="n">
        <f aca="false">IF(AK1937=1,IF(OBJECTIVE=1,AI1937,AJ1937),1000000000000)+ROW()*0.000000001</f>
        <v>6335.902999792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IF(CORE_MODE=1,G1937,IF(OR(CORE_MODE=3,CORE_MODE=4),IF(A_FEED=2,0,G1937)+(CHOOSE(N_CW+1,0,1,CW_N2,CW_N3,CW_N4,CW_N5,CW_N6)+IF(A_FEED=2,CHOOSE(MIN(N_CW_A,6)+1,0,1,CW_N2,CW_N3,CW_N4,CW_N5,CW_N6),CHOOSE(MIN(N_CW_A,2)+1,0,CW_A1,CW_A2)))*CW_PER_SWING*AM1937,AM1937))</f>
        <v>30.843624927258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2*ROUNDUP(G1938*1000/V_ZENER,0)*PRICE_Z+(4+IF(CORE_MODE=1,1,0)+IF(OR(CORE_MODE=3,CORE_MODE=4),IF(A_FEED=2,0,1)+2*N_CW+2*N_CW_A,0))*ROUNDUP(G1938*DIODE_SAFETY/V_STICK,0)*PRICE_STICK</f>
        <v>109.2</v>
      </c>
      <c r="AG1938" s="24" t="n">
        <f aca="false">SUM(X1938:AF1938)</f>
        <v>2466.64501602</v>
      </c>
      <c r="AH1938" s="20" t="n">
        <f aca="false">FIXED_BOM</f>
        <v>3754</v>
      </c>
      <c r="AI1938" s="24" t="n">
        <f aca="false">(AG1938+AH1938)*(1+CONT)</f>
        <v>7153.741768423</v>
      </c>
      <c r="AJ1938" s="24" t="n">
        <f aca="false">IF(AR1938&gt;0,AI1938/AR1938,1000000000000)</f>
        <v>812.195148272746</v>
      </c>
      <c r="AK1938" s="8" t="n">
        <f aca="false">IF(AND(AP1938&gt;=V_NEED,AR1938&gt;=P_MIN,AQ1938&gt;=Z_MIN,F1938&lt;=N_CAP,D1938&lt;=R_MAX,OR(CORONA_REQ=0,O1938&gt;=G1938),OR(CORE_MODE&lt;&gt;3,E_CORE&lt;=E_NULL_MAX),N_CW_A_OK="yes"),1,0)</f>
        <v>1</v>
      </c>
      <c r="AL1938" s="31" t="n">
        <f aca="false">IF(AK1938=1,IF(OBJECTIVE=1,AI1938,AJ1938),1000000000000)+ROW()*0.000000001</f>
        <v>7153.741770361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IF(CORE_MODE=1,G1938,IF(OR(CORE_MODE=3,CORE_MODE=4),IF(A_FEED=2,0,G1938)+(CHOOSE(N_CW+1,0,1,CW_N2,CW_N3,CW_N4,CW_N5,CW_N6)+IF(A_FEED=2,CHOOSE(MIN(N_CW_A,6)+1,0,1,CW_N2,CW_N3,CW_N4,CW_N5,CW_N6),CHOOSE(MIN(N_CW_A,2)+1,0,CW_A1,CW_A2)))*CW_PER_SWING*AM1938,AM1938))</f>
        <v>31.0956097023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2*ROUNDUP(G1939*1000/V_ZENER,0)*PRICE_Z+(4+IF(CORE_MODE=1,1,0)+IF(OR(CORE_MODE=3,CORE_MODE=4),IF(A_FEED=2,0,1)+2*N_CW+2*N_CW_A,0))*ROUNDUP(G1939*DIODE_SAFETY/V_STICK,0)*PRICE_STICK</f>
        <v>109.2</v>
      </c>
      <c r="AG1939" s="24" t="n">
        <f aca="false">SUM(X1939:AF1939)</f>
        <v>3177.80927387</v>
      </c>
      <c r="AH1939" s="20" t="n">
        <f aca="false">FIXED_BOM</f>
        <v>3754</v>
      </c>
      <c r="AI1939" s="24" t="n">
        <f aca="false">(AG1939+AH1939)*(1+CONT)</f>
        <v>7971.5806649505</v>
      </c>
      <c r="AJ1939" s="24" t="n">
        <f aca="false">IF(AR1939&gt;0,AI1939/AR1939,1000000000000)</f>
        <v>650.932998466038</v>
      </c>
      <c r="AK1939" s="8" t="n">
        <f aca="false">IF(AND(AP1939&gt;=V_NEED,AR1939&gt;=P_MIN,AQ1939&gt;=Z_MIN,F1939&lt;=N_CAP,D1939&lt;=R_MAX,OR(CORONA_REQ=0,O1939&gt;=G1939),OR(CORE_MODE&lt;&gt;3,E_CORE&lt;=E_NULL_MAX),N_CW_A_OK="yes"),1,0)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IF(CORE_MODE=1,G1939,IF(OR(CORE_MODE=3,CORE_MODE=4),IF(A_FEED=2,0,G1939)+(CHOOSE(N_CW+1,0,1,CW_N2,CW_N3,CW_N4,CW_N5,CW_N6)+IF(A_FEED=2,CHOOSE(MIN(N_CW_A,6)+1,0,1,CW_N2,CW_N3,CW_N4,CW_N5,CW_N6),CHOOSE(MIN(N_CW_A,2)+1,0,CW_A1,CW_A2)))*CW_PER_SWING*AM1939,AM1939))</f>
        <v>31.304096574894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2*ROUNDUP(G1940*1000/V_ZENER,0)*PRICE_Z+(4+IF(CORE_MODE=1,1,0)+IF(OR(CORE_MODE=3,CORE_MODE=4),IF(A_FEED=2,0,1)+2*N_CW+2*N_CW_A,0))*ROUNDUP(G1940*DIODE_SAFETY/V_STICK,0)*PRICE_STICK</f>
        <v>109.2</v>
      </c>
      <c r="AG1940" s="24" t="n">
        <f aca="false">SUM(X1940:AF1940)</f>
        <v>3888.97347022</v>
      </c>
      <c r="AH1940" s="20" t="n">
        <f aca="false">FIXED_BOM</f>
        <v>3754</v>
      </c>
      <c r="AI1940" s="24" t="n">
        <f aca="false">(AG1940+AH1940)*(1+CONT)</f>
        <v>8789.419490753</v>
      </c>
      <c r="AJ1940" s="24" t="n">
        <f aca="false">IF(AR1940&gt;0,AI1940/AR1940,1000000000000)</f>
        <v>561.008644683569</v>
      </c>
      <c r="AK1940" s="8" t="n">
        <f aca="false">IF(AND(AP1940&gt;=V_NEED,AR1940&gt;=P_MIN,AQ1940&gt;=Z_MIN,F1940&lt;=N_CAP,D1940&lt;=R_MAX,OR(CORONA_REQ=0,O1940&gt;=G1940),OR(CORE_MODE&lt;&gt;3,E_CORE&lt;=E_NULL_MAX),N_CW_A_OK="yes"),1,0)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IF(CORE_MODE=1,G1940,IF(OR(CORE_MODE=3,CORE_MODE=4),IF(A_FEED=2,0,G1940)+(CHOOSE(N_CW+1,0,1,CW_N2,CW_N3,CW_N4,CW_N5,CW_N6)+IF(A_FEED=2,CHOOSE(MIN(N_CW_A,6)+1,0,1,CW_N2,CW_N3,CW_N4,CW_N5,CW_N6),CHOOSE(MIN(N_CW_A,2)+1,0,CW_A1,CW_A2)))*CW_PER_SWING*AM1940,AM1940))</f>
        <v>31.543776469062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2*ROUNDUP(G1941*1000/V_ZENER,0)*PRICE_Z+(4+IF(CORE_MODE=1,1,0)+IF(OR(CORE_MODE=3,CORE_MODE=4),IF(A_FEED=2,0,1)+2*N_CW+2*N_CW_A,0))*ROUNDUP(G1941*DIODE_SAFETY/V_STICK,0)*PRICE_STICK</f>
        <v>109.2</v>
      </c>
      <c r="AG1941" s="24" t="n">
        <f aca="false">SUM(X1941:AF1941)</f>
        <v>4488.54789274</v>
      </c>
      <c r="AH1941" s="20" t="n">
        <f aca="false">FIXED_BOM</f>
        <v>3754</v>
      </c>
      <c r="AI1941" s="24" t="n">
        <f aca="false">(AG1941+AH1941)*(1+CONT)</f>
        <v>9478.930076651</v>
      </c>
      <c r="AJ1941" s="24" t="n">
        <f aca="false">IF(AR1941&gt;0,AI1941/AR1941,1000000000000)</f>
        <v>496.18130609404</v>
      </c>
      <c r="AK1941" s="8" t="n">
        <f aca="false">IF(AND(AP1941&gt;=V_NEED,AR1941&gt;=P_MIN,AQ1941&gt;=Z_MIN,F1941&lt;=N_CAP,D1941&lt;=R_MAX,OR(CORONA_REQ=0,O1941&gt;=G1941),OR(CORE_MODE&lt;&gt;3,E_CORE&lt;=E_NULL_MAX),N_CW_A_OK="yes"),1,0)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IF(CORE_MODE=1,G1941,IF(OR(CORE_MODE=3,CORE_MODE=4),IF(A_FEED=2,0,G1941)+(CHOOSE(N_CW+1,0,1,CW_N2,CW_N3,CW_N4,CW_N5,CW_N6)+IF(A_FEED=2,CHOOSE(MIN(N_CW_A,6)+1,0,1,CW_N2,CW_N3,CW_N4,CW_N5,CW_N6),CHOOSE(MIN(N_CW_A,2)+1,0,CW_A1,CW_A2)))*CW_PER_SWING*AM1941,AM1941))</f>
        <v>31.73723347509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2*ROUNDUP(G1942*1000/V_ZENER,0)*PRICE_Z+(4+IF(CORE_MODE=1,1,0)+IF(OR(CORE_MODE=3,CORE_MODE=4),IF(A_FEED=2,0,1)+2*N_CW+2*N_CW_A,0))*ROUNDUP(G1942*DIODE_SAFETY/V_STICK,0)*PRICE_STICK</f>
        <v>109.2</v>
      </c>
      <c r="AG1942" s="24" t="n">
        <f aca="false">SUM(X1942:AF1942)</f>
        <v>5910.87629741</v>
      </c>
      <c r="AH1942" s="20" t="n">
        <f aca="false">FIXED_BOM</f>
        <v>3754</v>
      </c>
      <c r="AI1942" s="24" t="n">
        <f aca="false">(AG1942+AH1942)*(1+CONT)</f>
        <v>11114.6077420215</v>
      </c>
      <c r="AJ1942" s="24" t="n">
        <f aca="false">IF(AR1942&gt;0,AI1942/AR1942,1000000000000)</f>
        <v>427.578733796069</v>
      </c>
      <c r="AK1942" s="8" t="n">
        <f aca="false">IF(AND(AP1942&gt;=V_NEED,AR1942&gt;=P_MIN,AQ1942&gt;=Z_MIN,F1942&lt;=N_CAP,D1942&lt;=R_MAX,OR(CORONA_REQ=0,O1942&gt;=G1942),OR(CORE_MODE&lt;&gt;3,E_CORE&lt;=E_NULL_MAX),N_CW_A_OK="yes"),1,0)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IF(CORE_MODE=1,G1942,IF(OR(CORE_MODE=3,CORE_MODE=4),IF(A_FEED=2,0,G1942)+(CHOOSE(N_CW+1,0,1,CW_N2,CW_N3,CW_N4,CW_N5,CW_N6)+IF(A_FEED=2,CHOOSE(MIN(N_CW_A,6)+1,0,1,CW_N2,CW_N3,CW_N4,CW_N5,CW_N6),CHOOSE(MIN(N_CW_A,2)+1,0,CW_A1,CW_A2)))*CW_PER_SWING*AM1942,AM1942))</f>
        <v>32.182751657628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2*ROUNDUP(G1943*1000/V_ZENER,0)*PRICE_Z+(4+IF(CORE_MODE=1,1,0)+IF(OR(CORE_MODE=3,CORE_MODE=4),IF(A_FEED=2,0,1)+2*N_CW+2*N_CW_A,0))*ROUNDUP(G1943*DIODE_SAFETY/V_STICK,0)*PRICE_STICK</f>
        <v>109.2</v>
      </c>
      <c r="AG1943" s="24" t="n">
        <f aca="false">SUM(X1943:AF1943)</f>
        <v>1883.31589446</v>
      </c>
      <c r="AH1943" s="20" t="n">
        <f aca="false">FIXED_BOM</f>
        <v>3754</v>
      </c>
      <c r="AI1943" s="24" t="n">
        <f aca="false">(AG1943+AH1943)*(1+CONT)</f>
        <v>6482.913278629</v>
      </c>
      <c r="AJ1943" s="24" t="n">
        <f aca="false">IF(AR1943&gt;0,AI1943/AR1943,1000000000000)</f>
        <v>1085.65125605636</v>
      </c>
      <c r="AK1943" s="8" t="n">
        <f aca="false">IF(AND(AP1943&gt;=V_NEED,AR1943&gt;=P_MIN,AQ1943&gt;=Z_MIN,F1943&lt;=N_CAP,D1943&lt;=R_MAX,OR(CORONA_REQ=0,O1943&gt;=G1943),OR(CORE_MODE&lt;&gt;3,E_CORE&lt;=E_NULL_MAX),N_CW_A_OK="yes"),1,0)</f>
        <v>1</v>
      </c>
      <c r="AL1943" s="31" t="n">
        <f aca="false">IF(AK1943=1,IF(OBJECTIVE=1,AI1943,AJ1943),1000000000000)+ROW()*0.000000001</f>
        <v>6482.913280572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IF(CORE_MODE=1,G1943,IF(OR(CORE_MODE=3,CORE_MODE=4),IF(A_FEED=2,0,G1943)+(CHOOSE(N_CW+1,0,1,CW_N2,CW_N3,CW_N4,CW_N5,CW_N6)+IF(A_FEED=2,CHOOSE(MIN(N_CW_A,6)+1,0,1,CW_N2,CW_N3,CW_N4,CW_N5,CW_N6),CHOOSE(MIN(N_CW_A,2)+1,0,CW_A1,CW_A2)))*CW_PER_SWING*AM1943,AM1943))</f>
        <v>30.69925586442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2*ROUNDUP(G1944*1000/V_ZENER,0)*PRICE_Z+(4+IF(CORE_MODE=1,1,0)+IF(OR(CORE_MODE=3,CORE_MODE=4),IF(A_FEED=2,0,1)+2*N_CW+2*N_CW_A,0))*ROUNDUP(G1944*DIODE_SAFETY/V_STICK,0)*PRICE_STICK</f>
        <v>109.2</v>
      </c>
      <c r="AG1944" s="24" t="n">
        <f aca="false">SUM(X1944:AF1944)</f>
        <v>2602.60268976</v>
      </c>
      <c r="AH1944" s="20" t="n">
        <f aca="false">FIXED_BOM</f>
        <v>3754</v>
      </c>
      <c r="AI1944" s="24" t="n">
        <f aca="false">(AG1944+AH1944)*(1+CONT)</f>
        <v>7310.093093224</v>
      </c>
      <c r="AJ1944" s="24" t="n">
        <f aca="false">IF(AR1944&gt;0,AI1944/AR1944,1000000000000)</f>
        <v>751.40028425635</v>
      </c>
      <c r="AK1944" s="8" t="n">
        <f aca="false">IF(AND(AP1944&gt;=V_NEED,AR1944&gt;=P_MIN,AQ1944&gt;=Z_MIN,F1944&lt;=N_CAP,D1944&lt;=R_MAX,OR(CORONA_REQ=0,O1944&gt;=G1944),OR(CORE_MODE&lt;&gt;3,E_CORE&lt;=E_NULL_MAX),N_CW_A_OK="yes"),1,0)</f>
        <v>1</v>
      </c>
      <c r="AL1944" s="31" t="n">
        <f aca="false">IF(AK1944=1,IF(OBJECTIVE=1,AI1944,AJ1944),1000000000000)+ROW()*0.000000001</f>
        <v>7310.093095168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IF(CORE_MODE=1,G1944,IF(OR(CORE_MODE=3,CORE_MODE=4),IF(A_FEED=2,0,G1944)+(CHOOSE(N_CW+1,0,1,CW_N2,CW_N3,CW_N4,CW_N5,CW_N6)+IF(A_FEED=2,CHOOSE(MIN(N_CW_A,6)+1,0,1,CW_N2,CW_N3,CW_N4,CW_N5,CW_N6),CHOOSE(MIN(N_CW_A,2)+1,0,CW_A1,CW_A2)))*CW_PER_SWING*AM1944,AM1944))</f>
        <v>30.955171070538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2*ROUNDUP(G1945*1000/V_ZENER,0)*PRICE_Z+(4+IF(CORE_MODE=1,1,0)+IF(OR(CORE_MODE=3,CORE_MODE=4),IF(A_FEED=2,0,1)+2*N_CW+2*N_CW_A,0))*ROUNDUP(G1945*DIODE_SAFETY/V_STICK,0)*PRICE_STICK</f>
        <v>109.2</v>
      </c>
      <c r="AG1945" s="24" t="n">
        <f aca="false">SUM(X1945:AF1945)</f>
        <v>3321.88959659</v>
      </c>
      <c r="AH1945" s="20" t="n">
        <f aca="false">FIXED_BOM</f>
        <v>3754</v>
      </c>
      <c r="AI1945" s="24" t="n">
        <f aca="false">(AG1945+AH1945)*(1+CONT)</f>
        <v>8137.2730360785</v>
      </c>
      <c r="AJ1945" s="24" t="n">
        <f aca="false">IF(AR1945&gt;0,AI1945/AR1945,1000000000000)</f>
        <v>603.051949368643</v>
      </c>
      <c r="AK1945" s="8" t="n">
        <f aca="false">IF(AND(AP1945&gt;=V_NEED,AR1945&gt;=P_MIN,AQ1945&gt;=Z_MIN,F1945&lt;=N_CAP,D1945&lt;=R_MAX,OR(CORONA_REQ=0,O1945&gt;=G1945),OR(CORE_MODE&lt;&gt;3,E_CORE&lt;=E_NULL_MAX),N_CW_A_OK="yes"),1,0)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IF(CORE_MODE=1,G1945,IF(OR(CORE_MODE=3,CORE_MODE=4),IF(A_FEED=2,0,G1945)+(CHOOSE(N_CW+1,0,1,CW_N2,CW_N3,CW_N4,CW_N5,CW_N6)+IF(A_FEED=2,CHOOSE(MIN(N_CW_A,6)+1,0,1,CW_N2,CW_N3,CW_N4,CW_N5,CW_N6),CHOOSE(MIN(N_CW_A,2)+1,0,CW_A1,CW_A2)))*CW_PER_SWING*AM1945,AM1945))</f>
        <v>31.232627246106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2*ROUNDUP(G1946*1000/V_ZENER,0)*PRICE_Z+(4+IF(CORE_MODE=1,1,0)+IF(OR(CORE_MODE=3,CORE_MODE=4),IF(A_FEED=2,0,1)+2*N_CW+2*N_CW_A,0))*ROUNDUP(G1946*DIODE_SAFETY/V_STICK,0)*PRICE_STICK</f>
        <v>109.2</v>
      </c>
      <c r="AG1946" s="24" t="n">
        <f aca="false">SUM(X1946:AF1946)</f>
        <v>4041.17645539</v>
      </c>
      <c r="AH1946" s="20" t="n">
        <f aca="false">FIXED_BOM</f>
        <v>3754</v>
      </c>
      <c r="AI1946" s="24" t="n">
        <f aca="false">(AG1946+AH1946)*(1+CONT)</f>
        <v>8964.4529236985</v>
      </c>
      <c r="AJ1946" s="24" t="n">
        <f aca="false">IF(AR1946&gt;0,AI1946/AR1946,1000000000000)</f>
        <v>519.777082543</v>
      </c>
      <c r="AK1946" s="8" t="n">
        <f aca="false">IF(AND(AP1946&gt;=V_NEED,AR1946&gt;=P_MIN,AQ1946&gt;=Z_MIN,F1946&lt;=N_CAP,D1946&lt;=R_MAX,OR(CORONA_REQ=0,O1946&gt;=G1946),OR(CORE_MODE&lt;&gt;3,E_CORE&lt;=E_NULL_MAX),N_CW_A_OK="yes"),1,0)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IF(CORE_MODE=1,G1946,IF(OR(CORE_MODE=3,CORE_MODE=4),IF(A_FEED=2,0,G1946)+(CHOOSE(N_CW+1,0,1,CW_N2,CW_N3,CW_N4,CW_N5,CW_N6)+IF(A_FEED=2,CHOOSE(MIN(N_CW_A,6)+1,0,1,CW_N2,CW_N3,CW_N4,CW_N5,CW_N6),CHOOSE(MIN(N_CW_A,2)+1,0,CW_A1,CW_A2)))*CW_PER_SWING*AM1946,AM1946))</f>
        <v>31.467341044854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2*ROUNDUP(G1947*1000/V_ZENER,0)*PRICE_Z+(4+IF(CORE_MODE=1,1,0)+IF(OR(CORE_MODE=3,CORE_MODE=4),IF(A_FEED=2,0,1)+2*N_CW+2*N_CW_A,0))*ROUNDUP(G1947*DIODE_SAFETY/V_STICK,0)*PRICE_STICK</f>
        <v>109.2</v>
      </c>
      <c r="AG1947" s="24" t="n">
        <f aca="false">SUM(X1947:AF1947)</f>
        <v>4760.46330222</v>
      </c>
      <c r="AH1947" s="20" t="n">
        <f aca="false">FIXED_BOM</f>
        <v>3754</v>
      </c>
      <c r="AI1947" s="24" t="n">
        <f aca="false">(AG1947+AH1947)*(1+CONT)</f>
        <v>9791.632797553</v>
      </c>
      <c r="AJ1947" s="24" t="n">
        <f aca="false">IF(AR1947&gt;0,AI1947/AR1947,1000000000000)</f>
        <v>465.969918950601</v>
      </c>
      <c r="AK1947" s="8" t="n">
        <f aca="false">IF(AND(AP1947&gt;=V_NEED,AR1947&gt;=P_MIN,AQ1947&gt;=Z_MIN,F1947&lt;=N_CAP,D1947&lt;=R_MAX,OR(CORONA_REQ=0,O1947&gt;=G1947),OR(CORE_MODE&lt;&gt;3,E_CORE&lt;=E_NULL_MAX),N_CW_A_OK="yes"),1,0)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IF(CORE_MODE=1,G1947,IF(OR(CORE_MODE=3,CORE_MODE=4),IF(A_FEED=2,0,G1947)+(CHOOSE(N_CW+1,0,1,CW_N2,CW_N3,CW_N4,CW_N5,CW_N6)+IF(A_FEED=2,CHOOSE(MIN(N_CW_A,6)+1,0,1,CW_N2,CW_N3,CW_N4,CW_N5,CW_N6),CHOOSE(MIN(N_CW_A,2)+1,0,CW_A1,CW_A2)))*CW_PER_SWING*AM1947,AM1947))</f>
        <v>31.656723305922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2*ROUNDUP(G1948*1000/V_ZENER,0)*PRICE_Z+(4+IF(CORE_MODE=1,1,0)+IF(OR(CORE_MODE=3,CORE_MODE=4),IF(A_FEED=2,0,1)+2*N_CW+2*N_CW_A,0))*ROUNDUP(G1948*DIODE_SAFETY/V_STICK,0)*PRICE_STICK</f>
        <v>109.2</v>
      </c>
      <c r="AG1948" s="24" t="n">
        <f aca="false">SUM(X1948:AF1948)</f>
        <v>6199.03694285</v>
      </c>
      <c r="AH1948" s="20" t="n">
        <f aca="false">FIXED_BOM</f>
        <v>3754</v>
      </c>
      <c r="AI1948" s="24" t="n">
        <f aca="false">(AG1948+AH1948)*(1+CONT)</f>
        <v>11445.9924842775</v>
      </c>
      <c r="AJ1948" s="24" t="n">
        <f aca="false">IF(AR1948&gt;0,AI1948/AR1948,1000000000000)</f>
        <v>400.935248259069</v>
      </c>
      <c r="AK1948" s="8" t="n">
        <f aca="false">IF(AND(AP1948&gt;=V_NEED,AR1948&gt;=P_MIN,AQ1948&gt;=Z_MIN,F1948&lt;=N_CAP,D1948&lt;=R_MAX,OR(CORONA_REQ=0,O1948&gt;=G1948),OR(CORE_MODE&lt;&gt;3,E_CORE&lt;=E_NULL_MAX),N_CW_A_OK="yes"),1,0)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IF(CORE_MODE=1,G1948,IF(OR(CORE_MODE=3,CORE_MODE=4),IF(A_FEED=2,0,G1948)+(CHOOSE(N_CW+1,0,1,CW_N2,CW_N3,CW_N4,CW_N5,CW_N6)+IF(A_FEED=2,CHOOSE(MIN(N_CW_A,6)+1,0,1,CW_N2,CW_N3,CW_N4,CW_N5,CW_N6),CHOOSE(MIN(N_CW_A,2)+1,0,CW_A1,CW_A2)))*CW_PER_SWING*AM1948,AM1948))</f>
        <v>32.269246608456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2*ROUNDUP(G1949*1000/V_ZENER,0)*PRICE_Z+(4+IF(CORE_MODE=1,1,0)+IF(OR(CORE_MODE=3,CORE_MODE=4),IF(A_FEED=2,0,1)+2*N_CW+2*N_CW_A,0))*ROUNDUP(G1949*DIODE_SAFETY/V_STICK,0)*PRICE_STICK</f>
        <v>109.2</v>
      </c>
      <c r="AG1949" s="24" t="n">
        <f aca="false">SUM(X1949:AF1949)</f>
        <v>1792.94688787</v>
      </c>
      <c r="AH1949" s="20" t="n">
        <f aca="false">FIXED_BOM</f>
        <v>3754</v>
      </c>
      <c r="AI1949" s="24" t="n">
        <f aca="false">(AG1949+AH1949)*(1+CONT)</f>
        <v>6378.9889210505</v>
      </c>
      <c r="AJ1949" s="24" t="n">
        <f aca="false">IF(AR1949&gt;0,AI1949/AR1949,1000000000000)</f>
        <v>1441.0352431998</v>
      </c>
      <c r="AK1949" s="8" t="n">
        <f aca="false">IF(AND(AP1949&gt;=V_NEED,AR1949&gt;=P_MIN,AQ1949&gt;=Z_MIN,F1949&lt;=N_CAP,D1949&lt;=R_MAX,OR(CORONA_REQ=0,O1949&gt;=G1949),OR(CORE_MODE&lt;&gt;3,E_CORE&lt;=E_NULL_MAX),N_CW_A_OK="yes"),1,0)</f>
        <v>1</v>
      </c>
      <c r="AL1949" s="31" t="n">
        <f aca="false">IF(AK1949=1,IF(OBJECTIVE=1,AI1949,AJ1949),1000000000000)+ROW()*0.000000001</f>
        <v>6378.9889229995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IF(CORE_MODE=1,G1949,IF(OR(CORE_MODE=3,CORE_MODE=4),IF(A_FEED=2,0,G1949)+(CHOOSE(N_CW+1,0,1,CW_N2,CW_N3,CW_N4,CW_N5,CW_N6)+IF(A_FEED=2,CHOOSE(MIN(N_CW_A,6)+1,0,1,CW_N2,CW_N3,CW_N4,CW_N5,CW_N6),CHOOSE(MIN(N_CW_A,2)+1,0,CW_A1,CW_A2)))*CW_PER_SWING*AM1949,AM1949))</f>
        <v>30.778917128388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2*ROUNDUP(G1950*1000/V_ZENER,0)*PRICE_Z+(4+IF(CORE_MODE=1,1,0)+IF(OR(CORE_MODE=3,CORE_MODE=4),IF(A_FEED=2,0,1)+2*N_CW+2*N_CW_A,0))*ROUNDUP(G1950*DIODE_SAFETY/V_STICK,0)*PRICE_STICK</f>
        <v>109.2</v>
      </c>
      <c r="AG1950" s="24" t="n">
        <f aca="false">SUM(X1950:AF1950)</f>
        <v>2404.21368966</v>
      </c>
      <c r="AH1950" s="20" t="n">
        <f aca="false">FIXED_BOM</f>
        <v>3754</v>
      </c>
      <c r="AI1950" s="24" t="n">
        <f aca="false">(AG1950+AH1950)*(1+CONT)</f>
        <v>7081.945743109</v>
      </c>
      <c r="AJ1950" s="24" t="n">
        <f aca="false">IF(AR1950&gt;0,AI1950/AR1950,1000000000000)</f>
        <v>968.887519684903</v>
      </c>
      <c r="AK1950" s="8" t="n">
        <f aca="false">IF(AND(AP1950&gt;=V_NEED,AR1950&gt;=P_MIN,AQ1950&gt;=Z_MIN,F1950&lt;=N_CAP,D1950&lt;=R_MAX,OR(CORONA_REQ=0,O1950&gt;=G1950),OR(CORE_MODE&lt;&gt;3,E_CORE&lt;=E_NULL_MAX),N_CW_A_OK="yes"),1,0)</f>
        <v>1</v>
      </c>
      <c r="AL1950" s="31" t="n">
        <f aca="false">IF(AK1950=1,IF(OBJECTIVE=1,AI1950,AJ1950),1000000000000)+ROW()*0.000000001</f>
        <v>7081.945745059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IF(CORE_MODE=1,G1950,IF(OR(CORE_MODE=3,CORE_MODE=4),IF(A_FEED=2,0,G1950)+(CHOOSE(N_CW+1,0,1,CW_N2,CW_N3,CW_N4,CW_N5,CW_N6)+IF(A_FEED=2,CHOOSE(MIN(N_CW_A,6)+1,0,1,CW_N2,CW_N3,CW_N4,CW_N5,CW_N6),CHOOSE(MIN(N_CW_A,2)+1,0,CW_A1,CW_A2)))*CW_PER_SWING*AM1950,AM1950))</f>
        <v>31.031682896214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2*ROUNDUP(G1951*1000/V_ZENER,0)*PRICE_Z+(4+IF(CORE_MODE=1,1,0)+IF(OR(CORE_MODE=3,CORE_MODE=4),IF(A_FEED=2,0,1)+2*N_CW+2*N_CW_A,0))*ROUNDUP(G1951*DIODE_SAFETY/V_STICK,0)*PRICE_STICK</f>
        <v>109.2</v>
      </c>
      <c r="AG1951" s="24" t="n">
        <f aca="false">SUM(X1951:AF1951)</f>
        <v>3134.11093208</v>
      </c>
      <c r="AH1951" s="20" t="n">
        <f aca="false">FIXED_BOM</f>
        <v>3754</v>
      </c>
      <c r="AI1951" s="24" t="n">
        <f aca="false">(AG1951+AH1951)*(1+CONT)</f>
        <v>7921.327571892</v>
      </c>
      <c r="AJ1951" s="24" t="n">
        <f aca="false">IF(AR1951&gt;0,AI1951/AR1951,1000000000000)</f>
        <v>776.551636871198</v>
      </c>
      <c r="AK1951" s="8" t="n">
        <f aca="false">IF(AND(AP1951&gt;=V_NEED,AR1951&gt;=P_MIN,AQ1951&gt;=Z_MIN,F1951&lt;=N_CAP,D1951&lt;=R_MAX,OR(CORONA_REQ=0,O1951&gt;=G1951),OR(CORE_MODE&lt;&gt;3,E_CORE&lt;=E_NULL_MAX),N_CW_A_OK="yes"),1,0)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IF(CORE_MODE=1,G1951,IF(OR(CORE_MODE=3,CORE_MODE=4),IF(A_FEED=2,0,G1951)+(CHOOSE(N_CW+1,0,1,CW_N2,CW_N3,CW_N4,CW_N5,CW_N6)+IF(A_FEED=2,CHOOSE(MIN(N_CW_A,6)+1,0,1,CW_N2,CW_N3,CW_N4,CW_N5,CW_N6),CHOOSE(MIN(N_CW_A,2)+1,0,CW_A1,CW_A2)))*CW_PER_SWING*AM1951,AM1951))</f>
        <v>31.203119301354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2*ROUNDUP(G1952*1000/V_ZENER,0)*PRICE_Z+(4+IF(CORE_MODE=1,1,0)+IF(OR(CORE_MODE=3,CORE_MODE=4),IF(A_FEED=2,0,1)+2*N_CW+2*N_CW_A,0))*ROUNDUP(G1952*DIODE_SAFETY/V_STICK,0)*PRICE_STICK</f>
        <v>109.2</v>
      </c>
      <c r="AG1952" s="24" t="n">
        <f aca="false">SUM(X1952:AF1952)</f>
        <v>3745.37778887</v>
      </c>
      <c r="AH1952" s="20" t="n">
        <f aca="false">FIXED_BOM</f>
        <v>3754</v>
      </c>
      <c r="AI1952" s="24" t="n">
        <f aca="false">(AG1952+AH1952)*(1+CONT)</f>
        <v>8624.2844572005</v>
      </c>
      <c r="AJ1952" s="24" t="n">
        <f aca="false">IF(AR1952&gt;0,AI1952/AR1952,1000000000000)</f>
        <v>659.177417222651</v>
      </c>
      <c r="AK1952" s="8" t="n">
        <f aca="false">IF(AND(AP1952&gt;=V_NEED,AR1952&gt;=P_MIN,AQ1952&gt;=Z_MIN,F1952&lt;=N_CAP,D1952&lt;=R_MAX,OR(CORONA_REQ=0,O1952&gt;=G1952),OR(CORE_MODE&lt;&gt;3,E_CORE&lt;=E_NULL_MAX),N_CW_A_OK="yes"),1,0)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IF(CORE_MODE=1,G1952,IF(OR(CORE_MODE=3,CORE_MODE=4),IF(A_FEED=2,0,G1952)+(CHOOSE(N_CW+1,0,1,CW_N2,CW_N3,CW_N4,CW_N5,CW_N6)+IF(A_FEED=2,CHOOSE(MIN(N_CW_A,6)+1,0,1,CW_N2,CW_N3,CW_N4,CW_N5,CW_N6),CHOOSE(MIN(N_CW_A,2)+1,0,CW_A1,CW_A2)))*CW_PER_SWING*AM1952,AM1952))</f>
        <v>31.394623825422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2*ROUNDUP(G1953*1000/V_ZENER,0)*PRICE_Z+(4+IF(CORE_MODE=1,1,0)+IF(OR(CORE_MODE=3,CORE_MODE=4),IF(A_FEED=2,0,1)+2*N_CW+2*N_CW_A,0))*ROUNDUP(G1953*DIODE_SAFETY/V_STICK,0)*PRICE_STICK</f>
        <v>109.2</v>
      </c>
      <c r="AG1953" s="24" t="n">
        <f aca="false">SUM(X1953:AF1953)</f>
        <v>4475.27504326</v>
      </c>
      <c r="AH1953" s="20" t="n">
        <f aca="false">FIXED_BOM</f>
        <v>3754</v>
      </c>
      <c r="AI1953" s="24" t="n">
        <f aca="false">(AG1953+AH1953)*(1+CONT)</f>
        <v>9463.666299749</v>
      </c>
      <c r="AJ1953" s="24" t="n">
        <f aca="false">IF(AR1953&gt;0,AI1953/AR1953,1000000000000)</f>
        <v>592.050694673683</v>
      </c>
      <c r="AK1953" s="8" t="n">
        <f aca="false">IF(AND(AP1953&gt;=V_NEED,AR1953&gt;=P_MIN,AQ1953&gt;=Z_MIN,F1953&lt;=N_CAP,D1953&lt;=R_MAX,OR(CORONA_REQ=0,O1953&gt;=G1953),OR(CORE_MODE&lt;&gt;3,E_CORE&lt;=E_NULL_MAX),N_CW_A_OK="yes"),1,0)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IF(CORE_MODE=1,G1953,IF(OR(CORE_MODE=3,CORE_MODE=4),IF(A_FEED=2,0,G1953)+(CHOOSE(N_CW+1,0,1,CW_N2,CW_N3,CW_N4,CW_N5,CW_N6)+IF(A_FEED=2,CHOOSE(MIN(N_CW_A,6)+1,0,1,CW_N2,CW_N3,CW_N4,CW_N5,CW_N6),CHOOSE(MIN(N_CW_A,2)+1,0,CW_A1,CW_A2)))*CW_PER_SWING*AM1953,AM1953))</f>
        <v>31.58935418925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2*ROUNDUP(G1954*1000/V_ZENER,0)*PRICE_Z+(4+IF(CORE_MODE=1,1,0)+IF(OR(CORE_MODE=3,CORE_MODE=4),IF(A_FEED=2,0,1)+2*N_CW+2*N_CW_A,0))*ROUNDUP(G1954*DIODE_SAFETY/V_STICK,0)*PRICE_STICK</f>
        <v>109.2</v>
      </c>
      <c r="AG1954" s="24" t="n">
        <f aca="false">SUM(X1954:AF1954)</f>
        <v>5816.43908397</v>
      </c>
      <c r="AH1954" s="20" t="n">
        <f aca="false">FIXED_BOM</f>
        <v>3754</v>
      </c>
      <c r="AI1954" s="24" t="n">
        <f aca="false">(AG1954+AH1954)*(1+CONT)</f>
        <v>11006.0049465655</v>
      </c>
      <c r="AJ1954" s="24" t="n">
        <f aca="false">IF(AR1954&gt;0,AI1954/AR1954,1000000000000)</f>
        <v>505.58132623236</v>
      </c>
      <c r="AK1954" s="8" t="n">
        <f aca="false">IF(AND(AP1954&gt;=V_NEED,AR1954&gt;=P_MIN,AQ1954&gt;=Z_MIN,F1954&lt;=N_CAP,D1954&lt;=R_MAX,OR(CORONA_REQ=0,O1954&gt;=G1954),OR(CORE_MODE&lt;&gt;3,E_CORE&lt;=E_NULL_MAX),N_CW_A_OK="yes"),1,0)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IF(CORE_MODE=1,G1954,IF(OR(CORE_MODE=3,CORE_MODE=4),IF(A_FEED=2,0,G1954)+(CHOOSE(N_CW+1,0,1,CW_N2,CW_N3,CW_N4,CW_N5,CW_N6)+IF(A_FEED=2,CHOOSE(MIN(N_CW_A,6)+1,0,1,CW_N2,CW_N3,CW_N4,CW_N5,CW_N6),CHOOSE(MIN(N_CW_A,2)+1,0,CW_A1,CW_A2)))*CW_PER_SWING*AM1954,AM1954))</f>
        <v>31.893126426018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2*ROUNDUP(G1955*1000/V_ZENER,0)*PRICE_Z+(4+IF(CORE_MODE=1,1,0)+IF(OR(CORE_MODE=3,CORE_MODE=4),IF(A_FEED=2,0,1)+2*N_CW+2*N_CW_A,0))*ROUNDUP(G1955*DIODE_SAFETY/V_STICK,0)*PRICE_STICK</f>
        <v>109.2</v>
      </c>
      <c r="AG1955" s="24" t="n">
        <f aca="false">SUM(X1955:AF1955)</f>
        <v>1931.07150747</v>
      </c>
      <c r="AH1955" s="20" t="n">
        <f aca="false">FIXED_BOM</f>
        <v>3754</v>
      </c>
      <c r="AI1955" s="24" t="n">
        <f aca="false">(AG1955+AH1955)*(1+CONT)</f>
        <v>6537.8322335905</v>
      </c>
      <c r="AJ1955" s="24" t="n">
        <f aca="false">IF(AR1955&gt;0,AI1955/AR1955,1000000000000)</f>
        <v>1226.57197422941</v>
      </c>
      <c r="AK1955" s="8" t="n">
        <f aca="false">IF(AND(AP1955&gt;=V_NEED,AR1955&gt;=P_MIN,AQ1955&gt;=Z_MIN,F1955&lt;=N_CAP,D1955&lt;=R_MAX,OR(CORONA_REQ=0,O1955&gt;=G1955),OR(CORE_MODE&lt;&gt;3,E_CORE&lt;=E_NULL_MAX),N_CW_A_OK="yes"),1,0)</f>
        <v>1</v>
      </c>
      <c r="AL1955" s="31" t="n">
        <f aca="false">IF(AK1955=1,IF(OBJECTIVE=1,AI1955,AJ1955),1000000000000)+ROW()*0.000000001</f>
        <v>6537.8322355455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IF(CORE_MODE=1,G1955,IF(OR(CORE_MODE=3,CORE_MODE=4),IF(A_FEED=2,0,G1955)+(CHOOSE(N_CW+1,0,1,CW_N2,CW_N3,CW_N4,CW_N5,CW_N6)+IF(A_FEED=2,CHOOSE(MIN(N_CW_A,6)+1,0,1,CW_N2,CW_N3,CW_N4,CW_N5,CW_N6),CHOOSE(MIN(N_CW_A,2)+1,0,CW_A1,CW_A2)))*CW_PER_SWING*AM1955,AM1955))</f>
        <v>30.816897147036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2*ROUNDUP(G1956*1000/V_ZENER,0)*PRICE_Z+(4+IF(CORE_MODE=1,1,0)+IF(OR(CORE_MODE=3,CORE_MODE=4),IF(A_FEED=2,0,1)+2*N_CW+2*N_CW_A,0))*ROUNDUP(G1956*DIODE_SAFETY/V_STICK,0)*PRICE_STICK</f>
        <v>109.2</v>
      </c>
      <c r="AG1956" s="24" t="n">
        <f aca="false">SUM(X1956:AF1956)</f>
        <v>2552.08554723</v>
      </c>
      <c r="AH1956" s="20" t="n">
        <f aca="false">FIXED_BOM</f>
        <v>3754</v>
      </c>
      <c r="AI1956" s="24" t="n">
        <f aca="false">(AG1956+AH1956)*(1+CONT)</f>
        <v>7251.9983793145</v>
      </c>
      <c r="AJ1956" s="24" t="n">
        <f aca="false">IF(AR1956&gt;0,AI1956/AR1956,1000000000000)</f>
        <v>830.705786134507</v>
      </c>
      <c r="AK1956" s="8" t="n">
        <f aca="false">IF(AND(AP1956&gt;=V_NEED,AR1956&gt;=P_MIN,AQ1956&gt;=Z_MIN,F1956&lt;=N_CAP,D1956&lt;=R_MAX,OR(CORONA_REQ=0,O1956&gt;=G1956),OR(CORE_MODE&lt;&gt;3,E_CORE&lt;=E_NULL_MAX),N_CW_A_OK="yes"),1,0)</f>
        <v>1</v>
      </c>
      <c r="AL1956" s="31" t="n">
        <f aca="false">IF(AK1956=1,IF(OBJECTIVE=1,AI1956,AJ1956),1000000000000)+ROW()*0.000000001</f>
        <v>7251.9983812705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IF(CORE_MODE=1,G1956,IF(OR(CORE_MODE=3,CORE_MODE=4),IF(A_FEED=2,0,G1956)+(CHOOSE(N_CW+1,0,1,CW_N2,CW_N3,CW_N4,CW_N5,CW_N6)+IF(A_FEED=2,CHOOSE(MIN(N_CW_A,6)+1,0,1,CW_N2,CW_N3,CW_N4,CW_N5,CW_N6),CHOOSE(MIN(N_CW_A,2)+1,0,CW_A1,CW_A2)))*CW_PER_SWING*AM1956,AM1956))</f>
        <v>31.069310619204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2*ROUNDUP(G1957*1000/V_ZENER,0)*PRICE_Z+(4+IF(CORE_MODE=1,1,0)+IF(OR(CORE_MODE=3,CORE_MODE=4),IF(A_FEED=2,0,1)+2*N_CW+2*N_CW_A,0))*ROUNDUP(G1957*DIODE_SAFETY/V_STICK,0)*PRICE_STICK</f>
        <v>109.2</v>
      </c>
      <c r="AG1957" s="24" t="n">
        <f aca="false">SUM(X1957:AF1957)</f>
        <v>3291.72990215</v>
      </c>
      <c r="AH1957" s="20" t="n">
        <f aca="false">FIXED_BOM</f>
        <v>3754</v>
      </c>
      <c r="AI1957" s="24" t="n">
        <f aca="false">(AG1957+AH1957)*(1+CONT)</f>
        <v>8102.5893874725</v>
      </c>
      <c r="AJ1957" s="24" t="n">
        <f aca="false">IF(AR1957&gt;0,AI1957/AR1957,1000000000000)</f>
        <v>667.198337862588</v>
      </c>
      <c r="AK1957" s="8" t="n">
        <f aca="false">IF(AND(AP1957&gt;=V_NEED,AR1957&gt;=P_MIN,AQ1957&gt;=Z_MIN,F1957&lt;=N_CAP,D1957&lt;=R_MAX,OR(CORONA_REQ=0,O1957&gt;=G1957),OR(CORE_MODE&lt;&gt;3,E_CORE&lt;=E_NULL_MAX),N_CW_A_OK="yes"),1,0)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IF(CORE_MODE=1,G1957,IF(OR(CORE_MODE=3,CORE_MODE=4),IF(A_FEED=2,0,G1957)+(CHOOSE(N_CW+1,0,1,CW_N2,CW_N3,CW_N4,CW_N5,CW_N6)+IF(A_FEED=2,CHOOSE(MIN(N_CW_A,6)+1,0,1,CW_N2,CW_N3,CW_N4,CW_N5,CW_N6),CHOOSE(MIN(N_CW_A,2)+1,0,CW_A1,CW_A2)))*CW_PER_SWING*AM1957,AM1957))</f>
        <v>31.278616685316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2*ROUNDUP(G1958*1000/V_ZENER,0)*PRICE_Z+(4+IF(CORE_MODE=1,1,0)+IF(OR(CORE_MODE=3,CORE_MODE=4),IF(A_FEED=2,0,1)+2*N_CW+2*N_CW_A,0))*ROUNDUP(G1958*DIODE_SAFETY/V_STICK,0)*PRICE_STICK</f>
        <v>109.2</v>
      </c>
      <c r="AG1958" s="24" t="n">
        <f aca="false">SUM(X1958:AF1958)</f>
        <v>4031.37426754</v>
      </c>
      <c r="AH1958" s="20" t="n">
        <f aca="false">FIXED_BOM</f>
        <v>3754</v>
      </c>
      <c r="AI1958" s="24" t="n">
        <f aca="false">(AG1958+AH1958)*(1+CONT)</f>
        <v>8953.180407671</v>
      </c>
      <c r="AJ1958" s="24" t="n">
        <f aca="false">IF(AR1958&gt;0,AI1958/AR1958,1000000000000)</f>
        <v>575.668050994366</v>
      </c>
      <c r="AK1958" s="8" t="n">
        <f aca="false">IF(AND(AP1958&gt;=V_NEED,AR1958&gt;=P_MIN,AQ1958&gt;=Z_MIN,F1958&lt;=N_CAP,D1958&lt;=R_MAX,OR(CORONA_REQ=0,O1958&gt;=G1958),OR(CORE_MODE&lt;&gt;3,E_CORE&lt;=E_NULL_MAX),N_CW_A_OK="yes"),1,0)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IF(CORE_MODE=1,G1958,IF(OR(CORE_MODE=3,CORE_MODE=4),IF(A_FEED=2,0,G1958)+(CHOOSE(N_CW+1,0,1,CW_N2,CW_N3,CW_N4,CW_N5,CW_N6)+IF(A_FEED=2,CHOOSE(MIN(N_CW_A,6)+1,0,1,CW_N2,CW_N3,CW_N4,CW_N5,CW_N6),CHOOSE(MIN(N_CW_A,2)+1,0,CW_A1,CW_A2)))*CW_PER_SWING*AM1958,AM1958))</f>
        <v>31.517384006394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2*ROUNDUP(G1959*1000/V_ZENER,0)*PRICE_Z+(4+IF(CORE_MODE=1,1,0)+IF(OR(CORE_MODE=3,CORE_MODE=4),IF(A_FEED=2,0,1)+2*N_CW+2*N_CW_A,0))*ROUNDUP(G1959*DIODE_SAFETY/V_STICK,0)*PRICE_STICK</f>
        <v>109.2</v>
      </c>
      <c r="AG1959" s="24" t="n">
        <f aca="false">SUM(X1959:AF1959)</f>
        <v>4652.38837927</v>
      </c>
      <c r="AH1959" s="20" t="n">
        <f aca="false">FIXED_BOM</f>
        <v>3754</v>
      </c>
      <c r="AI1959" s="24" t="n">
        <f aca="false">(AG1959+AH1959)*(1+CONT)</f>
        <v>9667.3466361605</v>
      </c>
      <c r="AJ1959" s="24" t="n">
        <f aca="false">IF(AR1959&gt;0,AI1959/AR1959,1000000000000)</f>
        <v>509.739924701268</v>
      </c>
      <c r="AK1959" s="8" t="n">
        <f aca="false">IF(AND(AP1959&gt;=V_NEED,AR1959&gt;=P_MIN,AQ1959&gt;=Z_MIN,F1959&lt;=N_CAP,D1959&lt;=R_MAX,OR(CORONA_REQ=0,O1959&gt;=G1959),OR(CORE_MODE&lt;&gt;3,E_CORE&lt;=E_NULL_MAX),N_CW_A_OK="yes"),1,0)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IF(CORE_MODE=1,G1959,IF(OR(CORE_MODE=3,CORE_MODE=4),IF(A_FEED=2,0,G1959)+(CHOOSE(N_CW+1,0,1,CW_N2,CW_N3,CW_N4,CW_N5,CW_N6)+IF(A_FEED=2,CHOOSE(MIN(N_CW_A,6)+1,0,1,CW_N2,CW_N3,CW_N4,CW_N5,CW_N6),CHOOSE(MIN(N_CW_A,2)+1,0,CW_A1,CW_A2)))*CW_PER_SWING*AM1959,AM1959))</f>
        <v>31.710119443002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2*ROUNDUP(G1960*1000/V_ZENER,0)*PRICE_Z+(4+IF(CORE_MODE=1,1,0)+IF(OR(CORE_MODE=3,CORE_MODE=4),IF(A_FEED=2,0,1)+2*N_CW+2*N_CW_A,0))*ROUNDUP(G1960*DIODE_SAFETY/V_STICK,0)*PRICE_STICK</f>
        <v>109.2</v>
      </c>
      <c r="AG1960" s="24" t="n">
        <f aca="false">SUM(X1960:AF1960)</f>
        <v>6131.67702611</v>
      </c>
      <c r="AH1960" s="20" t="n">
        <f aca="false">FIXED_BOM</f>
        <v>3754</v>
      </c>
      <c r="AI1960" s="24" t="n">
        <f aca="false">(AG1960+AH1960)*(1+CONT)</f>
        <v>11368.5285800265</v>
      </c>
      <c r="AJ1960" s="24" t="n">
        <f aca="false">IF(AR1960&gt;0,AI1960/AR1960,1000000000000)</f>
        <v>441.016737608037</v>
      </c>
      <c r="AK1960" s="8" t="n">
        <f aca="false">IF(AND(AP1960&gt;=V_NEED,AR1960&gt;=P_MIN,AQ1960&gt;=Z_MIN,F1960&lt;=N_CAP,D1960&lt;=R_MAX,OR(CORONA_REQ=0,O1960&gt;=G1960),OR(CORE_MODE&lt;&gt;3,E_CORE&lt;=E_NULL_MAX),N_CW_A_OK="yes"),1,0)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IF(CORE_MODE=1,G1960,IF(OR(CORE_MODE=3,CORE_MODE=4),IF(A_FEED=2,0,G1960)+(CHOOSE(N_CW+1,0,1,CW_N2,CW_N3,CW_N4,CW_N5,CW_N6)+IF(A_FEED=2,CHOOSE(MIN(N_CW_A,6)+1,0,1,CW_N2,CW_N3,CW_N4,CW_N5,CW_N6),CHOOSE(MIN(N_CW_A,2)+1,0,CW_A1,CW_A2)))*CW_PER_SWING*AM1960,AM1960))</f>
        <v>32.15536173135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2*ROUNDUP(G1961*1000/V_ZENER,0)*PRICE_Z+(4+IF(CORE_MODE=1,1,0)+IF(OR(CORE_MODE=3,CORE_MODE=4),IF(A_FEED=2,0,1)+2*N_CW+2*N_CW_A,0))*ROUNDUP(G1961*DIODE_SAFETY/V_STICK,0)*PRICE_STICK</f>
        <v>109.2</v>
      </c>
      <c r="AG1961" s="24" t="n">
        <f aca="false">SUM(X1961:AF1961)</f>
        <v>1950.56586144</v>
      </c>
      <c r="AH1961" s="20" t="n">
        <f aca="false">FIXED_BOM</f>
        <v>3754</v>
      </c>
      <c r="AI1961" s="24" t="n">
        <f aca="false">(AG1961+AH1961)*(1+CONT)</f>
        <v>6560.250740656</v>
      </c>
      <c r="AJ1961" s="24" t="n">
        <f aca="false">IF(AR1961&gt;0,AI1961/AR1961,1000000000000)</f>
        <v>1112.00755130312</v>
      </c>
      <c r="AK1961" s="8" t="n">
        <f aca="false">IF(AND(AP1961&gt;=V_NEED,AR1961&gt;=P_MIN,AQ1961&gt;=Z_MIN,F1961&lt;=N_CAP,D1961&lt;=R_MAX,OR(CORONA_REQ=0,O1961&gt;=G1961),OR(CORE_MODE&lt;&gt;3,E_CORE&lt;=E_NULL_MAX),N_CW_A_OK="yes"),1,0)</f>
        <v>1</v>
      </c>
      <c r="AL1961" s="31" t="n">
        <f aca="false">IF(AK1961=1,IF(OBJECTIVE=1,AI1961,AJ1961),1000000000000)+ROW()*0.000000001</f>
        <v>6560.250742617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IF(CORE_MODE=1,G1961,IF(OR(CORE_MODE=3,CORE_MODE=4),IF(A_FEED=2,0,G1961)+(CHOOSE(N_CW+1,0,1,CW_N2,CW_N3,CW_N4,CW_N5,CW_N6)+IF(A_FEED=2,CHOOSE(MIN(N_CW_A,6)+1,0,1,CW_N2,CW_N3,CW_N4,CW_N5,CW_N6),CHOOSE(MIN(N_CW_A,2)+1,0,CW_A1,CW_A2)))*CW_PER_SWING*AM1961,AM1961))</f>
        <v>30.654807188148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2*ROUNDUP(G1962*1000/V_ZENER,0)*PRICE_Z+(4+IF(CORE_MODE=1,1,0)+IF(OR(CORE_MODE=3,CORE_MODE=4),IF(A_FEED=2,0,1)+2*N_CW+2*N_CW_A,0))*ROUNDUP(G1962*DIODE_SAFETY/V_STICK,0)*PRICE_STICK</f>
        <v>109.2</v>
      </c>
      <c r="AG1962" s="24" t="n">
        <f aca="false">SUM(X1962:AF1962)</f>
        <v>2699.95733433</v>
      </c>
      <c r="AH1962" s="20" t="n">
        <f aca="false">FIXED_BOM</f>
        <v>3754</v>
      </c>
      <c r="AI1962" s="24" t="n">
        <f aca="false">(AG1962+AH1962)*(1+CONT)</f>
        <v>7422.0509344795</v>
      </c>
      <c r="AJ1962" s="24" t="n">
        <f aca="false">IF(AR1962&gt;0,AI1962/AR1962,1000000000000)</f>
        <v>772.886121965789</v>
      </c>
      <c r="AK1962" s="8" t="n">
        <f aca="false">IF(AND(AP1962&gt;=V_NEED,AR1962&gt;=P_MIN,AQ1962&gt;=Z_MIN,F1962&lt;=N_CAP,D1962&lt;=R_MAX,OR(CORONA_REQ=0,O1962&gt;=G1962),OR(CORE_MODE&lt;&gt;3,E_CORE&lt;=E_NULL_MAX),N_CW_A_OK="yes"),1,0)</f>
        <v>1</v>
      </c>
      <c r="AL1962" s="31" t="n">
        <f aca="false">IF(AK1962=1,IF(OBJECTIVE=1,AI1962,AJ1962),1000000000000)+ROW()*0.000000001</f>
        <v>7422.0509364415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IF(CORE_MODE=1,G1962,IF(OR(CORE_MODE=3,CORE_MODE=4),IF(A_FEED=2,0,G1962)+(CHOOSE(N_CW+1,0,1,CW_N2,CW_N3,CW_N4,CW_N5,CW_N6)+IF(A_FEED=2,CHOOSE(MIN(N_CW_A,6)+1,0,1,CW_N2,CW_N3,CW_N4,CW_N5,CW_N6),CHOOSE(MIN(N_CW_A,2)+1,0,CW_A1,CW_A2)))*CW_PER_SWING*AM1962,AM1962))</f>
        <v>30.9105483687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2*ROUNDUP(G1963*1000/V_ZENER,0)*PRICE_Z+(4+IF(CORE_MODE=1,1,0)+IF(OR(CORE_MODE=3,CORE_MODE=4),IF(A_FEED=2,0,1)+2*N_CW+2*N_CW_A,0))*ROUNDUP(G1963*DIODE_SAFETY/V_STICK,0)*PRICE_STICK</f>
        <v>109.2</v>
      </c>
      <c r="AG1963" s="24" t="n">
        <f aca="false">SUM(X1963:AF1963)</f>
        <v>3449.34888269</v>
      </c>
      <c r="AH1963" s="20" t="n">
        <f aca="false">FIXED_BOM</f>
        <v>3754</v>
      </c>
      <c r="AI1963" s="24" t="n">
        <f aca="false">(AG1963+AH1963)*(1+CONT)</f>
        <v>8283.8512150935</v>
      </c>
      <c r="AJ1963" s="24" t="n">
        <f aca="false">IF(AR1963&gt;0,AI1963/AR1963,1000000000000)</f>
        <v>621.893943939465</v>
      </c>
      <c r="AK1963" s="8" t="n">
        <f aca="false">IF(AND(AP1963&gt;=V_NEED,AR1963&gt;=P_MIN,AQ1963&gt;=Z_MIN,F1963&lt;=N_CAP,D1963&lt;=R_MAX,OR(CORONA_REQ=0,O1963&gt;=G1963),OR(CORE_MODE&lt;&gt;3,E_CORE&lt;=E_NULL_MAX),N_CW_A_OK="yes"),1,0)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IF(CORE_MODE=1,G1963,IF(OR(CORE_MODE=3,CORE_MODE=4),IF(A_FEED=2,0,G1963)+(CHOOSE(N_CW+1,0,1,CW_N2,CW_N3,CW_N4,CW_N5,CW_N6)+IF(A_FEED=2,CHOOSE(MIN(N_CW_A,6)+1,0,1,CW_N2,CW_N3,CW_N4,CW_N5,CW_N6),CHOOSE(MIN(N_CW_A,2)+1,0,CW_A1,CW_A2)))*CW_PER_SWING*AM1963,AM1963))</f>
        <v>31.187516423778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2*ROUNDUP(G1964*1000/V_ZENER,0)*PRICE_Z+(4+IF(CORE_MODE=1,1,0)+IF(OR(CORE_MODE=3,CORE_MODE=4),IF(A_FEED=2,0,1)+2*N_CW+2*N_CW_A,0))*ROUNDUP(G1964*DIODE_SAFETY/V_STICK,0)*PRICE_STICK</f>
        <v>109.2</v>
      </c>
      <c r="AG1964" s="24" t="n">
        <f aca="false">SUM(X1964:AF1964)</f>
        <v>4198.74047908</v>
      </c>
      <c r="AH1964" s="20" t="n">
        <f aca="false">FIXED_BOM</f>
        <v>3754</v>
      </c>
      <c r="AI1964" s="24" t="n">
        <f aca="false">(AG1964+AH1964)*(1+CONT)</f>
        <v>9145.651550942</v>
      </c>
      <c r="AJ1964" s="24" t="n">
        <f aca="false">IF(AR1964&gt;0,AI1964/AR1964,1000000000000)</f>
        <v>536.560804666649</v>
      </c>
      <c r="AK1964" s="8" t="n">
        <f aca="false">IF(AND(AP1964&gt;=V_NEED,AR1964&gt;=P_MIN,AQ1964&gt;=Z_MIN,F1964&lt;=N_CAP,D1964&lt;=R_MAX,OR(CORONA_REQ=0,O1964&gt;=G1964),OR(CORE_MODE&lt;&gt;3,E_CORE&lt;=E_NULL_MAX),N_CW_A_OK="yes"),1,0)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IF(CORE_MODE=1,G1964,IF(OR(CORE_MODE=3,CORE_MODE=4),IF(A_FEED=2,0,G1964)+(CHOOSE(N_CW+1,0,1,CW_N2,CW_N3,CW_N4,CW_N5,CW_N6)+IF(A_FEED=2,CHOOSE(MIN(N_CW_A,6)+1,0,1,CW_N2,CW_N3,CW_N4,CW_N5,CW_N6),CHOOSE(MIN(N_CW_A,2)+1,0,CW_A1,CW_A2)))*CW_PER_SWING*AM1964,AM1964))</f>
        <v>31.421181824604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2*ROUNDUP(G1965*1000/V_ZENER,0)*PRICE_Z+(4+IF(CORE_MODE=1,1,0)+IF(OR(CORE_MODE=3,CORE_MODE=4),IF(A_FEED=2,0,1)+2*N_CW+2*N_CW_A,0))*ROUNDUP(G1965*DIODE_SAFETY/V_STICK,0)*PRICE_STICK</f>
        <v>109.2</v>
      </c>
      <c r="AG1965" s="24" t="n">
        <f aca="false">SUM(X1965:AF1965)</f>
        <v>4948.13196744</v>
      </c>
      <c r="AH1965" s="20" t="n">
        <f aca="false">FIXED_BOM</f>
        <v>3754</v>
      </c>
      <c r="AI1965" s="24" t="n">
        <f aca="false">(AG1965+AH1965)*(1+CONT)</f>
        <v>10007.451762556</v>
      </c>
      <c r="AJ1965" s="24" t="n">
        <f aca="false">IF(AR1965&gt;0,AI1965/AR1965,1000000000000)</f>
        <v>481.865762532519</v>
      </c>
      <c r="AK1965" s="8" t="n">
        <f aca="false">IF(AND(AP1965&gt;=V_NEED,AR1965&gt;=P_MIN,AQ1965&gt;=Z_MIN,F1965&lt;=N_CAP,D1965&lt;=R_MAX,OR(CORONA_REQ=0,O1965&gt;=G1965),OR(CORE_MODE&lt;&gt;3,E_CORE&lt;=E_NULL_MAX),N_CW_A_OK="yes"),1,0)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IF(CORE_MODE=1,G1965,IF(OR(CORE_MODE=3,CORE_MODE=4),IF(A_FEED=2,0,G1965)+(CHOOSE(N_CW+1,0,1,CW_N2,CW_N3,CW_N4,CW_N5,CW_N6)+IF(A_FEED=2,CHOOSE(MIN(N_CW_A,6)+1,0,1,CW_N2,CW_N3,CW_N4,CW_N5,CW_N6),CHOOSE(MIN(N_CW_A,2)+1,0,CW_A1,CW_A2)))*CW_PER_SWING*AM1965,AM1965))</f>
        <v>31.609736403102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2*ROUNDUP(G1966*1000/V_ZENER,0)*PRICE_Z+(4+IF(CORE_MODE=1,1,0)+IF(OR(CORE_MODE=3,CORE_MODE=4),IF(A_FEED=2,0,1)+2*N_CW+2*N_CW_A,0))*ROUNDUP(G1966*DIODE_SAFETY/V_STICK,0)*PRICE_STICK</f>
        <v>109.2</v>
      </c>
      <c r="AG1966" s="24" t="n">
        <f aca="false">SUM(X1966:AF1966)</f>
        <v>6446.91503522</v>
      </c>
      <c r="AH1966" s="20" t="n">
        <f aca="false">FIXED_BOM</f>
        <v>3754</v>
      </c>
      <c r="AI1966" s="24" t="n">
        <f aca="false">(AG1966+AH1966)*(1+CONT)</f>
        <v>11731.052290503</v>
      </c>
      <c r="AJ1966" s="24" t="n">
        <f aca="false">IF(AR1966&gt;0,AI1966/AR1966,1000000000000)</f>
        <v>416.223581726614</v>
      </c>
      <c r="AK1966" s="8" t="n">
        <f aca="false">IF(AND(AP1966&gt;=V_NEED,AR1966&gt;=P_MIN,AQ1966&gt;=Z_MIN,F1966&lt;=N_CAP,D1966&lt;=R_MAX,OR(CORONA_REQ=0,O1966&gt;=G1966),OR(CORE_MODE&lt;&gt;3,E_CORE&lt;=E_NULL_MAX),N_CW_A_OK="yes"),1,0)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IF(CORE_MODE=1,G1966,IF(OR(CORE_MODE=3,CORE_MODE=4),IF(A_FEED=2,0,G1966)+(CHOOSE(N_CW+1,0,1,CW_N2,CW_N3,CW_N4,CW_N5,CW_N6)+IF(A_FEED=2,CHOOSE(MIN(N_CW_A,6)+1,0,1,CW_N2,CW_N3,CW_N4,CW_N5,CW_N6),CHOOSE(MIN(N_CW_A,2)+1,0,CW_A1,CW_A2)))*CW_PER_SWING*AM1966,AM1966))</f>
        <v>32.217043183182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2*ROUNDUP(G1967*1000/V_ZENER,0)*PRICE_Z+(4+IF(CORE_MODE=1,1,0)+IF(OR(CORE_MODE=3,CORE_MODE=4),IF(A_FEED=2,0,1)+2*N_CW+2*N_CW_A,0))*ROUNDUP(G1967*DIODE_SAFETY/V_STICK,0)*PRICE_STICK</f>
        <v>109.2</v>
      </c>
      <c r="AG1967" s="24" t="n">
        <f aca="false">SUM(X1967:AF1967)</f>
        <v>1900.36939816</v>
      </c>
      <c r="AH1967" s="20" t="n">
        <f aca="false">FIXED_BOM</f>
        <v>3754</v>
      </c>
      <c r="AI1967" s="24" t="n">
        <f aca="false">(AG1967+AH1967)*(1+CONT)</f>
        <v>6502.524807884</v>
      </c>
      <c r="AJ1967" s="24" t="n">
        <f aca="false">IF(AR1967&gt;0,AI1967/AR1967,1000000000000)</f>
        <v>1499.99395803678</v>
      </c>
      <c r="AK1967" s="8" t="n">
        <f aca="false">IF(AND(AP1967&gt;=V_NEED,AR1967&gt;=P_MIN,AQ1967&gt;=Z_MIN,F1967&lt;=N_CAP,D1967&lt;=R_MAX,OR(CORONA_REQ=0,O1967&gt;=G1967),OR(CORE_MODE&lt;&gt;3,E_CORE&lt;=E_NULL_MAX),N_CW_A_OK="yes"),1,0)</f>
        <v>1</v>
      </c>
      <c r="AL1967" s="31" t="n">
        <f aca="false">IF(AK1967=1,IF(OBJECTIVE=1,AI1967,AJ1967),1000000000000)+ROW()*0.000000001</f>
        <v>6502.524809851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IF(CORE_MODE=1,G1967,IF(OR(CORE_MODE=3,CORE_MODE=4),IF(A_FEED=2,0,G1967)+(CHOOSE(N_CW+1,0,1,CW_N2,CW_N3,CW_N4,CW_N5,CW_N6)+IF(A_FEED=2,CHOOSE(MIN(N_CW_A,6)+1,0,1,CW_N2,CW_N3,CW_N4,CW_N5,CW_N6),CHOOSE(MIN(N_CW_A,2)+1,0,CW_A1,CW_A2)))*CW_PER_SWING*AM1967,AM1967))</f>
        <v>30.715355351538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2*ROUNDUP(G1968*1000/V_ZENER,0)*PRICE_Z+(4+IF(CORE_MODE=1,1,0)+IF(OR(CORE_MODE=3,CORE_MODE=4),IF(A_FEED=2,0,1)+2*N_CW+2*N_CW_A,0))*ROUNDUP(G1968*DIODE_SAFETY/V_STICK,0)*PRICE_STICK</f>
        <v>109.2</v>
      </c>
      <c r="AG1968" s="24" t="n">
        <f aca="false">SUM(X1968:AF1968)</f>
        <v>2551.26646536</v>
      </c>
      <c r="AH1968" s="20" t="n">
        <f aca="false">FIXED_BOM</f>
        <v>3754</v>
      </c>
      <c r="AI1968" s="24" t="n">
        <f aca="false">(AG1968+AH1968)*(1+CONT)</f>
        <v>7251.056435164</v>
      </c>
      <c r="AJ1968" s="24" t="n">
        <f aca="false">IF(AR1968&gt;0,AI1968/AR1968,1000000000000)</f>
        <v>1011.60771901381</v>
      </c>
      <c r="AK1968" s="8" t="n">
        <f aca="false">IF(AND(AP1968&gt;=V_NEED,AR1968&gt;=P_MIN,AQ1968&gt;=Z_MIN,F1968&lt;=N_CAP,D1968&lt;=R_MAX,OR(CORONA_REQ=0,O1968&gt;=G1968),OR(CORE_MODE&lt;&gt;3,E_CORE&lt;=E_NULL_MAX),N_CW_A_OK="yes"),1,0)</f>
        <v>1</v>
      </c>
      <c r="AL1968" s="31" t="n">
        <f aca="false">IF(AK1968=1,IF(OBJECTIVE=1,AI1968,AJ1968),1000000000000)+ROW()*0.000000001</f>
        <v>7251.056437132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IF(CORE_MODE=1,G1968,IF(OR(CORE_MODE=3,CORE_MODE=4),IF(A_FEED=2,0,G1968)+(CHOOSE(N_CW+1,0,1,CW_N2,CW_N3,CW_N4,CW_N5,CW_N6)+IF(A_FEED=2,CHOOSE(MIN(N_CW_A,6)+1,0,1,CW_N2,CW_N3,CW_N4,CW_N5,CW_N6),CHOOSE(MIN(N_CW_A,2)+1,0,CW_A1,CW_A2)))*CW_PER_SWING*AM1968,AM1968))</f>
        <v>30.968048962422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2*ROUNDUP(G1969*1000/V_ZENER,0)*PRICE_Z+(4+IF(CORE_MODE=1,1,0)+IF(OR(CORE_MODE=3,CORE_MODE=4),IF(A_FEED=2,0,1)+2*N_CW+2*N_CW_A,0))*ROUNDUP(G1969*DIODE_SAFETY/V_STICK,0)*PRICE_STICK</f>
        <v>109.2</v>
      </c>
      <c r="AG1969" s="24" t="n">
        <f aca="false">SUM(X1969:AF1969)</f>
        <v>3334.87490891</v>
      </c>
      <c r="AH1969" s="20" t="n">
        <f aca="false">FIXED_BOM</f>
        <v>3754</v>
      </c>
      <c r="AI1969" s="24" t="n">
        <f aca="false">(AG1969+AH1969)*(1+CONT)</f>
        <v>8152.2061452465</v>
      </c>
      <c r="AJ1969" s="24" t="n">
        <f aca="false">IF(AR1969&gt;0,AI1969/AR1969,1000000000000)</f>
        <v>815.270427547773</v>
      </c>
      <c r="AK1969" s="8" t="n">
        <f aca="false">IF(AND(AP1969&gt;=V_NEED,AR1969&gt;=P_MIN,AQ1969&gt;=Z_MIN,F1969&lt;=N_CAP,D1969&lt;=R_MAX,OR(CORONA_REQ=0,O1969&gt;=G1969),OR(CORE_MODE&lt;&gt;3,E_CORE&lt;=E_NULL_MAX),N_CW_A_OK="yes"),1,0)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IF(CORE_MODE=1,G1969,IF(OR(CORE_MODE=3,CORE_MODE=4),IF(A_FEED=2,0,G1969)+(CHOOSE(N_CW+1,0,1,CW_N2,CW_N3,CW_N4,CW_N5,CW_N6)+IF(A_FEED=2,CHOOSE(MIN(N_CW_A,6)+1,0,1,CW_N2,CW_N3,CW_N4,CW_N5,CW_N6),CHOOSE(MIN(N_CW_A,2)+1,0,CW_A1,CW_A2)))*CW_PER_SWING*AM1969,AM1969))</f>
        <v>31.140444630438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2*ROUNDUP(G1970*1000/V_ZENER,0)*PRICE_Z+(4+IF(CORE_MODE=1,1,0)+IF(OR(CORE_MODE=3,CORE_MODE=4),IF(A_FEED=2,0,1)+2*N_CW+2*N_CW_A,0))*ROUNDUP(G1970*DIODE_SAFETY/V_STICK,0)*PRICE_STICK</f>
        <v>109.2</v>
      </c>
      <c r="AG1970" s="24" t="n">
        <f aca="false">SUM(X1970:AF1970)</f>
        <v>3985.77197111</v>
      </c>
      <c r="AH1970" s="20" t="n">
        <f aca="false">FIXED_BOM</f>
        <v>3754</v>
      </c>
      <c r="AI1970" s="24" t="n">
        <f aca="false">(AG1970+AH1970)*(1+CONT)</f>
        <v>8900.7377667765</v>
      </c>
      <c r="AJ1970" s="24" t="n">
        <f aca="false">IF(AR1970&gt;0,AI1970/AR1970,1000000000000)</f>
        <v>694.012692578524</v>
      </c>
      <c r="AK1970" s="8" t="n">
        <f aca="false">IF(AND(AP1970&gt;=V_NEED,AR1970&gt;=P_MIN,AQ1970&gt;=Z_MIN,F1970&lt;=N_CAP,D1970&lt;=R_MAX,OR(CORONA_REQ=0,O1970&gt;=G1970),OR(CORE_MODE&lt;&gt;3,E_CORE&lt;=E_NULL_MAX),N_CW_A_OK="yes"),1,0)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IF(CORE_MODE=1,G1970,IF(OR(CORE_MODE=3,CORE_MODE=4),IF(A_FEED=2,0,G1970)+(CHOOSE(N_CW+1,0,1,CW_N2,CW_N3,CW_N4,CW_N5,CW_N6)+IF(A_FEED=2,CHOOSE(MIN(N_CW_A,6)+1,0,1,CW_N2,CW_N3,CW_N4,CW_N5,CW_N6),CHOOSE(MIN(N_CW_A,2)+1,0,CW_A1,CW_A2)))*CW_PER_SWING*AM1970,AM1970))</f>
        <v>31.332738636342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2*ROUNDUP(G1971*1000/V_ZENER,0)*PRICE_Z+(4+IF(CORE_MODE=1,1,0)+IF(OR(CORE_MODE=3,CORE_MODE=4),IF(A_FEED=2,0,1)+2*N_CW+2*N_CW_A,0))*ROUNDUP(G1971*DIODE_SAFETY/V_STICK,0)*PRICE_STICK</f>
        <v>109.2</v>
      </c>
      <c r="AG1971" s="24" t="n">
        <f aca="false">SUM(X1971:AF1971)</f>
        <v>4769.38046269</v>
      </c>
      <c r="AH1971" s="20" t="n">
        <f aca="false">FIXED_BOM</f>
        <v>3754</v>
      </c>
      <c r="AI1971" s="24" t="n">
        <f aca="false">(AG1971+AH1971)*(1+CONT)</f>
        <v>9801.8875320935</v>
      </c>
      <c r="AJ1971" s="24" t="n">
        <f aca="false">IF(AR1971&gt;0,AI1971/AR1971,1000000000000)</f>
        <v>625.227639951848</v>
      </c>
      <c r="AK1971" s="8" t="n">
        <f aca="false">IF(AND(AP1971&gt;=V_NEED,AR1971&gt;=P_MIN,AQ1971&gt;=Z_MIN,F1971&lt;=N_CAP,D1971&lt;=R_MAX,OR(CORONA_REQ=0,O1971&gt;=G1971),OR(CORE_MODE&lt;&gt;3,E_CORE&lt;=E_NULL_MAX),N_CW_A_OK="yes"),1,0)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IF(CORE_MODE=1,G1971,IF(OR(CORE_MODE=3,CORE_MODE=4),IF(A_FEED=2,0,G1971)+(CHOOSE(N_CW+1,0,1,CW_N2,CW_N3,CW_N4,CW_N5,CW_N6)+IF(A_FEED=2,CHOOSE(MIN(N_CW_A,6)+1,0,1,CW_N2,CW_N3,CW_N4,CW_N5,CW_N6),CHOOSE(MIN(N_CW_A,2)+1,0,CW_A1,CW_A2)))*CW_PER_SWING*AM1971,AM1971))</f>
        <v>31.525711766406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2*ROUNDUP(G1972*1000/V_ZENER,0)*PRICE_Z+(4+IF(CORE_MODE=1,1,0)+IF(OR(CORE_MODE=3,CORE_MODE=4),IF(A_FEED=2,0,1)+2*N_CW+2*N_CW_A,0))*ROUNDUP(G1972*DIODE_SAFETY/V_STICK,0)*PRICE_STICK</f>
        <v>109.2</v>
      </c>
      <c r="AG1972" s="24" t="n">
        <f aca="false">SUM(X1972:AF1972)</f>
        <v>6203.88601797</v>
      </c>
      <c r="AH1972" s="20" t="n">
        <f aca="false">FIXED_BOM</f>
        <v>3754</v>
      </c>
      <c r="AI1972" s="24" t="n">
        <f aca="false">(AG1972+AH1972)*(1+CONT)</f>
        <v>11451.5689206655</v>
      </c>
      <c r="AJ1972" s="24" t="n">
        <f aca="false">IF(AR1972&gt;0,AI1972/AR1972,1000000000000)</f>
        <v>536.347225524115</v>
      </c>
      <c r="AK1972" s="8" t="n">
        <f aca="false">IF(AND(AP1972&gt;=V_NEED,AR1972&gt;=P_MIN,AQ1972&gt;=Z_MIN,F1972&lt;=N_CAP,D1972&lt;=R_MAX,OR(CORONA_REQ=0,O1972&gt;=G1972),OR(CORE_MODE&lt;&gt;3,E_CORE&lt;=E_NULL_MAX),N_CW_A_OK="yes"),1,0)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IF(CORE_MODE=1,G1972,IF(OR(CORE_MODE=3,CORE_MODE=4),IF(A_FEED=2,0,G1972)+(CHOOSE(N_CW+1,0,1,CW_N2,CW_N3,CW_N4,CW_N5,CW_N6)+IF(A_FEED=2,CHOOSE(MIN(N_CW_A,6)+1,0,1,CW_N2,CW_N3,CW_N4,CW_N5,CW_N6),CHOOSE(MIN(N_CW_A,2)+1,0,CW_A1,CW_A2)))*CW_PER_SWING*AM1972,AM1972))</f>
        <v>31.82679297369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2*ROUNDUP(G1973*1000/V_ZENER,0)*PRICE_Z+(4+IF(CORE_MODE=1,1,0)+IF(OR(CORE_MODE=3,CORE_MODE=4),IF(A_FEED=2,0,1)+2*N_CW+2*N_CW_A,0))*ROUNDUP(G1973*DIODE_SAFETY/V_STICK,0)*PRICE_STICK</f>
        <v>109.2</v>
      </c>
      <c r="AG1973" s="24" t="n">
        <f aca="false">SUM(X1973:AF1973)</f>
        <v>2059.07319147</v>
      </c>
      <c r="AH1973" s="20" t="n">
        <f aca="false">FIXED_BOM</f>
        <v>3754</v>
      </c>
      <c r="AI1973" s="24" t="n">
        <f aca="false">(AG1973+AH1973)*(1+CONT)</f>
        <v>6685.0341701905</v>
      </c>
      <c r="AJ1973" s="24" t="n">
        <f aca="false">IF(AR1973&gt;0,AI1973/AR1973,1000000000000)</f>
        <v>1284.2283863528</v>
      </c>
      <c r="AK1973" s="8" t="n">
        <f aca="false">IF(AND(AP1973&gt;=V_NEED,AR1973&gt;=P_MIN,AQ1973&gt;=Z_MIN,F1973&lt;=N_CAP,D1973&lt;=R_MAX,OR(CORONA_REQ=0,O1973&gt;=G1973),OR(CORE_MODE&lt;&gt;3,E_CORE&lt;=E_NULL_MAX),N_CW_A_OK="yes"),1,0)</f>
        <v>1</v>
      </c>
      <c r="AL1973" s="31" t="n">
        <f aca="false">IF(AK1973=1,IF(OBJECTIVE=1,AI1973,AJ1973),1000000000000)+ROW()*0.000000001</f>
        <v>6685.0341721635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IF(CORE_MODE=1,G1973,IF(OR(CORE_MODE=3,CORE_MODE=4),IF(A_FEED=2,0,G1973)+(CHOOSE(N_CW+1,0,1,CW_N2,CW_N3,CW_N4,CW_N5,CW_N6)+IF(A_FEED=2,CHOOSE(MIN(N_CW_A,6)+1,0,1,CW_N2,CW_N3,CW_N4,CW_N5,CW_N6),CHOOSE(MIN(N_CW_A,2)+1,0,CW_A1,CW_A2)))*CW_PER_SWING*AM1973,AM1973))</f>
        <v>30.73276639719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2*ROUNDUP(G1974*1000/V_ZENER,0)*PRICE_Z+(4+IF(CORE_MODE=1,1,0)+IF(OR(CORE_MODE=3,CORE_MODE=4),IF(A_FEED=2,0,1)+2*N_CW+2*N_CW_A,0))*ROUNDUP(G1974*DIODE_SAFETY/V_STICK,0)*PRICE_STICK</f>
        <v>109.2</v>
      </c>
      <c r="AG1974" s="24" t="n">
        <f aca="false">SUM(X1974:AF1974)</f>
        <v>2722.96654965</v>
      </c>
      <c r="AH1974" s="20" t="n">
        <f aca="false">FIXED_BOM</f>
        <v>3754</v>
      </c>
      <c r="AI1974" s="24" t="n">
        <f aca="false">(AG1974+AH1974)*(1+CONT)</f>
        <v>7448.5115320975</v>
      </c>
      <c r="AJ1974" s="24" t="n">
        <f aca="false">IF(AR1974&gt;0,AI1974/AR1974,1000000000000)</f>
        <v>873.403276479345</v>
      </c>
      <c r="AK1974" s="8" t="n">
        <f aca="false">IF(AND(AP1974&gt;=V_NEED,AR1974&gt;=P_MIN,AQ1974&gt;=Z_MIN,F1974&lt;=N_CAP,D1974&lt;=R_MAX,OR(CORONA_REQ=0,O1974&gt;=G1974),OR(CORE_MODE&lt;&gt;3,E_CORE&lt;=E_NULL_MAX),N_CW_A_OK="yes"),1,0)</f>
        <v>1</v>
      </c>
      <c r="AL1974" s="31" t="n">
        <f aca="false">IF(AK1974=1,IF(OBJECTIVE=1,AI1974,AJ1974),1000000000000)+ROW()*0.000000001</f>
        <v>7448.5115340715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IF(CORE_MODE=1,G1974,IF(OR(CORE_MODE=3,CORE_MODE=4),IF(A_FEED=2,0,G1974)+(CHOOSE(N_CW+1,0,1,CW_N2,CW_N3,CW_N4,CW_N5,CW_N6)+IF(A_FEED=2,CHOOSE(MIN(N_CW_A,6)+1,0,1,CW_N2,CW_N3,CW_N4,CW_N5,CW_N6),CHOOSE(MIN(N_CW_A,2)+1,0,CW_A1,CW_A2)))*CW_PER_SWING*AM1974,AM1974))</f>
        <v>30.990294523188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2*ROUNDUP(G1975*1000/V_ZENER,0)*PRICE_Z+(4+IF(CORE_MODE=1,1,0)+IF(OR(CORE_MODE=3,CORE_MODE=4),IF(A_FEED=2,0,1)+2*N_CW+2*N_CW_A,0))*ROUNDUP(G1975*DIODE_SAFETY/V_STICK,0)*PRICE_STICK</f>
        <v>109.2</v>
      </c>
      <c r="AG1975" s="24" t="n">
        <f aca="false">SUM(X1975:AF1975)</f>
        <v>3519.57123068</v>
      </c>
      <c r="AH1975" s="20" t="n">
        <f aca="false">FIXED_BOM</f>
        <v>3754</v>
      </c>
      <c r="AI1975" s="24" t="n">
        <f aca="false">(AG1975+AH1975)*(1+CONT)</f>
        <v>8364.606915282</v>
      </c>
      <c r="AJ1975" s="24" t="n">
        <f aca="false">IF(AR1975&gt;0,AI1975/AR1975,1000000000000)</f>
        <v>704.99213644249</v>
      </c>
      <c r="AK1975" s="8" t="n">
        <f aca="false">IF(AND(AP1975&gt;=V_NEED,AR1975&gt;=P_MIN,AQ1975&gt;=Z_MIN,F1975&lt;=N_CAP,D1975&lt;=R_MAX,OR(CORONA_REQ=0,O1975&gt;=G1975),OR(CORE_MODE&lt;&gt;3,E_CORE&lt;=E_NULL_MAX),N_CW_A_OK="yes"),1,0)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IF(CORE_MODE=1,G1975,IF(OR(CORE_MODE=3,CORE_MODE=4),IF(A_FEED=2,0,G1975)+(CHOOSE(N_CW+1,0,1,CW_N2,CW_N3,CW_N4,CW_N5,CW_N6)+IF(A_FEED=2,CHOOSE(MIN(N_CW_A,6)+1,0,1,CW_N2,CW_N3,CW_N4,CW_N5,CW_N6),CHOOSE(MIN(N_CW_A,2)+1,0,CW_A1,CW_A2)))*CW_PER_SWING*AM1975,AM1975))</f>
        <v>31.202792472852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2*ROUNDUP(G1976*1000/V_ZENER,0)*PRICE_Z+(4+IF(CORE_MODE=1,1,0)+IF(OR(CORE_MODE=3,CORE_MODE=4),IF(A_FEED=2,0,1)+2*N_CW+2*N_CW_A,0))*ROUNDUP(G1976*DIODE_SAFETY/V_STICK,0)*PRICE_STICK</f>
        <v>109.2</v>
      </c>
      <c r="AG1976" s="24" t="n">
        <f aca="false">SUM(X1976:AF1976)</f>
        <v>4316.17591021</v>
      </c>
      <c r="AH1976" s="20" t="n">
        <f aca="false">FIXED_BOM</f>
        <v>3754</v>
      </c>
      <c r="AI1976" s="24" t="n">
        <f aca="false">(AG1976+AH1976)*(1+CONT)</f>
        <v>9280.7022967415</v>
      </c>
      <c r="AJ1976" s="24" t="n">
        <f aca="false">IF(AR1976&gt;0,AI1976/AR1976,1000000000000)</f>
        <v>610.740151621978</v>
      </c>
      <c r="AK1976" s="8" t="n">
        <f aca="false">IF(AND(AP1976&gt;=V_NEED,AR1976&gt;=P_MIN,AQ1976&gt;=Z_MIN,F1976&lt;=N_CAP,D1976&lt;=R_MAX,OR(CORONA_REQ=0,O1976&gt;=G1976),OR(CORE_MODE&lt;&gt;3,E_CORE&lt;=E_NULL_MAX),N_CW_A_OK="yes"),1,0)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IF(CORE_MODE=1,G1976,IF(OR(CORE_MODE=3,CORE_MODE=4),IF(A_FEED=2,0,G1976)+(CHOOSE(N_CW+1,0,1,CW_N2,CW_N3,CW_N4,CW_N5,CW_N6)+IF(A_FEED=2,CHOOSE(MIN(N_CW_A,6)+1,0,1,CW_N2,CW_N3,CW_N4,CW_N5,CW_N6),CHOOSE(MIN(N_CW_A,2)+1,0,CW_A1,CW_A2)))*CW_PER_SWING*AM1976,AM1976))</f>
        <v>31.440698155152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2*ROUNDUP(G1977*1000/V_ZENER,0)*PRICE_Z+(4+IF(CORE_MODE=1,1,0)+IF(OR(CORE_MODE=3,CORE_MODE=4),IF(A_FEED=2,0,1)+2*N_CW+2*N_CW_A,0))*ROUNDUP(G1977*DIODE_SAFETY/V_STICK,0)*PRICE_STICK</f>
        <v>109.2</v>
      </c>
      <c r="AG1977" s="24" t="n">
        <f aca="false">SUM(X1977:AF1977)</f>
        <v>4980.06926839</v>
      </c>
      <c r="AH1977" s="20" t="n">
        <f aca="false">FIXED_BOM</f>
        <v>3754</v>
      </c>
      <c r="AI1977" s="24" t="n">
        <f aca="false">(AG1977+AH1977)*(1+CONT)</f>
        <v>10044.1796586485</v>
      </c>
      <c r="AJ1977" s="24" t="n">
        <f aca="false">IF(AR1977&gt;0,AI1977/AR1977,1000000000000)</f>
        <v>541.784030896483</v>
      </c>
      <c r="AK1977" s="8" t="n">
        <f aca="false">IF(AND(AP1977&gt;=V_NEED,AR1977&gt;=P_MIN,AQ1977&gt;=Z_MIN,F1977&lt;=N_CAP,D1977&lt;=R_MAX,OR(CORONA_REQ=0,O1977&gt;=G1977),OR(CORE_MODE&lt;&gt;3,E_CORE&lt;=E_NULL_MAX),N_CW_A_OK="yes"),1,0)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IF(CORE_MODE=1,G1977,IF(OR(CORE_MODE=3,CORE_MODE=4),IF(A_FEED=2,0,G1977)+(CHOOSE(N_CW+1,0,1,CW_N2,CW_N3,CW_N4,CW_N5,CW_N6)+IF(A_FEED=2,CHOOSE(MIN(N_CW_A,6)+1,0,1,CW_N2,CW_N3,CW_N4,CW_N5,CW_N6),CHOOSE(MIN(N_CW_A,2)+1,0,CW_A1,CW_A2)))*CW_PER_SWING*AM1977,AM1977))</f>
        <v>31.632567708456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2*ROUNDUP(G1978*1000/V_ZENER,0)*PRICE_Z+(4+IF(CORE_MODE=1,1,0)+IF(OR(CORE_MODE=3,CORE_MODE=4),IF(A_FEED=2,0,1)+2*N_CW+2*N_CW_A,0))*ROUNDUP(G1978*DIODE_SAFETY/V_STICK,0)*PRICE_STICK</f>
        <v>109.2</v>
      </c>
      <c r="AG1978" s="24" t="n">
        <f aca="false">SUM(X1978:AF1978)</f>
        <v>6573.27861548</v>
      </c>
      <c r="AH1978" s="20" t="n">
        <f aca="false">FIXED_BOM</f>
        <v>3754</v>
      </c>
      <c r="AI1978" s="24" t="n">
        <f aca="false">(AG1978+AH1978)*(1+CONT)</f>
        <v>11876.370407802</v>
      </c>
      <c r="AJ1978" s="24" t="n">
        <f aca="false">IF(AR1978&gt;0,AI1978/AR1978,1000000000000)</f>
        <v>471.49931541443</v>
      </c>
      <c r="AK1978" s="8" t="n">
        <f aca="false">IF(AND(AP1978&gt;=V_NEED,AR1978&gt;=P_MIN,AQ1978&gt;=Z_MIN,F1978&lt;=N_CAP,D1978&lt;=R_MAX,OR(CORONA_REQ=0,O1978&gt;=G1978),OR(CORE_MODE&lt;&gt;3,E_CORE&lt;=E_NULL_MAX),N_CW_A_OK="yes"),1,0)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IF(CORE_MODE=1,G1978,IF(OR(CORE_MODE=3,CORE_MODE=4),IF(A_FEED=2,0,G1978)+(CHOOSE(N_CW+1,0,1,CW_N2,CW_N3,CW_N4,CW_N5,CW_N6)+IF(A_FEED=2,CHOOSE(MIN(N_CW_A,6)+1,0,1,CW_N2,CW_N3,CW_N4,CW_N5,CW_N6),CHOOSE(MIN(N_CW_A,2)+1,0,CW_A1,CW_A2)))*CW_PER_SWING*AM1978,AM1978))</f>
        <v>32.07569197833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2*ROUNDUP(G1979*1000/V_ZENER,0)*PRICE_Z+(4+IF(CORE_MODE=1,1,0)+IF(OR(CORE_MODE=3,CORE_MODE=4),IF(A_FEED=2,0,1)+2*N_CW+2*N_CW_A,0))*ROUNDUP(G1979*DIODE_SAFETY/V_STICK,0)*PRICE_STICK</f>
        <v>109.2</v>
      </c>
      <c r="AG1979" s="24" t="n">
        <f aca="false">SUM(X1979:AF1979)</f>
        <v>2085.0656754</v>
      </c>
      <c r="AH1979" s="20" t="n">
        <f aca="false">FIXED_BOM</f>
        <v>3754</v>
      </c>
      <c r="AI1979" s="24" t="n">
        <f aca="false">(AG1979+AH1979)*(1+CONT)</f>
        <v>6714.92552671</v>
      </c>
      <c r="AJ1979" s="24" t="n">
        <f aca="false">IF(AR1979&gt;0,AI1979/AR1979,1000000000000)</f>
        <v>1174.88368727381</v>
      </c>
      <c r="AK1979" s="8" t="n">
        <f aca="false">IF(AND(AP1979&gt;=V_NEED,AR1979&gt;=P_MIN,AQ1979&gt;=Z_MIN,F1979&lt;=N_CAP,D1979&lt;=R_MAX,OR(CORONA_REQ=0,O1979&gt;=G1979),OR(CORE_MODE&lt;&gt;3,E_CORE&lt;=E_NULL_MAX),N_CW_A_OK="yes"),1,0)</f>
        <v>1</v>
      </c>
      <c r="AL1979" s="31" t="n">
        <f aca="false">IF(AK1979=1,IF(OBJECTIVE=1,AI1979,AJ1979),1000000000000)+ROW()*0.000000001</f>
        <v>6714.925528689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IF(CORE_MODE=1,G1979,IF(OR(CORE_MODE=3,CORE_MODE=4),IF(A_FEED=2,0,G1979)+(CHOOSE(N_CW+1,0,1,CW_N2,CW_N3,CW_N4,CW_N5,CW_N6)+IF(A_FEED=2,CHOOSE(MIN(N_CW_A,6)+1,0,1,CW_N2,CW_N3,CW_N4,CW_N5,CW_N6),CHOOSE(MIN(N_CW_A,2)+1,0,CW_A1,CW_A2)))*CW_PER_SWING*AM1979,AM1979))</f>
        <v>30.556622812716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2*ROUNDUP(G1980*1000/V_ZENER,0)*PRICE_Z+(4+IF(CORE_MODE=1,1,0)+IF(OR(CORE_MODE=3,CORE_MODE=4),IF(A_FEED=2,0,1)+2*N_CW+2*N_CW_A,0))*ROUNDUP(G1980*DIODE_SAFETY/V_STICK,0)*PRICE_STICK</f>
        <v>109.2</v>
      </c>
      <c r="AG1980" s="24" t="n">
        <f aca="false">SUM(X1980:AF1980)</f>
        <v>2894.66664741</v>
      </c>
      <c r="AH1980" s="20" t="n">
        <f aca="false">FIXED_BOM</f>
        <v>3754</v>
      </c>
      <c r="AI1980" s="24" t="n">
        <f aca="false">(AG1980+AH1980)*(1+CONT)</f>
        <v>7645.9666445215</v>
      </c>
      <c r="AJ1980" s="24" t="n">
        <f aca="false">IF(AR1980&gt;0,AI1980/AR1980,1000000000000)</f>
        <v>820.293440662304</v>
      </c>
      <c r="AK1980" s="8" t="n">
        <f aca="false">IF(AND(AP1980&gt;=V_NEED,AR1980&gt;=P_MIN,AQ1980&gt;=Z_MIN,F1980&lt;=N_CAP,D1980&lt;=R_MAX,OR(CORONA_REQ=0,O1980&gt;=G1980),OR(CORE_MODE&lt;&gt;3,E_CORE&lt;=E_NULL_MAX),N_CW_A_OK="yes"),1,0)</f>
        <v>1</v>
      </c>
      <c r="AL1980" s="31" t="n">
        <f aca="false">IF(AK1980=1,IF(OBJECTIVE=1,AI1980,AJ1980),1000000000000)+ROW()*0.000000001</f>
        <v>7645.9666465015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IF(CORE_MODE=1,G1980,IF(OR(CORE_MODE=3,CORE_MODE=4),IF(A_FEED=2,0,G1980)+(CHOOSE(N_CW+1,0,1,CW_N2,CW_N3,CW_N4,CW_N5,CW_N6)+IF(A_FEED=2,CHOOSE(MIN(N_CW_A,6)+1,0,1,CW_N2,CW_N3,CW_N4,CW_N5,CW_N6),CHOOSE(MIN(N_CW_A,2)+1,0,CW_A1,CW_A2)))*CW_PER_SWING*AM1980,AM1980))</f>
        <v>30.812045653818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2*ROUNDUP(G1981*1000/V_ZENER,0)*PRICE_Z+(4+IF(CORE_MODE=1,1,0)+IF(OR(CORE_MODE=3,CORE_MODE=4),IF(A_FEED=2,0,1)+2*N_CW+2*N_CW_A,0))*ROUNDUP(G1981*DIODE_SAFETY/V_STICK,0)*PRICE_STICK</f>
        <v>109.2</v>
      </c>
      <c r="AG1981" s="24" t="n">
        <f aca="false">SUM(X1981:AF1981)</f>
        <v>3704.26756292</v>
      </c>
      <c r="AH1981" s="20" t="n">
        <f aca="false">FIXED_BOM</f>
        <v>3754</v>
      </c>
      <c r="AI1981" s="24" t="n">
        <f aca="false">(AG1981+AH1981)*(1+CONT)</f>
        <v>8577.007697358</v>
      </c>
      <c r="AJ1981" s="24" t="n">
        <f aca="false">IF(AR1981&gt;0,AI1981/AR1981,1000000000000)</f>
        <v>663.555098454174</v>
      </c>
      <c r="AK1981" s="8" t="n">
        <f aca="false">IF(AND(AP1981&gt;=V_NEED,AR1981&gt;=P_MIN,AQ1981&gt;=Z_MIN,F1981&lt;=N_CAP,D1981&lt;=R_MAX,OR(CORONA_REQ=0,O1981&gt;=G1981),OR(CORE_MODE&lt;&gt;3,E_CORE&lt;=E_NULL_MAX),N_CW_A_OK="yes"),1,0)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IF(CORE_MODE=1,G1981,IF(OR(CORE_MODE=3,CORE_MODE=4),IF(A_FEED=2,0,G1981)+(CHOOSE(N_CW+1,0,1,CW_N2,CW_N3,CW_N4,CW_N5,CW_N6)+IF(A_FEED=2,CHOOSE(MIN(N_CW_A,6)+1,0,1,CW_N2,CW_N3,CW_N4,CW_N5,CW_N6),CHOOSE(MIN(N_CW_A,2)+1,0,CW_A1,CW_A2)))*CW_PER_SWING*AM1981,AM1981))</f>
        <v>31.087723372992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2*ROUNDUP(G1982*1000/V_ZENER,0)*PRICE_Z+(4+IF(CORE_MODE=1,1,0)+IF(OR(CORE_MODE=3,CORE_MODE=4),IF(A_FEED=2,0,1)+2*N_CW+2*N_CW_A,0))*ROUNDUP(G1982*DIODE_SAFETY/V_STICK,0)*PRICE_STICK</f>
        <v>109.2</v>
      </c>
      <c r="AG1982" s="24" t="n">
        <f aca="false">SUM(X1982:AF1982)</f>
        <v>4513.86847843</v>
      </c>
      <c r="AH1982" s="20" t="n">
        <f aca="false">FIXED_BOM</f>
        <v>3754</v>
      </c>
      <c r="AI1982" s="24" t="n">
        <f aca="false">(AG1982+AH1982)*(1+CONT)</f>
        <v>9508.0487501945</v>
      </c>
      <c r="AJ1982" s="24" t="n">
        <f aca="false">IF(AR1982&gt;0,AI1982/AR1982,1000000000000)</f>
        <v>575.163444073778</v>
      </c>
      <c r="AK1982" s="8" t="n">
        <f aca="false">IF(AND(AP1982&gt;=V_NEED,AR1982&gt;=P_MIN,AQ1982&gt;=Z_MIN,F1982&lt;=N_CAP,D1982&lt;=R_MAX,OR(CORONA_REQ=0,O1982&gt;=G1982),OR(CORE_MODE&lt;&gt;3,E_CORE&lt;=E_NULL_MAX),N_CW_A_OK="yes"),1,0)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IF(CORE_MODE=1,G1982,IF(OR(CORE_MODE=3,CORE_MODE=4),IF(A_FEED=2,0,G1982)+(CHOOSE(N_CW+1,0,1,CW_N2,CW_N3,CW_N4,CW_N5,CW_N6)+IF(A_FEED=2,CHOOSE(MIN(N_CW_A,6)+1,0,1,CW_N2,CW_N3,CW_N4,CW_N5,CW_N6),CHOOSE(MIN(N_CW_A,2)+1,0,CW_A1,CW_A2)))*CW_PER_SWING*AM1982,AM1982))</f>
        <v>31.319109463356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2*ROUNDUP(G1983*1000/V_ZENER,0)*PRICE_Z+(4+IF(CORE_MODE=1,1,0)+IF(OR(CORE_MODE=3,CORE_MODE=4),IF(A_FEED=2,0,1)+2*N_CW+2*N_CW_A,0))*ROUNDUP(G1983*DIODE_SAFETY/V_STICK,0)*PRICE_STICK</f>
        <v>109.2</v>
      </c>
      <c r="AG1983" s="24" t="n">
        <f aca="false">SUM(X1983:AF1983)</f>
        <v>5323.46939394</v>
      </c>
      <c r="AH1983" s="20" t="n">
        <f aca="false">FIXED_BOM</f>
        <v>3754</v>
      </c>
      <c r="AI1983" s="24" t="n">
        <f aca="false">(AG1983+AH1983)*(1+CONT)</f>
        <v>10439.089803031</v>
      </c>
      <c r="AJ1983" s="24" t="n">
        <f aca="false">IF(AR1983&gt;0,AI1983/AR1983,1000000000000)</f>
        <v>517.668736564966</v>
      </c>
      <c r="AK1983" s="8" t="n">
        <f aca="false">IF(AND(AP1983&gt;=V_NEED,AR1983&gt;=P_MIN,AQ1983&gt;=Z_MIN,F1983&lt;=N_CAP,D1983&lt;=R_MAX,OR(CORONA_REQ=0,O1983&gt;=G1983),OR(CORE_MODE&lt;&gt;3,E_CORE&lt;=E_NULL_MAX),N_CW_A_OK="yes"),1,0)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IF(CORE_MODE=1,G1983,IF(OR(CORE_MODE=3,CORE_MODE=4),IF(A_FEED=2,0,G1983)+(CHOOSE(N_CW+1,0,1,CW_N2,CW_N3,CW_N4,CW_N5,CW_N6)+IF(A_FEED=2,CHOOSE(MIN(N_CW_A,6)+1,0,1,CW_N2,CW_N3,CW_N4,CW_N5,CW_N6),CHOOSE(MIN(N_CW_A,2)+1,0,CW_A1,CW_A2)))*CW_PER_SWING*AM1983,AM1983))</f>
        <v>31.505851629252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2*ROUNDUP(G1984*1000/V_ZENER,0)*PRICE_Z+(4+IF(CORE_MODE=1,1,0)+IF(OR(CORE_MODE=3,CORE_MODE=4),IF(A_FEED=2,0,1)+2*N_CW+2*N_CW_A,0))*ROUNDUP(G1984*DIODE_SAFETY/V_STICK,0)*PRICE_STICK</f>
        <v>109.2</v>
      </c>
      <c r="AG1984" s="24" t="n">
        <f aca="false">SUM(X1984:AF1984)</f>
        <v>6942.67120799</v>
      </c>
      <c r="AH1984" s="20" t="n">
        <f aca="false">FIXED_BOM</f>
        <v>3754</v>
      </c>
      <c r="AI1984" s="24" t="n">
        <f aca="false">(AG1984+AH1984)*(1+CONT)</f>
        <v>12301.1718891885</v>
      </c>
      <c r="AJ1984" s="24" t="n">
        <f aca="false">IF(AR1984&gt;0,AI1984/AR1984,1000000000000)</f>
        <v>449.456815194771</v>
      </c>
      <c r="AK1984" s="8" t="n">
        <f aca="false">IF(AND(AP1984&gt;=V_NEED,AR1984&gt;=P_MIN,AQ1984&gt;=Z_MIN,F1984&lt;=N_CAP,D1984&lt;=R_MAX,OR(CORONA_REQ=0,O1984&gt;=G1984),OR(CORE_MODE&lt;&gt;3,E_CORE&lt;=E_NULL_MAX),N_CW_A_OK="yes"),1,0)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IF(CORE_MODE=1,G1984,IF(OR(CORE_MODE=3,CORE_MODE=4),IF(A_FEED=2,0,G1984)+(CHOOSE(N_CW+1,0,1,CW_N2,CW_N3,CW_N4,CW_N5,CW_N6)+IF(A_FEED=2,CHOOSE(MIN(N_CW_A,6)+1,0,1,CW_N2,CW_N3,CW_N4,CW_N5,CW_N6),CHOOSE(MIN(N_CW_A,2)+1,0,CW_A1,CW_A2)))*CW_PER_SWING*AM1984,AM1984))</f>
        <v>32.100985108764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2*ROUNDUP(G1985*1000/V_ZENER,0)*PRICE_Z+(4+IF(CORE_MODE=1,1,0)+IF(OR(CORE_MODE=3,CORE_MODE=4),IF(A_FEED=2,0,1)+2*N_CW+2*N_CW_A,0))*ROUNDUP(G1985*DIODE_SAFETY/V_STICK,0)*PRICE_STICK</f>
        <v>162</v>
      </c>
      <c r="AG1985" s="24" t="n">
        <f aca="false">SUM(X1985:AF1985)</f>
        <v>1727.30923645</v>
      </c>
      <c r="AH1985" s="20" t="n">
        <f aca="false">FIXED_BOM</f>
        <v>3754</v>
      </c>
      <c r="AI1985" s="24" t="n">
        <f aca="false">(AG1985+AH1985)*(1+CONT)</f>
        <v>6303.5056219175</v>
      </c>
      <c r="AJ1985" s="24" t="n">
        <f aca="false">IF(AR1985&gt;0,AI1985/AR1985,1000000000000)</f>
        <v>1267.41818729251</v>
      </c>
      <c r="AK1985" s="8" t="n">
        <f aca="false">IF(AND(AP1985&gt;=V_NEED,AR1985&gt;=P_MIN,AQ1985&gt;=Z_MIN,F1985&lt;=N_CAP,D1985&lt;=R_MAX,OR(CORONA_REQ=0,O1985&gt;=G1985),OR(CORE_MODE&lt;&gt;3,E_CORE&lt;=E_NULL_MAX),N_CW_A_OK="yes"),1,0)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IF(CORE_MODE=1,G1985,IF(OR(CORE_MODE=3,CORE_MODE=4),IF(A_FEED=2,0,G1985)+(CHOOSE(N_CW+1,0,1,CW_N2,CW_N3,CW_N4,CW_N5,CW_N6)+IF(A_FEED=2,CHOOSE(MIN(N_CW_A,6)+1,0,1,CW_N2,CW_N3,CW_N4,CW_N5,CW_N6),CHOOSE(MIN(N_CW_A,2)+1,0,CW_A1,CW_A2)))*CW_PER_SWING*AM1985,AM1985))</f>
        <v>39.162080938266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2*ROUNDUP(G1986*1000/V_ZENER,0)*PRICE_Z+(4+IF(CORE_MODE=1,1,0)+IF(OR(CORE_MODE=3,CORE_MODE=4),IF(A_FEED=2,0,1)+2*N_CW+2*N_CW_A,0))*ROUNDUP(G1986*DIODE_SAFETY/V_STICK,0)*PRICE_STICK</f>
        <v>162</v>
      </c>
      <c r="AG1986" s="24" t="n">
        <f aca="false">SUM(X1986:AF1986)</f>
        <v>2298.10190808</v>
      </c>
      <c r="AH1986" s="20" t="n">
        <f aca="false">FIXED_BOM</f>
        <v>3754</v>
      </c>
      <c r="AI1986" s="24" t="n">
        <f aca="false">(AG1986+AH1986)*(1+CONT)</f>
        <v>6959.917194292</v>
      </c>
      <c r="AJ1986" s="24" t="n">
        <f aca="false">IF(AR1986&gt;0,AI1986/AR1986,1000000000000)</f>
        <v>832.016917196237</v>
      </c>
      <c r="AK1986" s="8" t="n">
        <f aca="false">IF(AND(AP1986&gt;=V_NEED,AR1986&gt;=P_MIN,AQ1986&gt;=Z_MIN,F1986&lt;=N_CAP,D1986&lt;=R_MAX,OR(CORONA_REQ=0,O1986&gt;=G1986),OR(CORE_MODE&lt;&gt;3,E_CORE&lt;=E_NULL_MAX),N_CW_A_OK="yes"),1,0)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IF(CORE_MODE=1,G1986,IF(OR(CORE_MODE=3,CORE_MODE=4),IF(A_FEED=2,0,G1986)+(CHOOSE(N_CW+1,0,1,CW_N2,CW_N3,CW_N4,CW_N5,CW_N6)+IF(A_FEED=2,CHOOSE(MIN(N_CW_A,6)+1,0,1,CW_N2,CW_N3,CW_N4,CW_N5,CW_N6),CHOOSE(MIN(N_CW_A,2)+1,0,CW_A1,CW_A2)))*CW_PER_SWING*AM1986,AM1986))</f>
        <v>39.494516459112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2*ROUNDUP(G1987*1000/V_ZENER,0)*PRICE_Z+(4+IF(CORE_MODE=1,1,0)+IF(OR(CORE_MODE=3,CORE_MODE=4),IF(A_FEED=2,0,1)+2*N_CW+2*N_CW_A,0))*ROUNDUP(G1987*DIODE_SAFETY/V_STICK,0)*PRICE_STICK</f>
        <v>162</v>
      </c>
      <c r="AG1987" s="24" t="n">
        <f aca="false">SUM(X1987:AF1987)</f>
        <v>2970.19740479</v>
      </c>
      <c r="AH1987" s="20" t="n">
        <f aca="false">FIXED_BOM</f>
        <v>3754</v>
      </c>
      <c r="AI1987" s="24" t="n">
        <f aca="false">(AG1987+AH1987)*(1+CONT)</f>
        <v>7732.8270155085</v>
      </c>
      <c r="AJ1987" s="24" t="n">
        <f aca="false">IF(AR1987&gt;0,AI1987/AR1987,1000000000000)</f>
        <v>656.770665935041</v>
      </c>
      <c r="AK1987" s="8" t="n">
        <f aca="false">IF(AND(AP1987&gt;=V_NEED,AR1987&gt;=P_MIN,AQ1987&gt;=Z_MIN,F1987&lt;=N_CAP,D1987&lt;=R_MAX,OR(CORONA_REQ=0,O1987&gt;=G1987),OR(CORE_MODE&lt;&gt;3,E_CORE&lt;=E_NULL_MAX),N_CW_A_OK="yes"),1,0)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IF(CORE_MODE=1,G1987,IF(OR(CORE_MODE=3,CORE_MODE=4),IF(A_FEED=2,0,G1987)+(CHOOSE(N_CW+1,0,1,CW_N2,CW_N3,CW_N4,CW_N5,CW_N6)+IF(A_FEED=2,CHOOSE(MIN(N_CW_A,6)+1,0,1,CW_N2,CW_N3,CW_N4,CW_N5,CW_N6),CHOOSE(MIN(N_CW_A,2)+1,0,CW_A1,CW_A2)))*CW_PER_SWING*AM1987,AM1987))</f>
        <v>39.72201456366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2*ROUNDUP(G1988*1000/V_ZENER,0)*PRICE_Z+(4+IF(CORE_MODE=1,1,0)+IF(OR(CORE_MODE=3,CORE_MODE=4),IF(A_FEED=2,0,1)+2*N_CW+2*N_CW_A,0))*ROUNDUP(G1988*DIODE_SAFETY/V_STICK,0)*PRICE_STICK</f>
        <v>162</v>
      </c>
      <c r="AG1988" s="24" t="n">
        <f aca="false">SUM(X1988:AF1988)</f>
        <v>3540.99007142</v>
      </c>
      <c r="AH1988" s="20" t="n">
        <f aca="false">FIXED_BOM</f>
        <v>3754</v>
      </c>
      <c r="AI1988" s="24" t="n">
        <f aca="false">(AG1988+AH1988)*(1+CONT)</f>
        <v>8389.238582133</v>
      </c>
      <c r="AJ1988" s="24" t="n">
        <f aca="false">IF(AR1988&gt;0,AI1988/AR1988,1000000000000)</f>
        <v>552.343662820737</v>
      </c>
      <c r="AK1988" s="8" t="n">
        <f aca="false">IF(AND(AP1988&gt;=V_NEED,AR1988&gt;=P_MIN,AQ1988&gt;=Z_MIN,F1988&lt;=N_CAP,D1988&lt;=R_MAX,OR(CORONA_REQ=0,O1988&gt;=G1988),OR(CORE_MODE&lt;&gt;3,E_CORE&lt;=E_NULL_MAX),N_CW_A_OK="yes"),1,0)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IF(CORE_MODE=1,G1988,IF(OR(CORE_MODE=3,CORE_MODE=4),IF(A_FEED=2,0,G1988)+(CHOOSE(N_CW+1,0,1,CW_N2,CW_N3,CW_N4,CW_N5,CW_N6)+IF(A_FEED=2,CHOOSE(MIN(N_CW_A,6)+1,0,1,CW_N2,CW_N3,CW_N4,CW_N5,CW_N6),CHOOSE(MIN(N_CW_A,2)+1,0,CW_A1,CW_A2)))*CW_PER_SWING*AM1988,AM1988))</f>
        <v>39.894308363052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2*ROUNDUP(G1989*1000/V_ZENER,0)*PRICE_Z+(4+IF(CORE_MODE=1,1,0)+IF(OR(CORE_MODE=3,CORE_MODE=4),IF(A_FEED=2,0,1)+2*N_CW+2*N_CW_A,0))*ROUNDUP(G1989*DIODE_SAFETY/V_STICK,0)*PRICE_STICK</f>
        <v>162</v>
      </c>
      <c r="AG1989" s="24" t="n">
        <f aca="false">SUM(X1989:AF1989)</f>
        <v>4213.08549616</v>
      </c>
      <c r="AH1989" s="20" t="n">
        <f aca="false">FIXED_BOM</f>
        <v>3754</v>
      </c>
      <c r="AI1989" s="24" t="n">
        <f aca="false">(AG1989+AH1989)*(1+CONT)</f>
        <v>9162.148320584</v>
      </c>
      <c r="AJ1989" s="24" t="n">
        <f aca="false">IF(AR1989&gt;0,AI1989/AR1989,1000000000000)</f>
        <v>492.488983039829</v>
      </c>
      <c r="AK1989" s="8" t="n">
        <f aca="false">IF(AND(AP1989&gt;=V_NEED,AR1989&gt;=P_MIN,AQ1989&gt;=Z_MIN,F1989&lt;=N_CAP,D1989&lt;=R_MAX,OR(CORONA_REQ=0,O1989&gt;=G1989),OR(CORE_MODE&lt;&gt;3,E_CORE&lt;=E_NULL_MAX),N_CW_A_OK="yes"),1,0)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IF(CORE_MODE=1,G1989,IF(OR(CORE_MODE=3,CORE_MODE=4),IF(A_FEED=2,0,G1989)+(CHOOSE(N_CW+1,0,1,CW_N2,CW_N3,CW_N4,CW_N5,CW_N6)+IF(A_FEED=2,CHOOSE(MIN(N_CW_A,6)+1,0,1,CW_N2,CW_N3,CW_N4,CW_N5,CW_N6),CHOOSE(MIN(N_CW_A,2)+1,0,CW_A1,CW_A2)))*CW_PER_SWING*AM1989,AM1989))</f>
        <v>40.05745945344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2*ROUNDUP(G1990*1000/V_ZENER,0)*PRICE_Z+(4+IF(CORE_MODE=1,1,0)+IF(OR(CORE_MODE=3,CORE_MODE=4),IF(A_FEED=2,0,1)+2*N_CW+2*N_CW_A,0))*ROUNDUP(G1990*DIODE_SAFETY/V_STICK,0)*PRICE_STICK</f>
        <v>162</v>
      </c>
      <c r="AG1990" s="24" t="n">
        <f aca="false">SUM(X1990:AF1990)</f>
        <v>5455.973661</v>
      </c>
      <c r="AH1990" s="20" t="n">
        <f aca="false">FIXED_BOM</f>
        <v>3754</v>
      </c>
      <c r="AI1990" s="24" t="n">
        <f aca="false">(AG1990+AH1990)*(1+CONT)</f>
        <v>10591.46971015</v>
      </c>
      <c r="AJ1990" s="24" t="n">
        <f aca="false">IF(AR1990&gt;0,AI1990/AR1990,1000000000000)</f>
        <v>416.822417249111</v>
      </c>
      <c r="AK1990" s="8" t="n">
        <f aca="false">IF(AND(AP1990&gt;=V_NEED,AR1990&gt;=P_MIN,AQ1990&gt;=Z_MIN,F1990&lt;=N_CAP,D1990&lt;=R_MAX,OR(CORONA_REQ=0,O1990&gt;=G1990),OR(CORE_MODE&lt;&gt;3,E_CORE&lt;=E_NULL_MAX),N_CW_A_OK="yes"),1,0)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IF(CORE_MODE=1,G1990,IF(OR(CORE_MODE=3,CORE_MODE=4),IF(A_FEED=2,0,G1990)+(CHOOSE(N_CW+1,0,1,CW_N2,CW_N3,CW_N4,CW_N5,CW_N6)+IF(A_FEED=2,CHOOSE(MIN(N_CW_A,6)+1,0,1,CW_N2,CW_N3,CW_N4,CW_N5,CW_N6),CHOOSE(MIN(N_CW_A,2)+1,0,CW_A1,CW_A2)))*CW_PER_SWING*AM1990,AM1990))</f>
        <v>40.442433717114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2*ROUNDUP(G1991*1000/V_ZENER,0)*PRICE_Z+(4+IF(CORE_MODE=1,1,0)+IF(OR(CORE_MODE=3,CORE_MODE=4),IF(A_FEED=2,0,1)+2*N_CW+2*N_CW_A,0))*ROUNDUP(G1991*DIODE_SAFETY/V_STICK,0)*PRICE_STICK</f>
        <v>162</v>
      </c>
      <c r="AG1991" s="24" t="n">
        <f aca="false">SUM(X1991:AF1991)</f>
        <v>1838.3593095</v>
      </c>
      <c r="AH1991" s="20" t="n">
        <f aca="false">FIXED_BOM</f>
        <v>3754</v>
      </c>
      <c r="AI1991" s="24" t="n">
        <f aca="false">(AG1991+AH1991)*(1+CONT)</f>
        <v>6431.213205925</v>
      </c>
      <c r="AJ1991" s="24" t="n">
        <f aca="false">IF(AR1991&gt;0,AI1991/AR1991,1000000000000)</f>
        <v>1071.44332607983</v>
      </c>
      <c r="AK1991" s="8" t="n">
        <f aca="false">IF(AND(AP1991&gt;=V_NEED,AR1991&gt;=P_MIN,AQ1991&gt;=Z_MIN,F1991&lt;=N_CAP,D1991&lt;=R_MAX,OR(CORONA_REQ=0,O1991&gt;=G1991),OR(CORE_MODE&lt;&gt;3,E_CORE&lt;=E_NULL_MAX),N_CW_A_OK="yes"),1,0)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IF(CORE_MODE=1,G1991,IF(OR(CORE_MODE=3,CORE_MODE=4),IF(A_FEED=2,0,G1991)+(CHOOSE(N_CW+1,0,1,CW_N2,CW_N3,CW_N4,CW_N5,CW_N6)+IF(A_FEED=2,CHOOSE(MIN(N_CW_A,6)+1,0,1,CW_N2,CW_N3,CW_N4,CW_N5,CW_N6),CHOOSE(MIN(N_CW_A,2)+1,0,CW_A1,CW_A2)))*CW_PER_SWING*AM1991,AM1991))</f>
        <v>39.1714570962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2*ROUNDUP(G1992*1000/V_ZENER,0)*PRICE_Z+(4+IF(CORE_MODE=1,1,0)+IF(OR(CORE_MODE=3,CORE_MODE=4),IF(A_FEED=2,0,1)+2*N_CW+2*N_CW_A,0))*ROUNDUP(G1992*DIODE_SAFETY/V_STICK,0)*PRICE_STICK</f>
        <v>162</v>
      </c>
      <c r="AG1992" s="24" t="n">
        <f aca="false">SUM(X1992:AF1992)</f>
        <v>2414.02556163</v>
      </c>
      <c r="AH1992" s="20" t="n">
        <f aca="false">FIXED_BOM</f>
        <v>3754</v>
      </c>
      <c r="AI1992" s="24" t="n">
        <f aca="false">(AG1992+AH1992)*(1+CONT)</f>
        <v>7093.2293958745</v>
      </c>
      <c r="AJ1992" s="24" t="n">
        <f aca="false">IF(AR1992&gt;0,AI1992/AR1992,1000000000000)</f>
        <v>710.919807659415</v>
      </c>
      <c r="AK1992" s="8" t="n">
        <f aca="false">IF(AND(AP1992&gt;=V_NEED,AR1992&gt;=P_MIN,AQ1992&gt;=Z_MIN,F1992&lt;=N_CAP,D1992&lt;=R_MAX,OR(CORONA_REQ=0,O1992&gt;=G1992),OR(CORE_MODE&lt;&gt;3,E_CORE&lt;=E_NULL_MAX),N_CW_A_OK="yes"),1,0)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IF(CORE_MODE=1,G1992,IF(OR(CORE_MODE=3,CORE_MODE=4),IF(A_FEED=2,0,G1992)+(CHOOSE(N_CW+1,0,1,CW_N2,CW_N3,CW_N4,CW_N5,CW_N6)+IF(A_FEED=2,CHOOSE(MIN(N_CW_A,6)+1,0,1,CW_N2,CW_N3,CW_N4,CW_N5,CW_N6),CHOOSE(MIN(N_CW_A,2)+1,0,CW_A1,CW_A2)))*CW_PER_SWING*AM1992,AM1992))</f>
        <v>39.499923985236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2*ROUNDUP(G1993*1000/V_ZENER,0)*PRICE_Z+(4+IF(CORE_MODE=1,1,0)+IF(OR(CORE_MODE=3,CORE_MODE=4),IF(A_FEED=2,0,1)+2*N_CW+2*N_CW_A,0))*ROUNDUP(G1993*DIODE_SAFETY/V_STICK,0)*PRICE_STICK</f>
        <v>162</v>
      </c>
      <c r="AG1993" s="24" t="n">
        <f aca="false">SUM(X1993:AF1993)</f>
        <v>3090.99465731</v>
      </c>
      <c r="AH1993" s="20" t="n">
        <f aca="false">FIXED_BOM</f>
        <v>3754</v>
      </c>
      <c r="AI1993" s="24" t="n">
        <f aca="false">(AG1993+AH1993)*(1+CONT)</f>
        <v>7871.7438559065</v>
      </c>
      <c r="AJ1993" s="24" t="n">
        <f aca="false">IF(AR1993&gt;0,AI1993/AR1993,1000000000000)</f>
        <v>563.310064972867</v>
      </c>
      <c r="AK1993" s="8" t="n">
        <f aca="false">IF(AND(AP1993&gt;=V_NEED,AR1993&gt;=P_MIN,AQ1993&gt;=Z_MIN,F1993&lt;=N_CAP,D1993&lt;=R_MAX,OR(CORONA_REQ=0,O1993&gt;=G1993),OR(CORE_MODE&lt;&gt;3,E_CORE&lt;=E_NULL_MAX),N_CW_A_OK="yes"),1,0)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IF(CORE_MODE=1,G1993,IF(OR(CORE_MODE=3,CORE_MODE=4),IF(A_FEED=2,0,G1993)+(CHOOSE(N_CW+1,0,1,CW_N2,CW_N3,CW_N4,CW_N5,CW_N6)+IF(A_FEED=2,CHOOSE(MIN(N_CW_A,6)+1,0,1,CW_N2,CW_N3,CW_N4,CW_N5,CW_N6),CHOOSE(MIN(N_CW_A,2)+1,0,CW_A1,CW_A2)))*CW_PER_SWING*AM1993,AM1993))</f>
        <v>39.726314268498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2*ROUNDUP(G1994*1000/V_ZENER,0)*PRICE_Z+(4+IF(CORE_MODE=1,1,0)+IF(OR(CORE_MODE=3,CORE_MODE=4),IF(A_FEED=2,0,1)+2*N_CW+2*N_CW_A,0))*ROUNDUP(G1994*DIODE_SAFETY/V_STICK,0)*PRICE_STICK</f>
        <v>162</v>
      </c>
      <c r="AG1994" s="24" t="n">
        <f aca="false">SUM(X1994:AF1994)</f>
        <v>3767.96367952</v>
      </c>
      <c r="AH1994" s="20" t="n">
        <f aca="false">FIXED_BOM</f>
        <v>3754</v>
      </c>
      <c r="AI1994" s="24" t="n">
        <f aca="false">(AG1994+AH1994)*(1+CONT)</f>
        <v>8650.258231448</v>
      </c>
      <c r="AJ1994" s="24" t="n">
        <f aca="false">IF(AR1994&gt;0,AI1994/AR1994,1000000000000)</f>
        <v>481.025887564862</v>
      </c>
      <c r="AK1994" s="8" t="n">
        <f aca="false">IF(AND(AP1994&gt;=V_NEED,AR1994&gt;=P_MIN,AQ1994&gt;=Z_MIN,F1994&lt;=N_CAP,D1994&lt;=R_MAX,OR(CORONA_REQ=0,O1994&gt;=G1994),OR(CORE_MODE&lt;&gt;3,E_CORE&lt;=E_NULL_MAX),N_CW_A_OK="yes"),1,0)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IF(CORE_MODE=1,G1994,IF(OR(CORE_MODE=3,CORE_MODE=4),IF(A_FEED=2,0,G1994)+(CHOOSE(N_CW+1,0,1,CW_N2,CW_N3,CW_N4,CW_N5,CW_N6)+IF(A_FEED=2,CHOOSE(MIN(N_CW_A,6)+1,0,1,CW_N2,CW_N3,CW_N4,CW_N5,CW_N6),CHOOSE(MIN(N_CW_A,2)+1,0,CW_A1,CW_A2)))*CW_PER_SWING*AM1994,AM1994))</f>
        <v>39.918884168592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2*ROUNDUP(G1995*1000/V_ZENER,0)*PRICE_Z+(4+IF(CORE_MODE=1,1,0)+IF(OR(CORE_MODE=3,CORE_MODE=4),IF(A_FEED=2,0,1)+2*N_CW+2*N_CW_A,0))*ROUNDUP(G1995*DIODE_SAFETY/V_STICK,0)*PRICE_STICK</f>
        <v>162</v>
      </c>
      <c r="AG1995" s="24" t="n">
        <f aca="false">SUM(X1995:AF1995)</f>
        <v>4343.62993165</v>
      </c>
      <c r="AH1995" s="20" t="n">
        <f aca="false">FIXED_BOM</f>
        <v>3754</v>
      </c>
      <c r="AI1995" s="24" t="n">
        <f aca="false">(AG1995+AH1995)*(1+CONT)</f>
        <v>9312.2744213975</v>
      </c>
      <c r="AJ1995" s="24" t="n">
        <f aca="false">IF(AR1995&gt;0,AI1995/AR1995,1000000000000)</f>
        <v>423.672611059736</v>
      </c>
      <c r="AK1995" s="8" t="n">
        <f aca="false">IF(AND(AP1995&gt;=V_NEED,AR1995&gt;=P_MIN,AQ1995&gt;=Z_MIN,F1995&lt;=N_CAP,D1995&lt;=R_MAX,OR(CORONA_REQ=0,O1995&gt;=G1995),OR(CORE_MODE&lt;&gt;3,E_CORE&lt;=E_NULL_MAX),N_CW_A_OK="yes"),1,0)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IF(CORE_MODE=1,G1995,IF(OR(CORE_MODE=3,CORE_MODE=4),IF(A_FEED=2,0,G1995)+(CHOOSE(N_CW+1,0,1,CW_N2,CW_N3,CW_N4,CW_N5,CW_N6)+IF(A_FEED=2,CHOOSE(MIN(N_CW_A,6)+1,0,1,CW_N2,CW_N3,CW_N4,CW_N5,CW_N6),CHOOSE(MIN(N_CW_A,2)+1,0,CW_A1,CW_A2)))*CW_PER_SWING*AM1995,AM1995))</f>
        <v>40.16293592454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2*ROUNDUP(G1996*1000/V_ZENER,0)*PRICE_Z+(4+IF(CORE_MODE=1,1,0)+IF(OR(CORE_MODE=3,CORE_MODE=4),IF(A_FEED=2,0,1)+2*N_CW+2*N_CW_A,0))*ROUNDUP(G1996*DIODE_SAFETY/V_STICK,0)*PRICE_STICK</f>
        <v>162</v>
      </c>
      <c r="AG1996" s="24" t="n">
        <f aca="false">SUM(X1996:AF1996)</f>
        <v>5697.56815607</v>
      </c>
      <c r="AH1996" s="20" t="n">
        <f aca="false">FIXED_BOM</f>
        <v>3754</v>
      </c>
      <c r="AI1996" s="24" t="n">
        <f aca="false">(AG1996+AH1996)*(1+CONT)</f>
        <v>10869.3033794805</v>
      </c>
      <c r="AJ1996" s="24" t="n">
        <f aca="false">IF(AR1996&gt;0,AI1996/AR1996,1000000000000)</f>
        <v>362.632759102882</v>
      </c>
      <c r="AK1996" s="8" t="n">
        <f aca="false">IF(AND(AP1996&gt;=V_NEED,AR1996&gt;=P_MIN,AQ1996&gt;=Z_MIN,F1996&lt;=N_CAP,D1996&lt;=R_MAX,OR(CORONA_REQ=0,O1996&gt;=G1996),OR(CORE_MODE&lt;&gt;3,E_CORE&lt;=E_NULL_MAX),N_CW_A_OK="yes"),1,0)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IF(CORE_MODE=1,G1996,IF(OR(CORE_MODE=3,CORE_MODE=4),IF(A_FEED=2,0,G1996)+(CHOOSE(N_CW+1,0,1,CW_N2,CW_N3,CW_N4,CW_N5,CW_N6)+IF(A_FEED=2,CHOOSE(MIN(N_CW_A,6)+1,0,1,CW_N2,CW_N3,CW_N4,CW_N5,CW_N6),CHOOSE(MIN(N_CW_A,2)+1,0,CW_A1,CW_A2)))*CW_PER_SWING*AM1996,AM1996))</f>
        <v>40.54339401255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2*ROUNDUP(G1997*1000/V_ZENER,0)*PRICE_Z+(4+IF(CORE_MODE=1,1,0)+IF(OR(CORE_MODE=3,CORE_MODE=4),IF(A_FEED=2,0,1)+2*N_CW+2*N_CW_A,0))*ROUNDUP(G1997*DIODE_SAFETY/V_STICK,0)*PRICE_STICK</f>
        <v>162</v>
      </c>
      <c r="AG1997" s="24" t="n">
        <f aca="false">SUM(X1997:AF1997)</f>
        <v>1848.10649247</v>
      </c>
      <c r="AH1997" s="20" t="n">
        <f aca="false">FIXED_BOM</f>
        <v>3754</v>
      </c>
      <c r="AI1997" s="24" t="n">
        <f aca="false">(AG1997+AH1997)*(1+CONT)</f>
        <v>6442.4224663405</v>
      </c>
      <c r="AJ1997" s="24" t="n">
        <f aca="false">IF(AR1997&gt;0,AI1997/AR1997,1000000000000)</f>
        <v>981.643684628182</v>
      </c>
      <c r="AK1997" s="8" t="n">
        <f aca="false">IF(AND(AP1997&gt;=V_NEED,AR1997&gt;=P_MIN,AQ1997&gt;=Z_MIN,F1997&lt;=N_CAP,D1997&lt;=R_MAX,OR(CORONA_REQ=0,O1997&gt;=G1997),OR(CORE_MODE&lt;&gt;3,E_CORE&lt;=E_NULL_MAX),N_CW_A_OK="yes"),1,0)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IF(CORE_MODE=1,G1997,IF(OR(CORE_MODE=3,CORE_MODE=4),IF(A_FEED=2,0,G1997)+(CHOOSE(N_CW+1,0,1,CW_N2,CW_N3,CW_N4,CW_N5,CW_N6)+IF(A_FEED=2,CHOOSE(MIN(N_CW_A,6)+1,0,1,CW_N2,CW_N3,CW_N4,CW_N5,CW_N6),CHOOSE(MIN(N_CW_A,2)+1,0,CW_A1,CW_A2)))*CW_PER_SWING*AM1997,AM1997))</f>
        <v>38.968560264348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2*ROUNDUP(G1998*1000/V_ZENER,0)*PRICE_Z+(4+IF(CORE_MODE=1,1,0)+IF(OR(CORE_MODE=3,CORE_MODE=4),IF(A_FEED=2,0,1)+2*N_CW+2*N_CW_A,0))*ROUNDUP(G1998*DIODE_SAFETY/V_STICK,0)*PRICE_STICK</f>
        <v>162</v>
      </c>
      <c r="AG1998" s="24" t="n">
        <f aca="false">SUM(X1998:AF1998)</f>
        <v>2529.94916865</v>
      </c>
      <c r="AH1998" s="20" t="n">
        <f aca="false">FIXED_BOM</f>
        <v>3754</v>
      </c>
      <c r="AI1998" s="24" t="n">
        <f aca="false">(AG1998+AH1998)*(1+CONT)</f>
        <v>7226.5415439475</v>
      </c>
      <c r="AJ1998" s="24" t="n">
        <f aca="false">IF(AR1998&gt;0,AI1998/AR1998,1000000000000)</f>
        <v>666.875057405694</v>
      </c>
      <c r="AK1998" s="8" t="n">
        <f aca="false">IF(AND(AP1998&gt;=V_NEED,AR1998&gt;=P_MIN,AQ1998&gt;=Z_MIN,F1998&lt;=N_CAP,D1998&lt;=R_MAX,OR(CORONA_REQ=0,O1998&gt;=G1998),OR(CORE_MODE&lt;&gt;3,E_CORE&lt;=E_NULL_MAX),N_CW_A_OK="yes"),1,0)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IF(CORE_MODE=1,G1998,IF(OR(CORE_MODE=3,CORE_MODE=4),IF(A_FEED=2,0,G1998)+(CHOOSE(N_CW+1,0,1,CW_N2,CW_N3,CW_N4,CW_N5,CW_N6)+IF(A_FEED=2,CHOOSE(MIN(N_CW_A,6)+1,0,1,CW_N2,CW_N3,CW_N4,CW_N5,CW_N6),CHOOSE(MIN(N_CW_A,2)+1,0,CW_A1,CW_A2)))*CW_PER_SWING*AM1998,AM1998))</f>
        <v>39.29463324072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2*ROUNDUP(G1999*1000/V_ZENER,0)*PRICE_Z+(4+IF(CORE_MODE=1,1,0)+IF(OR(CORE_MODE=3,CORE_MODE=4),IF(A_FEED=2,0,1)+2*N_CW+2*N_CW_A,0))*ROUNDUP(G1999*DIODE_SAFETY/V_STICK,0)*PRICE_STICK</f>
        <v>162</v>
      </c>
      <c r="AG1999" s="24" t="n">
        <f aca="false">SUM(X1999:AF1999)</f>
        <v>3211.79183636</v>
      </c>
      <c r="AH1999" s="20" t="n">
        <f aca="false">FIXED_BOM</f>
        <v>3754</v>
      </c>
      <c r="AI1999" s="24" t="n">
        <f aca="false">(AG1999+AH1999)*(1+CONT)</f>
        <v>8010.660611814</v>
      </c>
      <c r="AJ1999" s="24" t="n">
        <f aca="false">IF(AR1999&gt;0,AI1999/AR1999,1000000000000)</f>
        <v>529.03611439063</v>
      </c>
      <c r="AK1999" s="8" t="n">
        <f aca="false">IF(AND(AP1999&gt;=V_NEED,AR1999&gt;=P_MIN,AQ1999&gt;=Z_MIN,F1999&lt;=N_CAP,D1999&lt;=R_MAX,OR(CORONA_REQ=0,O1999&gt;=G1999),OR(CORE_MODE&lt;&gt;3,E_CORE&lt;=E_NULL_MAX),N_CW_A_OK="yes"),1,0)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IF(CORE_MODE=1,G1999,IF(OR(CORE_MODE=3,CORE_MODE=4),IF(A_FEED=2,0,G1999)+(CHOOSE(N_CW+1,0,1,CW_N2,CW_N3,CW_N4,CW_N5,CW_N6)+IF(A_FEED=2,CHOOSE(MIN(N_CW_A,6)+1,0,1,CW_N2,CW_N3,CW_N4,CW_N5,CW_N6),CHOOSE(MIN(N_CW_A,2)+1,0,CW_A1,CW_A2)))*CW_PER_SWING*AM1999,AM1999))</f>
        <v>39.519491250096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2*ROUNDUP(G2000*1000/V_ZENER,0)*PRICE_Z+(4+IF(CORE_MODE=1,1,0)+IF(OR(CORE_MODE=3,CORE_MODE=4),IF(A_FEED=2,0,1)+2*N_CW+2*N_CW_A,0))*ROUNDUP(G2000*DIODE_SAFETY/V_STICK,0)*PRICE_STICK</f>
        <v>162</v>
      </c>
      <c r="AG2000" s="24" t="n">
        <f aca="false">SUM(X2000:AF2000)</f>
        <v>3893.63451604</v>
      </c>
      <c r="AH2000" s="20" t="n">
        <f aca="false">FIXED_BOM</f>
        <v>3754</v>
      </c>
      <c r="AI2000" s="24" t="n">
        <f aca="false">(AG2000+AH2000)*(1+CONT)</f>
        <v>8794.779693446</v>
      </c>
      <c r="AJ2000" s="24" t="n">
        <f aca="false">IF(AR2000&gt;0,AI2000/AR2000,1000000000000)</f>
        <v>452.969732285659</v>
      </c>
      <c r="AK2000" s="8" t="n">
        <f aca="false">IF(AND(AP2000&gt;=V_NEED,AR2000&gt;=P_MIN,AQ2000&gt;=Z_MIN,F2000&lt;=N_CAP,D2000&lt;=R_MAX,OR(CORONA_REQ=0,O2000&gt;=G2000),OR(CORE_MODE&lt;&gt;3,E_CORE&lt;=E_NULL_MAX),N_CW_A_OK="yes"),1,0)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IF(CORE_MODE=1,G2000,IF(OR(CORE_MODE=3,CORE_MODE=4),IF(A_FEED=2,0,G2000)+(CHOOSE(N_CW+1,0,1,CW_N2,CW_N3,CW_N4,CW_N5,CW_N6)+IF(A_FEED=2,CHOOSE(MIN(N_CW_A,6)+1,0,1,CW_N2,CW_N3,CW_N4,CW_N5,CW_N6),CHOOSE(MIN(N_CW_A,2)+1,0,CW_A1,CW_A2)))*CW_PER_SWING*AM2000,AM2000))</f>
        <v>39.79266469893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2*ROUNDUP(G2001*1000/V_ZENER,0)*PRICE_Z+(4+IF(CORE_MODE=1,1,0)+IF(OR(CORE_MODE=3,CORE_MODE=4),IF(A_FEED=2,0,1)+2*N_CW+2*N_CW_A,0))*ROUNDUP(G2001*DIODE_SAFETY/V_STICK,0)*PRICE_STICK</f>
        <v>162</v>
      </c>
      <c r="AG2001" s="24" t="n">
        <f aca="false">SUM(X2001:AF2001)</f>
        <v>4575.47718375</v>
      </c>
      <c r="AH2001" s="20" t="n">
        <f aca="false">FIXED_BOM</f>
        <v>3754</v>
      </c>
      <c r="AI2001" s="24" t="n">
        <f aca="false">(AG2001+AH2001)*(1+CONT)</f>
        <v>9578.8987613125</v>
      </c>
      <c r="AJ2001" s="24" t="n">
        <f aca="false">IF(AR2001&gt;0,AI2001/AR2001,1000000000000)</f>
        <v>403.836140765997</v>
      </c>
      <c r="AK2001" s="8" t="n">
        <f aca="false">IF(AND(AP2001&gt;=V_NEED,AR2001&gt;=P_MIN,AQ2001&gt;=Z_MIN,F2001&lt;=N_CAP,D2001&lt;=R_MAX,OR(CORONA_REQ=0,O2001&gt;=G2001),OR(CORE_MODE&lt;&gt;3,E_CORE&lt;=E_NULL_MAX),N_CW_A_OK="yes"),1,0)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IF(CORE_MODE=1,G2001,IF(OR(CORE_MODE=3,CORE_MODE=4),IF(A_FEED=2,0,G2001)+(CHOOSE(N_CW+1,0,1,CW_N2,CW_N3,CW_N4,CW_N5,CW_N6)+IF(A_FEED=2,CHOOSE(MIN(N_CW_A,6)+1,0,1,CW_N2,CW_N3,CW_N4,CW_N5,CW_N6),CHOOSE(MIN(N_CW_A,2)+1,0,CW_A1,CW_A2)))*CW_PER_SWING*AM2001,AM2001))</f>
        <v>40.030468512606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2*ROUNDUP(G2002*1000/V_ZENER,0)*PRICE_Z+(4+IF(CORE_MODE=1,1,0)+IF(OR(CORE_MODE=3,CORE_MODE=4),IF(A_FEED=2,0,1)+2*N_CW+2*N_CW_A,0))*ROUNDUP(G2002*DIODE_SAFETY/V_STICK,0)*PRICE_STICK</f>
        <v>162</v>
      </c>
      <c r="AG2002" s="24" t="n">
        <f aca="false">SUM(X2002:AF2002)</f>
        <v>5939.16253811</v>
      </c>
      <c r="AH2002" s="20" t="n">
        <f aca="false">FIXED_BOM</f>
        <v>3754</v>
      </c>
      <c r="AI2002" s="24" t="n">
        <f aca="false">(AG2002+AH2002)*(1+CONT)</f>
        <v>11147.1369188265</v>
      </c>
      <c r="AJ2002" s="24" t="n">
        <f aca="false">IF(AR2002&gt;0,AI2002/AR2002,1000000000000)</f>
        <v>345.140476480794</v>
      </c>
      <c r="AK2002" s="8" t="n">
        <f aca="false">IF(AND(AP2002&gt;=V_NEED,AR2002&gt;=P_MIN,AQ2002&gt;=Z_MIN,F2002&lt;=N_CAP,D2002&lt;=R_MAX,OR(CORONA_REQ=0,O2002&gt;=G2002),OR(CORE_MODE&lt;&gt;3,E_CORE&lt;=E_NULL_MAX),N_CW_A_OK="yes"),1,0)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IF(CORE_MODE=1,G2002,IF(OR(CORE_MODE=3,CORE_MODE=4),IF(A_FEED=2,0,G2002)+(CHOOSE(N_CW+1,0,1,CW_N2,CW_N3,CW_N4,CW_N5,CW_N6)+IF(A_FEED=2,CHOOSE(MIN(N_CW_A,6)+1,0,1,CW_N2,CW_N3,CW_N4,CW_N5,CW_N6),CHOOSE(MIN(N_CW_A,2)+1,0,CW_A1,CW_A2)))*CW_PER_SWING*AM2002,AM2002))</f>
        <v>40.401427351428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2*ROUNDUP(G2003*1000/V_ZENER,0)*PRICE_Z+(4+IF(CORE_MODE=1,1,0)+IF(OR(CORE_MODE=3,CORE_MODE=4),IF(A_FEED=2,0,1)+2*N_CW+2*N_CW_A,0))*ROUNDUP(G2003*DIODE_SAFETY/V_STICK,0)*PRICE_STICK</f>
        <v>162</v>
      </c>
      <c r="AG2003" s="24" t="n">
        <f aca="false">SUM(X2003:AF2003)</f>
        <v>1781.02055758</v>
      </c>
      <c r="AH2003" s="20" t="n">
        <f aca="false">FIXED_BOM</f>
        <v>3754</v>
      </c>
      <c r="AI2003" s="24" t="n">
        <f aca="false">(AG2003+AH2003)*(1+CONT)</f>
        <v>6365.273641217</v>
      </c>
      <c r="AJ2003" s="24" t="n">
        <f aca="false">IF(AR2003&gt;0,AI2003/AR2003,1000000000000)</f>
        <v>1287.21824807057</v>
      </c>
      <c r="AK2003" s="8" t="n">
        <f aca="false">IF(AND(AP2003&gt;=V_NEED,AR2003&gt;=P_MIN,AQ2003&gt;=Z_MIN,F2003&lt;=N_CAP,D2003&lt;=R_MAX,OR(CORONA_REQ=0,O2003&gt;=G2003),OR(CORE_MODE&lt;&gt;3,E_CORE&lt;=E_NULL_MAX),N_CW_A_OK="yes"),1,0)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IF(CORE_MODE=1,G2003,IF(OR(CORE_MODE=3,CORE_MODE=4),IF(A_FEED=2,0,G2003)+(CHOOSE(N_CW+1,0,1,CW_N2,CW_N3,CW_N4,CW_N5,CW_N6)+IF(A_FEED=2,CHOOSE(MIN(N_CW_A,6)+1,0,1,CW_N2,CW_N3,CW_N4,CW_N5,CW_N6),CHOOSE(MIN(N_CW_A,2)+1,0,CW_A1,CW_A2)))*CW_PER_SWING*AM2003,AM2003))</f>
        <v>39.11163050223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2*ROUNDUP(G2004*1000/V_ZENER,0)*PRICE_Z+(4+IF(CORE_MODE=1,1,0)+IF(OR(CORE_MODE=3,CORE_MODE=4),IF(A_FEED=2,0,1)+2*N_CW+2*N_CW_A,0))*ROUNDUP(G2004*DIODE_SAFETY/V_STICK,0)*PRICE_STICK</f>
        <v>162</v>
      </c>
      <c r="AG2004" s="24" t="n">
        <f aca="false">SUM(X2004:AF2004)</f>
        <v>2371.62826593</v>
      </c>
      <c r="AH2004" s="20" t="n">
        <f aca="false">FIXED_BOM</f>
        <v>3754</v>
      </c>
      <c r="AI2004" s="24" t="n">
        <f aca="false">(AG2004+AH2004)*(1+CONT)</f>
        <v>7044.4725058195</v>
      </c>
      <c r="AJ2004" s="24" t="n">
        <f aca="false">IF(AR2004&gt;0,AI2004/AR2004,1000000000000)</f>
        <v>846.531257886969</v>
      </c>
      <c r="AK2004" s="8" t="n">
        <f aca="false">IF(AND(AP2004&gt;=V_NEED,AR2004&gt;=P_MIN,AQ2004&gt;=Z_MIN,F2004&lt;=N_CAP,D2004&lt;=R_MAX,OR(CORONA_REQ=0,O2004&gt;=G2004),OR(CORE_MODE&lt;&gt;3,E_CORE&lt;=E_NULL_MAX),N_CW_A_OK="yes"),1,0)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IF(CORE_MODE=1,G2004,IF(OR(CORE_MODE=3,CORE_MODE=4),IF(A_FEED=2,0,G2004)+(CHOOSE(N_CW+1,0,1,CW_N2,CW_N3,CW_N4,CW_N5,CW_N6)+IF(A_FEED=2,CHOOSE(MIN(N_CW_A,6)+1,0,1,CW_N2,CW_N3,CW_N4,CW_N5,CW_N6),CHOOSE(MIN(N_CW_A,2)+1,0,CW_A1,CW_A2)))*CW_PER_SWING*AM2004,AM2004))</f>
        <v>39.442537993716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2*ROUNDUP(G2005*1000/V_ZENER,0)*PRICE_Z+(4+IF(CORE_MODE=1,1,0)+IF(OR(CORE_MODE=3,CORE_MODE=4),IF(A_FEED=2,0,1)+2*N_CW+2*N_CW_A,0))*ROUNDUP(G2005*DIODE_SAFETY/V_STICK,0)*PRICE_STICK</f>
        <v>162</v>
      </c>
      <c r="AG2005" s="24" t="n">
        <f aca="false">SUM(X2005:AF2005)</f>
        <v>3070.57938722</v>
      </c>
      <c r="AH2005" s="20" t="n">
        <f aca="false">FIXED_BOM</f>
        <v>3754</v>
      </c>
      <c r="AI2005" s="24" t="n">
        <f aca="false">(AG2005+AH2005)*(1+CONT)</f>
        <v>7848.266295303</v>
      </c>
      <c r="AJ2005" s="24" t="n">
        <f aca="false">IF(AR2005&gt;0,AI2005/AR2005,1000000000000)</f>
        <v>670.148877240115</v>
      </c>
      <c r="AK2005" s="8" t="n">
        <f aca="false">IF(AND(AP2005&gt;=V_NEED,AR2005&gt;=P_MIN,AQ2005&gt;=Z_MIN,F2005&lt;=N_CAP,D2005&lt;=R_MAX,OR(CORONA_REQ=0,O2005&gt;=G2005),OR(CORE_MODE&lt;&gt;3,E_CORE&lt;=E_NULL_MAX),N_CW_A_OK="yes"),1,0)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IF(CORE_MODE=1,G2005,IF(OR(CORE_MODE=3,CORE_MODE=4),IF(A_FEED=2,0,G2005)+(CHOOSE(N_CW+1,0,1,CW_N2,CW_N3,CW_N4,CW_N5,CW_N6)+IF(A_FEED=2,CHOOSE(MIN(N_CW_A,6)+1,0,1,CW_N2,CW_N3,CW_N4,CW_N5,CW_N6),CHOOSE(MIN(N_CW_A,2)+1,0,CW_A1,CW_A2)))*CW_PER_SWING*AM2005,AM2005))</f>
        <v>39.669713514288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2*ROUNDUP(G2006*1000/V_ZENER,0)*PRICE_Z+(4+IF(CORE_MODE=1,1,0)+IF(OR(CORE_MODE=3,CORE_MODE=4),IF(A_FEED=2,0,1)+2*N_CW+2*N_CW_A,0))*ROUNDUP(G2006*DIODE_SAFETY/V_STICK,0)*PRICE_STICK</f>
        <v>162</v>
      </c>
      <c r="AG2006" s="24" t="n">
        <f aca="false">SUM(X2006:AF2006)</f>
        <v>3661.18715057</v>
      </c>
      <c r="AH2006" s="20" t="n">
        <f aca="false">FIXED_BOM</f>
        <v>3754</v>
      </c>
      <c r="AI2006" s="24" t="n">
        <f aca="false">(AG2006+AH2006)*(1+CONT)</f>
        <v>8527.4652231555</v>
      </c>
      <c r="AJ2006" s="24" t="n">
        <f aca="false">IF(AR2006&gt;0,AI2006/AR2006,1000000000000)</f>
        <v>565.103219524659</v>
      </c>
      <c r="AK2006" s="8" t="n">
        <f aca="false">IF(AND(AP2006&gt;=V_NEED,AR2006&gt;=P_MIN,AQ2006&gt;=Z_MIN,F2006&lt;=N_CAP,D2006&lt;=R_MAX,OR(CORONA_REQ=0,O2006&gt;=G2006),OR(CORE_MODE&lt;&gt;3,E_CORE&lt;=E_NULL_MAX),N_CW_A_OK="yes"),1,0)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IF(CORE_MODE=1,G2006,IF(OR(CORE_MODE=3,CORE_MODE=4),IF(A_FEED=2,0,G2006)+(CHOOSE(N_CW+1,0,1,CW_N2,CW_N3,CW_N4,CW_N5,CW_N6)+IF(A_FEED=2,CHOOSE(MIN(N_CW_A,6)+1,0,1,CW_N2,CW_N3,CW_N4,CW_N5,CW_N6),CHOOSE(MIN(N_CW_A,2)+1,0,CW_A1,CW_A2)))*CW_PER_SWING*AM2006,AM2006))</f>
        <v>39.841854510744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2*ROUNDUP(G2007*1000/V_ZENER,0)*PRICE_Z+(4+IF(CORE_MODE=1,1,0)+IF(OR(CORE_MODE=3,CORE_MODE=4),IF(A_FEED=2,0,1)+2*N_CW+2*N_CW_A,0))*ROUNDUP(G2007*DIODE_SAFETY/V_STICK,0)*PRICE_STICK</f>
        <v>162</v>
      </c>
      <c r="AG2007" s="24" t="n">
        <f aca="false">SUM(X2007:AF2007)</f>
        <v>4360.13827186</v>
      </c>
      <c r="AH2007" s="20" t="n">
        <f aca="false">FIXED_BOM</f>
        <v>3754</v>
      </c>
      <c r="AI2007" s="24" t="n">
        <f aca="false">(AG2007+AH2007)*(1+CONT)</f>
        <v>9331.259012639</v>
      </c>
      <c r="AJ2007" s="24" t="n">
        <f aca="false">IF(AR2007&gt;0,AI2007/AR2007,1000000000000)</f>
        <v>504.862829348873</v>
      </c>
      <c r="AK2007" s="8" t="n">
        <f aca="false">IF(AND(AP2007&gt;=V_NEED,AR2007&gt;=P_MIN,AQ2007&gt;=Z_MIN,F2007&lt;=N_CAP,D2007&lt;=R_MAX,OR(CORONA_REQ=0,O2007&gt;=G2007),OR(CORE_MODE&lt;&gt;3,E_CORE&lt;=E_NULL_MAX),N_CW_A_OK="yes"),1,0)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IF(CORE_MODE=1,G2007,IF(OR(CORE_MODE=3,CORE_MODE=4),IF(A_FEED=2,0,G2007)+(CHOOSE(N_CW+1,0,1,CW_N2,CW_N3,CW_N4,CW_N5,CW_N6)+IF(A_FEED=2,CHOOSE(MIN(N_CW_A,6)+1,0,1,CW_N2,CW_N3,CW_N4,CW_N5,CW_N6),CHOOSE(MIN(N_CW_A,2)+1,0,CW_A1,CW_A2)))*CW_PER_SWING*AM2007,AM2007))</f>
        <v>40.007845189026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2*ROUNDUP(G2008*1000/V_ZENER,0)*PRICE_Z+(4+IF(CORE_MODE=1,1,0)+IF(OR(CORE_MODE=3,CORE_MODE=4),IF(A_FEED=2,0,1)+2*N_CW+2*N_CW_A,0))*ROUNDUP(G2008*DIODE_SAFETY/V_STICK,0)*PRICE_STICK</f>
        <v>162</v>
      </c>
      <c r="AG2008" s="24" t="n">
        <f aca="false">SUM(X2008:AF2008)</f>
        <v>5649.69716997</v>
      </c>
      <c r="AH2008" s="20" t="n">
        <f aca="false">FIXED_BOM</f>
        <v>3754</v>
      </c>
      <c r="AI2008" s="24" t="n">
        <f aca="false">(AG2008+AH2008)*(1+CONT)</f>
        <v>10814.2517454655</v>
      </c>
      <c r="AJ2008" s="24" t="n">
        <f aca="false">IF(AR2008&gt;0,AI2008/AR2008,1000000000000)</f>
        <v>427.720201777094</v>
      </c>
      <c r="AK2008" s="8" t="n">
        <f aca="false">IF(AND(AP2008&gt;=V_NEED,AR2008&gt;=P_MIN,AQ2008&gt;=Z_MIN,F2008&lt;=N_CAP,D2008&lt;=R_MAX,OR(CORONA_REQ=0,O2008&gt;=G2008),OR(CORE_MODE&lt;&gt;3,E_CORE&lt;=E_NULL_MAX),N_CW_A_OK="yes"),1,0)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IF(CORE_MODE=1,G2008,IF(OR(CORE_MODE=3,CORE_MODE=4),IF(A_FEED=2,0,G2008)+(CHOOSE(N_CW+1,0,1,CW_N2,CW_N3,CW_N4,CW_N5,CW_N6)+IF(A_FEED=2,CHOOSE(MIN(N_CW_A,6)+1,0,1,CW_N2,CW_N3,CW_N4,CW_N5,CW_N6),CHOOSE(MIN(N_CW_A,2)+1,0,CW_A1,CW_A2)))*CW_PER_SWING*AM2008,AM2008))</f>
        <v>40.391117397774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2*ROUNDUP(G2009*1000/V_ZENER,0)*PRICE_Z+(4+IF(CORE_MODE=1,1,0)+IF(OR(CORE_MODE=3,CORE_MODE=4),IF(A_FEED=2,0,1)+2*N_CW+2*N_CW_A,0))*ROUNDUP(G2009*DIODE_SAFETY/V_STICK,0)*PRICE_STICK</f>
        <v>162</v>
      </c>
      <c r="AG2009" s="24" t="n">
        <f aca="false">SUM(X2009:AF2009)</f>
        <v>1902.3602115</v>
      </c>
      <c r="AH2009" s="20" t="n">
        <f aca="false">FIXED_BOM</f>
        <v>3754</v>
      </c>
      <c r="AI2009" s="24" t="n">
        <f aca="false">(AG2009+AH2009)*(1+CONT)</f>
        <v>6504.814243225</v>
      </c>
      <c r="AJ2009" s="24" t="n">
        <f aca="false">IF(AR2009&gt;0,AI2009/AR2009,1000000000000)</f>
        <v>1094.60579405864</v>
      </c>
      <c r="AK2009" s="8" t="n">
        <f aca="false">IF(AND(AP2009&gt;=V_NEED,AR2009&gt;=P_MIN,AQ2009&gt;=Z_MIN,F2009&lt;=N_CAP,D2009&lt;=R_MAX,OR(CORONA_REQ=0,O2009&gt;=G2009),OR(CORE_MODE&lt;&gt;3,E_CORE&lt;=E_NULL_MAX),N_CW_A_OK="yes"),1,0)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IF(CORE_MODE=1,G2009,IF(OR(CORE_MODE=3,CORE_MODE=4),IF(A_FEED=2,0,G2009)+(CHOOSE(N_CW+1,0,1,CW_N2,CW_N3,CW_N4,CW_N5,CW_N6)+IF(A_FEED=2,CHOOSE(MIN(N_CW_A,6)+1,0,1,CW_N2,CW_N3,CW_N4,CW_N5,CW_N6),CHOOSE(MIN(N_CW_A,2)+1,0,CW_A1,CW_A2)))*CW_PER_SWING*AM2009,AM2009))</f>
        <v>39.118557568662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2*ROUNDUP(G2010*1000/V_ZENER,0)*PRICE_Z+(4+IF(CORE_MODE=1,1,0)+IF(OR(CORE_MODE=3,CORE_MODE=4),IF(A_FEED=2,0,1)+2*N_CW+2*N_CW_A,0))*ROUNDUP(G2010*DIODE_SAFETY/V_STICK,0)*PRICE_STICK</f>
        <v>162</v>
      </c>
      <c r="AG2010" s="24" t="n">
        <f aca="false">SUM(X2010:AF2010)</f>
        <v>2499.46604481</v>
      </c>
      <c r="AH2010" s="20" t="n">
        <f aca="false">FIXED_BOM</f>
        <v>3754</v>
      </c>
      <c r="AI2010" s="24" t="n">
        <f aca="false">(AG2010+AH2010)*(1+CONT)</f>
        <v>7191.4859515315</v>
      </c>
      <c r="AJ2010" s="24" t="n">
        <f aca="false">IF(AR2010&gt;0,AI2010/AR2010,1000000000000)</f>
        <v>727.255163004124</v>
      </c>
      <c r="AK2010" s="8" t="n">
        <f aca="false">IF(AND(AP2010&gt;=V_NEED,AR2010&gt;=P_MIN,AQ2010&gt;=Z_MIN,F2010&lt;=N_CAP,D2010&lt;=R_MAX,OR(CORONA_REQ=0,O2010&gt;=G2010),OR(CORE_MODE&lt;&gt;3,E_CORE&lt;=E_NULL_MAX),N_CW_A_OK="yes"),1,0)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IF(CORE_MODE=1,G2010,IF(OR(CORE_MODE=3,CORE_MODE=4),IF(A_FEED=2,0,G2010)+(CHOOSE(N_CW+1,0,1,CW_N2,CW_N3,CW_N4,CW_N5,CW_N6)+IF(A_FEED=2,CHOOSE(MIN(N_CW_A,6)+1,0,1,CW_N2,CW_N3,CW_N4,CW_N5,CW_N6),CHOOSE(MIN(N_CW_A,2)+1,0,CW_A1,CW_A2)))*CW_PER_SWING*AM2010,AM2010))</f>
        <v>39.44605670577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2*ROUNDUP(G2011*1000/V_ZENER,0)*PRICE_Z+(4+IF(CORE_MODE=1,1,0)+IF(OR(CORE_MODE=3,CORE_MODE=4),IF(A_FEED=2,0,1)+2*N_CW+2*N_CW_A,0))*ROUNDUP(G2011*DIODE_SAFETY/V_STICK,0)*PRICE_STICK</f>
        <v>162</v>
      </c>
      <c r="AG2011" s="24" t="n">
        <f aca="false">SUM(X2011:AF2011)</f>
        <v>3204.91534559</v>
      </c>
      <c r="AH2011" s="20" t="n">
        <f aca="false">FIXED_BOM</f>
        <v>3754</v>
      </c>
      <c r="AI2011" s="24" t="n">
        <f aca="false">(AG2011+AH2011)*(1+CONT)</f>
        <v>8002.7526474285</v>
      </c>
      <c r="AJ2011" s="24" t="n">
        <f aca="false">IF(AR2011&gt;0,AI2011/AR2011,1000000000000)</f>
        <v>577.573453074261</v>
      </c>
      <c r="AK2011" s="8" t="n">
        <f aca="false">IF(AND(AP2011&gt;=V_NEED,AR2011&gt;=P_MIN,AQ2011&gt;=Z_MIN,F2011&lt;=N_CAP,D2011&lt;=R_MAX,OR(CORONA_REQ=0,O2011&gt;=G2011),OR(CORE_MODE&lt;&gt;3,E_CORE&lt;=E_NULL_MAX),N_CW_A_OK="yes"),1,0)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IF(CORE_MODE=1,G2011,IF(OR(CORE_MODE=3,CORE_MODE=4),IF(A_FEED=2,0,G2011)+(CHOOSE(N_CW+1,0,1,CW_N2,CW_N3,CW_N4,CW_N5,CW_N6)+IF(A_FEED=2,CHOOSE(MIN(N_CW_A,6)+1,0,1,CW_N2,CW_N3,CW_N4,CW_N5,CW_N6),CHOOSE(MIN(N_CW_A,2)+1,0,CW_A1,CW_A2)))*CW_PER_SWING*AM2011,AM2011))</f>
        <v>39.672264474414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2*ROUNDUP(G2012*1000/V_ZENER,0)*PRICE_Z+(4+IF(CORE_MODE=1,1,0)+IF(OR(CORE_MODE=3,CORE_MODE=4),IF(A_FEED=2,0,1)+2*N_CW+2*N_CW_A,0))*ROUNDUP(G2012*DIODE_SAFETY/V_STICK,0)*PRICE_STICK</f>
        <v>162</v>
      </c>
      <c r="AG2012" s="24" t="n">
        <f aca="false">SUM(X2012:AF2012)</f>
        <v>3910.36452487</v>
      </c>
      <c r="AH2012" s="20" t="n">
        <f aca="false">FIXED_BOM</f>
        <v>3754</v>
      </c>
      <c r="AI2012" s="24" t="n">
        <f aca="false">(AG2012+AH2012)*(1+CONT)</f>
        <v>8814.0192036005</v>
      </c>
      <c r="AJ2012" s="24" t="n">
        <f aca="false">IF(AR2012&gt;0,AI2012/AR2012,1000000000000)</f>
        <v>495.071855394876</v>
      </c>
      <c r="AK2012" s="8" t="n">
        <f aca="false">IF(AND(AP2012&gt;=V_NEED,AR2012&gt;=P_MIN,AQ2012&gt;=Z_MIN,F2012&lt;=N_CAP,D2012&lt;=R_MAX,OR(CORONA_REQ=0,O2012&gt;=G2012),OR(CORE_MODE&lt;&gt;3,E_CORE&lt;=E_NULL_MAX),N_CW_A_OK="yes"),1,0)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IF(CORE_MODE=1,G2012,IF(OR(CORE_MODE=3,CORE_MODE=4),IF(A_FEED=2,0,G2012)+(CHOOSE(N_CW+1,0,1,CW_N2,CW_N3,CW_N4,CW_N5,CW_N6)+IF(A_FEED=2,CHOOSE(MIN(N_CW_A,6)+1,0,1,CW_N2,CW_N3,CW_N4,CW_N5,CW_N6),CHOOSE(MIN(N_CW_A,2)+1,0,CW_A1,CW_A2)))*CW_PER_SWING*AM2012,AM2012))</f>
        <v>39.86690145867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2*ROUNDUP(G2013*1000/V_ZENER,0)*PRICE_Z+(4+IF(CORE_MODE=1,1,0)+IF(OR(CORE_MODE=3,CORE_MODE=4),IF(A_FEED=2,0,1)+2*N_CW+2*N_CW_A,0))*ROUNDUP(G2013*DIODE_SAFETY/V_STICK,0)*PRICE_STICK</f>
        <v>162</v>
      </c>
      <c r="AG2013" s="24" t="n">
        <f aca="false">SUM(X2013:AF2013)</f>
        <v>4507.47034621</v>
      </c>
      <c r="AH2013" s="20" t="n">
        <f aca="false">FIXED_BOM</f>
        <v>3754</v>
      </c>
      <c r="AI2013" s="24" t="n">
        <f aca="false">(AG2013+AH2013)*(1+CONT)</f>
        <v>9500.6908981415</v>
      </c>
      <c r="AJ2013" s="24" t="n">
        <f aca="false">IF(AR2013&gt;0,AI2013/AR2013,1000000000000)</f>
        <v>436.795360584049</v>
      </c>
      <c r="AK2013" s="8" t="n">
        <f aca="false">IF(AND(AP2013&gt;=V_NEED,AR2013&gt;=P_MIN,AQ2013&gt;=Z_MIN,F2013&lt;=N_CAP,D2013&lt;=R_MAX,OR(CORONA_REQ=0,O2013&gt;=G2013),OR(CORE_MODE&lt;&gt;3,E_CORE&lt;=E_NULL_MAX),N_CW_A_OK="yes"),1,0)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IF(CORE_MODE=1,G2013,IF(OR(CORE_MODE=3,CORE_MODE=4),IF(A_FEED=2,0,G2013)+(CHOOSE(N_CW+1,0,1,CW_N2,CW_N3,CW_N4,CW_N5,CW_N6)+IF(A_FEED=2,CHOOSE(MIN(N_CW_A,6)+1,0,1,CW_N2,CW_N3,CW_N4,CW_N5,CW_N6),CHOOSE(MIN(N_CW_A,2)+1,0,CW_A1,CW_A2)))*CW_PER_SWING*AM2013,AM2013))</f>
        <v>40.109866615962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2*ROUNDUP(G2014*1000/V_ZENER,0)*PRICE_Z+(4+IF(CORE_MODE=1,1,0)+IF(OR(CORE_MODE=3,CORE_MODE=4),IF(A_FEED=2,0,1)+2*N_CW+2*N_CW_A,0))*ROUNDUP(G2014*DIODE_SAFETY/V_STICK,0)*PRICE_STICK</f>
        <v>162</v>
      </c>
      <c r="AG2014" s="24" t="n">
        <f aca="false">SUM(X2014:AF2014)</f>
        <v>5918.36889674</v>
      </c>
      <c r="AH2014" s="20" t="n">
        <f aca="false">FIXED_BOM</f>
        <v>3754</v>
      </c>
      <c r="AI2014" s="24" t="n">
        <f aca="false">(AG2014+AH2014)*(1+CONT)</f>
        <v>11123.224231251</v>
      </c>
      <c r="AJ2014" s="24" t="n">
        <f aca="false">IF(AR2014&gt;0,AI2014/AR2014,1000000000000)</f>
        <v>374.677253909611</v>
      </c>
      <c r="AK2014" s="8" t="n">
        <f aca="false">IF(AND(AP2014&gt;=V_NEED,AR2014&gt;=P_MIN,AQ2014&gt;=Z_MIN,F2014&lt;=N_CAP,D2014&lt;=R_MAX,OR(CORONA_REQ=0,O2014&gt;=G2014),OR(CORE_MODE&lt;&gt;3,E_CORE&lt;=E_NULL_MAX),N_CW_A_OK="yes"),1,0)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IF(CORE_MODE=1,G2014,IF(OR(CORE_MODE=3,CORE_MODE=4),IF(A_FEED=2,0,G2014)+(CHOOSE(N_CW+1,0,1,CW_N2,CW_N3,CW_N4,CW_N5,CW_N6)+IF(A_FEED=2,CHOOSE(MIN(N_CW_A,6)+1,0,1,CW_N2,CW_N3,CW_N4,CW_N5,CW_N6),CHOOSE(MIN(N_CW_A,2)+1,0,CW_A1,CW_A2)))*CW_PER_SWING*AM2014,AM2014))</f>
        <v>40.48866084978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2*ROUNDUP(G2015*1000/V_ZENER,0)*PRICE_Z+(4+IF(CORE_MODE=1,1,0)+IF(OR(CORE_MODE=3,CORE_MODE=4),IF(A_FEED=2,0,1)+2*N_CW+2*N_CW_A,0))*ROUNDUP(G2015*DIODE_SAFETY/V_STICK,0)*PRICE_STICK</f>
        <v>162</v>
      </c>
      <c r="AG2015" s="24" t="n">
        <f aca="false">SUM(X2015:AF2015)</f>
        <v>1915.35645945</v>
      </c>
      <c r="AH2015" s="20" t="n">
        <f aca="false">FIXED_BOM</f>
        <v>3754</v>
      </c>
      <c r="AI2015" s="24" t="n">
        <f aca="false">(AG2015+AH2015)*(1+CONT)</f>
        <v>6519.7599283675</v>
      </c>
      <c r="AJ2015" s="24" t="n">
        <f aca="false">IF(AR2015&gt;0,AI2015/AR2015,1000000000000)</f>
        <v>1007.3916107715</v>
      </c>
      <c r="AK2015" s="8" t="n">
        <f aca="false">IF(AND(AP2015&gt;=V_NEED,AR2015&gt;=P_MIN,AQ2015&gt;=Z_MIN,F2015&lt;=N_CAP,D2015&lt;=R_MAX,OR(CORONA_REQ=0,O2015&gt;=G2015),OR(CORE_MODE&lt;&gt;3,E_CORE&lt;=E_NULL_MAX),N_CW_A_OK="yes"),1,0)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IF(CORE_MODE=1,G2015,IF(OR(CORE_MODE=3,CORE_MODE=4),IF(A_FEED=2,0,G2015)+(CHOOSE(N_CW+1,0,1,CW_N2,CW_N3,CW_N4,CW_N5,CW_N6)+IF(A_FEED=2,CHOOSE(MIN(N_CW_A,6)+1,0,1,CW_N2,CW_N3,CW_N4,CW_N5,CW_N6),CHOOSE(MIN(N_CW_A,2)+1,0,CW_A1,CW_A2)))*CW_PER_SWING*AM2015,AM2015))</f>
        <v>38.895677508402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2*ROUNDUP(G2016*1000/V_ZENER,0)*PRICE_Z+(4+IF(CORE_MODE=1,1,0)+IF(OR(CORE_MODE=3,CORE_MODE=4),IF(A_FEED=2,0,1)+2*N_CW+2*N_CW_A,0))*ROUNDUP(G2016*DIODE_SAFETY/V_STICK,0)*PRICE_STICK</f>
        <v>162</v>
      </c>
      <c r="AG2016" s="24" t="n">
        <f aca="false">SUM(X2016:AF2016)</f>
        <v>2627.30375322</v>
      </c>
      <c r="AH2016" s="20" t="n">
        <f aca="false">FIXED_BOM</f>
        <v>3754</v>
      </c>
      <c r="AI2016" s="24" t="n">
        <f aca="false">(AG2016+AH2016)*(1+CONT)</f>
        <v>7338.499316203</v>
      </c>
      <c r="AJ2016" s="24" t="n">
        <f aca="false">IF(AR2016&gt;0,AI2016/AR2016,1000000000000)</f>
        <v>686.543063912642</v>
      </c>
      <c r="AK2016" s="8" t="n">
        <f aca="false">IF(AND(AP2016&gt;=V_NEED,AR2016&gt;=P_MIN,AQ2016&gt;=Z_MIN,F2016&lt;=N_CAP,D2016&lt;=R_MAX,OR(CORONA_REQ=0,O2016&gt;=G2016),OR(CORE_MODE&lt;&gt;3,E_CORE&lt;=E_NULL_MAX),N_CW_A_OK="yes"),1,0)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IF(CORE_MODE=1,G2016,IF(OR(CORE_MODE=3,CORE_MODE=4),IF(A_FEED=2,0,G2016)+(CHOOSE(N_CW+1,0,1,CW_N2,CW_N3,CW_N4,CW_N5,CW_N6)+IF(A_FEED=2,CHOOSE(MIN(N_CW_A,6)+1,0,1,CW_N2,CW_N3,CW_N4,CW_N5,CW_N6),CHOOSE(MIN(N_CW_A,2)+1,0,CW_A1,CW_A2)))*CW_PER_SWING*AM2016,AM2016))</f>
        <v>39.226754780928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2*ROUNDUP(G2017*1000/V_ZENER,0)*PRICE_Z+(4+IF(CORE_MODE=1,1,0)+IF(OR(CORE_MODE=3,CORE_MODE=4),IF(A_FEED=2,0,1)+2*N_CW+2*N_CW_A,0))*ROUNDUP(G2017*DIODE_SAFETY/V_STICK,0)*PRICE_STICK</f>
        <v>162</v>
      </c>
      <c r="AG2017" s="24" t="n">
        <f aca="false">SUM(X2017:AF2017)</f>
        <v>3339.25118246</v>
      </c>
      <c r="AH2017" s="20" t="n">
        <f aca="false">FIXED_BOM</f>
        <v>3754</v>
      </c>
      <c r="AI2017" s="24" t="n">
        <f aca="false">(AG2017+AH2017)*(1+CONT)</f>
        <v>8157.238859829</v>
      </c>
      <c r="AJ2017" s="24" t="n">
        <f aca="false">IF(AR2017&gt;0,AI2017/AR2017,1000000000000)</f>
        <v>546.581260780643</v>
      </c>
      <c r="AK2017" s="8" t="n">
        <f aca="false">IF(AND(AP2017&gt;=V_NEED,AR2017&gt;=P_MIN,AQ2017&gt;=Z_MIN,F2017&lt;=N_CAP,D2017&lt;=R_MAX,OR(CORONA_REQ=0,O2017&gt;=G2017),OR(CORE_MODE&lt;&gt;3,E_CORE&lt;=E_NULL_MAX),N_CW_A_OK="yes"),1,0)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IF(CORE_MODE=1,G2017,IF(OR(CORE_MODE=3,CORE_MODE=4),IF(A_FEED=2,0,G2017)+(CHOOSE(N_CW+1,0,1,CW_N2,CW_N3,CW_N4,CW_N5,CW_N6)+IF(A_FEED=2,CHOOSE(MIN(N_CW_A,6)+1,0,1,CW_N2,CW_N3,CW_N4,CW_N5,CW_N6),CHOOSE(MIN(N_CW_A,2)+1,0,CW_A1,CW_A2)))*CW_PER_SWING*AM2017,AM2017))</f>
        <v>39.454342020522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2*ROUNDUP(G2018*1000/V_ZENER,0)*PRICE_Z+(4+IF(CORE_MODE=1,1,0)+IF(OR(CORE_MODE=3,CORE_MODE=4),IF(A_FEED=2,0,1)+2*N_CW+2*N_CW_A,0))*ROUNDUP(G2018*DIODE_SAFETY/V_STICK,0)*PRICE_STICK</f>
        <v>162</v>
      </c>
      <c r="AG2018" s="24" t="n">
        <f aca="false">SUM(X2018:AF2018)</f>
        <v>4051.19853973</v>
      </c>
      <c r="AH2018" s="20" t="n">
        <f aca="false">FIXED_BOM</f>
        <v>3754</v>
      </c>
      <c r="AI2018" s="24" t="n">
        <f aca="false">(AG2018+AH2018)*(1+CONT)</f>
        <v>8975.9783206895</v>
      </c>
      <c r="AJ2018" s="24" t="n">
        <f aca="false">IF(AR2018&gt;0,AI2018/AR2018,1000000000000)</f>
        <v>468.714550409938</v>
      </c>
      <c r="AK2018" s="8" t="n">
        <f aca="false">IF(AND(AP2018&gt;=V_NEED,AR2018&gt;=P_MIN,AQ2018&gt;=Z_MIN,F2018&lt;=N_CAP,D2018&lt;=R_MAX,OR(CORONA_REQ=0,O2018&gt;=G2018),OR(CORE_MODE&lt;&gt;3,E_CORE&lt;=E_NULL_MAX),N_CW_A_OK="yes"),1,0)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IF(CORE_MODE=1,G2018,IF(OR(CORE_MODE=3,CORE_MODE=4),IF(A_FEED=2,0,G2018)+(CHOOSE(N_CW+1,0,1,CW_N2,CW_N3,CW_N4,CW_N5,CW_N6)+IF(A_FEED=2,CHOOSE(MIN(N_CW_A,6)+1,0,1,CW_N2,CW_N3,CW_N4,CW_N5,CW_N6),CHOOSE(MIN(N_CW_A,2)+1,0,CW_A1,CW_A2)))*CW_PER_SWING*AM2018,AM2018))</f>
        <v>39.729913626546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2*ROUNDUP(G2019*1000/V_ZENER,0)*PRICE_Z+(4+IF(CORE_MODE=1,1,0)+IF(OR(CORE_MODE=3,CORE_MODE=4),IF(A_FEED=2,0,1)+2*N_CW+2*N_CW_A,0))*ROUNDUP(G2019*DIODE_SAFETY/V_STICK,0)*PRICE_STICK</f>
        <v>162</v>
      </c>
      <c r="AG2019" s="24" t="n">
        <f aca="false">SUM(X2019:AF2019)</f>
        <v>4763.14596897</v>
      </c>
      <c r="AH2019" s="20" t="n">
        <f aca="false">FIXED_BOM</f>
        <v>3754</v>
      </c>
      <c r="AI2019" s="24" t="n">
        <f aca="false">(AG2019+AH2019)*(1+CONT)</f>
        <v>9794.7178643155</v>
      </c>
      <c r="AJ2019" s="24" t="n">
        <f aca="false">IF(AR2019&gt;0,AI2019/AR2019,1000000000000)</f>
        <v>418.951932331497</v>
      </c>
      <c r="AK2019" s="8" t="n">
        <f aca="false">IF(AND(AP2019&gt;=V_NEED,AR2019&gt;=P_MIN,AQ2019&gt;=Z_MIN,F2019&lt;=N_CAP,D2019&lt;=R_MAX,OR(CORONA_REQ=0,O2019&gt;=G2019),OR(CORE_MODE&lt;&gt;3,E_CORE&lt;=E_NULL_MAX),N_CW_A_OK="yes"),1,0)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IF(CORE_MODE=1,G2019,IF(OR(CORE_MODE=3,CORE_MODE=4),IF(A_FEED=2,0,G2019)+(CHOOSE(N_CW+1,0,1,CW_N2,CW_N3,CW_N4,CW_N5,CW_N6)+IF(A_FEED=2,CHOOSE(MIN(N_CW_A,6)+1,0,1,CW_N2,CW_N3,CW_N4,CW_N5,CW_N6),CHOOSE(MIN(N_CW_A,2)+1,0,CW_A1,CW_A2)))*CW_PER_SWING*AM2019,AM2019))</f>
        <v>39.967700462118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2*ROUNDUP(G2020*1000/V_ZENER,0)*PRICE_Z+(4+IF(CORE_MODE=1,1,0)+IF(OR(CORE_MODE=3,CORE_MODE=4),IF(A_FEED=2,0,1)+2*N_CW+2*N_CW_A,0))*ROUNDUP(G2020*DIODE_SAFETY/V_STICK,0)*PRICE_STICK</f>
        <v>162</v>
      </c>
      <c r="AG2020" s="24" t="n">
        <f aca="false">SUM(X2020:AF2020)</f>
        <v>6187.04063048</v>
      </c>
      <c r="AH2020" s="20" t="n">
        <f aca="false">FIXED_BOM</f>
        <v>3754</v>
      </c>
      <c r="AI2020" s="24" t="n">
        <f aca="false">(AG2020+AH2020)*(1+CONT)</f>
        <v>11432.196725052</v>
      </c>
      <c r="AJ2020" s="24" t="n">
        <f aca="false">IF(AR2020&gt;0,AI2020/AR2020,1000000000000)</f>
        <v>358.82267776332</v>
      </c>
      <c r="AK2020" s="8" t="n">
        <f aca="false">IF(AND(AP2020&gt;=V_NEED,AR2020&gt;=P_MIN,AQ2020&gt;=Z_MIN,F2020&lt;=N_CAP,D2020&lt;=R_MAX,OR(CORONA_REQ=0,O2020&gt;=G2020),OR(CORE_MODE&lt;&gt;3,E_CORE&lt;=E_NULL_MAX),N_CW_A_OK="yes"),1,0)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IF(CORE_MODE=1,G2020,IF(OR(CORE_MODE=3,CORE_MODE=4),IF(A_FEED=2,0,G2020)+(CHOOSE(N_CW+1,0,1,CW_N2,CW_N3,CW_N4,CW_N5,CW_N6)+IF(A_FEED=2,CHOOSE(MIN(N_CW_A,6)+1,0,1,CW_N2,CW_N3,CW_N4,CW_N5,CW_N6),CHOOSE(MIN(N_CW_A,2)+1,0,CW_A1,CW_A2)))*CW_PER_SWING*AM2020,AM2020))</f>
        <v>40.338353695068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2*ROUNDUP(G2021*1000/V_ZENER,0)*PRICE_Z+(4+IF(CORE_MODE=1,1,0)+IF(OR(CORE_MODE=3,CORE_MODE=4),IF(A_FEED=2,0,1)+2*N_CW+2*N_CW_A,0))*ROUNDUP(G2021*DIODE_SAFETY/V_STICK,0)*PRICE_STICK</f>
        <v>162</v>
      </c>
      <c r="AG2021" s="24" t="n">
        <f aca="false">SUM(X2021:AF2021)</f>
        <v>1834.73180674</v>
      </c>
      <c r="AH2021" s="20" t="n">
        <f aca="false">FIXED_BOM</f>
        <v>3754</v>
      </c>
      <c r="AI2021" s="24" t="n">
        <f aca="false">(AG2021+AH2021)*(1+CONT)</f>
        <v>6427.041577751</v>
      </c>
      <c r="AJ2021" s="24" t="n">
        <f aca="false">IF(AR2021&gt;0,AI2021/AR2021,1000000000000)</f>
        <v>1311.22047737971</v>
      </c>
      <c r="AK2021" s="8" t="n">
        <f aca="false">IF(AND(AP2021&gt;=V_NEED,AR2021&gt;=P_MIN,AQ2021&gt;=Z_MIN,F2021&lt;=N_CAP,D2021&lt;=R_MAX,OR(CORONA_REQ=0,O2021&gt;=G2021),OR(CORE_MODE&lt;&gt;3,E_CORE&lt;=E_NULL_MAX),N_CW_A_OK="yes"),1,0)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IF(CORE_MODE=1,G2021,IF(OR(CORE_MODE=3,CORE_MODE=4),IF(A_FEED=2,0,G2021)+(CHOOSE(N_CW+1,0,1,CW_N2,CW_N3,CW_N4,CW_N5,CW_N6)+IF(A_FEED=2,CHOOSE(MIN(N_CW_A,6)+1,0,1,CW_N2,CW_N3,CW_N4,CW_N5,CW_N6),CHOOSE(MIN(N_CW_A,2)+1,0,CW_A1,CW_A2)))*CW_PER_SWING*AM2021,AM2021))</f>
        <v>39.062601982404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2*ROUNDUP(G2022*1000/V_ZENER,0)*PRICE_Z+(4+IF(CORE_MODE=1,1,0)+IF(OR(CORE_MODE=3,CORE_MODE=4),IF(A_FEED=2,0,1)+2*N_CW+2*N_CW_A,0))*ROUNDUP(G2022*DIODE_SAFETY/V_STICK,0)*PRICE_STICK</f>
        <v>162</v>
      </c>
      <c r="AG2022" s="24" t="n">
        <f aca="false">SUM(X2022:AF2022)</f>
        <v>2445.15462378</v>
      </c>
      <c r="AH2022" s="20" t="n">
        <f aca="false">FIXED_BOM</f>
        <v>3754</v>
      </c>
      <c r="AI2022" s="24" t="n">
        <f aca="false">(AG2022+AH2022)*(1+CONT)</f>
        <v>7129.027817347</v>
      </c>
      <c r="AJ2022" s="24" t="n">
        <f aca="false">IF(AR2022&gt;0,AI2022/AR2022,1000000000000)</f>
        <v>864.320286987041</v>
      </c>
      <c r="AK2022" s="8" t="n">
        <f aca="false">IF(AND(AP2022&gt;=V_NEED,AR2022&gt;=P_MIN,AQ2022&gt;=Z_MIN,F2022&lt;=N_CAP,D2022&lt;=R_MAX,OR(CORONA_REQ=0,O2022&gt;=G2022),OR(CORE_MODE&lt;&gt;3,E_CORE&lt;=E_NULL_MAX),N_CW_A_OK="yes"),1,0)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IF(CORE_MODE=1,G2022,IF(OR(CORE_MODE=3,CORE_MODE=4),IF(A_FEED=2,0,G2022)+(CHOOSE(N_CW+1,0,1,CW_N2,CW_N3,CW_N4,CW_N5,CW_N6)+IF(A_FEED=2,CHOOSE(MIN(N_CW_A,6)+1,0,1,CW_N2,CW_N3,CW_N4,CW_N5,CW_N6),CHOOSE(MIN(N_CW_A,2)+1,0,CW_A1,CW_A2)))*CW_PER_SWING*AM2022,AM2022))</f>
        <v>39.392142736518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2*ROUNDUP(G2023*1000/V_ZENER,0)*PRICE_Z+(4+IF(CORE_MODE=1,1,0)+IF(OR(CORE_MODE=3,CORE_MODE=4),IF(A_FEED=2,0,1)+2*N_CW+2*N_CW_A,0))*ROUNDUP(G2023*DIODE_SAFETY/V_STICK,0)*PRICE_STICK</f>
        <v>162</v>
      </c>
      <c r="AG2023" s="24" t="n">
        <f aca="false">SUM(X2023:AF2023)</f>
        <v>3170.96142965</v>
      </c>
      <c r="AH2023" s="20" t="n">
        <f aca="false">FIXED_BOM</f>
        <v>3754</v>
      </c>
      <c r="AI2023" s="24" t="n">
        <f aca="false">(AG2023+AH2023)*(1+CONT)</f>
        <v>7963.7056440975</v>
      </c>
      <c r="AJ2023" s="24" t="n">
        <f aca="false">IF(AR2023&gt;0,AI2023/AR2023,1000000000000)</f>
        <v>685.715844323791</v>
      </c>
      <c r="AK2023" s="8" t="n">
        <f aca="false">IF(AND(AP2023&gt;=V_NEED,AR2023&gt;=P_MIN,AQ2023&gt;=Z_MIN,F2023&lt;=N_CAP,D2023&lt;=R_MAX,OR(CORONA_REQ=0,O2023&gt;=G2023),OR(CORE_MODE&lt;&gt;3,E_CORE&lt;=E_NULL_MAX),N_CW_A_OK="yes"),1,0)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IF(CORE_MODE=1,G2023,IF(OR(CORE_MODE=3,CORE_MODE=4),IF(A_FEED=2,0,G2023)+(CHOOSE(N_CW+1,0,1,CW_N2,CW_N3,CW_N4,CW_N5,CW_N6)+IF(A_FEED=2,CHOOSE(MIN(N_CW_A,6)+1,0,1,CW_N2,CW_N3,CW_N4,CW_N5,CW_N6),CHOOSE(MIN(N_CW_A,2)+1,0,CW_A1,CW_A2)))*CW_PER_SWING*AM2023,AM2023))</f>
        <v>39.619029629322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2*ROUNDUP(G2024*1000/V_ZENER,0)*PRICE_Z+(4+IF(CORE_MODE=1,1,0)+IF(OR(CORE_MODE=3,CORE_MODE=4),IF(A_FEED=2,0,1)+2*N_CW+2*N_CW_A,0))*ROUNDUP(G2024*DIODE_SAFETY/V_STICK,0)*PRICE_STICK</f>
        <v>162</v>
      </c>
      <c r="AG2024" s="24" t="n">
        <f aca="false">SUM(X2024:AF2024)</f>
        <v>3781.38422972</v>
      </c>
      <c r="AH2024" s="20" t="n">
        <f aca="false">FIXED_BOM</f>
        <v>3754</v>
      </c>
      <c r="AI2024" s="24" t="n">
        <f aca="false">(AG2024+AH2024)*(1+CONT)</f>
        <v>8665.691864178</v>
      </c>
      <c r="AJ2024" s="24" t="n">
        <f aca="false">IF(AR2024&gt;0,AI2024/AR2024,1000000000000)</f>
        <v>578.443596585126</v>
      </c>
      <c r="AK2024" s="8" t="n">
        <f aca="false">IF(AND(AP2024&gt;=V_NEED,AR2024&gt;=P_MIN,AQ2024&gt;=Z_MIN,F2024&lt;=N_CAP,D2024&lt;=R_MAX,OR(CORONA_REQ=0,O2024&gt;=G2024),OR(CORE_MODE&lt;&gt;3,E_CORE&lt;=E_NULL_MAX),N_CW_A_OK="yes"),1,0)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IF(CORE_MODE=1,G2024,IF(OR(CORE_MODE=3,CORE_MODE=4),IF(A_FEED=2,0,G2024)+(CHOOSE(N_CW+1,0,1,CW_N2,CW_N3,CW_N4,CW_N5,CW_N6)+IF(A_FEED=2,CHOOSE(MIN(N_CW_A,6)+1,0,1,CW_N2,CW_N3,CW_N4,CW_N5,CW_N6),CHOOSE(MIN(N_CW_A,2)+1,0,CW_A1,CW_A2)))*CW_PER_SWING*AM2024,AM2024))</f>
        <v>39.79105177905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2*ROUNDUP(G2025*1000/V_ZENER,0)*PRICE_Z+(4+IF(CORE_MODE=1,1,0)+IF(OR(CORE_MODE=3,CORE_MODE=4),IF(A_FEED=2,0,1)+2*N_CW+2*N_CW_A,0))*ROUNDUP(G2025*DIODE_SAFETY/V_STICK,0)*PRICE_STICK</f>
        <v>162</v>
      </c>
      <c r="AG2025" s="24" t="n">
        <f aca="false">SUM(X2025:AF2025)</f>
        <v>4507.19097559</v>
      </c>
      <c r="AH2025" s="20" t="n">
        <f aca="false">FIXED_BOM</f>
        <v>3754</v>
      </c>
      <c r="AI2025" s="24" t="n">
        <f aca="false">(AG2025+AH2025)*(1+CONT)</f>
        <v>9500.3696219285</v>
      </c>
      <c r="AJ2025" s="24" t="n">
        <f aca="false">IF(AR2025&gt;0,AI2025/AR2025,1000000000000)</f>
        <v>517.75529776194</v>
      </c>
      <c r="AK2025" s="8" t="n">
        <f aca="false">IF(AND(AP2025&gt;=V_NEED,AR2025&gt;=P_MIN,AQ2025&gt;=Z_MIN,F2025&lt;=N_CAP,D2025&lt;=R_MAX,OR(CORONA_REQ=0,O2025&gt;=G2025),OR(CORE_MODE&lt;&gt;3,E_CORE&lt;=E_NULL_MAX),N_CW_A_OK="yes"),1,0)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IF(CORE_MODE=1,G2025,IF(OR(CORE_MODE=3,CORE_MODE=4),IF(A_FEED=2,0,G2025)+(CHOOSE(N_CW+1,0,1,CW_N2,CW_N3,CW_N4,CW_N5,CW_N6)+IF(A_FEED=2,CHOOSE(MIN(N_CW_A,6)+1,0,1,CW_N2,CW_N3,CW_N4,CW_N5,CW_N6),CHOOSE(MIN(N_CW_A,2)+1,0,CW_A1,CW_A2)))*CW_PER_SWING*AM2025,AM2025))</f>
        <v>39.958854869934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2*ROUNDUP(G2026*1000/V_ZENER,0)*PRICE_Z+(4+IF(CORE_MODE=1,1,0)+IF(OR(CORE_MODE=3,CORE_MODE=4),IF(A_FEED=2,0,1)+2*N_CW+2*N_CW_A,0))*ROUNDUP(G2026*DIODE_SAFETY/V_STICK,0)*PRICE_STICK</f>
        <v>162</v>
      </c>
      <c r="AG2026" s="24" t="n">
        <f aca="false">SUM(X2026:AF2026)</f>
        <v>5843.42060697</v>
      </c>
      <c r="AH2026" s="20" t="n">
        <f aca="false">FIXED_BOM</f>
        <v>3754</v>
      </c>
      <c r="AI2026" s="24" t="n">
        <f aca="false">(AG2026+AH2026)*(1+CONT)</f>
        <v>11037.0336980155</v>
      </c>
      <c r="AJ2026" s="24" t="n">
        <f aca="false">IF(AR2026&gt;0,AI2026/AR2026,1000000000000)</f>
        <v>440.40599978283</v>
      </c>
      <c r="AK2026" s="8" t="n">
        <f aca="false">IF(AND(AP2026&gt;=V_NEED,AR2026&gt;=P_MIN,AQ2026&gt;=Z_MIN,F2026&lt;=N_CAP,D2026&lt;=R_MAX,OR(CORONA_REQ=0,O2026&gt;=G2026),OR(CORE_MODE&lt;&gt;3,E_CORE&lt;=E_NULL_MAX),N_CW_A_OK="yes"),1,0)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IF(CORE_MODE=1,G2026,IF(OR(CORE_MODE=3,CORE_MODE=4),IF(A_FEED=2,0,G2026)+(CHOOSE(N_CW+1,0,1,CW_N2,CW_N3,CW_N4,CW_N5,CW_N6)+IF(A_FEED=2,CHOOSE(MIN(N_CW_A,6)+1,0,1,CW_N2,CW_N3,CW_N4,CW_N5,CW_N6),CHOOSE(MIN(N_CW_A,2)+1,0,CW_A1,CW_A2)))*CW_PER_SWING*AM2026,AM2026))</f>
        <v>40.340531136906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2*ROUNDUP(G2027*1000/V_ZENER,0)*PRICE_Z+(4+IF(CORE_MODE=1,1,0)+IF(OR(CORE_MODE=3,CORE_MODE=4),IF(A_FEED=2,0,1)+2*N_CW+2*N_CW_A,0))*ROUNDUP(G2027*DIODE_SAFETY/V_STICK,0)*PRICE_STICK</f>
        <v>162</v>
      </c>
      <c r="AG2027" s="24" t="n">
        <f aca="false">SUM(X2027:AF2027)</f>
        <v>1966.3610535</v>
      </c>
      <c r="AH2027" s="20" t="n">
        <f aca="false">FIXED_BOM</f>
        <v>3754</v>
      </c>
      <c r="AI2027" s="24" t="n">
        <f aca="false">(AG2027+AH2027)*(1+CONT)</f>
        <v>6578.415211525</v>
      </c>
      <c r="AJ2027" s="24" t="n">
        <f aca="false">IF(AR2027&gt;0,AI2027/AR2027,1000000000000)</f>
        <v>1117.47399744125</v>
      </c>
      <c r="AK2027" s="8" t="n">
        <f aca="false">IF(AND(AP2027&gt;=V_NEED,AR2027&gt;=P_MIN,AQ2027&gt;=Z_MIN,F2027&lt;=N_CAP,D2027&lt;=R_MAX,OR(CORONA_REQ=0,O2027&gt;=G2027),OR(CORE_MODE&lt;&gt;3,E_CORE&lt;=E_NULL_MAX),N_CW_A_OK="yes"),1,0)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IF(CORE_MODE=1,G2027,IF(OR(CORE_MODE=3,CORE_MODE=4),IF(A_FEED=2,0,G2027)+(CHOOSE(N_CW+1,0,1,CW_N2,CW_N3,CW_N4,CW_N5,CW_N6)+IF(A_FEED=2,CHOOSE(MIN(N_CW_A,6)+1,0,1,CW_N2,CW_N3,CW_N4,CW_N5,CW_N6),CHOOSE(MIN(N_CW_A,2)+1,0,CW_A1,CW_A2)))*CW_PER_SWING*AM2027,AM2027))</f>
        <v>39.06846367281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2*ROUNDUP(G2028*1000/V_ZENER,0)*PRICE_Z+(4+IF(CORE_MODE=1,1,0)+IF(OR(CORE_MODE=3,CORE_MODE=4),IF(A_FEED=2,0,1)+2*N_CW+2*N_CW_A,0))*ROUNDUP(G2028*DIODE_SAFETY/V_STICK,0)*PRICE_STICK</f>
        <v>162</v>
      </c>
      <c r="AG2028" s="24" t="n">
        <f aca="false">SUM(X2028:AF2028)</f>
        <v>2584.90651602</v>
      </c>
      <c r="AH2028" s="20" t="n">
        <f aca="false">FIXED_BOM</f>
        <v>3754</v>
      </c>
      <c r="AI2028" s="24" t="n">
        <f aca="false">(AG2028+AH2028)*(1+CONT)</f>
        <v>7289.742493423</v>
      </c>
      <c r="AJ2028" s="24" t="n">
        <f aca="false">IF(AR2028&gt;0,AI2028/AR2028,1000000000000)</f>
        <v>744.360554177424</v>
      </c>
      <c r="AK2028" s="8" t="n">
        <f aca="false">IF(AND(AP2028&gt;=V_NEED,AR2028&gt;=P_MIN,AQ2028&gt;=Z_MIN,F2028&lt;=N_CAP,D2028&lt;=R_MAX,OR(CORONA_REQ=0,O2028&gt;=G2028),OR(CORE_MODE&lt;&gt;3,E_CORE&lt;=E_NULL_MAX),N_CW_A_OK="yes"),1,0)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IF(CORE_MODE=1,G2028,IF(OR(CORE_MODE=3,CORE_MODE=4),IF(A_FEED=2,0,G2028)+(CHOOSE(N_CW+1,0,1,CW_N2,CW_N3,CW_N4,CW_N5,CW_N6)+IF(A_FEED=2,CHOOSE(MIN(N_CW_A,6)+1,0,1,CW_N2,CW_N3,CW_N4,CW_N5,CW_N6),CHOOSE(MIN(N_CW_A,2)+1,0,CW_A1,CW_A2)))*CW_PER_SWING*AM2028,AM2028))</f>
        <v>39.395088437562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2*ROUNDUP(G2029*1000/V_ZENER,0)*PRICE_Z+(4+IF(CORE_MODE=1,1,0)+IF(OR(CORE_MODE=3,CORE_MODE=4),IF(A_FEED=2,0,1)+2*N_CW+2*N_CW_A,0))*ROUNDUP(G2029*DIODE_SAFETY/V_STICK,0)*PRICE_STICK</f>
        <v>162</v>
      </c>
      <c r="AG2029" s="24" t="n">
        <f aca="false">SUM(X2029:AF2029)</f>
        <v>3318.83597387</v>
      </c>
      <c r="AH2029" s="20" t="n">
        <f aca="false">FIXED_BOM</f>
        <v>3754</v>
      </c>
      <c r="AI2029" s="24" t="n">
        <f aca="false">(AG2029+AH2029)*(1+CONT)</f>
        <v>8133.7613699505</v>
      </c>
      <c r="AJ2029" s="24" t="n">
        <f aca="false">IF(AR2029&gt;0,AI2029/AR2029,1000000000000)</f>
        <v>593.484407293907</v>
      </c>
      <c r="AK2029" s="8" t="n">
        <f aca="false">IF(AND(AP2029&gt;=V_NEED,AR2029&gt;=P_MIN,AQ2029&gt;=Z_MIN,F2029&lt;=N_CAP,D2029&lt;=R_MAX,OR(CORONA_REQ=0,O2029&gt;=G2029),OR(CORE_MODE&lt;&gt;3,E_CORE&lt;=E_NULL_MAX),N_CW_A_OK="yes"),1,0)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IF(CORE_MODE=1,G2029,IF(OR(CORE_MODE=3,CORE_MODE=4),IF(A_FEED=2,0,G2029)+(CHOOSE(N_CW+1,0,1,CW_N2,CW_N3,CW_N4,CW_N5,CW_N6)+IF(A_FEED=2,CHOOSE(MIN(N_CW_A,6)+1,0,1,CW_N2,CW_N3,CW_N4,CW_N5,CW_N6),CHOOSE(MIN(N_CW_A,2)+1,0,CW_A1,CW_A2)))*CW_PER_SWING*AM2029,AM2029))</f>
        <v>39.62114340327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2*ROUNDUP(G2030*1000/V_ZENER,0)*PRICE_Z+(4+IF(CORE_MODE=1,1,0)+IF(OR(CORE_MODE=3,CORE_MODE=4),IF(A_FEED=2,0,1)+2*N_CW+2*N_CW_A,0))*ROUNDUP(G2030*DIODE_SAFETY/V_STICK,0)*PRICE_STICK</f>
        <v>162</v>
      </c>
      <c r="AG2030" s="24" t="n">
        <f aca="false">SUM(X2030:AF2030)</f>
        <v>4052.76537022</v>
      </c>
      <c r="AH2030" s="20" t="n">
        <f aca="false">FIXED_BOM</f>
        <v>3754</v>
      </c>
      <c r="AI2030" s="24" t="n">
        <f aca="false">(AG2030+AH2030)*(1+CONT)</f>
        <v>8977.780175753</v>
      </c>
      <c r="AJ2030" s="24" t="n">
        <f aca="false">IF(AR2030&gt;0,AI2030/AR2030,1000000000000)</f>
        <v>508.795651869898</v>
      </c>
      <c r="AK2030" s="8" t="n">
        <f aca="false">IF(AND(AP2030&gt;=V_NEED,AR2030&gt;=P_MIN,AQ2030&gt;=Z_MIN,F2030&lt;=N_CAP,D2030&lt;=R_MAX,OR(CORONA_REQ=0,O2030&gt;=G2030),OR(CORE_MODE&lt;&gt;3,E_CORE&lt;=E_NULL_MAX),N_CW_A_OK="yes"),1,0)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IF(CORE_MODE=1,G2030,IF(OR(CORE_MODE=3,CORE_MODE=4),IF(A_FEED=2,0,G2030)+(CHOOSE(N_CW+1,0,1,CW_N2,CW_N3,CW_N4,CW_N5,CW_N6)+IF(A_FEED=2,CHOOSE(MIN(N_CW_A,6)+1,0,1,CW_N2,CW_N3,CW_N4,CW_N5,CW_N6),CHOOSE(MIN(N_CW_A,2)+1,0,CW_A1,CW_A2)))*CW_PER_SWING*AM2030,AM2030))</f>
        <v>39.817524887712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2*ROUNDUP(G2031*1000/V_ZENER,0)*PRICE_Z+(4+IF(CORE_MODE=1,1,0)+IF(OR(CORE_MODE=3,CORE_MODE=4),IF(A_FEED=2,0,1)+2*N_CW+2*N_CW_A,0))*ROUNDUP(G2031*DIODE_SAFETY/V_STICK,0)*PRICE_STICK</f>
        <v>162</v>
      </c>
      <c r="AG2031" s="24" t="n">
        <f aca="false">SUM(X2031:AF2031)</f>
        <v>4786.69477354</v>
      </c>
      <c r="AH2031" s="20" t="n">
        <f aca="false">FIXED_BOM</f>
        <v>3754</v>
      </c>
      <c r="AI2031" s="24" t="n">
        <f aca="false">(AG2031+AH2031)*(1+CONT)</f>
        <v>9821.798989571</v>
      </c>
      <c r="AJ2031" s="24" t="n">
        <f aca="false">IF(AR2031&gt;0,AI2031/AR2031,1000000000000)</f>
        <v>455.6005779766</v>
      </c>
      <c r="AK2031" s="8" t="n">
        <f aca="false">IF(AND(AP2031&gt;=V_NEED,AR2031&gt;=P_MIN,AQ2031&gt;=Z_MIN,F2031&lt;=N_CAP,D2031&lt;=R_MAX,OR(CORONA_REQ=0,O2031&gt;=G2031),OR(CORE_MODE&lt;&gt;3,E_CORE&lt;=E_NULL_MAX),N_CW_A_OK="yes"),1,0)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IF(CORE_MODE=1,G2031,IF(OR(CORE_MODE=3,CORE_MODE=4),IF(A_FEED=2,0,G2031)+(CHOOSE(N_CW+1,0,1,CW_N2,CW_N3,CW_N4,CW_N5,CW_N6)+IF(A_FEED=2,CHOOSE(MIN(N_CW_A,6)+1,0,1,CW_N2,CW_N3,CW_N4,CW_N5,CW_N6),CHOOSE(MIN(N_CW_A,2)+1,0,CW_A1,CW_A2)))*CW_PER_SWING*AM2031,AM2031))</f>
        <v>40.059467114238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2*ROUNDUP(G2032*1000/V_ZENER,0)*PRICE_Z+(4+IF(CORE_MODE=1,1,0)+IF(OR(CORE_MODE=3,CORE_MODE=4),IF(A_FEED=2,0,1)+2*N_CW+2*N_CW_A,0))*ROUNDUP(G2032*DIODE_SAFETY/V_STICK,0)*PRICE_STICK</f>
        <v>162</v>
      </c>
      <c r="AG2032" s="24" t="n">
        <f aca="false">SUM(X2032:AF2032)</f>
        <v>6139.16969741</v>
      </c>
      <c r="AH2032" s="20" t="n">
        <f aca="false">FIXED_BOM</f>
        <v>3754</v>
      </c>
      <c r="AI2032" s="24" t="n">
        <f aca="false">(AG2032+AH2032)*(1+CONT)</f>
        <v>11377.1451520215</v>
      </c>
      <c r="AJ2032" s="24" t="n">
        <f aca="false">IF(AR2032&gt;0,AI2032/AR2032,1000000000000)</f>
        <v>386.823602052621</v>
      </c>
      <c r="AK2032" s="8" t="n">
        <f aca="false">IF(AND(AP2032&gt;=V_NEED,AR2032&gt;=P_MIN,AQ2032&gt;=Z_MIN,F2032&lt;=N_CAP,D2032&lt;=R_MAX,OR(CORONA_REQ=0,O2032&gt;=G2032),OR(CORE_MODE&lt;&gt;3,E_CORE&lt;=E_NULL_MAX),N_CW_A_OK="yes"),1,0)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IF(CORE_MODE=1,G2032,IF(OR(CORE_MODE=3,CORE_MODE=4),IF(A_FEED=2,0,G2032)+(CHOOSE(N_CW+1,0,1,CW_N2,CW_N3,CW_N4,CW_N5,CW_N6)+IF(A_FEED=2,CHOOSE(MIN(N_CW_A,6)+1,0,1,CW_N2,CW_N3,CW_N4,CW_N5,CW_N6),CHOOSE(MIN(N_CW_A,2)+1,0,CW_A1,CW_A2)))*CW_PER_SWING*AM2032,AM2032))</f>
        <v>40.43670785154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2*ROUNDUP(G2033*1000/V_ZENER,0)*PRICE_Z+(4+IF(CORE_MODE=1,1,0)+IF(OR(CORE_MODE=3,CORE_MODE=4),IF(A_FEED=2,0,1)+2*N_CW+2*N_CW_A,0))*ROUNDUP(G2033*DIODE_SAFETY/V_STICK,0)*PRICE_STICK</f>
        <v>162</v>
      </c>
      <c r="AG2033" s="24" t="n">
        <f aca="false">SUM(X2033:AF2033)</f>
        <v>1982.60635446</v>
      </c>
      <c r="AH2033" s="20" t="n">
        <f aca="false">FIXED_BOM</f>
        <v>3754</v>
      </c>
      <c r="AI2033" s="24" t="n">
        <f aca="false">(AG2033+AH2033)*(1+CONT)</f>
        <v>6597.097307629</v>
      </c>
      <c r="AJ2033" s="24" t="n">
        <f aca="false">IF(AR2033&gt;0,AI2033/AR2033,1000000000000)</f>
        <v>1034.41075012865</v>
      </c>
      <c r="AK2033" s="8" t="n">
        <f aca="false">IF(AND(AP2033&gt;=V_NEED,AR2033&gt;=P_MIN,AQ2033&gt;=Z_MIN,F2033&lt;=N_CAP,D2033&lt;=R_MAX,OR(CORONA_REQ=0,O2033&gt;=G2033),OR(CORE_MODE&lt;&gt;3,E_CORE&lt;=E_NULL_MAX),N_CW_A_OK="yes"),1,0)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IF(CORE_MODE=1,G2033,IF(OR(CORE_MODE=3,CORE_MODE=4),IF(A_FEED=2,0,G2033)+(CHOOSE(N_CW+1,0,1,CW_N2,CW_N3,CW_N4,CW_N5,CW_N6)+IF(A_FEED=2,CHOOSE(MIN(N_CW_A,6)+1,0,1,CW_N2,CW_N3,CW_N4,CW_N5,CW_N6),CHOOSE(MIN(N_CW_A,2)+1,0,CW_A1,CW_A2)))*CW_PER_SWING*AM2033,AM2033))</f>
        <v>38.818257354162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2*ROUNDUP(G2034*1000/V_ZENER,0)*PRICE_Z+(4+IF(CORE_MODE=1,1,0)+IF(OR(CORE_MODE=3,CORE_MODE=4),IF(A_FEED=2,0,1)+2*N_CW+2*N_CW_A,0))*ROUNDUP(G2034*DIODE_SAFETY/V_STICK,0)*PRICE_STICK</f>
        <v>162</v>
      </c>
      <c r="AG2034" s="24" t="n">
        <f aca="false">SUM(X2034:AF2034)</f>
        <v>2724.65840976</v>
      </c>
      <c r="AH2034" s="20" t="n">
        <f aca="false">FIXED_BOM</f>
        <v>3754</v>
      </c>
      <c r="AI2034" s="24" t="n">
        <f aca="false">(AG2034+AH2034)*(1+CONT)</f>
        <v>7450.457171224</v>
      </c>
      <c r="AJ2034" s="24" t="n">
        <f aca="false">IF(AR2034&gt;0,AI2034/AR2034,1000000000000)</f>
        <v>707.240662573023</v>
      </c>
      <c r="AK2034" s="8" t="n">
        <f aca="false">IF(AND(AP2034&gt;=V_NEED,AR2034&gt;=P_MIN,AQ2034&gt;=Z_MIN,F2034&lt;=N_CAP,D2034&lt;=R_MAX,OR(CORONA_REQ=0,O2034&gt;=G2034),OR(CORE_MODE&lt;&gt;3,E_CORE&lt;=E_NULL_MAX),N_CW_A_OK="yes"),1,0)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IF(CORE_MODE=1,G2034,IF(OR(CORE_MODE=3,CORE_MODE=4),IF(A_FEED=2,0,G2034)+(CHOOSE(N_CW+1,0,1,CW_N2,CW_N3,CW_N4,CW_N5,CW_N6)+IF(A_FEED=2,CHOOSE(MIN(N_CW_A,6)+1,0,1,CW_N2,CW_N3,CW_N4,CW_N5,CW_N6),CHOOSE(MIN(N_CW_A,2)+1,0,CW_A1,CW_A2)))*CW_PER_SWING*AM2034,AM2034))</f>
        <v>39.146894024238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2*ROUNDUP(G2035*1000/V_ZENER,0)*PRICE_Z+(4+IF(CORE_MODE=1,1,0)+IF(OR(CORE_MODE=3,CORE_MODE=4),IF(A_FEED=2,0,1)+2*N_CW+2*N_CW_A,0))*ROUNDUP(G2035*DIODE_SAFETY/V_STICK,0)*PRICE_STICK</f>
        <v>162</v>
      </c>
      <c r="AG2035" s="24" t="n">
        <f aca="false">SUM(X2035:AF2035)</f>
        <v>3466.71045659</v>
      </c>
      <c r="AH2035" s="20" t="n">
        <f aca="false">FIXED_BOM</f>
        <v>3754</v>
      </c>
      <c r="AI2035" s="24" t="n">
        <f aca="false">(AG2035+AH2035)*(1+CONT)</f>
        <v>8303.8170250785</v>
      </c>
      <c r="AJ2035" s="24" t="n">
        <f aca="false">IF(AR2035&gt;0,AI2035/AR2035,1000000000000)</f>
        <v>564.43826178267</v>
      </c>
      <c r="AK2035" s="8" t="n">
        <f aca="false">IF(AND(AP2035&gt;=V_NEED,AR2035&gt;=P_MIN,AQ2035&gt;=Z_MIN,F2035&lt;=N_CAP,D2035&lt;=R_MAX,OR(CORONA_REQ=0,O2035&gt;=G2035),OR(CORE_MODE&lt;&gt;3,E_CORE&lt;=E_NULL_MAX),N_CW_A_OK="yes"),1,0)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IF(CORE_MODE=1,G2035,IF(OR(CORE_MODE=3,CORE_MODE=4),IF(A_FEED=2,0,G2035)+(CHOOSE(N_CW+1,0,1,CW_N2,CW_N3,CW_N4,CW_N5,CW_N6)+IF(A_FEED=2,CHOOSE(MIN(N_CW_A,6)+1,0,1,CW_N2,CW_N3,CW_N4,CW_N5,CW_N6),CHOOSE(MIN(N_CW_A,2)+1,0,CW_A1,CW_A2)))*CW_PER_SWING*AM2035,AM2035))</f>
        <v>39.37336919802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2*ROUNDUP(G2036*1000/V_ZENER,0)*PRICE_Z+(4+IF(CORE_MODE=1,1,0)+IF(OR(CORE_MODE=3,CORE_MODE=4),IF(A_FEED=2,0,1)+2*N_CW+2*N_CW_A,0))*ROUNDUP(G2036*DIODE_SAFETY/V_STICK,0)*PRICE_STICK</f>
        <v>162</v>
      </c>
      <c r="AG2036" s="24" t="n">
        <f aca="false">SUM(X2036:AF2036)</f>
        <v>4208.76257539</v>
      </c>
      <c r="AH2036" s="20" t="n">
        <f aca="false">FIXED_BOM</f>
        <v>3754</v>
      </c>
      <c r="AI2036" s="24" t="n">
        <f aca="false">(AG2036+AH2036)*(1+CONT)</f>
        <v>9157.1769616985</v>
      </c>
      <c r="AJ2036" s="24" t="n">
        <f aca="false">IF(AR2036&gt;0,AI2036/AR2036,1000000000000)</f>
        <v>484.989423160718</v>
      </c>
      <c r="AK2036" s="8" t="n">
        <f aca="false">IF(AND(AP2036&gt;=V_NEED,AR2036&gt;=P_MIN,AQ2036&gt;=Z_MIN,F2036&lt;=N_CAP,D2036&lt;=R_MAX,OR(CORONA_REQ=0,O2036&gt;=G2036),OR(CORE_MODE&lt;&gt;3,E_CORE&lt;=E_NULL_MAX),N_CW_A_OK="yes"),1,0)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IF(CORE_MODE=1,G2036,IF(OR(CORE_MODE=3,CORE_MODE=4),IF(A_FEED=2,0,G2036)+(CHOOSE(N_CW+1,0,1,CW_N2,CW_N3,CW_N4,CW_N5,CW_N6)+IF(A_FEED=2,CHOOSE(MIN(N_CW_A,6)+1,0,1,CW_N2,CW_N3,CW_N4,CW_N5,CW_N6),CHOOSE(MIN(N_CW_A,2)+1,0,CW_A1,CW_A2)))*CW_PER_SWING*AM2036,AM2036))</f>
        <v>39.648130099578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2*ROUNDUP(G2037*1000/V_ZENER,0)*PRICE_Z+(4+IF(CORE_MODE=1,1,0)+IF(OR(CORE_MODE=3,CORE_MODE=4),IF(A_FEED=2,0,1)+2*N_CW+2*N_CW_A,0))*ROUNDUP(G2037*DIODE_SAFETY/V_STICK,0)*PRICE_STICK</f>
        <v>162</v>
      </c>
      <c r="AG2037" s="24" t="n">
        <f aca="false">SUM(X2037:AF2037)</f>
        <v>4950.81462222</v>
      </c>
      <c r="AH2037" s="20" t="n">
        <f aca="false">FIXED_BOM</f>
        <v>3754</v>
      </c>
      <c r="AI2037" s="24" t="n">
        <f aca="false">(AG2037+AH2037)*(1+CONT)</f>
        <v>10010.536815553</v>
      </c>
      <c r="AJ2037" s="24" t="n">
        <f aca="false">IF(AR2037&gt;0,AI2037/AR2037,1000000000000)</f>
        <v>434.339231709116</v>
      </c>
      <c r="AK2037" s="8" t="n">
        <f aca="false">IF(AND(AP2037&gt;=V_NEED,AR2037&gt;=P_MIN,AQ2037&gt;=Z_MIN,F2037&lt;=N_CAP,D2037&lt;=R_MAX,OR(CORONA_REQ=0,O2037&gt;=G2037),OR(CORE_MODE&lt;&gt;3,E_CORE&lt;=E_NULL_MAX),N_CW_A_OK="yes"),1,0)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IF(CORE_MODE=1,G2037,IF(OR(CORE_MODE=3,CORE_MODE=4),IF(A_FEED=2,0,G2037)+(CHOOSE(N_CW+1,0,1,CW_N2,CW_N3,CW_N4,CW_N5,CW_N6)+IF(A_FEED=2,CHOOSE(MIN(N_CW_A,6)+1,0,1,CW_N2,CW_N3,CW_N4,CW_N5,CW_N6),CHOOSE(MIN(N_CW_A,2)+1,0,CW_A1,CW_A2)))*CW_PER_SWING*AM2037,AM2037))</f>
        <v>39.883989920346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2*ROUNDUP(G2038*1000/V_ZENER,0)*PRICE_Z+(4+IF(CORE_MODE=1,1,0)+IF(OR(CORE_MODE=3,CORE_MODE=4),IF(A_FEED=2,0,1)+2*N_CW+2*N_CW_A,0))*ROUNDUP(G2038*DIODE_SAFETY/V_STICK,0)*PRICE_STICK</f>
        <v>162</v>
      </c>
      <c r="AG2038" s="24" t="n">
        <f aca="false">SUM(X2038:AF2038)</f>
        <v>6434.91878285</v>
      </c>
      <c r="AH2038" s="20" t="n">
        <f aca="false">FIXED_BOM</f>
        <v>3754</v>
      </c>
      <c r="AI2038" s="24" t="n">
        <f aca="false">(AG2038+AH2038)*(1+CONT)</f>
        <v>11717.2566002775</v>
      </c>
      <c r="AJ2038" s="24" t="n">
        <f aca="false">IF(AR2038&gt;0,AI2038/AR2038,1000000000000)</f>
        <v>373.030608192043</v>
      </c>
      <c r="AK2038" s="8" t="n">
        <f aca="false">IF(AND(AP2038&gt;=V_NEED,AR2038&gt;=P_MIN,AQ2038&gt;=Z_MIN,F2038&lt;=N_CAP,D2038&lt;=R_MAX,OR(CORONA_REQ=0,O2038&gt;=G2038),OR(CORE_MODE&lt;&gt;3,E_CORE&lt;=E_NULL_MAX),N_CW_A_OK="yes"),1,0)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IF(CORE_MODE=1,G2038,IF(OR(CORE_MODE=3,CORE_MODE=4),IF(A_FEED=2,0,G2038)+(CHOOSE(N_CW+1,0,1,CW_N2,CW_N3,CW_N4,CW_N5,CW_N6)+IF(A_FEED=2,CHOOSE(MIN(N_CW_A,6)+1,0,1,CW_N2,CW_N3,CW_N4,CW_N5,CW_N6),CHOOSE(MIN(N_CW_A,2)+1,0,CW_A1,CW_A2)))*CW_PER_SWING*AM2038,AM2038))</f>
        <v>40.251671985096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2*ROUNDUP(G2039*1000/V_ZENER,0)*PRICE_Z+(4+IF(CORE_MODE=1,1,0)+IF(OR(CORE_MODE=3,CORE_MODE=4),IF(A_FEED=2,0,1)+2*N_CW+2*N_CW_A,0))*ROUNDUP(G2039*DIODE_SAFETY/V_STICK,0)*PRICE_STICK</f>
        <v>162</v>
      </c>
      <c r="AG2039" s="24" t="n">
        <f aca="false">SUM(X2039:AF2039)</f>
        <v>1888.44306787</v>
      </c>
      <c r="AH2039" s="20" t="n">
        <f aca="false">FIXED_BOM</f>
        <v>3754</v>
      </c>
      <c r="AI2039" s="24" t="n">
        <f aca="false">(AG2039+AH2039)*(1+CONT)</f>
        <v>6488.8095280505</v>
      </c>
      <c r="AJ2039" s="24" t="n">
        <f aca="false">IF(AR2039&gt;0,AI2039/AR2039,1000000000000)</f>
        <v>1334.01619699253</v>
      </c>
      <c r="AK2039" s="8" t="n">
        <f aca="false">IF(AND(AP2039&gt;=V_NEED,AR2039&gt;=P_MIN,AQ2039&gt;=Z_MIN,F2039&lt;=N_CAP,D2039&lt;=R_MAX,OR(CORONA_REQ=0,O2039&gt;=G2039),OR(CORE_MODE&lt;&gt;3,E_CORE&lt;=E_NULL_MAX),N_CW_A_OK="yes"),1,0)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IF(CORE_MODE=1,G2039,IF(OR(CORE_MODE=3,CORE_MODE=4),IF(A_FEED=2,0,G2039)+(CHOOSE(N_CW+1,0,1,CW_N2,CW_N3,CW_N4,CW_N5,CW_N6)+IF(A_FEED=2,CHOOSE(MIN(N_CW_A,6)+1,0,1,CW_N2,CW_N3,CW_N4,CW_N5,CW_N6),CHOOSE(MIN(N_CW_A,2)+1,0,CW_A1,CW_A2)))*CW_PER_SWING*AM2039,AM2039))</f>
        <v>39.017873167416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2*ROUNDUP(G2040*1000/V_ZENER,0)*PRICE_Z+(4+IF(CORE_MODE=1,1,0)+IF(OR(CORE_MODE=3,CORE_MODE=4),IF(A_FEED=2,0,1)+2*N_CW+2*N_CW_A,0))*ROUNDUP(G2040*DIODE_SAFETY/V_STICK,0)*PRICE_STICK</f>
        <v>162</v>
      </c>
      <c r="AG2040" s="24" t="n">
        <f aca="false">SUM(X2040:AF2040)</f>
        <v>2518.68102966</v>
      </c>
      <c r="AH2040" s="20" t="n">
        <f aca="false">FIXED_BOM</f>
        <v>3754</v>
      </c>
      <c r="AI2040" s="24" t="n">
        <f aca="false">(AG2040+AH2040)*(1+CONT)</f>
        <v>7213.583184109</v>
      </c>
      <c r="AJ2040" s="24" t="n">
        <f aca="false">IF(AR2040&gt;0,AI2040/AR2040,1000000000000)</f>
        <v>881.967405192073</v>
      </c>
      <c r="AK2040" s="8" t="n">
        <f aca="false">IF(AND(AP2040&gt;=V_NEED,AR2040&gt;=P_MIN,AQ2040&gt;=Z_MIN,F2040&lt;=N_CAP,D2040&lt;=R_MAX,OR(CORONA_REQ=0,O2040&gt;=G2040),OR(CORE_MODE&lt;&gt;3,E_CORE&lt;=E_NULL_MAX),N_CW_A_OK="yes"),1,0)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IF(CORE_MODE=1,G2040,IF(OR(CORE_MODE=3,CORE_MODE=4),IF(A_FEED=2,0,G2040)+(CHOOSE(N_CW+1,0,1,CW_N2,CW_N3,CW_N4,CW_N5,CW_N6)+IF(A_FEED=2,CHOOSE(MIN(N_CW_A,6)+1,0,1,CW_N2,CW_N3,CW_N4,CW_N5,CW_N6),CHOOSE(MIN(N_CW_A,2)+1,0,CW_A1,CW_A2)))*CW_PER_SWING*AM2040,AM2040))</f>
        <v>39.346208476146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2*ROUNDUP(G2041*1000/V_ZENER,0)*PRICE_Z+(4+IF(CORE_MODE=1,1,0)+IF(OR(CORE_MODE=3,CORE_MODE=4),IF(A_FEED=2,0,1)+2*N_CW+2*N_CW_A,0))*ROUNDUP(G2041*DIODE_SAFETY/V_STICK,0)*PRICE_STICK</f>
        <v>162</v>
      </c>
      <c r="AG2041" s="24" t="n">
        <f aca="false">SUM(X2041:AF2041)</f>
        <v>3271.34341208</v>
      </c>
      <c r="AH2041" s="20" t="n">
        <f aca="false">FIXED_BOM</f>
        <v>3754</v>
      </c>
      <c r="AI2041" s="24" t="n">
        <f aca="false">(AG2041+AH2041)*(1+CONT)</f>
        <v>8079.144923892</v>
      </c>
      <c r="AJ2041" s="24" t="n">
        <f aca="false">IF(AR2041&gt;0,AI2041/AR2041,1000000000000)</f>
        <v>701.830374827684</v>
      </c>
      <c r="AK2041" s="8" t="n">
        <f aca="false">IF(AND(AP2041&gt;=V_NEED,AR2041&gt;=P_MIN,AQ2041&gt;=Z_MIN,F2041&lt;=N_CAP,D2041&lt;=R_MAX,OR(CORONA_REQ=0,O2041&gt;=G2041),OR(CORE_MODE&lt;&gt;3,E_CORE&lt;=E_NULL_MAX),N_CW_A_OK="yes"),1,0)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IF(CORE_MODE=1,G2041,IF(OR(CORE_MODE=3,CORE_MODE=4),IF(A_FEED=2,0,G2041)+(CHOOSE(N_CW+1,0,1,CW_N2,CW_N3,CW_N4,CW_N5,CW_N6)+IF(A_FEED=2,CHOOSE(MIN(N_CW_A,6)+1,0,1,CW_N2,CW_N3,CW_N4,CW_N5,CW_N6),CHOOSE(MIN(N_CW_A,2)+1,0,CW_A1,CW_A2)))*CW_PER_SWING*AM2041,AM2041))</f>
        <v>39.572866164546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2*ROUNDUP(G2042*1000/V_ZENER,0)*PRICE_Z+(4+IF(CORE_MODE=1,1,0)+IF(OR(CORE_MODE=3,CORE_MODE=4),IF(A_FEED=2,0,1)+2*N_CW+2*N_CW_A,0))*ROUNDUP(G2042*DIODE_SAFETY/V_STICK,0)*PRICE_STICK</f>
        <v>162</v>
      </c>
      <c r="AG2042" s="24" t="n">
        <f aca="false">SUM(X2042:AF2042)</f>
        <v>3901.58136887</v>
      </c>
      <c r="AH2042" s="20" t="n">
        <f aca="false">FIXED_BOM</f>
        <v>3754</v>
      </c>
      <c r="AI2042" s="24" t="n">
        <f aca="false">(AG2042+AH2042)*(1+CONT)</f>
        <v>8803.9185742005</v>
      </c>
      <c r="AJ2042" s="24" t="n">
        <f aca="false">IF(AR2042&gt;0,AI2042/AR2042,1000000000000)</f>
        <v>592.871720619379</v>
      </c>
      <c r="AK2042" s="8" t="n">
        <f aca="false">IF(AND(AP2042&gt;=V_NEED,AR2042&gt;=P_MIN,AQ2042&gt;=Z_MIN,F2042&lt;=N_CAP,D2042&lt;=R_MAX,OR(CORONA_REQ=0,O2042&gt;=G2042),OR(CORE_MODE&lt;&gt;3,E_CORE&lt;=E_NULL_MAX),N_CW_A_OK="yes"),1,0)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IF(CORE_MODE=1,G2042,IF(OR(CORE_MODE=3,CORE_MODE=4),IF(A_FEED=2,0,G2042)+(CHOOSE(N_CW+1,0,1,CW_N2,CW_N3,CW_N4,CW_N5,CW_N6)+IF(A_FEED=2,CHOOSE(MIN(N_CW_A,6)+1,0,1,CW_N2,CW_N3,CW_N4,CW_N5,CW_N6),CHOOSE(MIN(N_CW_A,2)+1,0,CW_A1,CW_A2)))*CW_PER_SWING*AM2042,AM2042))</f>
        <v>39.744794934702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2*ROUNDUP(G2043*1000/V_ZENER,0)*PRICE_Z+(4+IF(CORE_MODE=1,1,0)+IF(OR(CORE_MODE=3,CORE_MODE=4),IF(A_FEED=2,0,1)+2*N_CW+2*N_CW_A,0))*ROUNDUP(G2043*DIODE_SAFETY/V_STICK,0)*PRICE_STICK</f>
        <v>162</v>
      </c>
      <c r="AG2043" s="24" t="n">
        <f aca="false">SUM(X2043:AF2043)</f>
        <v>4654.24370326</v>
      </c>
      <c r="AH2043" s="20" t="n">
        <f aca="false">FIXED_BOM</f>
        <v>3754</v>
      </c>
      <c r="AI2043" s="24" t="n">
        <f aca="false">(AG2043+AH2043)*(1+CONT)</f>
        <v>9669.480258749</v>
      </c>
      <c r="AJ2043" s="24" t="n">
        <f aca="false">IF(AR2043&gt;0,AI2043/AR2043,1000000000000)</f>
        <v>531.628730714035</v>
      </c>
      <c r="AK2043" s="8" t="n">
        <f aca="false">IF(AND(AP2043&gt;=V_NEED,AR2043&gt;=P_MIN,AQ2043&gt;=Z_MIN,F2043&lt;=N_CAP,D2043&lt;=R_MAX,OR(CORONA_REQ=0,O2043&gt;=G2043),OR(CORE_MODE&lt;&gt;3,E_CORE&lt;=E_NULL_MAX),N_CW_A_OK="yes"),1,0)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IF(CORE_MODE=1,G2043,IF(OR(CORE_MODE=3,CORE_MODE=4),IF(A_FEED=2,0,G2043)+(CHOOSE(N_CW+1,0,1,CW_N2,CW_N3,CW_N4,CW_N5,CW_N6)+IF(A_FEED=2,CHOOSE(MIN(N_CW_A,6)+1,0,1,CW_N2,CW_N3,CW_N4,CW_N5,CW_N6),CHOOSE(MIN(N_CW_A,2)+1,0,CW_A1,CW_A2)))*CW_PER_SWING*AM2043,AM2043))</f>
        <v>39.914032675374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2*ROUNDUP(G2044*1000/V_ZENER,0)*PRICE_Z+(4+IF(CORE_MODE=1,1,0)+IF(OR(CORE_MODE=3,CORE_MODE=4),IF(A_FEED=2,0,1)+2*N_CW+2*N_CW_A,0))*ROUNDUP(G2044*DIODE_SAFETY/V_STICK,0)*PRICE_STICK</f>
        <v>162</v>
      </c>
      <c r="AG2044" s="24" t="n">
        <f aca="false">SUM(X2044:AF2044)</f>
        <v>6037.14404397</v>
      </c>
      <c r="AH2044" s="20" t="n">
        <f aca="false">FIXED_BOM</f>
        <v>3754</v>
      </c>
      <c r="AI2044" s="24" t="n">
        <f aca="false">(AG2044+AH2044)*(1+CONT)</f>
        <v>11259.8156505655</v>
      </c>
      <c r="AJ2044" s="24" t="n">
        <f aca="false">IF(AR2044&gt;0,AI2044/AR2044,1000000000000)</f>
        <v>452.549676904605</v>
      </c>
      <c r="AK2044" s="8" t="n">
        <f aca="false">IF(AND(AP2044&gt;=V_NEED,AR2044&gt;=P_MIN,AQ2044&gt;=Z_MIN,F2044&lt;=N_CAP,D2044&lt;=R_MAX,OR(CORONA_REQ=0,O2044&gt;=G2044),OR(CORE_MODE&lt;&gt;3,E_CORE&lt;=E_NULL_MAX),N_CW_A_OK="yes"),1,0)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IF(CORE_MODE=1,G2044,IF(OR(CORE_MODE=3,CORE_MODE=4),IF(A_FEED=2,0,G2044)+(CHOOSE(N_CW+1,0,1,CW_N2,CW_N3,CW_N4,CW_N5,CW_N6)+IF(A_FEED=2,CHOOSE(MIN(N_CW_A,6)+1,0,1,CW_N2,CW_N3,CW_N4,CW_N5,CW_N6),CHOOSE(MIN(N_CW_A,2)+1,0,CW_A1,CW_A2)))*CW_PER_SWING*AM2044,AM2044))</f>
        <v>40.294270048032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2*ROUNDUP(G2045*1000/V_ZENER,0)*PRICE_Z+(4+IF(CORE_MODE=1,1,0)+IF(OR(CORE_MODE=3,CORE_MODE=4),IF(A_FEED=2,0,1)+2*N_CW+2*N_CW_A,0))*ROUNDUP(G2045*DIODE_SAFETY/V_STICK,0)*PRICE_STICK</f>
        <v>162</v>
      </c>
      <c r="AG2045" s="24" t="n">
        <f aca="false">SUM(X2045:AF2045)</f>
        <v>2030.36190747</v>
      </c>
      <c r="AH2045" s="20" t="n">
        <f aca="false">FIXED_BOM</f>
        <v>3754</v>
      </c>
      <c r="AI2045" s="24" t="n">
        <f aca="false">(AG2045+AH2045)*(1+CONT)</f>
        <v>6652.0161935905</v>
      </c>
      <c r="AJ2045" s="24" t="n">
        <f aca="false">IF(AR2045&gt;0,AI2045/AR2045,1000000000000)</f>
        <v>1142.53172073764</v>
      </c>
      <c r="AK2045" s="8" t="n">
        <f aca="false">IF(AND(AP2045&gt;=V_NEED,AR2045&gt;=P_MIN,AQ2045&gt;=Z_MIN,F2045&lt;=N_CAP,D2045&lt;=R_MAX,OR(CORONA_REQ=0,O2045&gt;=G2045),OR(CORE_MODE&lt;&gt;3,E_CORE&lt;=E_NULL_MAX),N_CW_A_OK="yes"),1,0)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IF(CORE_MODE=1,G2045,IF(OR(CORE_MODE=3,CORE_MODE=4),IF(A_FEED=2,0,G2045)+(CHOOSE(N_CW+1,0,1,CW_N2,CW_N3,CW_N4,CW_N5,CW_N6)+IF(A_FEED=2,CHOOSE(MIN(N_CW_A,6)+1,0,1,CW_N2,CW_N3,CW_N4,CW_N5,CW_N6),CHOOSE(MIN(N_CW_A,2)+1,0,CW_A1,CW_A2)))*CW_PER_SWING*AM2045,AM2045))</f>
        <v>39.023272204488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2*ROUNDUP(G2046*1000/V_ZENER,0)*PRICE_Z+(4+IF(CORE_MODE=1,1,0)+IF(OR(CORE_MODE=3,CORE_MODE=4),IF(A_FEED=2,0,1)+2*N_CW+2*N_CW_A,0))*ROUNDUP(G2046*DIODE_SAFETY/V_STICK,0)*PRICE_STICK</f>
        <v>162</v>
      </c>
      <c r="AG2046" s="24" t="n">
        <f aca="false">SUM(X2046:AF2046)</f>
        <v>2670.34704723</v>
      </c>
      <c r="AH2046" s="20" t="n">
        <f aca="false">FIXED_BOM</f>
        <v>3754</v>
      </c>
      <c r="AI2046" s="24" t="n">
        <f aca="false">(AG2046+AH2046)*(1+CONT)</f>
        <v>7387.9991043145</v>
      </c>
      <c r="AJ2046" s="24" t="n">
        <f aca="false">IF(AR2046&gt;0,AI2046/AR2046,1000000000000)</f>
        <v>762.489230851228</v>
      </c>
      <c r="AK2046" s="8" t="n">
        <f aca="false">IF(AND(AP2046&gt;=V_NEED,AR2046&gt;=P_MIN,AQ2046&gt;=Z_MIN,F2046&lt;=N_CAP,D2046&lt;=R_MAX,OR(CORONA_REQ=0,O2046&gt;=G2046),OR(CORE_MODE&lt;&gt;3,E_CORE&lt;=E_NULL_MAX),N_CW_A_OK="yes"),1,0)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IF(CORE_MODE=1,G2046,IF(OR(CORE_MODE=3,CORE_MODE=4),IF(A_FEED=2,0,G2046)+(CHOOSE(N_CW+1,0,1,CW_N2,CW_N3,CW_N4,CW_N5,CW_N6)+IF(A_FEED=2,CHOOSE(MIN(N_CW_A,6)+1,0,1,CW_N2,CW_N3,CW_N4,CW_N5,CW_N6),CHOOSE(MIN(N_CW_A,2)+1,0,CW_A1,CW_A2)))*CW_PER_SWING*AM2046,AM2046))</f>
        <v>39.349149932664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2*ROUNDUP(G2047*1000/V_ZENER,0)*PRICE_Z+(4+IF(CORE_MODE=1,1,0)+IF(OR(CORE_MODE=3,CORE_MODE=4),IF(A_FEED=2,0,1)+2*N_CW+2*N_CW_A,0))*ROUNDUP(G2047*DIODE_SAFETY/V_STICK,0)*PRICE_STICK</f>
        <v>162</v>
      </c>
      <c r="AG2047" s="24" t="n">
        <f aca="false">SUM(X2047:AF2047)</f>
        <v>3432.75660215</v>
      </c>
      <c r="AH2047" s="20" t="n">
        <f aca="false">FIXED_BOM</f>
        <v>3754</v>
      </c>
      <c r="AI2047" s="24" t="n">
        <f aca="false">(AG2047+AH2047)*(1+CONT)</f>
        <v>8264.7700924725</v>
      </c>
      <c r="AJ2047" s="24" t="n">
        <f aca="false">IF(AR2047&gt;0,AI2047/AR2047,1000000000000)</f>
        <v>608.672995014598</v>
      </c>
      <c r="AK2047" s="8" t="n">
        <f aca="false">IF(AND(AP2047&gt;=V_NEED,AR2047&gt;=P_MIN,AQ2047&gt;=Z_MIN,F2047&lt;=N_CAP,D2047&lt;=R_MAX,OR(CORONA_REQ=0,O2047&gt;=G2047),OR(CORE_MODE&lt;&gt;3,E_CORE&lt;=E_NULL_MAX),N_CW_A_OK="yes"),1,0)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IF(CORE_MODE=1,G2047,IF(OR(CORE_MODE=3,CORE_MODE=4),IF(A_FEED=2,0,G2047)+(CHOOSE(N_CW+1,0,1,CW_N2,CW_N3,CW_N4,CW_N5,CW_N6)+IF(A_FEED=2,CHOOSE(MIN(N_CW_A,6)+1,0,1,CW_N2,CW_N3,CW_N4,CW_N5,CW_N6),CHOOSE(MIN(N_CW_A,2)+1,0,CW_A1,CW_A2)))*CW_PER_SWING*AM2047,AM2047))</f>
        <v>39.57509029617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2*ROUNDUP(G2048*1000/V_ZENER,0)*PRICE_Z+(4+IF(CORE_MODE=1,1,0)+IF(OR(CORE_MODE=3,CORE_MODE=4),IF(A_FEED=2,0,1)+2*N_CW+2*N_CW_A,0))*ROUNDUP(G2048*DIODE_SAFETY/V_STICK,0)*PRICE_STICK</f>
        <v>162</v>
      </c>
      <c r="AG2048" s="24" t="n">
        <f aca="false">SUM(X2048:AF2048)</f>
        <v>4195.16616754</v>
      </c>
      <c r="AH2048" s="20" t="n">
        <f aca="false">FIXED_BOM</f>
        <v>3754</v>
      </c>
      <c r="AI2048" s="24" t="n">
        <f aca="false">(AG2048+AH2048)*(1+CONT)</f>
        <v>9141.541092671</v>
      </c>
      <c r="AJ2048" s="24" t="n">
        <f aca="false">IF(AR2048&gt;0,AI2048/AR2048,1000000000000)</f>
        <v>523.953331347021</v>
      </c>
      <c r="AK2048" s="8" t="n">
        <f aca="false">IF(AND(AP2048&gt;=V_NEED,AR2048&gt;=P_MIN,AQ2048&gt;=Z_MIN,F2048&lt;=N_CAP,D2048&lt;=R_MAX,OR(CORONA_REQ=0,O2048&gt;=G2048),OR(CORE_MODE&lt;&gt;3,E_CORE&lt;=E_NULL_MAX),N_CW_A_OK="yes"),1,0)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IF(CORE_MODE=1,G2048,IF(OR(CORE_MODE=3,CORE_MODE=4),IF(A_FEED=2,0,G2048)+(CHOOSE(N_CW+1,0,1,CW_N2,CW_N3,CW_N4,CW_N5,CW_N6)+IF(A_FEED=2,CHOOSE(MIN(N_CW_A,6)+1,0,1,CW_N2,CW_N3,CW_N4,CW_N5,CW_N6),CHOOSE(MIN(N_CW_A,2)+1,0,CW_A1,CW_A2)))*CW_PER_SWING*AM2048,AM2048))</f>
        <v>39.772431043488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2*ROUNDUP(G2049*1000/V_ZENER,0)*PRICE_Z+(4+IF(CORE_MODE=1,1,0)+IF(OR(CORE_MODE=3,CORE_MODE=4),IF(A_FEED=2,0,1)+2*N_CW+2*N_CW_A,0))*ROUNDUP(G2049*DIODE_SAFETY/V_STICK,0)*PRICE_STICK</f>
        <v>162</v>
      </c>
      <c r="AG2049" s="24" t="n">
        <f aca="false">SUM(X2049:AF2049)</f>
        <v>4957.57578793</v>
      </c>
      <c r="AH2049" s="20" t="n">
        <f aca="false">FIXED_BOM</f>
        <v>3754</v>
      </c>
      <c r="AI2049" s="24" t="n">
        <f aca="false">(AG2049+AH2049)*(1+CONT)</f>
        <v>10018.3121561195</v>
      </c>
      <c r="AJ2049" s="24" t="n">
        <f aca="false">IF(AR2049&gt;0,AI2049/AR2049,1000000000000)</f>
        <v>469.24719395453</v>
      </c>
      <c r="AK2049" s="8" t="n">
        <f aca="false">IF(AND(AP2049&gt;=V_NEED,AR2049&gt;=P_MIN,AQ2049&gt;=Z_MIN,F2049&lt;=N_CAP,D2049&lt;=R_MAX,OR(CORONA_REQ=0,O2049&gt;=G2049),OR(CORE_MODE&lt;&gt;3,E_CORE&lt;=E_NULL_MAX),N_CW_A_OK="yes"),1,0)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IF(CORE_MODE=1,G2049,IF(OR(CORE_MODE=3,CORE_MODE=4),IF(A_FEED=2,0,G2049)+(CHOOSE(N_CW+1,0,1,CW_N2,CW_N3,CW_N4,CW_N5,CW_N6)+IF(A_FEED=2,CHOOSE(MIN(N_CW_A,6)+1,0,1,CW_N2,CW_N3,CW_N4,CW_N5,CW_N6),CHOOSE(MIN(N_CW_A,2)+1,0,CW_A1,CW_A2)))*CW_PER_SWING*AM2049,AM2049))</f>
        <v>40.013481919554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2*ROUNDUP(G2050*1000/V_ZENER,0)*PRICE_Z+(4+IF(CORE_MODE=1,1,0)+IF(OR(CORE_MODE=3,CORE_MODE=4),IF(A_FEED=2,0,1)+2*N_CW+2*N_CW_A,0))*ROUNDUP(G2050*DIODE_SAFETY/V_STICK,0)*PRICE_STICK</f>
        <v>162</v>
      </c>
      <c r="AG2050" s="24" t="n">
        <f aca="false">SUM(X2050:AF2050)</f>
        <v>6359.97048611</v>
      </c>
      <c r="AH2050" s="20" t="n">
        <f aca="false">FIXED_BOM</f>
        <v>3754</v>
      </c>
      <c r="AI2050" s="24" t="n">
        <f aca="false">(AG2050+AH2050)*(1+CONT)</f>
        <v>11631.0660590265</v>
      </c>
      <c r="AJ2050" s="24" t="n">
        <f aca="false">IF(AR2050&gt;0,AI2050/AR2050,1000000000000)</f>
        <v>399.75093499898</v>
      </c>
      <c r="AK2050" s="8" t="n">
        <f aca="false">IF(AND(AP2050&gt;=V_NEED,AR2050&gt;=P_MIN,AQ2050&gt;=Z_MIN,F2050&lt;=N_CAP,D2050&lt;=R_MAX,OR(CORONA_REQ=0,O2050&gt;=G2050),OR(CORE_MODE&lt;&gt;3,E_CORE&lt;=E_NULL_MAX),N_CW_A_OK="yes"),1,0)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IF(CORE_MODE=1,G2050,IF(OR(CORE_MODE=3,CORE_MODE=4),IF(A_FEED=2,0,G2050)+(CHOOSE(N_CW+1,0,1,CW_N2,CW_N3,CW_N4,CW_N5,CW_N6)+IF(A_FEED=2,CHOOSE(MIN(N_CW_A,6)+1,0,1,CW_N2,CW_N3,CW_N4,CW_N5,CW_N6),CHOOSE(MIN(N_CW_A,2)+1,0,CW_A1,CW_A2)))*CW_PER_SWING*AM2050,AM2050))</f>
        <v>40.389351674958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2*ROUNDUP(G2051*1000/V_ZENER,0)*PRICE_Z+(4+IF(CORE_MODE=1,1,0)+IF(OR(CORE_MODE=3,CORE_MODE=4),IF(A_FEED=2,0,1)+2*N_CW+2*N_CW_A,0))*ROUNDUP(G2051*DIODE_SAFETY/V_STICK,0)*PRICE_STICK</f>
        <v>162</v>
      </c>
      <c r="AG2051" s="24" t="n">
        <f aca="false">SUM(X2051:AF2051)</f>
        <v>2049.85626144</v>
      </c>
      <c r="AH2051" s="20" t="n">
        <f aca="false">FIXED_BOM</f>
        <v>3754</v>
      </c>
      <c r="AI2051" s="24" t="n">
        <f aca="false">(AG2051+AH2051)*(1+CONT)</f>
        <v>6674.434700656</v>
      </c>
      <c r="AJ2051" s="24" t="n">
        <f aca="false">IF(AR2051&gt;0,AI2051/AR2051,1000000000000)</f>
        <v>1063.03168240581</v>
      </c>
      <c r="AK2051" s="8" t="n">
        <f aca="false">IF(AND(AP2051&gt;=V_NEED,AR2051&gt;=P_MIN,AQ2051&gt;=Z_MIN,F2051&lt;=N_CAP,D2051&lt;=R_MAX,OR(CORONA_REQ=0,O2051&gt;=G2051),OR(CORE_MODE&lt;&gt;3,E_CORE&lt;=E_NULL_MAX),N_CW_A_OK="yes"),1,0)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IF(CORE_MODE=1,G2051,IF(OR(CORE_MODE=3,CORE_MODE=4),IF(A_FEED=2,0,G2051)+(CHOOSE(N_CW+1,0,1,CW_N2,CW_N3,CW_N4,CW_N5,CW_N6)+IF(A_FEED=2,CHOOSE(MIN(N_CW_A,6)+1,0,1,CW_N2,CW_N3,CW_N4,CW_N5,CW_N6),CHOOSE(MIN(N_CW_A,2)+1,0,CW_A1,CW_A2)))*CW_PER_SWING*AM2051,AM2051))</f>
        <v>38.74581602892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2*ROUNDUP(G2052*1000/V_ZENER,0)*PRICE_Z+(4+IF(CORE_MODE=1,1,0)+IF(OR(CORE_MODE=3,CORE_MODE=4),IF(A_FEED=2,0,1)+2*N_CW+2*N_CW_A,0))*ROUNDUP(G2052*DIODE_SAFETY/V_STICK,0)*PRICE_STICK</f>
        <v>162</v>
      </c>
      <c r="AG2052" s="24" t="n">
        <f aca="false">SUM(X2052:AF2052)</f>
        <v>2822.01305433</v>
      </c>
      <c r="AH2052" s="20" t="n">
        <f aca="false">FIXED_BOM</f>
        <v>3754</v>
      </c>
      <c r="AI2052" s="24" t="n">
        <f aca="false">(AG2052+AH2052)*(1+CONT)</f>
        <v>7562.4150124795</v>
      </c>
      <c r="AJ2052" s="24" t="n">
        <f aca="false">IF(AR2052&gt;0,AI2052/AR2052,1000000000000)</f>
        <v>728.852675411343</v>
      </c>
      <c r="AK2052" s="8" t="n">
        <f aca="false">IF(AND(AP2052&gt;=V_NEED,AR2052&gt;=P_MIN,AQ2052&gt;=Z_MIN,F2052&lt;=N_CAP,D2052&lt;=R_MAX,OR(CORONA_REQ=0,O2052&gt;=G2052),OR(CORE_MODE&lt;&gt;3,E_CORE&lt;=E_NULL_MAX),N_CW_A_OK="yes"),1,0)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IF(CORE_MODE=1,G2052,IF(OR(CORE_MODE=3,CORE_MODE=4),IF(A_FEED=2,0,G2052)+(CHOOSE(N_CW+1,0,1,CW_N2,CW_N3,CW_N4,CW_N5,CW_N6)+IF(A_FEED=2,CHOOSE(MIN(N_CW_A,6)+1,0,1,CW_N2,CW_N3,CW_N4,CW_N5,CW_N6),CHOOSE(MIN(N_CW_A,2)+1,0,CW_A1,CW_A2)))*CW_PER_SWING*AM2052,AM2052))</f>
        <v>39.072215833794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2*ROUNDUP(G2053*1000/V_ZENER,0)*PRICE_Z+(4+IF(CORE_MODE=1,1,0)+IF(OR(CORE_MODE=3,CORE_MODE=4),IF(A_FEED=2,0,1)+2*N_CW+2*N_CW_A,0))*ROUNDUP(G2053*DIODE_SAFETY/V_STICK,0)*PRICE_STICK</f>
        <v>162</v>
      </c>
      <c r="AG2053" s="24" t="n">
        <f aca="false">SUM(X2053:AF2053)</f>
        <v>3594.16980269</v>
      </c>
      <c r="AH2053" s="20" t="n">
        <f aca="false">FIXED_BOM</f>
        <v>3754</v>
      </c>
      <c r="AI2053" s="24" t="n">
        <f aca="false">(AG2053+AH2053)*(1+CONT)</f>
        <v>8450.3952730935</v>
      </c>
      <c r="AJ2053" s="24" t="n">
        <f aca="false">IF(AR2053&gt;0,AI2053/AR2053,1000000000000)</f>
        <v>582.70285579265</v>
      </c>
      <c r="AK2053" s="8" t="n">
        <f aca="false">IF(AND(AP2053&gt;=V_NEED,AR2053&gt;=P_MIN,AQ2053&gt;=Z_MIN,F2053&lt;=N_CAP,D2053&lt;=R_MAX,OR(CORONA_REQ=0,O2053&gt;=G2053),OR(CORE_MODE&lt;&gt;3,E_CORE&lt;=E_NULL_MAX),N_CW_A_OK="yes"),1,0)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IF(CORE_MODE=1,G2053,IF(OR(CORE_MODE=3,CORE_MODE=4),IF(A_FEED=2,0,G2053)+(CHOOSE(N_CW+1,0,1,CW_N2,CW_N3,CW_N4,CW_N5,CW_N6)+IF(A_FEED=2,CHOOSE(MIN(N_CW_A,6)+1,0,1,CW_N2,CW_N3,CW_N4,CW_N5,CW_N6),CHOOSE(MIN(N_CW_A,2)+1,0,CW_A1,CW_A2)))*CW_PER_SWING*AM2053,AM2053))</f>
        <v>39.29766807681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2*ROUNDUP(G2054*1000/V_ZENER,0)*PRICE_Z+(4+IF(CORE_MODE=1,1,0)+IF(OR(CORE_MODE=3,CORE_MODE=4),IF(A_FEED=2,0,1)+2*N_CW+2*N_CW_A,0))*ROUNDUP(G2054*DIODE_SAFETY/V_STICK,0)*PRICE_STICK</f>
        <v>162</v>
      </c>
      <c r="AG2054" s="24" t="n">
        <f aca="false">SUM(X2054:AF2054)</f>
        <v>4366.32653908</v>
      </c>
      <c r="AH2054" s="20" t="n">
        <f aca="false">FIXED_BOM</f>
        <v>3754</v>
      </c>
      <c r="AI2054" s="24" t="n">
        <f aca="false">(AG2054+AH2054)*(1+CONT)</f>
        <v>9338.375519942</v>
      </c>
      <c r="AJ2054" s="24" t="n">
        <f aca="false">IF(AR2054&gt;0,AI2054/AR2054,1000000000000)</f>
        <v>502.139141792896</v>
      </c>
      <c r="AK2054" s="8" t="n">
        <f aca="false">IF(AND(AP2054&gt;=V_NEED,AR2054&gt;=P_MIN,AQ2054&gt;=Z_MIN,F2054&lt;=N_CAP,D2054&lt;=R_MAX,OR(CORONA_REQ=0,O2054&gt;=G2054),OR(CORE_MODE&lt;&gt;3,E_CORE&lt;=E_NULL_MAX),N_CW_A_OK="yes"),1,0)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IF(CORE_MODE=1,G2054,IF(OR(CORE_MODE=3,CORE_MODE=4),IF(A_FEED=2,0,G2054)+(CHOOSE(N_CW+1,0,1,CW_N2,CW_N3,CW_N4,CW_N5,CW_N6)+IF(A_FEED=2,CHOOSE(MIN(N_CW_A,6)+1,0,1,CW_N2,CW_N3,CW_N4,CW_N5,CW_N6),CHOOSE(MIN(N_CW_A,2)+1,0,CW_A1,CW_A2)))*CW_PER_SWING*AM2054,AM2054))</f>
        <v>39.571495182648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2*ROUNDUP(G2055*1000/V_ZENER,0)*PRICE_Z+(4+IF(CORE_MODE=1,1,0)+IF(OR(CORE_MODE=3,CORE_MODE=4),IF(A_FEED=2,0,1)+2*N_CW+2*N_CW_A,0))*ROUNDUP(G2055*DIODE_SAFETY/V_STICK,0)*PRICE_STICK</f>
        <v>162</v>
      </c>
      <c r="AG2055" s="24" t="n">
        <f aca="false">SUM(X2055:AF2055)</f>
        <v>5138.48334744</v>
      </c>
      <c r="AH2055" s="20" t="n">
        <f aca="false">FIXED_BOM</f>
        <v>3754</v>
      </c>
      <c r="AI2055" s="24" t="n">
        <f aca="false">(AG2055+AH2055)*(1+CONT)</f>
        <v>10226.355849556</v>
      </c>
      <c r="AJ2055" s="24" t="n">
        <f aca="false">IF(AR2055&gt;0,AI2055/AR2055,1000000000000)</f>
        <v>450.077086092842</v>
      </c>
      <c r="AK2055" s="8" t="n">
        <f aca="false">IF(AND(AP2055&gt;=V_NEED,AR2055&gt;=P_MIN,AQ2055&gt;=Z_MIN,F2055&lt;=N_CAP,D2055&lt;=R_MAX,OR(CORONA_REQ=0,O2055&gt;=G2055),OR(CORE_MODE&lt;&gt;3,E_CORE&lt;=E_NULL_MAX),N_CW_A_OK="yes"),1,0)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IF(CORE_MODE=1,G2055,IF(OR(CORE_MODE=3,CORE_MODE=4),IF(A_FEED=2,0,G2055)+(CHOOSE(N_CW+1,0,1,CW_N2,CW_N3,CW_N4,CW_N5,CW_N6)+IF(A_FEED=2,CHOOSE(MIN(N_CW_A,6)+1,0,1,CW_N2,CW_N3,CW_N4,CW_N5,CW_N6),CHOOSE(MIN(N_CW_A,2)+1,0,CW_A1,CW_A2)))*CW_PER_SWING*AM2055,AM2055))</f>
        <v>39.80556805797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2*ROUNDUP(G2056*1000/V_ZENER,0)*PRICE_Z+(4+IF(CORE_MODE=1,1,0)+IF(OR(CORE_MODE=3,CORE_MODE=4),IF(A_FEED=2,0,1)+2*N_CW+2*N_CW_A,0))*ROUNDUP(G2056*DIODE_SAFETY/V_STICK,0)*PRICE_STICK</f>
        <v>162</v>
      </c>
      <c r="AG2056" s="24" t="n">
        <f aca="false">SUM(X2056:AF2056)</f>
        <v>6682.79681522</v>
      </c>
      <c r="AH2056" s="20" t="n">
        <f aca="false">FIXED_BOM</f>
        <v>3754</v>
      </c>
      <c r="AI2056" s="24" t="n">
        <f aca="false">(AG2056+AH2056)*(1+CONT)</f>
        <v>12002.316337503</v>
      </c>
      <c r="AJ2056" s="24" t="n">
        <f aca="false">IF(AR2056&gt;0,AI2056/AR2056,1000000000000)</f>
        <v>387.914024768346</v>
      </c>
      <c r="AK2056" s="8" t="n">
        <f aca="false">IF(AND(AP2056&gt;=V_NEED,AR2056&gt;=P_MIN,AQ2056&gt;=Z_MIN,F2056&lt;=N_CAP,D2056&lt;=R_MAX,OR(CORONA_REQ=0,O2056&gt;=G2056),OR(CORE_MODE&lt;&gt;3,E_CORE&lt;=E_NULL_MAX),N_CW_A_OK="yes"),1,0)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IF(CORE_MODE=1,G2056,IF(OR(CORE_MODE=3,CORE_MODE=4),IF(A_FEED=2,0,G2056)+(CHOOSE(N_CW+1,0,1,CW_N2,CW_N3,CW_N4,CW_N5,CW_N6)+IF(A_FEED=2,CHOOSE(MIN(N_CW_A,6)+1,0,1,CW_N2,CW_N3,CW_N4,CW_N5,CW_N6),CHOOSE(MIN(N_CW_A,2)+1,0,CW_A1,CW_A2)))*CW_PER_SWING*AM2056,AM2056))</f>
        <v>40.170868943634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2*ROUNDUP(G2057*1000/V_ZENER,0)*PRICE_Z+(4+IF(CORE_MODE=1,1,0)+IF(OR(CORE_MODE=3,CORE_MODE=4),IF(A_FEED=2,0,1)+2*N_CW+2*N_CW_A,0))*ROUNDUP(G2057*DIODE_SAFETY/V_STICK,0)*PRICE_STICK</f>
        <v>162</v>
      </c>
      <c r="AG2057" s="24" t="n">
        <f aca="false">SUM(X2057:AF2057)</f>
        <v>1995.86563816</v>
      </c>
      <c r="AH2057" s="20" t="n">
        <f aca="false">FIXED_BOM</f>
        <v>3754</v>
      </c>
      <c r="AI2057" s="24" t="n">
        <f aca="false">(AG2057+AH2057)*(1+CONT)</f>
        <v>6612.345483884</v>
      </c>
      <c r="AJ2057" s="24" t="n">
        <f aca="false">IF(AR2057&gt;0,AI2057/AR2057,1000000000000)</f>
        <v>1386.73482617311</v>
      </c>
      <c r="AK2057" s="8" t="n">
        <f aca="false">IF(AND(AP2057&gt;=V_NEED,AR2057&gt;=P_MIN,AQ2057&gt;=Z_MIN,F2057&lt;=N_CAP,D2057&lt;=R_MAX,OR(CORONA_REQ=0,O2057&gt;=G2057),OR(CORE_MODE&lt;&gt;3,E_CORE&lt;=E_NULL_MAX),N_CW_A_OK="yes"),1,0)</f>
        <v>1</v>
      </c>
      <c r="AL2057" s="31" t="n">
        <f aca="false">IF(AK2057=1,IF(OBJECTIVE=1,AI2057,AJ2057),1000000000000)+ROW()*0.000000001</f>
        <v>6612.345485941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IF(CORE_MODE=1,G2057,IF(OR(CORE_MODE=3,CORE_MODE=4),IF(A_FEED=2,0,G2057)+(CHOOSE(N_CW+1,0,1,CW_N2,CW_N3,CW_N4,CW_N5,CW_N6)+IF(A_FEED=2,CHOOSE(MIN(N_CW_A,6)+1,0,1,CW_N2,CW_N3,CW_N4,CW_N5,CW_N6),CHOOSE(MIN(N_CW_A,2)+1,0,CW_A1,CW_A2)))*CW_PER_SWING*AM2057,AM2057))</f>
        <v>38.92966767261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2*ROUNDUP(G2058*1000/V_ZENER,0)*PRICE_Z+(4+IF(CORE_MODE=1,1,0)+IF(OR(CORE_MODE=3,CORE_MODE=4),IF(A_FEED=2,0,1)+2*N_CW+2*N_CW_A,0))*ROUNDUP(G2058*DIODE_SAFETY/V_STICK,0)*PRICE_STICK</f>
        <v>162</v>
      </c>
      <c r="AG2058" s="24" t="n">
        <f aca="false">SUM(X2058:AF2058)</f>
        <v>2802.23932974</v>
      </c>
      <c r="AH2058" s="20" t="n">
        <f aca="false">FIXED_BOM</f>
        <v>3754</v>
      </c>
      <c r="AI2058" s="24" t="n">
        <f aca="false">(AG2058+AH2058)*(1+CONT)</f>
        <v>7539.675229201</v>
      </c>
      <c r="AJ2058" s="24" t="n">
        <f aca="false">IF(AR2058&gt;0,AI2058/AR2058,1000000000000)</f>
        <v>939.414058127191</v>
      </c>
      <c r="AK2058" s="8" t="n">
        <f aca="false">IF(AND(AP2058&gt;=V_NEED,AR2058&gt;=P_MIN,AQ2058&gt;=Z_MIN,F2058&lt;=N_CAP,D2058&lt;=R_MAX,OR(CORONA_REQ=0,O2058&gt;=G2058),OR(CORE_MODE&lt;&gt;3,E_CORE&lt;=E_NULL_MAX),N_CW_A_OK="yes"),1,0)</f>
        <v>1</v>
      </c>
      <c r="AL2058" s="31" t="n">
        <f aca="false">IF(AK2058=1,IF(OBJECTIVE=1,AI2058,AJ2058),1000000000000)+ROW()*0.000000001</f>
        <v>7539.675231259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IF(CORE_MODE=1,G2058,IF(OR(CORE_MODE=3,CORE_MODE=4),IF(A_FEED=2,0,G2058)+(CHOOSE(N_CW+1,0,1,CW_N2,CW_N3,CW_N4,CW_N5,CW_N6)+IF(A_FEED=2,CHOOSE(MIN(N_CW_A,6)+1,0,1,CW_N2,CW_N3,CW_N4,CW_N5,CW_N6),CHOOSE(MIN(N_CW_A,2)+1,0,CW_A1,CW_A2)))*CW_PER_SWING*AM2058,AM2058))</f>
        <v>39.25577460519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2*ROUNDUP(G2059*1000/V_ZENER,0)*PRICE_Z+(4+IF(CORE_MODE=1,1,0)+IF(OR(CORE_MODE=3,CORE_MODE=4),IF(A_FEED=2,0,1)+2*N_CW+2*N_CW_A,0))*ROUNDUP(G2059*DIODE_SAFETY/V_STICK,0)*PRICE_STICK</f>
        <v>162</v>
      </c>
      <c r="AG2059" s="24" t="n">
        <f aca="false">SUM(X2059:AF2059)</f>
        <v>3472.10738891</v>
      </c>
      <c r="AH2059" s="20" t="n">
        <f aca="false">FIXED_BOM</f>
        <v>3754</v>
      </c>
      <c r="AI2059" s="24" t="n">
        <f aca="false">(AG2059+AH2059)*(1+CONT)</f>
        <v>8310.0234972465</v>
      </c>
      <c r="AJ2059" s="24" t="n">
        <f aca="false">IF(AR2059&gt;0,AI2059/AR2059,1000000000000)</f>
        <v>735.287088293174</v>
      </c>
      <c r="AK2059" s="8" t="n">
        <f aca="false">IF(AND(AP2059&gt;=V_NEED,AR2059&gt;=P_MIN,AQ2059&gt;=Z_MIN,F2059&lt;=N_CAP,D2059&lt;=R_MAX,OR(CORONA_REQ=0,O2059&gt;=G2059),OR(CORE_MODE&lt;&gt;3,E_CORE&lt;=E_NULL_MAX),N_CW_A_OK="yes"),1,0)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IF(CORE_MODE=1,G2059,IF(OR(CORE_MODE=3,CORE_MODE=4),IF(A_FEED=2,0,G2059)+(CHOOSE(N_CW+1,0,1,CW_N2,CW_N3,CW_N4,CW_N5,CW_N6)+IF(A_FEED=2,CHOOSE(MIN(N_CW_A,6)+1,0,1,CW_N2,CW_N3,CW_N4,CW_N5,CW_N6),CHOOSE(MIN(N_CW_A,2)+1,0,CW_A1,CW_A2)))*CW_PER_SWING*AM2059,AM2059))</f>
        <v>39.48202906362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2*ROUNDUP(G2060*1000/V_ZENER,0)*PRICE_Z+(4+IF(CORE_MODE=1,1,0)+IF(OR(CORE_MODE=3,CORE_MODE=4),IF(A_FEED=2,0,1)+2*N_CW+2*N_CW_A,0))*ROUNDUP(G2060*DIODE_SAFETY/V_STICK,0)*PRICE_STICK</f>
        <v>162</v>
      </c>
      <c r="AG2060" s="24" t="n">
        <f aca="false">SUM(X2060:AF2060)</f>
        <v>4141.97555111</v>
      </c>
      <c r="AH2060" s="20" t="n">
        <f aca="false">FIXED_BOM</f>
        <v>3754</v>
      </c>
      <c r="AI2060" s="24" t="n">
        <f aca="false">(AG2060+AH2060)*(1+CONT)</f>
        <v>9080.3718837765</v>
      </c>
      <c r="AJ2060" s="24" t="n">
        <f aca="false">IF(AR2060&gt;0,AI2060/AR2060,1000000000000)</f>
        <v>622.784678874472</v>
      </c>
      <c r="AK2060" s="8" t="n">
        <f aca="false">IF(AND(AP2060&gt;=V_NEED,AR2060&gt;=P_MIN,AQ2060&gt;=Z_MIN,F2060&lt;=N_CAP,D2060&lt;=R_MAX,OR(CORONA_REQ=0,O2060&gt;=G2060),OR(CORE_MODE&lt;&gt;3,E_CORE&lt;=E_NULL_MAX),N_CW_A_OK="yes"),1,0)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IF(CORE_MODE=1,G2060,IF(OR(CORE_MODE=3,CORE_MODE=4),IF(A_FEED=2,0,G2060)+(CHOOSE(N_CW+1,0,1,CW_N2,CW_N3,CW_N4,CW_N5,CW_N6)+IF(A_FEED=2,CHOOSE(MIN(N_CW_A,6)+1,0,1,CW_N2,CW_N3,CW_N4,CW_N5,CW_N6),CHOOSE(MIN(N_CW_A,2)+1,0,CW_A1,CW_A2)))*CW_PER_SWING*AM2060,AM2060))</f>
        <v>39.653800786314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2*ROUNDUP(G2061*1000/V_ZENER,0)*PRICE_Z+(4+IF(CORE_MODE=1,1,0)+IF(OR(CORE_MODE=3,CORE_MODE=4),IF(A_FEED=2,0,1)+2*N_CW+2*N_CW_A,0))*ROUNDUP(G2061*DIODE_SAFETY/V_STICK,0)*PRICE_STICK</f>
        <v>162</v>
      </c>
      <c r="AG2061" s="24" t="n">
        <f aca="false">SUM(X2061:AF2061)</f>
        <v>4948.34918269</v>
      </c>
      <c r="AH2061" s="20" t="n">
        <f aca="false">FIXED_BOM</f>
        <v>3754</v>
      </c>
      <c r="AI2061" s="24" t="n">
        <f aca="false">(AG2061+AH2061)*(1+CONT)</f>
        <v>10007.7015600935</v>
      </c>
      <c r="AJ2061" s="24" t="n">
        <f aca="false">IF(AR2061&gt;0,AI2061/AR2061,1000000000000)</f>
        <v>560.359610646719</v>
      </c>
      <c r="AK2061" s="8" t="n">
        <f aca="false">IF(AND(AP2061&gt;=V_NEED,AR2061&gt;=P_MIN,AQ2061&gt;=Z_MIN,F2061&lt;=N_CAP,D2061&lt;=R_MAX,OR(CORONA_REQ=0,O2061&gt;=G2061),OR(CORE_MODE&lt;&gt;3,E_CORE&lt;=E_NULL_MAX),N_CW_A_OK="yes"),1,0)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IF(CORE_MODE=1,G2061,IF(OR(CORE_MODE=3,CORE_MODE=4),IF(A_FEED=2,0,G2061)+(CHOOSE(N_CW+1,0,1,CW_N2,CW_N3,CW_N4,CW_N5,CW_N6)+IF(A_FEED=2,CHOOSE(MIN(N_CW_A,6)+1,0,1,CW_N2,CW_N3,CW_N4,CW_N5,CW_N6),CHOOSE(MIN(N_CW_A,2)+1,0,CW_A1,CW_A2)))*CW_PER_SWING*AM2061,AM2061))</f>
        <v>39.825063165888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2*ROUNDUP(G2062*1000/V_ZENER,0)*PRICE_Z+(4+IF(CORE_MODE=1,1,0)+IF(OR(CORE_MODE=3,CORE_MODE=4),IF(A_FEED=2,0,1)+2*N_CW+2*N_CW_A,0))*ROUNDUP(G2062*DIODE_SAFETY/V_STICK,0)*PRICE_STICK</f>
        <v>162</v>
      </c>
      <c r="AG2062" s="24" t="n">
        <f aca="false">SUM(X2062:AF2062)</f>
        <v>6424.59097797</v>
      </c>
      <c r="AH2062" s="20" t="n">
        <f aca="false">FIXED_BOM</f>
        <v>3754</v>
      </c>
      <c r="AI2062" s="24" t="n">
        <f aca="false">(AG2062+AH2062)*(1+CONT)</f>
        <v>11705.3796246655</v>
      </c>
      <c r="AJ2062" s="24" t="n">
        <f aca="false">IF(AR2062&gt;0,AI2062/AR2062,1000000000000)</f>
        <v>479.843402913037</v>
      </c>
      <c r="AK2062" s="8" t="n">
        <f aca="false">IF(AND(AP2062&gt;=V_NEED,AR2062&gt;=P_MIN,AQ2062&gt;=Z_MIN,F2062&lt;=N_CAP,D2062&lt;=R_MAX,OR(CORONA_REQ=0,O2062&gt;=G2062),OR(CORE_MODE&lt;&gt;3,E_CORE&lt;=E_NULL_MAX),N_CW_A_OK="yes"),1,0)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IF(CORE_MODE=1,G2062,IF(OR(CORE_MODE=3,CORE_MODE=4),IF(A_FEED=2,0,G2062)+(CHOOSE(N_CW+1,0,1,CW_N2,CW_N3,CW_N4,CW_N5,CW_N6)+IF(A_FEED=2,CHOOSE(MIN(N_CW_A,6)+1,0,1,CW_N2,CW_N3,CW_N4,CW_N5,CW_N6),CHOOSE(MIN(N_CW_A,2)+1,0,CW_A1,CW_A2)))*CW_PER_SWING*AM2062,AM2062))</f>
        <v>40.202528863068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2*ROUNDUP(G2063*1000/V_ZENER,0)*PRICE_Z+(4+IF(CORE_MODE=1,1,0)+IF(OR(CORE_MODE=3,CORE_MODE=4),IF(A_FEED=2,0,1)+2*N_CW+2*N_CW_A,0))*ROUNDUP(G2063*DIODE_SAFETY/V_STICK,0)*PRICE_STICK</f>
        <v>162</v>
      </c>
      <c r="AG2063" s="24" t="n">
        <f aca="false">SUM(X2063:AF2063)</f>
        <v>2158.36365147</v>
      </c>
      <c r="AH2063" s="20" t="n">
        <f aca="false">FIXED_BOM</f>
        <v>3754</v>
      </c>
      <c r="AI2063" s="24" t="n">
        <f aca="false">(AG2063+AH2063)*(1+CONT)</f>
        <v>6799.2181991905</v>
      </c>
      <c r="AJ2063" s="24" t="n">
        <f aca="false">IF(AR2063&gt;0,AI2063/AR2063,1000000000000)</f>
        <v>1193.50779962606</v>
      </c>
      <c r="AK2063" s="8" t="n">
        <f aca="false">IF(AND(AP2063&gt;=V_NEED,AR2063&gt;=P_MIN,AQ2063&gt;=Z_MIN,F2063&lt;=N_CAP,D2063&lt;=R_MAX,OR(CORONA_REQ=0,O2063&gt;=G2063),OR(CORE_MODE&lt;&gt;3,E_CORE&lt;=E_NULL_MAX),N_CW_A_OK="yes"),1,0)</f>
        <v>1</v>
      </c>
      <c r="AL2063" s="31" t="n">
        <f aca="false">IF(AK2063=1,IF(OBJECTIVE=1,AI2063,AJ2063),1000000000000)+ROW()*0.000000001</f>
        <v>6799.2182012535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IF(CORE_MODE=1,G2063,IF(OR(CORE_MODE=3,CORE_MODE=4),IF(A_FEED=2,0,G2063)+(CHOOSE(N_CW+1,0,1,CW_N2,CW_N3,CW_N4,CW_N5,CW_N6)+IF(A_FEED=2,CHOOSE(MIN(N_CW_A,6)+1,0,1,CW_N2,CW_N3,CW_N4,CW_N5,CW_N6),CHOOSE(MIN(N_CW_A,2)+1,0,CW_A1,CW_A2)))*CW_PER_SWING*AM2063,AM2063))</f>
        <v>38.93484599433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2*ROUNDUP(G2064*1000/V_ZENER,0)*PRICE_Z+(4+IF(CORE_MODE=1,1,0)+IF(OR(CORE_MODE=3,CORE_MODE=4),IF(A_FEED=2,0,1)+2*N_CW+2*N_CW_A,0))*ROUNDUP(G2064*DIODE_SAFETY/V_STICK,0)*PRICE_STICK</f>
        <v>162</v>
      </c>
      <c r="AG2064" s="24" t="n">
        <f aca="false">SUM(X2064:AF2064)</f>
        <v>2841.22804965</v>
      </c>
      <c r="AH2064" s="20" t="n">
        <f aca="false">FIXED_BOM</f>
        <v>3754</v>
      </c>
      <c r="AI2064" s="24" t="n">
        <f aca="false">(AG2064+AH2064)*(1+CONT)</f>
        <v>7584.5122570975</v>
      </c>
      <c r="AJ2064" s="24" t="n">
        <f aca="false">IF(AR2064&gt;0,AI2064/AR2064,1000000000000)</f>
        <v>800.636270416218</v>
      </c>
      <c r="AK2064" s="8" t="n">
        <f aca="false">IF(AND(AP2064&gt;=V_NEED,AR2064&gt;=P_MIN,AQ2064&gt;=Z_MIN,F2064&lt;=N_CAP,D2064&lt;=R_MAX,OR(CORONA_REQ=0,O2064&gt;=G2064),OR(CORE_MODE&lt;&gt;3,E_CORE&lt;=E_NULL_MAX),N_CW_A_OK="yes"),1,0)</f>
        <v>1</v>
      </c>
      <c r="AL2064" s="31" t="n">
        <f aca="false">IF(AK2064=1,IF(OBJECTIVE=1,AI2064,AJ2064),1000000000000)+ROW()*0.000000001</f>
        <v>7584.5122591615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IF(CORE_MODE=1,G2064,IF(OR(CORE_MODE=3,CORE_MODE=4),IF(A_FEED=2,0,G2064)+(CHOOSE(N_CW+1,0,1,CW_N2,CW_N3,CW_N4,CW_N5,CW_N6)+IF(A_FEED=2,CHOOSE(MIN(N_CW_A,6)+1,0,1,CW_N2,CW_N3,CW_N4,CW_N5,CW_N6),CHOOSE(MIN(N_CW_A,2)+1,0,CW_A1,CW_A2)))*CW_PER_SWING*AM2064,AM2064))</f>
        <v>39.259348496082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2*ROUNDUP(G2065*1000/V_ZENER,0)*PRICE_Z+(4+IF(CORE_MODE=1,1,0)+IF(OR(CORE_MODE=3,CORE_MODE=4),IF(A_FEED=2,0,1)+2*N_CW+2*N_CW_A,0))*ROUNDUP(G2065*DIODE_SAFETY/V_STICK,0)*PRICE_STICK</f>
        <v>162</v>
      </c>
      <c r="AG2065" s="24" t="n">
        <f aca="false">SUM(X2065:AF2065)</f>
        <v>3660.59793068</v>
      </c>
      <c r="AH2065" s="20" t="n">
        <f aca="false">FIXED_BOM</f>
        <v>3754</v>
      </c>
      <c r="AI2065" s="24" t="n">
        <f aca="false">(AG2065+AH2065)*(1+CONT)</f>
        <v>8526.787620282</v>
      </c>
      <c r="AJ2065" s="24" t="n">
        <f aca="false">IF(AR2065&gt;0,AI2065/AR2065,1000000000000)</f>
        <v>642.23673119814</v>
      </c>
      <c r="AK2065" s="8" t="n">
        <f aca="false">IF(AND(AP2065&gt;=V_NEED,AR2065&gt;=P_MIN,AQ2065&gt;=Z_MIN,F2065&lt;=N_CAP,D2065&lt;=R_MAX,OR(CORONA_REQ=0,O2065&gt;=G2065),OR(CORE_MODE&lt;&gt;3,E_CORE&lt;=E_NULL_MAX),N_CW_A_OK="yes"),1,0)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IF(CORE_MODE=1,G2065,IF(OR(CORE_MODE=3,CORE_MODE=4),IF(A_FEED=2,0,G2065)+(CHOOSE(N_CW+1,0,1,CW_N2,CW_N3,CW_N4,CW_N5,CW_N6)+IF(A_FEED=2,CHOOSE(MIN(N_CW_A,6)+1,0,1,CW_N2,CW_N3,CW_N4,CW_N5,CW_N6),CHOOSE(MIN(N_CW_A,2)+1,0,CW_A1,CW_A2)))*CW_PER_SWING*AM2065,AM2065))</f>
        <v>39.485102100444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2*ROUNDUP(G2066*1000/V_ZENER,0)*PRICE_Z+(4+IF(CORE_MODE=1,1,0)+IF(OR(CORE_MODE=3,CORE_MODE=4),IF(A_FEED=2,0,1)+2*N_CW+2*N_CW_A,0))*ROUNDUP(G2066*DIODE_SAFETY/V_STICK,0)*PRICE_STICK</f>
        <v>162</v>
      </c>
      <c r="AG2066" s="24" t="n">
        <f aca="false">SUM(X2066:AF2066)</f>
        <v>4479.96781021</v>
      </c>
      <c r="AH2066" s="20" t="n">
        <f aca="false">FIXED_BOM</f>
        <v>3754</v>
      </c>
      <c r="AI2066" s="24" t="n">
        <f aca="false">(AG2066+AH2066)*(1+CONT)</f>
        <v>9469.0629817415</v>
      </c>
      <c r="AJ2066" s="24" t="n">
        <f aca="false">IF(AR2066&gt;0,AI2066/AR2066,1000000000000)</f>
        <v>555.007213272251</v>
      </c>
      <c r="AK2066" s="8" t="n">
        <f aca="false">IF(AND(AP2066&gt;=V_NEED,AR2066&gt;=P_MIN,AQ2066&gt;=Z_MIN,F2066&lt;=N_CAP,D2066&lt;=R_MAX,OR(CORONA_REQ=0,O2066&gt;=G2066),OR(CORE_MODE&lt;&gt;3,E_CORE&lt;=E_NULL_MAX),N_CW_A_OK="yes"),1,0)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IF(CORE_MODE=1,G2066,IF(OR(CORE_MODE=3,CORE_MODE=4),IF(A_FEED=2,0,G2066)+(CHOOSE(N_CW+1,0,1,CW_N2,CW_N3,CW_N4,CW_N5,CW_N6)+IF(A_FEED=2,CHOOSE(MIN(N_CW_A,6)+1,0,1,CW_N2,CW_N3,CW_N4,CW_N5,CW_N6),CHOOSE(MIN(N_CW_A,2)+1,0,CW_A1,CW_A2)))*CW_PER_SWING*AM2066,AM2066))</f>
        <v>39.684072745746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2*ROUNDUP(G2067*1000/V_ZENER,0)*PRICE_Z+(4+IF(CORE_MODE=1,1,0)+IF(OR(CORE_MODE=3,CORE_MODE=4),IF(A_FEED=2,0,1)+2*N_CW+2*N_CW_A,0))*ROUNDUP(G2067*DIODE_SAFETY/V_STICK,0)*PRICE_STICK</f>
        <v>162</v>
      </c>
      <c r="AG2067" s="24" t="n">
        <f aca="false">SUM(X2067:AF2067)</f>
        <v>5299.33773277</v>
      </c>
      <c r="AH2067" s="20" t="n">
        <f aca="false">FIXED_BOM</f>
        <v>3754</v>
      </c>
      <c r="AI2067" s="24" t="n">
        <f aca="false">(AG2067+AH2067)*(1+CONT)</f>
        <v>10411.3383926855</v>
      </c>
      <c r="AJ2067" s="24" t="n">
        <f aca="false">IF(AR2067&gt;0,AI2067/AR2067,1000000000000)</f>
        <v>498.433935793661</v>
      </c>
      <c r="AK2067" s="8" t="n">
        <f aca="false">IF(AND(AP2067&gt;=V_NEED,AR2067&gt;=P_MIN,AQ2067&gt;=Z_MIN,F2067&lt;=N_CAP,D2067&lt;=R_MAX,OR(CORONA_REQ=0,O2067&gt;=G2067),OR(CORE_MODE&lt;&gt;3,E_CORE&lt;=E_NULL_MAX),N_CW_A_OK="yes"),1,0)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IF(CORE_MODE=1,G2067,IF(OR(CORE_MODE=3,CORE_MODE=4),IF(A_FEED=2,0,G2067)+(CHOOSE(N_CW+1,0,1,CW_N2,CW_N3,CW_N4,CW_N5,CW_N6)+IF(A_FEED=2,CHOOSE(MIN(N_CW_A,6)+1,0,1,CW_N2,CW_N3,CW_N4,CW_N5,CW_N6),CHOOSE(MIN(N_CW_A,2)+1,0,CW_A1,CW_A2)))*CW_PER_SWING*AM2067,AM2067))</f>
        <v>39.923391855204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2*ROUNDUP(G2068*1000/V_ZENER,0)*PRICE_Z+(4+IF(CORE_MODE=1,1,0)+IF(OR(CORE_MODE=3,CORE_MODE=4),IF(A_FEED=2,0,1)+2*N_CW+2*N_CW_A,0))*ROUNDUP(G2068*DIODE_SAFETY/V_STICK,0)*PRICE_STICK</f>
        <v>162</v>
      </c>
      <c r="AG2068" s="24" t="n">
        <f aca="false">SUM(X2068:AF2068)</f>
        <v>6801.57201548</v>
      </c>
      <c r="AH2068" s="20" t="n">
        <f aca="false">FIXED_BOM</f>
        <v>3754</v>
      </c>
      <c r="AI2068" s="24" t="n">
        <f aca="false">(AG2068+AH2068)*(1+CONT)</f>
        <v>12138.907817802</v>
      </c>
      <c r="AJ2068" s="24" t="n">
        <f aca="false">IF(AR2068&gt;0,AI2068/AR2068,1000000000000)</f>
        <v>426.566394788773</v>
      </c>
      <c r="AK2068" s="8" t="n">
        <f aca="false">IF(AND(AP2068&gt;=V_NEED,AR2068&gt;=P_MIN,AQ2068&gt;=Z_MIN,F2068&lt;=N_CAP,D2068&lt;=R_MAX,OR(CORONA_REQ=0,O2068&gt;=G2068),OR(CORE_MODE&lt;&gt;3,E_CORE&lt;=E_NULL_MAX),N_CW_A_OK="yes"),1,0)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IF(CORE_MODE=1,G2068,IF(OR(CORE_MODE=3,CORE_MODE=4),IF(A_FEED=2,0,G2068)+(CHOOSE(N_CW+1,0,1,CW_N2,CW_N3,CW_N4,CW_N5,CW_N6)+IF(A_FEED=2,CHOOSE(MIN(N_CW_A,6)+1,0,1,CW_N2,CW_N3,CW_N4,CW_N5,CW_N6),CHOOSE(MIN(N_CW_A,2)+1,0,CW_A1,CW_A2)))*CW_PER_SWING*AM2068,AM2068))</f>
        <v>40.296613026384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2*ROUNDUP(G2069*1000/V_ZENER,0)*PRICE_Z+(4+IF(CORE_MODE=1,1,0)+IF(OR(CORE_MODE=3,CORE_MODE=4),IF(A_FEED=2,0,1)+2*N_CW+2*N_CW_A,0))*ROUNDUP(G2069*DIODE_SAFETY/V_STICK,0)*PRICE_STICK</f>
        <v>162</v>
      </c>
      <c r="AG2069" s="24" t="n">
        <f aca="false">SUM(X2069:AF2069)</f>
        <v>2184.3561354</v>
      </c>
      <c r="AH2069" s="20" t="n">
        <f aca="false">FIXED_BOM</f>
        <v>3754</v>
      </c>
      <c r="AI2069" s="24" t="n">
        <f aca="false">(AG2069+AH2069)*(1+CONT)</f>
        <v>6829.10955571</v>
      </c>
      <c r="AJ2069" s="24" t="n">
        <f aca="false">IF(AR2069&gt;0,AI2069/AR2069,1000000000000)</f>
        <v>1121.61788208797</v>
      </c>
      <c r="AK2069" s="8" t="n">
        <f aca="false">IF(AND(AP2069&gt;=V_NEED,AR2069&gt;=P_MIN,AQ2069&gt;=Z_MIN,F2069&lt;=N_CAP,D2069&lt;=R_MAX,OR(CORONA_REQ=0,O2069&gt;=G2069),OR(CORE_MODE&lt;&gt;3,E_CORE&lt;=E_NULL_MAX),N_CW_A_OK="yes"),1,0)</f>
        <v>1</v>
      </c>
      <c r="AL2069" s="31" t="n">
        <f aca="false">IF(AK2069=1,IF(OBJECTIVE=1,AI2069,AJ2069),1000000000000)+ROW()*0.000000001</f>
        <v>6829.109557779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IF(CORE_MODE=1,G2069,IF(OR(CORE_MODE=3,CORE_MODE=4),IF(A_FEED=2,0,G2069)+(CHOOSE(N_CW+1,0,1,CW_N2,CW_N3,CW_N4,CW_N5,CW_N6)+IF(A_FEED=2,CHOOSE(MIN(N_CW_A,6)+1,0,1,CW_N2,CW_N3,CW_N4,CW_N5,CW_N6),CHOOSE(MIN(N_CW_A,2)+1,0,CW_A1,CW_A2)))*CW_PER_SWING*AM2069,AM2069))</f>
        <v>38.611714474476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2*ROUNDUP(G2070*1000/V_ZENER,0)*PRICE_Z+(4+IF(CORE_MODE=1,1,0)+IF(OR(CORE_MODE=3,CORE_MODE=4),IF(A_FEED=2,0,1)+2*N_CW+2*N_CW_A,0))*ROUNDUP(G2070*DIODE_SAFETY/V_STICK,0)*PRICE_STICK</f>
        <v>162</v>
      </c>
      <c r="AG2070" s="24" t="n">
        <f aca="false">SUM(X2070:AF2070)</f>
        <v>3016.72230741</v>
      </c>
      <c r="AH2070" s="20" t="n">
        <f aca="false">FIXED_BOM</f>
        <v>3754</v>
      </c>
      <c r="AI2070" s="24" t="n">
        <f aca="false">(AG2070+AH2070)*(1+CONT)</f>
        <v>7786.3306535215</v>
      </c>
      <c r="AJ2070" s="24" t="n">
        <f aca="false">IF(AR2070&gt;0,AI2070/AR2070,1000000000000)</f>
        <v>772.514135388564</v>
      </c>
      <c r="AK2070" s="8" t="n">
        <f aca="false">IF(AND(AP2070&gt;=V_NEED,AR2070&gt;=P_MIN,AQ2070&gt;=Z_MIN,F2070&lt;=N_CAP,D2070&lt;=R_MAX,OR(CORONA_REQ=0,O2070&gt;=G2070),OR(CORE_MODE&lt;&gt;3,E_CORE&lt;=E_NULL_MAX),N_CW_A_OK="yes"),1,0)</f>
        <v>1</v>
      </c>
      <c r="AL2070" s="31" t="n">
        <f aca="false">IF(AK2070=1,IF(OBJECTIVE=1,AI2070,AJ2070),1000000000000)+ROW()*0.000000001</f>
        <v>7786.3306555915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IF(CORE_MODE=1,G2070,IF(OR(CORE_MODE=3,CORE_MODE=4),IF(A_FEED=2,0,G2070)+(CHOOSE(N_CW+1,0,1,CW_N2,CW_N3,CW_N4,CW_N5,CW_N6)+IF(A_FEED=2,CHOOSE(MIN(N_CW_A,6)+1,0,1,CW_N2,CW_N3,CW_N4,CW_N5,CW_N6),CHOOSE(MIN(N_CW_A,2)+1,0,CW_A1,CW_A2)))*CW_PER_SWING*AM2070,AM2070))</f>
        <v>38.93408197965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2*ROUNDUP(G2071*1000/V_ZENER,0)*PRICE_Z+(4+IF(CORE_MODE=1,1,0)+IF(OR(CORE_MODE=3,CORE_MODE=4),IF(A_FEED=2,0,1)+2*N_CW+2*N_CW_A,0))*ROUNDUP(G2071*DIODE_SAFETY/V_STICK,0)*PRICE_STICK</f>
        <v>162</v>
      </c>
      <c r="AG2071" s="24" t="n">
        <f aca="false">SUM(X2071:AF2071)</f>
        <v>3849.08842292</v>
      </c>
      <c r="AH2071" s="20" t="n">
        <f aca="false">FIXED_BOM</f>
        <v>3754</v>
      </c>
      <c r="AI2071" s="24" t="n">
        <f aca="false">(AG2071+AH2071)*(1+CONT)</f>
        <v>8743.551686358</v>
      </c>
      <c r="AJ2071" s="24" t="n">
        <f aca="false">IF(AR2071&gt;0,AI2071/AR2071,1000000000000)</f>
        <v>621.670662491315</v>
      </c>
      <c r="AK2071" s="8" t="n">
        <f aca="false">IF(AND(AP2071&gt;=V_NEED,AR2071&gt;=P_MIN,AQ2071&gt;=Z_MIN,F2071&lt;=N_CAP,D2071&lt;=R_MAX,OR(CORONA_REQ=0,O2071&gt;=G2071),OR(CORE_MODE&lt;&gt;3,E_CORE&lt;=E_NULL_MAX),N_CW_A_OK="yes"),1,0)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IF(CORE_MODE=1,G2071,IF(OR(CORE_MODE=3,CORE_MODE=4),IF(A_FEED=2,0,G2071)+(CHOOSE(N_CW+1,0,1,CW_N2,CW_N3,CW_N4,CW_N5,CW_N6)+IF(A_FEED=2,CHOOSE(MIN(N_CW_A,6)+1,0,1,CW_N2,CW_N3,CW_N4,CW_N5,CW_N6),CHOOSE(MIN(N_CW_A,2)+1,0,CW_A1,CW_A2)))*CW_PER_SWING*AM2071,AM2071))</f>
        <v>39.15768360933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2*ROUNDUP(G2072*1000/V_ZENER,0)*PRICE_Z+(4+IF(CORE_MODE=1,1,0)+IF(OR(CORE_MODE=3,CORE_MODE=4),IF(A_FEED=2,0,1)+2*N_CW+2*N_CW_A,0))*ROUNDUP(G2072*DIODE_SAFETY/V_STICK,0)*PRICE_STICK</f>
        <v>162</v>
      </c>
      <c r="AG2072" s="24" t="n">
        <f aca="false">SUM(X2072:AF2072)</f>
        <v>4681.45459843</v>
      </c>
      <c r="AH2072" s="20" t="n">
        <f aca="false">FIXED_BOM</f>
        <v>3754</v>
      </c>
      <c r="AI2072" s="24" t="n">
        <f aca="false">(AG2072+AH2072)*(1+CONT)</f>
        <v>9700.7727881945</v>
      </c>
      <c r="AJ2072" s="24" t="n">
        <f aca="false">IF(AR2072&gt;0,AI2072/AR2072,1000000000000)</f>
        <v>537.162587058785</v>
      </c>
      <c r="AK2072" s="8" t="n">
        <f aca="false">IF(AND(AP2072&gt;=V_NEED,AR2072&gt;=P_MIN,AQ2072&gt;=Z_MIN,F2072&lt;=N_CAP,D2072&lt;=R_MAX,OR(CORONA_REQ=0,O2072&gt;=G2072),OR(CORE_MODE&lt;&gt;3,E_CORE&lt;=E_NULL_MAX),N_CW_A_OK="yes"),1,0)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IF(CORE_MODE=1,G2072,IF(OR(CORE_MODE=3,CORE_MODE=4),IF(A_FEED=2,0,G2072)+(CHOOSE(N_CW+1,0,1,CW_N2,CW_N3,CW_N4,CW_N5,CW_N6)+IF(A_FEED=2,CHOOSE(MIN(N_CW_A,6)+1,0,1,CW_N2,CW_N3,CW_N4,CW_N5,CW_N6),CHOOSE(MIN(N_CW_A,2)+1,0,CW_A1,CW_A2)))*CW_PER_SWING*AM2072,AM2072))</f>
        <v>39.429469098162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2*ROUNDUP(G2073*1000/V_ZENER,0)*PRICE_Z+(4+IF(CORE_MODE=1,1,0)+IF(OR(CORE_MODE=3,CORE_MODE=4),IF(A_FEED=2,0,1)+2*N_CW+2*N_CW_A,0))*ROUNDUP(G2073*DIODE_SAFETY/V_STICK,0)*PRICE_STICK</f>
        <v>162</v>
      </c>
      <c r="AG2073" s="24" t="n">
        <f aca="false">SUM(X2073:AF2073)</f>
        <v>5513.82077394</v>
      </c>
      <c r="AH2073" s="20" t="n">
        <f aca="false">FIXED_BOM</f>
        <v>3754</v>
      </c>
      <c r="AI2073" s="24" t="n">
        <f aca="false">(AG2073+AH2073)*(1+CONT)</f>
        <v>10657.993890031</v>
      </c>
      <c r="AJ2073" s="24" t="n">
        <f aca="false">IF(AR2073&gt;0,AI2073/AR2073,1000000000000)</f>
        <v>482.766756531227</v>
      </c>
      <c r="AK2073" s="8" t="n">
        <f aca="false">IF(AND(AP2073&gt;=V_NEED,AR2073&gt;=P_MIN,AQ2073&gt;=Z_MIN,F2073&lt;=N_CAP,D2073&lt;=R_MAX,OR(CORONA_REQ=0,O2073&gt;=G2073),OR(CORE_MODE&lt;&gt;3,E_CORE&lt;=E_NULL_MAX),N_CW_A_OK="yes"),1,0)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IF(CORE_MODE=1,G2073,IF(OR(CORE_MODE=3,CORE_MODE=4),IF(A_FEED=2,0,G2073)+(CHOOSE(N_CW+1,0,1,CW_N2,CW_N3,CW_N4,CW_N5,CW_N6)+IF(A_FEED=2,CHOOSE(MIN(N_CW_A,6)+1,0,1,CW_N2,CW_N3,CW_N4,CW_N5,CW_N6),CHOOSE(MIN(N_CW_A,2)+1,0,CW_A1,CW_A2)))*CW_PER_SWING*AM2073,AM2073))</f>
        <v>39.660260954886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2*ROUNDUP(G2074*1000/V_ZENER,0)*PRICE_Z+(4+IF(CORE_MODE=1,1,0)+IF(OR(CORE_MODE=3,CORE_MODE=4),IF(A_FEED=2,0,1)+2*N_CW+2*N_CW_A,0))*ROUNDUP(G2074*DIODE_SAFETY/V_STICK,0)*PRICE_STICK</f>
        <v>162</v>
      </c>
      <c r="AG2074" s="24" t="n">
        <f aca="false">SUM(X2074:AF2074)</f>
        <v>7178.55304799</v>
      </c>
      <c r="AH2074" s="20" t="n">
        <f aca="false">FIXED_BOM</f>
        <v>3754</v>
      </c>
      <c r="AI2074" s="24" t="n">
        <f aca="false">(AG2074+AH2074)*(1+CONT)</f>
        <v>12572.4360051885</v>
      </c>
      <c r="AJ2074" s="24" t="n">
        <f aca="false">IF(AR2074&gt;0,AI2074/AR2074,1000000000000)</f>
        <v>418.161370606028</v>
      </c>
      <c r="AK2074" s="8" t="n">
        <f aca="false">IF(AND(AP2074&gt;=V_NEED,AR2074&gt;=P_MIN,AQ2074&gt;=Z_MIN,F2074&lt;=N_CAP,D2074&lt;=R_MAX,OR(CORONA_REQ=0,O2074&gt;=G2074),OR(CORE_MODE&lt;&gt;3,E_CORE&lt;=E_NULL_MAX),N_CW_A_OK="yes"),1,0)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IF(CORE_MODE=1,G2074,IF(OR(CORE_MODE=3,CORE_MODE=4),IF(A_FEED=2,0,G2074)+(CHOOSE(N_CW+1,0,1,CW_N2,CW_N3,CW_N4,CW_N5,CW_N6)+IF(A_FEED=2,CHOOSE(MIN(N_CW_A,6)+1,0,1,CW_N2,CW_N3,CW_N4,CW_N5,CW_N6),CHOOSE(MIN(N_CW_A,2)+1,0,CW_A1,CW_A2)))*CW_PER_SWING*AM2074,AM2074))</f>
        <v>40.024547398836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2*ROUNDUP(G2075*1000/V_ZENER,0)*PRICE_Z+(4+IF(CORE_MODE=1,1,0)+IF(OR(CORE_MODE=3,CORE_MODE=4),IF(A_FEED=2,0,1)+2*N_CW+2*N_CW_A,0))*ROUNDUP(G2075*DIODE_SAFETY/V_STICK,0)*PRICE_STICK</f>
        <v>184.8</v>
      </c>
      <c r="AG2075" s="24" t="n">
        <f aca="false">SUM(X2075:AF2075)</f>
        <v>1792.80553645</v>
      </c>
      <c r="AH2075" s="20" t="n">
        <f aca="false">FIXED_BOM</f>
        <v>3754</v>
      </c>
      <c r="AI2075" s="24" t="n">
        <f aca="false">(AG2075+AH2075)*(1+CONT)</f>
        <v>6378.8263669175</v>
      </c>
      <c r="AJ2075" s="24" t="n">
        <f aca="false">IF(AR2075&gt;0,AI2075/AR2075,1000000000000)</f>
        <v>1237.2412912964</v>
      </c>
      <c r="AK2075" s="8" t="n">
        <f aca="false">IF(AND(AP2075&gt;=V_NEED,AR2075&gt;=P_MIN,AQ2075&gt;=Z_MIN,F2075&lt;=N_CAP,D2075&lt;=R_MAX,OR(CORONA_REQ=0,O2075&gt;=G2075),OR(CORE_MODE&lt;&gt;3,E_CORE&lt;=E_NULL_MAX),N_CW_A_OK="yes"),1,0)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IF(CORE_MODE=1,G2075,IF(OR(CORE_MODE=3,CORE_MODE=4),IF(A_FEED=2,0,G2075)+(CHOOSE(N_CW+1,0,1,CW_N2,CW_N3,CW_N4,CW_N5,CW_N6)+IF(A_FEED=2,CHOOSE(MIN(N_CW_A,6)+1,0,1,CW_N2,CW_N3,CW_N4,CW_N5,CW_N6),CHOOSE(MIN(N_CW_A,2)+1,0,CW_A1,CW_A2)))*CW_PER_SWING*AM2075,AM2075))</f>
        <v>47.047162355622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2*ROUNDUP(G2076*1000/V_ZENER,0)*PRICE_Z+(4+IF(CORE_MODE=1,1,0)+IF(OR(CORE_MODE=3,CORE_MODE=4),IF(A_FEED=2,0,1)+2*N_CW+2*N_CW_A,0))*ROUNDUP(G2076*DIODE_SAFETY/V_STICK,0)*PRICE_STICK</f>
        <v>184.8</v>
      </c>
      <c r="AG2076" s="24" t="n">
        <f aca="false">SUM(X2076:AF2076)</f>
        <v>2487.66623316</v>
      </c>
      <c r="AH2076" s="20" t="n">
        <f aca="false">FIXED_BOM</f>
        <v>3754</v>
      </c>
      <c r="AI2076" s="24" t="n">
        <f aca="false">(AG2076+AH2076)*(1+CONT)</f>
        <v>7177.916168134</v>
      </c>
      <c r="AJ2076" s="24" t="n">
        <f aca="false">IF(AR2076&gt;0,AI2076/AR2076,1000000000000)</f>
        <v>810.386820067751</v>
      </c>
      <c r="AK2076" s="8" t="n">
        <f aca="false">IF(AND(AP2076&gt;=V_NEED,AR2076&gt;=P_MIN,AQ2076&gt;=Z_MIN,F2076&lt;=N_CAP,D2076&lt;=R_MAX,OR(CORONA_REQ=0,O2076&gt;=G2076),OR(CORE_MODE&lt;&gt;3,E_CORE&lt;=E_NULL_MAX),N_CW_A_OK="yes"),1,0)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IF(CORE_MODE=1,G2076,IF(OR(CORE_MODE=3,CORE_MODE=4),IF(A_FEED=2,0,G2076)+(CHOOSE(N_CW+1,0,1,CW_N2,CW_N3,CW_N4,CW_N5,CW_N6)+IF(A_FEED=2,CHOOSE(MIN(N_CW_A,6)+1,0,1,CW_N2,CW_N3,CW_N4,CW_N5,CW_N6),CHOOSE(MIN(N_CW_A,2)+1,0,CW_A1,CW_A2)))*CW_PER_SWING*AM2076,AM2076))</f>
        <v>47.487018340476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2*ROUNDUP(G2077*1000/V_ZENER,0)*PRICE_Z+(4+IF(CORE_MODE=1,1,0)+IF(OR(CORE_MODE=3,CORE_MODE=4),IF(A_FEED=2,0,1)+2*N_CW+2*N_CW_A,0))*ROUNDUP(G2077*DIODE_SAFETY/V_STICK,0)*PRICE_STICK</f>
        <v>184.8</v>
      </c>
      <c r="AG2077" s="24" t="n">
        <f aca="false">SUM(X2077:AF2077)</f>
        <v>3077.42988479</v>
      </c>
      <c r="AH2077" s="20" t="n">
        <f aca="false">FIXED_BOM</f>
        <v>3754</v>
      </c>
      <c r="AI2077" s="24" t="n">
        <f aca="false">(AG2077+AH2077)*(1+CONT)</f>
        <v>7856.1443675085</v>
      </c>
      <c r="AJ2077" s="24" t="n">
        <f aca="false">IF(AR2077&gt;0,AI2077/AR2077,1000000000000)</f>
        <v>625.005568343135</v>
      </c>
      <c r="AK2077" s="8" t="n">
        <f aca="false">IF(AND(AP2077&gt;=V_NEED,AR2077&gt;=P_MIN,AQ2077&gt;=Z_MIN,F2077&lt;=N_CAP,D2077&lt;=R_MAX,OR(CORONA_REQ=0,O2077&gt;=G2077),OR(CORE_MODE&lt;&gt;3,E_CORE&lt;=E_NULL_MAX),N_CW_A_OK="yes"),1,0)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IF(CORE_MODE=1,G2077,IF(OR(CORE_MODE=3,CORE_MODE=4),IF(A_FEED=2,0,G2077)+(CHOOSE(N_CW+1,0,1,CW_N2,CW_N3,CW_N4,CW_N5,CW_N6)+IF(A_FEED=2,CHOOSE(MIN(N_CW_A,6)+1,0,1,CW_N2,CW_N3,CW_N4,CW_N5,CW_N6),CHOOSE(MIN(N_CW_A,2)+1,0,CW_A1,CW_A2)))*CW_PER_SWING*AM2077,AM2077))</f>
        <v>47.756588186736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2*ROUNDUP(G2078*1000/V_ZENER,0)*PRICE_Z+(4+IF(CORE_MODE=1,1,0)+IF(OR(CORE_MODE=3,CORE_MODE=4),IF(A_FEED=2,0,1)+2*N_CW+2*N_CW_A,0))*ROUNDUP(G2078*DIODE_SAFETY/V_STICK,0)*PRICE_STICK</f>
        <v>184.8</v>
      </c>
      <c r="AG2078" s="24" t="n">
        <f aca="false">SUM(X2078:AF2078)</f>
        <v>3667.19359142</v>
      </c>
      <c r="AH2078" s="20" t="n">
        <f aca="false">FIXED_BOM</f>
        <v>3754</v>
      </c>
      <c r="AI2078" s="24" t="n">
        <f aca="false">(AG2078+AH2078)*(1+CONT)</f>
        <v>8534.372630133</v>
      </c>
      <c r="AJ2078" s="24" t="n">
        <f aca="false">IF(AR2078&gt;0,AI2078/AR2078,1000000000000)</f>
        <v>523.943757034117</v>
      </c>
      <c r="AK2078" s="8" t="n">
        <f aca="false">IF(AND(AP2078&gt;=V_NEED,AR2078&gt;=P_MIN,AQ2078&gt;=Z_MIN,F2078&lt;=N_CAP,D2078&lt;=R_MAX,OR(CORONA_REQ=0,O2078&gt;=G2078),OR(CORE_MODE&lt;&gt;3,E_CORE&lt;=E_NULL_MAX),N_CW_A_OK="yes"),1,0)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IF(CORE_MODE=1,G2078,IF(OR(CORE_MODE=3,CORE_MODE=4),IF(A_FEED=2,0,G2078)+(CHOOSE(N_CW+1,0,1,CW_N2,CW_N3,CW_N4,CW_N5,CW_N6)+IF(A_FEED=2,CHOOSE(MIN(N_CW_A,6)+1,0,1,CW_N2,CW_N3,CW_N4,CW_N5,CW_N6),CHOOSE(MIN(N_CW_A,2)+1,0,CW_A1,CW_A2)))*CW_PER_SWING*AM2078,AM2078))</f>
        <v>47.967180344226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2*ROUNDUP(G2079*1000/V_ZENER,0)*PRICE_Z+(4+IF(CORE_MODE=1,1,0)+IF(OR(CORE_MODE=3,CORE_MODE=4),IF(A_FEED=2,0,1)+2*N_CW+2*N_CW_A,0))*ROUNDUP(G2079*DIODE_SAFETY/V_STICK,0)*PRICE_STICK</f>
        <v>184.8</v>
      </c>
      <c r="AG2079" s="24" t="n">
        <f aca="false">SUM(X2079:AF2079)</f>
        <v>4362.05427616</v>
      </c>
      <c r="AH2079" s="20" t="n">
        <f aca="false">FIXED_BOM</f>
        <v>3754</v>
      </c>
      <c r="AI2079" s="24" t="n">
        <f aca="false">(AG2079+AH2079)*(1+CONT)</f>
        <v>9333.462417584</v>
      </c>
      <c r="AJ2079" s="24" t="n">
        <f aca="false">IF(AR2079&gt;0,AI2079/AR2079,1000000000000)</f>
        <v>465.787728275907</v>
      </c>
      <c r="AK2079" s="8" t="n">
        <f aca="false">IF(AND(AP2079&gt;=V_NEED,AR2079&gt;=P_MIN,AQ2079&gt;=Z_MIN,F2079&lt;=N_CAP,D2079&lt;=R_MAX,OR(CORONA_REQ=0,O2079&gt;=G2079),OR(CORE_MODE&lt;&gt;3,E_CORE&lt;=E_NULL_MAX),N_CW_A_OK="yes"),1,0)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IF(CORE_MODE=1,G2079,IF(OR(CORE_MODE=3,CORE_MODE=4),IF(A_FEED=2,0,G2079)+(CHOOSE(N_CW+1,0,1,CW_N2,CW_N3,CW_N4,CW_N5,CW_N6)+IF(A_FEED=2,CHOOSE(MIN(N_CW_A,6)+1,0,1,CW_N2,CW_N3,CW_N4,CW_N5,CW_N6),CHOOSE(MIN(N_CW_A,2)+1,0,CW_A1,CW_A2)))*CW_PER_SWING*AM2079,AM2079))</f>
        <v>48.136371395112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2*ROUNDUP(G2080*1000/V_ZENER,0)*PRICE_Z+(4+IF(CORE_MODE=1,1,0)+IF(OR(CORE_MODE=3,CORE_MODE=4),IF(A_FEED=2,0,1)+2*N_CW+2*N_CW_A,0))*ROUNDUP(G2080*DIODE_SAFETY/V_STICK,0)*PRICE_STICK</f>
        <v>184.8</v>
      </c>
      <c r="AG2080" s="24" t="n">
        <f aca="false">SUM(X2080:AF2080)</f>
        <v>5646.678681</v>
      </c>
      <c r="AH2080" s="20" t="n">
        <f aca="false">FIXED_BOM</f>
        <v>3754</v>
      </c>
      <c r="AI2080" s="24" t="n">
        <f aca="false">(AG2080+AH2080)*(1+CONT)</f>
        <v>10810.78048315</v>
      </c>
      <c r="AJ2080" s="24" t="n">
        <f aca="false">IF(AR2080&gt;0,AI2080/AR2080,1000000000000)</f>
        <v>392.944737099694</v>
      </c>
      <c r="AK2080" s="8" t="n">
        <f aca="false">IF(AND(AP2080&gt;=V_NEED,AR2080&gt;=P_MIN,AQ2080&gt;=Z_MIN,F2080&lt;=N_CAP,D2080&lt;=R_MAX,OR(CORONA_REQ=0,O2080&gt;=G2080),OR(CORE_MODE&lt;&gt;3,E_CORE&lt;=E_NULL_MAX),N_CW_A_OK="yes"),1,0)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IF(CORE_MODE=1,G2080,IF(OR(CORE_MODE=3,CORE_MODE=4),IF(A_FEED=2,0,G2080)+(CHOOSE(N_CW+1,0,1,CW_N2,CW_N3,CW_N4,CW_N5,CW_N6)+IF(A_FEED=2,CHOOSE(MIN(N_CW_A,6)+1,0,1,CW_N2,CW_N3,CW_N4,CW_N5,CW_N6),CHOOSE(MIN(N_CW_A,2)+1,0,CW_A1,CW_A2)))*CW_PER_SWING*AM2080,AM2080))</f>
        <v>48.488013396108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2*ROUNDUP(G2081*1000/V_ZENER,0)*PRICE_Z+(4+IF(CORE_MODE=1,1,0)+IF(OR(CORE_MODE=3,CORE_MODE=4),IF(A_FEED=2,0,1)+2*N_CW+2*N_CW_A,0))*ROUNDUP(G2081*DIODE_SAFETY/V_STICK,0)*PRICE_STICK</f>
        <v>184.8</v>
      </c>
      <c r="AG2081" s="24" t="n">
        <f aca="false">SUM(X2081:AF2081)</f>
        <v>1907.6497695</v>
      </c>
      <c r="AH2081" s="20" t="n">
        <f aca="false">FIXED_BOM</f>
        <v>3754</v>
      </c>
      <c r="AI2081" s="24" t="n">
        <f aca="false">(AG2081+AH2081)*(1+CONT)</f>
        <v>6510.897234925</v>
      </c>
      <c r="AJ2081" s="24" t="n">
        <f aca="false">IF(AR2081&gt;0,AI2081/AR2081,1000000000000)</f>
        <v>1051.49996308549</v>
      </c>
      <c r="AK2081" s="8" t="n">
        <f aca="false">IF(AND(AP2081&gt;=V_NEED,AR2081&gt;=P_MIN,AQ2081&gt;=Z_MIN,F2081&lt;=N_CAP,D2081&lt;=R_MAX,OR(CORONA_REQ=0,O2081&gt;=G2081),OR(CORE_MODE&lt;&gt;3,E_CORE&lt;=E_NULL_MAX),N_CW_A_OK="yes"),1,0)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IF(CORE_MODE=1,G2081,IF(OR(CORE_MODE=3,CORE_MODE=4),IF(A_FEED=2,0,G2081)+(CHOOSE(N_CW+1,0,1,CW_N2,CW_N3,CW_N4,CW_N5,CW_N6)+IF(A_FEED=2,CHOOSE(MIN(N_CW_A,6)+1,0,1,CW_N2,CW_N3,CW_N4,CW_N5,CW_N6),CHOOSE(MIN(N_CW_A,2)+1,0,CW_A1,CW_A2)))*CW_PER_SWING*AM2081,AM2081))</f>
        <v>47.063342488734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2*ROUNDUP(G2082*1000/V_ZENER,0)*PRICE_Z+(4+IF(CORE_MODE=1,1,0)+IF(OR(CORE_MODE=3,CORE_MODE=4),IF(A_FEED=2,0,1)+2*N_CW+2*N_CW_A,0))*ROUNDUP(G2082*DIODE_SAFETY/V_STICK,0)*PRICE_STICK</f>
        <v>184.8</v>
      </c>
      <c r="AG2082" s="24" t="n">
        <f aca="false">SUM(X2082:AF2082)</f>
        <v>2502.28700163</v>
      </c>
      <c r="AH2082" s="20" t="n">
        <f aca="false">FIXED_BOM</f>
        <v>3754</v>
      </c>
      <c r="AI2082" s="24" t="n">
        <f aca="false">(AG2082+AH2082)*(1+CONT)</f>
        <v>7194.7300518745</v>
      </c>
      <c r="AJ2082" s="24" t="n">
        <f aca="false">IF(AR2082&gt;0,AI2082/AR2082,1000000000000)</f>
        <v>686.340664579601</v>
      </c>
      <c r="AK2082" s="8" t="n">
        <f aca="false">IF(AND(AP2082&gt;=V_NEED,AR2082&gt;=P_MIN,AQ2082&gt;=Z_MIN,F2082&lt;=N_CAP,D2082&lt;=R_MAX,OR(CORONA_REQ=0,O2082&gt;=G2082),OR(CORE_MODE&lt;&gt;3,E_CORE&lt;=E_NULL_MAX),N_CW_A_OK="yes"),1,0)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IF(CORE_MODE=1,G2082,IF(OR(CORE_MODE=3,CORE_MODE=4),IF(A_FEED=2,0,G2082)+(CHOOSE(N_CW+1,0,1,CW_N2,CW_N3,CW_N4,CW_N5,CW_N6)+IF(A_FEED=2,CHOOSE(MIN(N_CW_A,6)+1,0,1,CW_N2,CW_N3,CW_N4,CW_N5,CW_N6),CHOOSE(MIN(N_CW_A,2)+1,0,CW_A1,CW_A2)))*CW_PER_SWING*AM2082,AM2082))</f>
        <v>47.4610163742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2*ROUNDUP(G2083*1000/V_ZENER,0)*PRICE_Z+(4+IF(CORE_MODE=1,1,0)+IF(OR(CORE_MODE=3,CORE_MODE=4),IF(A_FEED=2,0,1)+2*N_CW+2*N_CW_A,0))*ROUNDUP(G2083*DIODE_SAFETY/V_STICK,0)*PRICE_STICK</f>
        <v>184.8</v>
      </c>
      <c r="AG2083" s="24" t="n">
        <f aca="false">SUM(X2083:AF2083)</f>
        <v>3202.02135731</v>
      </c>
      <c r="AH2083" s="20" t="n">
        <f aca="false">FIXED_BOM</f>
        <v>3754</v>
      </c>
      <c r="AI2083" s="24" t="n">
        <f aca="false">(AG2083+AH2083)*(1+CONT)</f>
        <v>7999.4245609065</v>
      </c>
      <c r="AJ2083" s="24" t="n">
        <f aca="false">IF(AR2083&gt;0,AI2083/AR2083,1000000000000)</f>
        <v>541.217456175248</v>
      </c>
      <c r="AK2083" s="8" t="n">
        <f aca="false">IF(AND(AP2083&gt;=V_NEED,AR2083&gt;=P_MIN,AQ2083&gt;=Z_MIN,F2083&lt;=N_CAP,D2083&lt;=R_MAX,OR(CORONA_REQ=0,O2083&gt;=G2083),OR(CORE_MODE&lt;&gt;3,E_CORE&lt;=E_NULL_MAX),N_CW_A_OK="yes"),1,0)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IF(CORE_MODE=1,G2083,IF(OR(CORE_MODE=3,CORE_MODE=4),IF(A_FEED=2,0,G2083)+(CHOOSE(N_CW+1,0,1,CW_N2,CW_N3,CW_N4,CW_N5,CW_N6)+IF(A_FEED=2,CHOOSE(MIN(N_CW_A,6)+1,0,1,CW_N2,CW_N3,CW_N4,CW_N5,CW_N6),CHOOSE(MIN(N_CW_A,2)+1,0,CW_A1,CW_A2)))*CW_PER_SWING*AM2083,AM2083))</f>
        <v>47.738111765058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2*ROUNDUP(G2084*1000/V_ZENER,0)*PRICE_Z+(4+IF(CORE_MODE=1,1,0)+IF(OR(CORE_MODE=3,CORE_MODE=4),IF(A_FEED=2,0,1)+2*N_CW+2*N_CW_A,0))*ROUNDUP(G2084*DIODE_SAFETY/V_STICK,0)*PRICE_STICK</f>
        <v>184.8</v>
      </c>
      <c r="AG2084" s="24" t="n">
        <f aca="false">SUM(X2084:AF2084)</f>
        <v>3901.75563952</v>
      </c>
      <c r="AH2084" s="20" t="n">
        <f aca="false">FIXED_BOM</f>
        <v>3754</v>
      </c>
      <c r="AI2084" s="24" t="n">
        <f aca="false">(AG2084+AH2084)*(1+CONT)</f>
        <v>8804.118985448</v>
      </c>
      <c r="AJ2084" s="24" t="n">
        <f aca="false">IF(AR2084&gt;0,AI2084/AR2084,1000000000000)</f>
        <v>460.846576148214</v>
      </c>
      <c r="AK2084" s="8" t="n">
        <f aca="false">IF(AND(AP2084&gt;=V_NEED,AR2084&gt;=P_MIN,AQ2084&gt;=Z_MIN,F2084&lt;=N_CAP,D2084&lt;=R_MAX,OR(CORONA_REQ=0,O2084&gt;=G2084),OR(CORE_MODE&lt;&gt;3,E_CORE&lt;=E_NULL_MAX),N_CW_A_OK="yes"),1,0)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IF(CORE_MODE=1,G2084,IF(OR(CORE_MODE=3,CORE_MODE=4),IF(A_FEED=2,0,G2084)+(CHOOSE(N_CW+1,0,1,CW_N2,CW_N3,CW_N4,CW_N5,CW_N6)+IF(A_FEED=2,CHOOSE(MIN(N_CW_A,6)+1,0,1,CW_N2,CW_N3,CW_N4,CW_N5,CW_N6),CHOOSE(MIN(N_CW_A,2)+1,0,CW_A1,CW_A2)))*CW_PER_SWING*AM2084,AM2084))</f>
        <v>47.94981598836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2*ROUNDUP(G2085*1000/V_ZENER,0)*PRICE_Z+(4+IF(CORE_MODE=1,1,0)+IF(OR(CORE_MODE=3,CORE_MODE=4),IF(A_FEED=2,0,1)+2*N_CW+2*N_CW_A,0))*ROUNDUP(G2085*DIODE_SAFETY/V_STICK,0)*PRICE_STICK</f>
        <v>184.8</v>
      </c>
      <c r="AG2085" s="24" t="n">
        <f aca="false">SUM(X2085:AF2085)</f>
        <v>4601.48991673</v>
      </c>
      <c r="AH2085" s="20" t="n">
        <f aca="false">FIXED_BOM</f>
        <v>3754</v>
      </c>
      <c r="AI2085" s="24" t="n">
        <f aca="false">(AG2085+AH2085)*(1+CONT)</f>
        <v>9608.8134042395</v>
      </c>
      <c r="AJ2085" s="24" t="n">
        <f aca="false">IF(AR2085&gt;0,AI2085/AR2085,1000000000000)</f>
        <v>410.488626127376</v>
      </c>
      <c r="AK2085" s="8" t="n">
        <f aca="false">IF(AND(AP2085&gt;=V_NEED,AR2085&gt;=P_MIN,AQ2085&gt;=Z_MIN,F2085&lt;=N_CAP,D2085&lt;=R_MAX,OR(CORONA_REQ=0,O2085&gt;=G2085),OR(CORE_MODE&lt;&gt;3,E_CORE&lt;=E_NULL_MAX),N_CW_A_OK="yes"),1,0)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IF(CORE_MODE=1,G2085,IF(OR(CORE_MODE=3,CORE_MODE=4),IF(A_FEED=2,0,G2085)+(CHOOSE(N_CW+1,0,1,CW_N2,CW_N3,CW_N4,CW_N5,CW_N6)+IF(A_FEED=2,CHOOSE(MIN(N_CW_A,6)+1,0,1,CW_N2,CW_N3,CW_N4,CW_N5,CW_N6),CHOOSE(MIN(N_CW_A,2)+1,0,CW_A1,CW_A2)))*CW_PER_SWING*AM2085,AM2085))</f>
        <v>48.1333492926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2*ROUNDUP(G2086*1000/V_ZENER,0)*PRICE_Z+(4+IF(CORE_MODE=1,1,0)+IF(OR(CORE_MODE=3,CORE_MODE=4),IF(A_FEED=2,0,1)+2*N_CW+2*N_CW_A,0))*ROUNDUP(G2086*DIODE_SAFETY/V_STICK,0)*PRICE_STICK</f>
        <v>184.8</v>
      </c>
      <c r="AG2086" s="24" t="n">
        <f aca="false">SUM(X2086:AF2086)</f>
        <v>5895.86155607</v>
      </c>
      <c r="AH2086" s="20" t="n">
        <f aca="false">FIXED_BOM</f>
        <v>3754</v>
      </c>
      <c r="AI2086" s="24" t="n">
        <f aca="false">(AG2086+AH2086)*(1+CONT)</f>
        <v>11097.3407894805</v>
      </c>
      <c r="AJ2086" s="24" t="n">
        <f aca="false">IF(AR2086&gt;0,AI2086/AR2086,1000000000000)</f>
        <v>346.058115879492</v>
      </c>
      <c r="AK2086" s="8" t="n">
        <f aca="false">IF(AND(AP2086&gt;=V_NEED,AR2086&gt;=P_MIN,AQ2086&gt;=Z_MIN,F2086&lt;=N_CAP,D2086&lt;=R_MAX,OR(CORONA_REQ=0,O2086&gt;=G2086),OR(CORE_MODE&lt;&gt;3,E_CORE&lt;=E_NULL_MAX),N_CW_A_OK="yes"),1,0)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IF(CORE_MODE=1,G2086,IF(OR(CORE_MODE=3,CORE_MODE=4),IF(A_FEED=2,0,G2086)+(CHOOSE(N_CW+1,0,1,CW_N2,CW_N3,CW_N4,CW_N5,CW_N6)+IF(A_FEED=2,CHOOSE(MIN(N_CW_A,6)+1,0,1,CW_N2,CW_N3,CW_N4,CW_N5,CW_N6),CHOOSE(MIN(N_CW_A,2)+1,0,CW_A1,CW_A2)))*CW_PER_SWING*AM2086,AM2086))</f>
        <v>48.585183329826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2*ROUNDUP(G2087*1000/V_ZENER,0)*PRICE_Z+(4+IF(CORE_MODE=1,1,0)+IF(OR(CORE_MODE=3,CORE_MODE=4),IF(A_FEED=2,0,1)+2*N_CW+2*N_CW_A,0))*ROUNDUP(G2087*DIODE_SAFETY/V_STICK,0)*PRICE_STICK</f>
        <v>184.8</v>
      </c>
      <c r="AG2087" s="24" t="n">
        <f aca="false">SUM(X2087:AF2087)</f>
        <v>1917.39695247</v>
      </c>
      <c r="AH2087" s="20" t="n">
        <f aca="false">FIXED_BOM</f>
        <v>3754</v>
      </c>
      <c r="AI2087" s="24" t="n">
        <f aca="false">(AG2087+AH2087)*(1+CONT)</f>
        <v>6522.1064953405</v>
      </c>
      <c r="AJ2087" s="24" t="n">
        <f aca="false">IF(AR2087&gt;0,AI2087/AR2087,1000000000000)</f>
        <v>987.206409704632</v>
      </c>
      <c r="AK2087" s="8" t="n">
        <f aca="false">IF(AND(AP2087&gt;=V_NEED,AR2087&gt;=P_MIN,AQ2087&gt;=Z_MIN,F2087&lt;=N_CAP,D2087&lt;=R_MAX,OR(CORONA_REQ=0,O2087&gt;=G2087),OR(CORE_MODE&lt;&gt;3,E_CORE&lt;=E_NULL_MAX),N_CW_A_OK="yes"),1,0)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IF(CORE_MODE=1,G2087,IF(OR(CORE_MODE=3,CORE_MODE=4),IF(A_FEED=2,0,G2087)+(CHOOSE(N_CW+1,0,1,CW_N2,CW_N3,CW_N4,CW_N5,CW_N6)+IF(A_FEED=2,CHOOSE(MIN(N_CW_A,6)+1,0,1,CW_N2,CW_N3,CW_N4,CW_N5,CW_N6),CHOOSE(MIN(N_CW_A,2)+1,0,CW_A1,CW_A2)))*CW_PER_SWING*AM2087,AM2087))</f>
        <v>46.6641066177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2*ROUNDUP(G2088*1000/V_ZENER,0)*PRICE_Z+(4+IF(CORE_MODE=1,1,0)+IF(OR(CORE_MODE=3,CORE_MODE=4),IF(A_FEED=2,0,1)+2*N_CW+2*N_CW_A,0))*ROUNDUP(G2088*DIODE_SAFETY/V_STICK,0)*PRICE_STICK</f>
        <v>184.8</v>
      </c>
      <c r="AG2088" s="24" t="n">
        <f aca="false">SUM(X2088:AF2088)</f>
        <v>2622.00488865</v>
      </c>
      <c r="AH2088" s="20" t="n">
        <f aca="false">FIXED_BOM</f>
        <v>3754</v>
      </c>
      <c r="AI2088" s="24" t="n">
        <f aca="false">(AG2088+AH2088)*(1+CONT)</f>
        <v>7332.4056219475</v>
      </c>
      <c r="AJ2088" s="24" t="n">
        <f aca="false">IF(AR2088&gt;0,AI2088/AR2088,1000000000000)</f>
        <v>660.301838319063</v>
      </c>
      <c r="AK2088" s="8" t="n">
        <f aca="false">IF(AND(AP2088&gt;=V_NEED,AR2088&gt;=P_MIN,AQ2088&gt;=Z_MIN,F2088&lt;=N_CAP,D2088&lt;=R_MAX,OR(CORONA_REQ=0,O2088&gt;=G2088),OR(CORE_MODE&lt;&gt;3,E_CORE&lt;=E_NULL_MAX),N_CW_A_OK="yes"),1,0)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IF(CORE_MODE=1,G2088,IF(OR(CORE_MODE=3,CORE_MODE=4),IF(A_FEED=2,0,G2088)+(CHOOSE(N_CW+1,0,1,CW_N2,CW_N3,CW_N4,CW_N5,CW_N6)+IF(A_FEED=2,CHOOSE(MIN(N_CW_A,6)+1,0,1,CW_N2,CW_N3,CW_N4,CW_N5,CW_N6),CHOOSE(MIN(N_CW_A,2)+1,0,CW_A1,CW_A2)))*CW_PER_SWING*AM2088,AM2088))</f>
        <v>47.037595194018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2*ROUNDUP(G2089*1000/V_ZENER,0)*PRICE_Z+(4+IF(CORE_MODE=1,1,0)+IF(OR(CORE_MODE=3,CORE_MODE=4),IF(A_FEED=2,0,1)+2*N_CW+2*N_CW_A,0))*ROUNDUP(G2089*DIODE_SAFETY/V_STICK,0)*PRICE_STICK</f>
        <v>184.8</v>
      </c>
      <c r="AG2089" s="24" t="n">
        <f aca="false">SUM(X2089:AF2089)</f>
        <v>3326.61275636</v>
      </c>
      <c r="AH2089" s="20" t="n">
        <f aca="false">FIXED_BOM</f>
        <v>3754</v>
      </c>
      <c r="AI2089" s="24" t="n">
        <f aca="false">(AG2089+AH2089)*(1+CONT)</f>
        <v>8142.704669814</v>
      </c>
      <c r="AJ2089" s="24" t="n">
        <f aca="false">IF(AR2089&gt;0,AI2089/AR2089,1000000000000)</f>
        <v>521.25426337911</v>
      </c>
      <c r="AK2089" s="8" t="n">
        <f aca="false">IF(AND(AP2089&gt;=V_NEED,AR2089&gt;=P_MIN,AQ2089&gt;=Z_MIN,F2089&lt;=N_CAP,D2089&lt;=R_MAX,OR(CORONA_REQ=0,O2089&gt;=G2089),OR(CORE_MODE&lt;&gt;3,E_CORE&lt;=E_NULL_MAX),N_CW_A_OK="yes"),1,0)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IF(CORE_MODE=1,G2089,IF(OR(CORE_MODE=3,CORE_MODE=4),IF(A_FEED=2,0,G2089)+(CHOOSE(N_CW+1,0,1,CW_N2,CW_N3,CW_N4,CW_N5,CW_N6)+IF(A_FEED=2,CHOOSE(MIN(N_CW_A,6)+1,0,1,CW_N2,CW_N3,CW_N4,CW_N5,CW_N6),CHOOSE(MIN(N_CW_A,2)+1,0,CW_A1,CW_A2)))*CW_PER_SWING*AM2089,AM2089))</f>
        <v>47.308837383522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2*ROUNDUP(G2090*1000/V_ZENER,0)*PRICE_Z+(4+IF(CORE_MODE=1,1,0)+IF(OR(CORE_MODE=3,CORE_MODE=4),IF(A_FEED=2,0,1)+2*N_CW+2*N_CW_A,0))*ROUNDUP(G2090*DIODE_SAFETY/V_STICK,0)*PRICE_STICK</f>
        <v>184.8</v>
      </c>
      <c r="AG2090" s="24" t="n">
        <f aca="false">SUM(X2090:AF2090)</f>
        <v>4031.22069604</v>
      </c>
      <c r="AH2090" s="20" t="n">
        <f aca="false">FIXED_BOM</f>
        <v>3754</v>
      </c>
      <c r="AI2090" s="24" t="n">
        <f aca="false">(AG2090+AH2090)*(1+CONT)</f>
        <v>8953.003800446</v>
      </c>
      <c r="AJ2090" s="24" t="n">
        <f aca="false">IF(AR2090&gt;0,AI2090/AR2090,1000000000000)</f>
        <v>444.631277040578</v>
      </c>
      <c r="AK2090" s="8" t="n">
        <f aca="false">IF(AND(AP2090&gt;=V_NEED,AR2090&gt;=P_MIN,AQ2090&gt;=Z_MIN,F2090&lt;=N_CAP,D2090&lt;=R_MAX,OR(CORONA_REQ=0,O2090&gt;=G2090),OR(CORE_MODE&lt;&gt;3,E_CORE&lt;=E_NULL_MAX),N_CW_A_OK="yes"),1,0)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IF(CORE_MODE=1,G2090,IF(OR(CORE_MODE=3,CORE_MODE=4),IF(A_FEED=2,0,G2090)+(CHOOSE(N_CW+1,0,1,CW_N2,CW_N3,CW_N4,CW_N5,CW_N6)+IF(A_FEED=2,CHOOSE(MIN(N_CW_A,6)+1,0,1,CW_N2,CW_N3,CW_N4,CW_N5,CW_N6),CHOOSE(MIN(N_CW_A,2)+1,0,CW_A1,CW_A2)))*CW_PER_SWING*AM2090,AM2090))</f>
        <v>47.513958346998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2*ROUNDUP(G2091*1000/V_ZENER,0)*PRICE_Z+(4+IF(CORE_MODE=1,1,0)+IF(OR(CORE_MODE=3,CORE_MODE=4),IF(A_FEED=2,0,1)+2*N_CW+2*N_CW_A,0))*ROUNDUP(G2091*DIODE_SAFETY/V_STICK,0)*PRICE_STICK</f>
        <v>184.8</v>
      </c>
      <c r="AG2091" s="24" t="n">
        <f aca="false">SUM(X2091:AF2091)</f>
        <v>4735.82850375</v>
      </c>
      <c r="AH2091" s="20" t="n">
        <f aca="false">FIXED_BOM</f>
        <v>3754</v>
      </c>
      <c r="AI2091" s="24" t="n">
        <f aca="false">(AG2091+AH2091)*(1+CONT)</f>
        <v>9763.3027793125</v>
      </c>
      <c r="AJ2091" s="24" t="n">
        <f aca="false">IF(AR2091&gt;0,AI2091/AR2091,1000000000000)</f>
        <v>395.809037257213</v>
      </c>
      <c r="AK2091" s="8" t="n">
        <f aca="false">IF(AND(AP2091&gt;=V_NEED,AR2091&gt;=P_MIN,AQ2091&gt;=Z_MIN,F2091&lt;=N_CAP,D2091&lt;=R_MAX,OR(CORONA_REQ=0,O2091&gt;=G2091),OR(CORE_MODE&lt;&gt;3,E_CORE&lt;=E_NULL_MAX),N_CW_A_OK="yes"),1,0)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IF(CORE_MODE=1,G2091,IF(OR(CORE_MODE=3,CORE_MODE=4),IF(A_FEED=2,0,G2091)+(CHOOSE(N_CW+1,0,1,CW_N2,CW_N3,CW_N4,CW_N5,CW_N6)+IF(A_FEED=2,CHOOSE(MIN(N_CW_A,6)+1,0,1,CW_N2,CW_N3,CW_N4,CW_N5,CW_N6),CHOOSE(MIN(N_CW_A,2)+1,0,CW_A1,CW_A2)))*CW_PER_SWING*AM2091,AM2091))</f>
        <v>47.7816903135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2*ROUNDUP(G2092*1000/V_ZENER,0)*PRICE_Z+(4+IF(CORE_MODE=1,1,0)+IF(OR(CORE_MODE=3,CORE_MODE=4),IF(A_FEED=2,0,1)+2*N_CW+2*N_CW_A,0))*ROUNDUP(G2092*DIODE_SAFETY/V_STICK,0)*PRICE_STICK</f>
        <v>184.8</v>
      </c>
      <c r="AG2092" s="24" t="n">
        <f aca="false">SUM(X2092:AF2092)</f>
        <v>6145.04437811</v>
      </c>
      <c r="AH2092" s="20" t="n">
        <f aca="false">FIXED_BOM</f>
        <v>3754</v>
      </c>
      <c r="AI2092" s="24" t="n">
        <f aca="false">(AG2092+AH2092)*(1+CONT)</f>
        <v>11383.9010348265</v>
      </c>
      <c r="AJ2092" s="24" t="n">
        <f aca="false">IF(AR2092&gt;0,AI2092/AR2092,1000000000000)</f>
        <v>338.071845667866</v>
      </c>
      <c r="AK2092" s="8" t="n">
        <f aca="false">IF(AND(AP2092&gt;=V_NEED,AR2092&gt;=P_MIN,AQ2092&gt;=Z_MIN,F2092&lt;=N_CAP,D2092&lt;=R_MAX,OR(CORONA_REQ=0,O2092&gt;=G2092),OR(CORE_MODE&lt;&gt;3,E_CORE&lt;=E_NULL_MAX),N_CW_A_OK="yes"),1,0)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IF(CORE_MODE=1,G2092,IF(OR(CORE_MODE=3,CORE_MODE=4),IF(A_FEED=2,0,G2092)+(CHOOSE(N_CW+1,0,1,CW_N2,CW_N3,CW_N4,CW_N5,CW_N6)+IF(A_FEED=2,CHOOSE(MIN(N_CW_A,6)+1,0,1,CW_N2,CW_N3,CW_N4,CW_N5,CW_N6),CHOOSE(MIN(N_CW_A,2)+1,0,CW_A1,CW_A2)))*CW_PER_SWING*AM2092,AM2092))</f>
        <v>48.212242297362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2*ROUNDUP(G2093*1000/V_ZENER,0)*PRICE_Z+(4+IF(CORE_MODE=1,1,0)+IF(OR(CORE_MODE=3,CORE_MODE=4),IF(A_FEED=2,0,1)+2*N_CW+2*N_CW_A,0))*ROUNDUP(G2093*DIODE_SAFETY/V_STICK,0)*PRICE_STICK</f>
        <v>184.8</v>
      </c>
      <c r="AG2093" s="24" t="n">
        <f aca="false">SUM(X2093:AF2093)</f>
        <v>1846.51679758</v>
      </c>
      <c r="AH2093" s="20" t="n">
        <f aca="false">FIXED_BOM</f>
        <v>3754</v>
      </c>
      <c r="AI2093" s="24" t="n">
        <f aca="false">(AG2093+AH2093)*(1+CONT)</f>
        <v>6440.594317217</v>
      </c>
      <c r="AJ2093" s="24" t="n">
        <f aca="false">IF(AR2093&gt;0,AI2093/AR2093,1000000000000)</f>
        <v>1258.52441023191</v>
      </c>
      <c r="AK2093" s="8" t="n">
        <f aca="false">IF(AND(AP2093&gt;=V_NEED,AR2093&gt;=P_MIN,AQ2093&gt;=Z_MIN,F2093&lt;=N_CAP,D2093&lt;=R_MAX,OR(CORONA_REQ=0,O2093&gt;=G2093),OR(CORE_MODE&lt;&gt;3,E_CORE&lt;=E_NULL_MAX),N_CW_A_OK="yes"),1,0)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IF(CORE_MODE=1,G2093,IF(OR(CORE_MODE=3,CORE_MODE=4),IF(A_FEED=2,0,G2093)+(CHOOSE(N_CW+1,0,1,CW_N2,CW_N3,CW_N4,CW_N5,CW_N6)+IF(A_FEED=2,CHOOSE(MIN(N_CW_A,6)+1,0,1,CW_N2,CW_N3,CW_N4,CW_N5,CW_N6),CHOOSE(MIN(N_CW_A,2)+1,0,CW_A1,CW_A2)))*CW_PER_SWING*AM2093,AM2093))</f>
        <v>46.948710575052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2*ROUNDUP(G2094*1000/V_ZENER,0)*PRICE_Z+(4+IF(CORE_MODE=1,1,0)+IF(OR(CORE_MODE=3,CORE_MODE=4),IF(A_FEED=2,0,1)+2*N_CW+2*N_CW_A,0))*ROUNDUP(G2094*DIODE_SAFETY/V_STICK,0)*PRICE_STICK</f>
        <v>184.8</v>
      </c>
      <c r="AG2094" s="24" t="n">
        <f aca="false">SUM(X2094:AF2094)</f>
        <v>2568.23311887</v>
      </c>
      <c r="AH2094" s="20" t="n">
        <f aca="false">FIXED_BOM</f>
        <v>3754</v>
      </c>
      <c r="AI2094" s="24" t="n">
        <f aca="false">(AG2094+AH2094)*(1+CONT)</f>
        <v>7270.5680867005</v>
      </c>
      <c r="AJ2094" s="24" t="n">
        <f aca="false">IF(AR2094&gt;0,AI2094/AR2094,1000000000000)</f>
        <v>827.698017732813</v>
      </c>
      <c r="AK2094" s="8" t="n">
        <f aca="false">IF(AND(AP2094&gt;=V_NEED,AR2094&gt;=P_MIN,AQ2094&gt;=Z_MIN,F2094&lt;=N_CAP,D2094&lt;=R_MAX,OR(CORONA_REQ=0,O2094&gt;=G2094),OR(CORE_MODE&lt;&gt;3,E_CORE&lt;=E_NULL_MAX),N_CW_A_OK="yes"),1,0)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IF(CORE_MODE=1,G2094,IF(OR(CORE_MODE=3,CORE_MODE=4),IF(A_FEED=2,0,G2094)+(CHOOSE(N_CW+1,0,1,CW_N2,CW_N3,CW_N4,CW_N5,CW_N6)+IF(A_FEED=2,CHOOSE(MIN(N_CW_A,6)+1,0,1,CW_N2,CW_N3,CW_N4,CW_N5,CW_N6),CHOOSE(MIN(N_CW_A,2)+1,0,CW_A1,CW_A2)))*CW_PER_SWING*AM2094,AM2094))</f>
        <v>47.437624791414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2*ROUNDUP(G2095*1000/V_ZENER,0)*PRICE_Z+(4+IF(CORE_MODE=1,1,0)+IF(OR(CORE_MODE=3,CORE_MODE=4),IF(A_FEED=2,0,1)+2*N_CW+2*N_CW_A,0))*ROUNDUP(G2095*DIODE_SAFETY/V_STICK,0)*PRICE_STICK</f>
        <v>184.8</v>
      </c>
      <c r="AG2095" s="24" t="n">
        <f aca="false">SUM(X2095:AF2095)</f>
        <v>3177.81192722</v>
      </c>
      <c r="AH2095" s="20" t="n">
        <f aca="false">FIXED_BOM</f>
        <v>3754</v>
      </c>
      <c r="AI2095" s="24" t="n">
        <f aca="false">(AG2095+AH2095)*(1+CONT)</f>
        <v>7971.583716303</v>
      </c>
      <c r="AJ2095" s="24" t="n">
        <f aca="false">IF(AR2095&gt;0,AI2095/AR2095,1000000000000)</f>
        <v>639.045226539254</v>
      </c>
      <c r="AK2095" s="8" t="n">
        <f aca="false">IF(AND(AP2095&gt;=V_NEED,AR2095&gt;=P_MIN,AQ2095&gt;=Z_MIN,F2095&lt;=N_CAP,D2095&lt;=R_MAX,OR(CORONA_REQ=0,O2095&gt;=G2095),OR(CORE_MODE&lt;&gt;3,E_CORE&lt;=E_NULL_MAX),N_CW_A_OK="yes"),1,0)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IF(CORE_MODE=1,G2095,IF(OR(CORE_MODE=3,CORE_MODE=4),IF(A_FEED=2,0,G2095)+(CHOOSE(N_CW+1,0,1,CW_N2,CW_N3,CW_N4,CW_N5,CW_N6)+IF(A_FEED=2,CHOOSE(MIN(N_CW_A,6)+1,0,1,CW_N2,CW_N3,CW_N4,CW_N5,CW_N6),CHOOSE(MIN(N_CW_A,2)+1,0,CW_A1,CW_A2)))*CW_PER_SWING*AM2095,AM2095))</f>
        <v>47.706715006236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2*ROUNDUP(G2096*1000/V_ZENER,0)*PRICE_Z+(4+IF(CORE_MODE=1,1,0)+IF(OR(CORE_MODE=3,CORE_MODE=4),IF(A_FEED=2,0,1)+2*N_CW+2*N_CW_A,0))*ROUNDUP(G2096*DIODE_SAFETY/V_STICK,0)*PRICE_STICK</f>
        <v>184.8</v>
      </c>
      <c r="AG2096" s="24" t="n">
        <f aca="false">SUM(X2096:AF2096)</f>
        <v>3787.39067057</v>
      </c>
      <c r="AH2096" s="20" t="n">
        <f aca="false">FIXED_BOM</f>
        <v>3754</v>
      </c>
      <c r="AI2096" s="24" t="n">
        <f aca="false">(AG2096+AH2096)*(1+CONT)</f>
        <v>8672.5992711555</v>
      </c>
      <c r="AJ2096" s="24" t="n">
        <f aca="false">IF(AR2096&gt;0,AI2096/AR2096,1000000000000)</f>
        <v>536.058227474331</v>
      </c>
      <c r="AK2096" s="8" t="n">
        <f aca="false">IF(AND(AP2096&gt;=V_NEED,AR2096&gt;=P_MIN,AQ2096&gt;=Z_MIN,F2096&lt;=N_CAP,D2096&lt;=R_MAX,OR(CORONA_REQ=0,O2096&gt;=G2096),OR(CORE_MODE&lt;&gt;3,E_CORE&lt;=E_NULL_MAX),N_CW_A_OK="yes"),1,0)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IF(CORE_MODE=1,G2096,IF(OR(CORE_MODE=3,CORE_MODE=4),IF(A_FEED=2,0,G2096)+(CHOOSE(N_CW+1,0,1,CW_N2,CW_N3,CW_N4,CW_N5,CW_N6)+IF(A_FEED=2,CHOOSE(MIN(N_CW_A,6)+1,0,1,CW_N2,CW_N3,CW_N4,CW_N5,CW_N6),CHOOSE(MIN(N_CW_A,2)+1,0,CW_A1,CW_A2)))*CW_PER_SWING*AM2096,AM2096))</f>
        <v>47.917188316998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2*ROUNDUP(G2097*1000/V_ZENER,0)*PRICE_Z+(4+IF(CORE_MODE=1,1,0)+IF(OR(CORE_MODE=3,CORE_MODE=4),IF(A_FEED=2,0,1)+2*N_CW+2*N_CW_A,0))*ROUNDUP(G2097*DIODE_SAFETY/V_STICK,0)*PRICE_STICK</f>
        <v>184.8</v>
      </c>
      <c r="AG2097" s="24" t="n">
        <f aca="false">SUM(X2097:AF2097)</f>
        <v>4509.10699186</v>
      </c>
      <c r="AH2097" s="20" t="n">
        <f aca="false">FIXED_BOM</f>
        <v>3754</v>
      </c>
      <c r="AI2097" s="24" t="n">
        <f aca="false">(AG2097+AH2097)*(1+CONT)</f>
        <v>9502.573040639</v>
      </c>
      <c r="AJ2097" s="24" t="n">
        <f aca="false">IF(AR2097&gt;0,AI2097/AR2097,1000000000000)</f>
        <v>478.121814118787</v>
      </c>
      <c r="AK2097" s="8" t="n">
        <f aca="false">IF(AND(AP2097&gt;=V_NEED,AR2097&gt;=P_MIN,AQ2097&gt;=Z_MIN,F2097&lt;=N_CAP,D2097&lt;=R_MAX,OR(CORONA_REQ=0,O2097&gt;=G2097),OR(CORE_MODE&lt;&gt;3,E_CORE&lt;=E_NULL_MAX),N_CW_A_OK="yes"),1,0)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IF(CORE_MODE=1,G2097,IF(OR(CORE_MODE=3,CORE_MODE=4),IF(A_FEED=2,0,G2097)+(CHOOSE(N_CW+1,0,1,CW_N2,CW_N3,CW_N4,CW_N5,CW_N6)+IF(A_FEED=2,CHOOSE(MIN(N_CW_A,6)+1,0,1,CW_N2,CW_N3,CW_N4,CW_N5,CW_N6),CHOOSE(MIN(N_CW_A,2)+1,0,CW_A1,CW_A2)))*CW_PER_SWING*AM2097,AM2097))</f>
        <v>48.08631994452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2*ROUNDUP(G2098*1000/V_ZENER,0)*PRICE_Z+(4+IF(CORE_MODE=1,1,0)+IF(OR(CORE_MODE=3,CORE_MODE=4),IF(A_FEED=2,0,1)+2*N_CW+2*N_CW_A,0))*ROUNDUP(G2098*DIODE_SAFETY/V_STICK,0)*PRICE_STICK</f>
        <v>184.8</v>
      </c>
      <c r="AG2098" s="24" t="n">
        <f aca="false">SUM(X2098:AF2098)</f>
        <v>5840.40212997</v>
      </c>
      <c r="AH2098" s="20" t="n">
        <f aca="false">FIXED_BOM</f>
        <v>3754</v>
      </c>
      <c r="AI2098" s="24" t="n">
        <f aca="false">(AG2098+AH2098)*(1+CONT)</f>
        <v>11033.5624494655</v>
      </c>
      <c r="AJ2098" s="24" t="n">
        <f aca="false">IF(AR2098&gt;0,AI2098/AR2098,1000000000000)</f>
        <v>404.643427100673</v>
      </c>
      <c r="AK2098" s="8" t="n">
        <f aca="false">IF(AND(AP2098&gt;=V_NEED,AR2098&gt;=P_MIN,AQ2098&gt;=Z_MIN,F2098&lt;=N_CAP,D2098&lt;=R_MAX,OR(CORONA_REQ=0,O2098&gt;=G2098),OR(CORE_MODE&lt;&gt;3,E_CORE&lt;=E_NULL_MAX),N_CW_A_OK="yes"),1,0)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IF(CORE_MODE=1,G2098,IF(OR(CORE_MODE=3,CORE_MODE=4),IF(A_FEED=2,0,G2098)+(CHOOSE(N_CW+1,0,1,CW_N2,CW_N3,CW_N4,CW_N5,CW_N6)+IF(A_FEED=2,CHOOSE(MIN(N_CW_A,6)+1,0,1,CW_N2,CW_N3,CW_N4,CW_N5,CW_N6),CHOOSE(MIN(N_CW_A,2)+1,0,CW_A1,CW_A2)))*CW_PER_SWING*AM2098,AM2098))</f>
        <v>48.44116231812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2*ROUNDUP(G2099*1000/V_ZENER,0)*PRICE_Z+(4+IF(CORE_MODE=1,1,0)+IF(OR(CORE_MODE=3,CORE_MODE=4),IF(A_FEED=2,0,1)+2*N_CW+2*N_CW_A,0))*ROUNDUP(G2099*DIODE_SAFETY/V_STICK,0)*PRICE_STICK</f>
        <v>184.8</v>
      </c>
      <c r="AG2099" s="24" t="n">
        <f aca="false">SUM(X2099:AF2099)</f>
        <v>1971.6506715</v>
      </c>
      <c r="AH2099" s="20" t="n">
        <f aca="false">FIXED_BOM</f>
        <v>3754</v>
      </c>
      <c r="AI2099" s="24" t="n">
        <f aca="false">(AG2099+AH2099)*(1+CONT)</f>
        <v>6584.498272225</v>
      </c>
      <c r="AJ2099" s="24" t="n">
        <f aca="false">IF(AR2099&gt;0,AI2099/AR2099,1000000000000)</f>
        <v>1075.77026727127</v>
      </c>
      <c r="AK2099" s="8" t="n">
        <f aca="false">IF(AND(AP2099&gt;=V_NEED,AR2099&gt;=P_MIN,AQ2099&gt;=Z_MIN,F2099&lt;=N_CAP,D2099&lt;=R_MAX,OR(CORONA_REQ=0,O2099&gt;=G2099),OR(CORE_MODE&lt;&gt;3,E_CORE&lt;=E_NULL_MAX),N_CW_A_OK="yes"),1,0)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IF(CORE_MODE=1,G2099,IF(OR(CORE_MODE=3,CORE_MODE=4),IF(A_FEED=2,0,G2099)+(CHOOSE(N_CW+1,0,1,CW_N2,CW_N3,CW_N4,CW_N5,CW_N6)+IF(A_FEED=2,CHOOSE(MIN(N_CW_A,6)+1,0,1,CW_N2,CW_N3,CW_N4,CW_N5,CW_N6),CHOOSE(MIN(N_CW_A,2)+1,0,CW_A1,CW_A2)))*CW_PER_SWING*AM2099,AM2099))</f>
        <v>46.98200039247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2*ROUNDUP(G2100*1000/V_ZENER,0)*PRICE_Z+(4+IF(CORE_MODE=1,1,0)+IF(OR(CORE_MODE=3,CORE_MODE=4),IF(A_FEED=2,0,1)+2*N_CW+2*N_CW_A,0))*ROUNDUP(G2100*DIODE_SAFETY/V_STICK,0)*PRICE_STICK</f>
        <v>184.8</v>
      </c>
      <c r="AG2100" s="24" t="n">
        <f aca="false">SUM(X2100:AF2100)</f>
        <v>2587.72748481</v>
      </c>
      <c r="AH2100" s="20" t="n">
        <f aca="false">FIXED_BOM</f>
        <v>3754</v>
      </c>
      <c r="AI2100" s="24" t="n">
        <f aca="false">(AG2100+AH2100)*(1+CONT)</f>
        <v>7292.9866075315</v>
      </c>
      <c r="AJ2100" s="24" t="n">
        <f aca="false">IF(AR2100&gt;0,AI2100/AR2100,1000000000000)</f>
        <v>703.126872311955</v>
      </c>
      <c r="AK2100" s="8" t="n">
        <f aca="false">IF(AND(AP2100&gt;=V_NEED,AR2100&gt;=P_MIN,AQ2100&gt;=Z_MIN,F2100&lt;=N_CAP,D2100&lt;=R_MAX,OR(CORONA_REQ=0,O2100&gt;=G2100),OR(CORE_MODE&lt;&gt;3,E_CORE&lt;=E_NULL_MAX),N_CW_A_OK="yes"),1,0)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IF(CORE_MODE=1,G2100,IF(OR(CORE_MODE=3,CORE_MODE=4),IF(A_FEED=2,0,G2100)+(CHOOSE(N_CW+1,0,1,CW_N2,CW_N3,CW_N4,CW_N5,CW_N6)+IF(A_FEED=2,CHOOSE(MIN(N_CW_A,6)+1,0,1,CW_N2,CW_N3,CW_N4,CW_N5,CW_N6),CHOOSE(MIN(N_CW_A,2)+1,0,CW_A1,CW_A2)))*CW_PER_SWING*AM2100,AM2100))</f>
        <v>47.375187813954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2*ROUNDUP(G2101*1000/V_ZENER,0)*PRICE_Z+(4+IF(CORE_MODE=1,1,0)+IF(OR(CORE_MODE=3,CORE_MODE=4),IF(A_FEED=2,0,1)+2*N_CW+2*N_CW_A,0))*ROUNDUP(G2101*DIODE_SAFETY/V_STICK,0)*PRICE_STICK</f>
        <v>184.8</v>
      </c>
      <c r="AG2101" s="24" t="n">
        <f aca="false">SUM(X2101:AF2101)</f>
        <v>3315.94198559</v>
      </c>
      <c r="AH2101" s="20" t="n">
        <f aca="false">FIXED_BOM</f>
        <v>3754</v>
      </c>
      <c r="AI2101" s="24" t="n">
        <f aca="false">(AG2101+AH2101)*(1+CONT)</f>
        <v>8130.4332834285</v>
      </c>
      <c r="AJ2101" s="24" t="n">
        <f aca="false">IF(AR2101&gt;0,AI2101/AR2101,1000000000000)</f>
        <v>555.766925237986</v>
      </c>
      <c r="AK2101" s="8" t="n">
        <f aca="false">IF(AND(AP2101&gt;=V_NEED,AR2101&gt;=P_MIN,AQ2101&gt;=Z_MIN,F2101&lt;=N_CAP,D2101&lt;=R_MAX,OR(CORONA_REQ=0,O2101&gt;=G2101),OR(CORE_MODE&lt;&gt;3,E_CORE&lt;=E_NULL_MAX),N_CW_A_OK="yes"),1,0)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IF(CORE_MODE=1,G2101,IF(OR(CORE_MODE=3,CORE_MODE=4),IF(A_FEED=2,0,G2101)+(CHOOSE(N_CW+1,0,1,CW_N2,CW_N3,CW_N4,CW_N5,CW_N6)+IF(A_FEED=2,CHOOSE(MIN(N_CW_A,6)+1,0,1,CW_N2,CW_N3,CW_N4,CW_N5,CW_N6),CHOOSE(MIN(N_CW_A,2)+1,0,CW_A1,CW_A2)))*CW_PER_SWING*AM2101,AM2101))</f>
        <v>47.650687263036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2*ROUNDUP(G2102*1000/V_ZENER,0)*PRICE_Z+(4+IF(CORE_MODE=1,1,0)+IF(OR(CORE_MODE=3,CORE_MODE=4),IF(A_FEED=2,0,1)+2*N_CW+2*N_CW_A,0))*ROUNDUP(G2102*DIODE_SAFETY/V_STICK,0)*PRICE_STICK</f>
        <v>184.8</v>
      </c>
      <c r="AG2102" s="24" t="n">
        <f aca="false">SUM(X2102:AF2102)</f>
        <v>4044.15648487</v>
      </c>
      <c r="AH2102" s="20" t="n">
        <f aca="false">FIXED_BOM</f>
        <v>3754</v>
      </c>
      <c r="AI2102" s="24" t="n">
        <f aca="false">(AG2102+AH2102)*(1+CONT)</f>
        <v>8967.8799576005</v>
      </c>
      <c r="AJ2102" s="24" t="n">
        <f aca="false">IF(AR2102&gt;0,AI2102/AR2102,1000000000000)</f>
        <v>474.755610222147</v>
      </c>
      <c r="AK2102" s="8" t="n">
        <f aca="false">IF(AND(AP2102&gt;=V_NEED,AR2102&gt;=P_MIN,AQ2102&gt;=Z_MIN,F2102&lt;=N_CAP,D2102&lt;=R_MAX,OR(CORONA_REQ=0,O2102&gt;=G2102),OR(CORE_MODE&lt;&gt;3,E_CORE&lt;=E_NULL_MAX),N_CW_A_OK="yes"),1,0)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IF(CORE_MODE=1,G2102,IF(OR(CORE_MODE=3,CORE_MODE=4),IF(A_FEED=2,0,G2102)+(CHOOSE(N_CW+1,0,1,CW_N2,CW_N3,CW_N4,CW_N5,CW_N6)+IF(A_FEED=2,CHOOSE(MIN(N_CW_A,6)+1,0,1,CW_N2,CW_N3,CW_N4,CW_N5,CW_N6),CHOOSE(MIN(N_CW_A,2)+1,0,CW_A1,CW_A2)))*CW_PER_SWING*AM2102,AM2102))</f>
        <v>47.861394022728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2*ROUNDUP(G2103*1000/V_ZENER,0)*PRICE_Z+(4+IF(CORE_MODE=1,1,0)+IF(OR(CORE_MODE=3,CORE_MODE=4),IF(A_FEED=2,0,1)+2*N_CW+2*N_CW_A,0))*ROUNDUP(G2103*DIODE_SAFETY/V_STICK,0)*PRICE_STICK</f>
        <v>184.8</v>
      </c>
      <c r="AG2103" s="24" t="n">
        <f aca="false">SUM(X2103:AF2103)</f>
        <v>4772.37091915</v>
      </c>
      <c r="AH2103" s="20" t="n">
        <f aca="false">FIXED_BOM</f>
        <v>3754</v>
      </c>
      <c r="AI2103" s="24" t="n">
        <f aca="false">(AG2103+AH2103)*(1+CONT)</f>
        <v>9805.3265570225</v>
      </c>
      <c r="AJ2103" s="24" t="n">
        <f aca="false">IF(AR2103&gt;0,AI2103/AR2103,1000000000000)</f>
        <v>423.32470164039</v>
      </c>
      <c r="AK2103" s="8" t="n">
        <f aca="false">IF(AND(AP2103&gt;=V_NEED,AR2103&gt;=P_MIN,AQ2103&gt;=Z_MIN,F2103&lt;=N_CAP,D2103&lt;=R_MAX,OR(CORONA_REQ=0,O2103&gt;=G2103),OR(CORE_MODE&lt;&gt;3,E_CORE&lt;=E_NULL_MAX),N_CW_A_OK="yes"),1,0)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IF(CORE_MODE=1,G2103,IF(OR(CORE_MODE=3,CORE_MODE=4),IF(A_FEED=2,0,G2103)+(CHOOSE(N_CW+1,0,1,CW_N2,CW_N3,CW_N4,CW_N5,CW_N6)+IF(A_FEED=2,CHOOSE(MIN(N_CW_A,6)+1,0,1,CW_N2,CW_N3,CW_N4,CW_N5,CW_N6),CHOOSE(MIN(N_CW_A,2)+1,0,CW_A1,CW_A2)))*CW_PER_SWING*AM2103,AM2103))</f>
        <v>48.047134480488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2*ROUNDUP(G2104*1000/V_ZENER,0)*PRICE_Z+(4+IF(CORE_MODE=1,1,0)+IF(OR(CORE_MODE=3,CORE_MODE=4),IF(A_FEED=2,0,1)+2*N_CW+2*N_CW_A,0))*ROUNDUP(G2104*DIODE_SAFETY/V_STICK,0)*PRICE_STICK</f>
        <v>184.8</v>
      </c>
      <c r="AG2104" s="24" t="n">
        <f aca="false">SUM(X2104:AF2104)</f>
        <v>6116.66229674</v>
      </c>
      <c r="AH2104" s="20" t="n">
        <f aca="false">FIXED_BOM</f>
        <v>3754</v>
      </c>
      <c r="AI2104" s="24" t="n">
        <f aca="false">(AG2104+AH2104)*(1+CONT)</f>
        <v>11351.261641251</v>
      </c>
      <c r="AJ2104" s="24" t="n">
        <f aca="false">IF(AR2104&gt;0,AI2104/AR2104,1000000000000)</f>
        <v>358.154351509808</v>
      </c>
      <c r="AK2104" s="8" t="n">
        <f aca="false">IF(AND(AP2104&gt;=V_NEED,AR2104&gt;=P_MIN,AQ2104&gt;=Z_MIN,F2104&lt;=N_CAP,D2104&lt;=R_MAX,OR(CORONA_REQ=0,O2104&gt;=G2104),OR(CORE_MODE&lt;&gt;3,E_CORE&lt;=E_NULL_MAX),N_CW_A_OK="yes"),1,0)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IF(CORE_MODE=1,G2104,IF(OR(CORE_MODE=3,CORE_MODE=4),IF(A_FEED=2,0,G2104)+(CHOOSE(N_CW+1,0,1,CW_N2,CW_N3,CW_N4,CW_N5,CW_N6)+IF(A_FEED=2,CHOOSE(MIN(N_CW_A,6)+1,0,1,CW_N2,CW_N3,CW_N4,CW_N5,CW_N6),CHOOSE(MIN(N_CW_A,2)+1,0,CW_A1,CW_A2)))*CW_PER_SWING*AM2104,AM2104))</f>
        <v>48.495551674284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2*ROUNDUP(G2105*1000/V_ZENER,0)*PRICE_Z+(4+IF(CORE_MODE=1,1,0)+IF(OR(CORE_MODE=3,CORE_MODE=4),IF(A_FEED=2,0,1)+2*N_CW+2*N_CW_A,0))*ROUNDUP(G2105*DIODE_SAFETY/V_STICK,0)*PRICE_STICK</f>
        <v>184.8</v>
      </c>
      <c r="AG2105" s="24" t="n">
        <f aca="false">SUM(X2105:AF2105)</f>
        <v>1984.64691945</v>
      </c>
      <c r="AH2105" s="20" t="n">
        <f aca="false">FIXED_BOM</f>
        <v>3754</v>
      </c>
      <c r="AI2105" s="24" t="n">
        <f aca="false">(AG2105+AH2105)*(1+CONT)</f>
        <v>6599.4439573675</v>
      </c>
      <c r="AJ2105" s="24" t="n">
        <f aca="false">IF(AR2105&gt;0,AI2105/AR2105,1000000000000)</f>
        <v>1016.26702561894</v>
      </c>
      <c r="AK2105" s="8" t="n">
        <f aca="false">IF(AND(AP2105&gt;=V_NEED,AR2105&gt;=P_MIN,AQ2105&gt;=Z_MIN,F2105&lt;=N_CAP,D2105&lt;=R_MAX,OR(CORONA_REQ=0,O2105&gt;=G2105),OR(CORE_MODE&lt;&gt;3,E_CORE&lt;=E_NULL_MAX),N_CW_A_OK="yes"),1,0)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IF(CORE_MODE=1,G2105,IF(OR(CORE_MODE=3,CORE_MODE=4),IF(A_FEED=2,0,G2105)+(CHOOSE(N_CW+1,0,1,CW_N2,CW_N3,CW_N4,CW_N5,CW_N6)+IF(A_FEED=2,CHOOSE(MIN(N_CW_A,6)+1,0,1,CW_N2,CW_N3,CW_N4,CW_N5,CW_N6),CHOOSE(MIN(N_CW_A,2)+1,0,CW_A1,CW_A2)))*CW_PER_SWING*AM2105,AM2105))</f>
        <v>46.581070955562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2*ROUNDUP(G2106*1000/V_ZENER,0)*PRICE_Z+(4+IF(CORE_MODE=1,1,0)+IF(OR(CORE_MODE=3,CORE_MODE=4),IF(A_FEED=2,0,1)+2*N_CW+2*N_CW_A,0))*ROUNDUP(G2106*DIODE_SAFETY/V_STICK,0)*PRICE_STICK</f>
        <v>184.8</v>
      </c>
      <c r="AG2106" s="24" t="n">
        <f aca="false">SUM(X2106:AF2106)</f>
        <v>2719.35947322</v>
      </c>
      <c r="AH2106" s="20" t="n">
        <f aca="false">FIXED_BOM</f>
        <v>3754</v>
      </c>
      <c r="AI2106" s="24" t="n">
        <f aca="false">(AG2106+AH2106)*(1+CONT)</f>
        <v>7444.363394203</v>
      </c>
      <c r="AJ2106" s="24" t="n">
        <f aca="false">IF(AR2106&gt;0,AI2106/AR2106,1000000000000)</f>
        <v>681.575578061497</v>
      </c>
      <c r="AK2106" s="8" t="n">
        <f aca="false">IF(AND(AP2106&gt;=V_NEED,AR2106&gt;=P_MIN,AQ2106&gt;=Z_MIN,F2106&lt;=N_CAP,D2106&lt;=R_MAX,OR(CORONA_REQ=0,O2106&gt;=G2106),OR(CORE_MODE&lt;&gt;3,E_CORE&lt;=E_NULL_MAX),N_CW_A_OK="yes"),1,0)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IF(CORE_MODE=1,G2106,IF(OR(CORE_MODE=3,CORE_MODE=4),IF(A_FEED=2,0,G2106)+(CHOOSE(N_CW+1,0,1,CW_N2,CW_N3,CW_N4,CW_N5,CW_N6)+IF(A_FEED=2,CHOOSE(MIN(N_CW_A,6)+1,0,1,CW_N2,CW_N3,CW_N4,CW_N5,CW_N6),CHOOSE(MIN(N_CW_A,2)+1,0,CW_A1,CW_A2)))*CW_PER_SWING*AM2106,AM2106))</f>
        <v>46.951091754138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2*ROUNDUP(G2107*1000/V_ZENER,0)*PRICE_Z+(4+IF(CORE_MODE=1,1,0)+IF(OR(CORE_MODE=3,CORE_MODE=4),IF(A_FEED=2,0,1)+2*N_CW+2*N_CW_A,0))*ROUNDUP(G2107*DIODE_SAFETY/V_STICK,0)*PRICE_STICK</f>
        <v>184.8</v>
      </c>
      <c r="AG2107" s="24" t="n">
        <f aca="false">SUM(X2107:AF2107)</f>
        <v>3454.07210246</v>
      </c>
      <c r="AH2107" s="20" t="n">
        <f aca="false">FIXED_BOM</f>
        <v>3754</v>
      </c>
      <c r="AI2107" s="24" t="n">
        <f aca="false">(AG2107+AH2107)*(1+CONT)</f>
        <v>8289.282917829</v>
      </c>
      <c r="AJ2107" s="24" t="n">
        <f aca="false">IF(AR2107&gt;0,AI2107/AR2107,1000000000000)</f>
        <v>539.574468553171</v>
      </c>
      <c r="AK2107" s="8" t="n">
        <f aca="false">IF(AND(AP2107&gt;=V_NEED,AR2107&gt;=P_MIN,AQ2107&gt;=Z_MIN,F2107&lt;=N_CAP,D2107&lt;=R_MAX,OR(CORONA_REQ=0,O2107&gt;=G2107),OR(CORE_MODE&lt;&gt;3,E_CORE&lt;=E_NULL_MAX),N_CW_A_OK="yes"),1,0)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IF(CORE_MODE=1,G2107,IF(OR(CORE_MODE=3,CORE_MODE=4),IF(A_FEED=2,0,G2107)+(CHOOSE(N_CW+1,0,1,CW_N2,CW_N3,CW_N4,CW_N5,CW_N6)+IF(A_FEED=2,CHOOSE(MIN(N_CW_A,6)+1,0,1,CW_N2,CW_N3,CW_N4,CW_N5,CW_N6),CHOOSE(MIN(N_CW_A,2)+1,0,CW_A1,CW_A2)))*CW_PER_SWING*AM2107,AM2107))</f>
        <v>47.221103031102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2*ROUNDUP(G2108*1000/V_ZENER,0)*PRICE_Z+(4+IF(CORE_MODE=1,1,0)+IF(OR(CORE_MODE=3,CORE_MODE=4),IF(A_FEED=2,0,1)+2*N_CW+2*N_CW_A,0))*ROUNDUP(G2108*DIODE_SAFETY/V_STICK,0)*PRICE_STICK</f>
        <v>184.8</v>
      </c>
      <c r="AG2108" s="24" t="n">
        <f aca="false">SUM(X2108:AF2108)</f>
        <v>4188.78471973</v>
      </c>
      <c r="AH2108" s="20" t="n">
        <f aca="false">FIXED_BOM</f>
        <v>3754</v>
      </c>
      <c r="AI2108" s="24" t="n">
        <f aca="false">(AG2108+AH2108)*(1+CONT)</f>
        <v>9134.2024276895</v>
      </c>
      <c r="AJ2108" s="24" t="n">
        <f aca="false">IF(AR2108&gt;0,AI2108/AR2108,1000000000000)</f>
        <v>461.380491548221</v>
      </c>
      <c r="AK2108" s="8" t="n">
        <f aca="false">IF(AND(AP2108&gt;=V_NEED,AR2108&gt;=P_MIN,AQ2108&gt;=Z_MIN,F2108&lt;=N_CAP,D2108&lt;=R_MAX,OR(CORONA_REQ=0,O2108&gt;=G2108),OR(CORE_MODE&lt;&gt;3,E_CORE&lt;=E_NULL_MAX),N_CW_A_OK="yes"),1,0)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IF(CORE_MODE=1,G2108,IF(OR(CORE_MODE=3,CORE_MODE=4),IF(A_FEED=2,0,G2108)+(CHOOSE(N_CW+1,0,1,CW_N2,CW_N3,CW_N4,CW_N5,CW_N6)+IF(A_FEED=2,CHOOSE(MIN(N_CW_A,6)+1,0,1,CW_N2,CW_N3,CW_N4,CW_N5,CW_N6),CHOOSE(MIN(N_CW_A,2)+1,0,CW_A1,CW_A2)))*CW_PER_SWING*AM2108,AM2108))</f>
        <v>47.425345377696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2*ROUNDUP(G2109*1000/V_ZENER,0)*PRICE_Z+(4+IF(CORE_MODE=1,1,0)+IF(OR(CORE_MODE=3,CORE_MODE=4),IF(A_FEED=2,0,1)+2*N_CW+2*N_CW_A,0))*ROUNDUP(G2109*DIODE_SAFETY/V_STICK,0)*PRICE_STICK</f>
        <v>184.8</v>
      </c>
      <c r="AG2109" s="24" t="n">
        <f aca="false">SUM(X2109:AF2109)</f>
        <v>4923.49728897</v>
      </c>
      <c r="AH2109" s="20" t="n">
        <f aca="false">FIXED_BOM</f>
        <v>3754</v>
      </c>
      <c r="AI2109" s="24" t="n">
        <f aca="false">(AG2109+AH2109)*(1+CONT)</f>
        <v>9979.1218823155</v>
      </c>
      <c r="AJ2109" s="24" t="n">
        <f aca="false">IF(AR2109&gt;0,AI2109/AR2109,1000000000000)</f>
        <v>411.808007057455</v>
      </c>
      <c r="AK2109" s="8" t="n">
        <f aca="false">IF(AND(AP2109&gt;=V_NEED,AR2109&gt;=P_MIN,AQ2109&gt;=Z_MIN,F2109&lt;=N_CAP,D2109&lt;=R_MAX,OR(CORONA_REQ=0,O2109&gt;=G2109),OR(CORE_MODE&lt;&gt;3,E_CORE&lt;=E_NULL_MAX),N_CW_A_OK="yes"),1,0)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IF(CORE_MODE=1,G2109,IF(OR(CORE_MODE=3,CORE_MODE=4),IF(A_FEED=2,0,G2109)+(CHOOSE(N_CW+1,0,1,CW_N2,CW_N3,CW_N4,CW_N5,CW_N6)+IF(A_FEED=2,CHOOSE(MIN(N_CW_A,6)+1,0,1,CW_N2,CW_N3,CW_N4,CW_N5,CW_N6),CHOOSE(MIN(N_CW_A,2)+1,0,CW_A1,CW_A2)))*CW_PER_SWING*AM2109,AM2109))</f>
        <v>47.693459351538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2*ROUNDUP(G2110*1000/V_ZENER,0)*PRICE_Z+(4+IF(CORE_MODE=1,1,0)+IF(OR(CORE_MODE=3,CORE_MODE=4),IF(A_FEED=2,0,1)+2*N_CW+2*N_CW_A,0))*ROUNDUP(G2110*DIODE_SAFETY/V_STICK,0)*PRICE_STICK</f>
        <v>184.8</v>
      </c>
      <c r="AG2110" s="24" t="n">
        <f aca="false">SUM(X2110:AF2110)</f>
        <v>6392.92247048</v>
      </c>
      <c r="AH2110" s="20" t="n">
        <f aca="false">FIXED_BOM</f>
        <v>3754</v>
      </c>
      <c r="AI2110" s="24" t="n">
        <f aca="false">(AG2110+AH2110)*(1+CONT)</f>
        <v>11668.960841052</v>
      </c>
      <c r="AJ2110" s="24" t="n">
        <f aca="false">IF(AR2110&gt;0,AI2110/AR2110,1000000000000)</f>
        <v>352.133988957942</v>
      </c>
      <c r="AK2110" s="8" t="n">
        <f aca="false">IF(AND(AP2110&gt;=V_NEED,AR2110&gt;=P_MIN,AQ2110&gt;=Z_MIN,F2110&lt;=N_CAP,D2110&lt;=R_MAX,OR(CORONA_REQ=0,O2110&gt;=G2110),OR(CORE_MODE&lt;&gt;3,E_CORE&lt;=E_NULL_MAX),N_CW_A_OK="yes"),1,0)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IF(CORE_MODE=1,G2110,IF(OR(CORE_MODE=3,CORE_MODE=4),IF(A_FEED=2,0,G2110)+(CHOOSE(N_CW+1,0,1,CW_N2,CW_N3,CW_N4,CW_N5,CW_N6)+IF(A_FEED=2,CHOOSE(MIN(N_CW_A,6)+1,0,1,CW_N2,CW_N3,CW_N4,CW_N5,CW_N6),CHOOSE(MIN(N_CW_A,2)+1,0,CW_A1,CW_A2)))*CW_PER_SWING*AM2110,AM2110))</f>
        <v>48.120717583224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2*ROUNDUP(G2111*1000/V_ZENER,0)*PRICE_Z+(4+IF(CORE_MODE=1,1,0)+IF(OR(CORE_MODE=3,CORE_MODE=4),IF(A_FEED=2,0,1)+2*N_CW+2*N_CW_A,0))*ROUNDUP(G2111*DIODE_SAFETY/V_STICK,0)*PRICE_STICK</f>
        <v>184.8</v>
      </c>
      <c r="AG2111" s="24" t="n">
        <f aca="false">SUM(X2111:AF2111)</f>
        <v>1900.22804674</v>
      </c>
      <c r="AH2111" s="20" t="n">
        <f aca="false">FIXED_BOM</f>
        <v>3754</v>
      </c>
      <c r="AI2111" s="24" t="n">
        <f aca="false">(AG2111+AH2111)*(1+CONT)</f>
        <v>6502.362253751</v>
      </c>
      <c r="AJ2111" s="24" t="n">
        <f aca="false">IF(AR2111&gt;0,AI2111/AR2111,1000000000000)</f>
        <v>1283.7333382593</v>
      </c>
      <c r="AK2111" s="8" t="n">
        <f aca="false">IF(AND(AP2111&gt;=V_NEED,AR2111&gt;=P_MIN,AQ2111&gt;=Z_MIN,F2111&lt;=N_CAP,D2111&lt;=R_MAX,OR(CORONA_REQ=0,O2111&gt;=G2111),OR(CORE_MODE&lt;&gt;3,E_CORE&lt;=E_NULL_MAX),N_CW_A_OK="yes"),1,0)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IF(CORE_MODE=1,G2111,IF(OR(CORE_MODE=3,CORE_MODE=4),IF(A_FEED=2,0,G2111)+(CHOOSE(N_CW+1,0,1,CW_N2,CW_N3,CW_N4,CW_N5,CW_N6)+IF(A_FEED=2,CHOOSE(MIN(N_CW_A,6)+1,0,1,CW_N2,CW_N3,CW_N4,CW_N5,CW_N6),CHOOSE(MIN(N_CW_A,2)+1,0,CW_A1,CW_A2)))*CW_PER_SWING*AM2111,AM2111))</f>
        <v>46.660787398368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2*ROUNDUP(G2112*1000/V_ZENER,0)*PRICE_Z+(4+IF(CORE_MODE=1,1,0)+IF(OR(CORE_MODE=3,CORE_MODE=4),IF(A_FEED=2,0,1)+2*N_CW+2*N_CW_A,0))*ROUNDUP(G2112*DIODE_SAFETY/V_STICK,0)*PRICE_STICK</f>
        <v>184.8</v>
      </c>
      <c r="AG2112" s="24" t="n">
        <f aca="false">SUM(X2112:AF2112)</f>
        <v>2648.80006458</v>
      </c>
      <c r="AH2112" s="20" t="n">
        <f aca="false">FIXED_BOM</f>
        <v>3754</v>
      </c>
      <c r="AI2112" s="24" t="n">
        <f aca="false">(AG2112+AH2112)*(1+CONT)</f>
        <v>7363.220074267</v>
      </c>
      <c r="AJ2112" s="24" t="n">
        <f aca="false">IF(AR2112&gt;0,AI2112/AR2112,1000000000000)</f>
        <v>845.637674124548</v>
      </c>
      <c r="AK2112" s="8" t="n">
        <f aca="false">IF(AND(AP2112&gt;=V_NEED,AR2112&gt;=P_MIN,AQ2112&gt;=Z_MIN,F2112&lt;=N_CAP,D2112&lt;=R_MAX,OR(CORONA_REQ=0,O2112&gt;=G2112),OR(CORE_MODE&lt;&gt;3,E_CORE&lt;=E_NULL_MAX),N_CW_A_OK="yes"),1,0)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IF(CORE_MODE=1,G2112,IF(OR(CORE_MODE=3,CORE_MODE=4),IF(A_FEED=2,0,G2112)+(CHOOSE(N_CW+1,0,1,CW_N2,CW_N3,CW_N4,CW_N5,CW_N6)+IF(A_FEED=2,CHOOSE(MIN(N_CW_A,6)+1,0,1,CW_N2,CW_N3,CW_N4,CW_N5,CW_N6),CHOOSE(MIN(N_CW_A,2)+1,0,CW_A1,CW_A2)))*CW_PER_SWING*AM2112,AM2112))</f>
        <v>47.3650900866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2*ROUNDUP(G2113*1000/V_ZENER,0)*PRICE_Z+(4+IF(CORE_MODE=1,1,0)+IF(OR(CORE_MODE=3,CORE_MODE=4),IF(A_FEED=2,0,1)+2*N_CW+2*N_CW_A,0))*ROUNDUP(G2113*DIODE_SAFETY/V_STICK,0)*PRICE_STICK</f>
        <v>184.8</v>
      </c>
      <c r="AG2113" s="24" t="n">
        <f aca="false">SUM(X2113:AF2113)</f>
        <v>3278.19390965</v>
      </c>
      <c r="AH2113" s="20" t="n">
        <f aca="false">FIXED_BOM</f>
        <v>3754</v>
      </c>
      <c r="AI2113" s="24" t="n">
        <f aca="false">(AG2113+AH2113)*(1+CONT)</f>
        <v>8087.0229960975</v>
      </c>
      <c r="AJ2113" s="24" t="n">
        <f aca="false">IF(AR2113&gt;0,AI2113/AR2113,1000000000000)</f>
        <v>654.779593742885</v>
      </c>
      <c r="AK2113" s="8" t="n">
        <f aca="false">IF(AND(AP2113&gt;=V_NEED,AR2113&gt;=P_MIN,AQ2113&gt;=Z_MIN,F2113&lt;=N_CAP,D2113&lt;=R_MAX,OR(CORONA_REQ=0,O2113&gt;=G2113),OR(CORE_MODE&lt;&gt;3,E_CORE&lt;=E_NULL_MAX),N_CW_A_OK="yes"),1,0)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IF(CORE_MODE=1,G2113,IF(OR(CORE_MODE=3,CORE_MODE=4),IF(A_FEED=2,0,G2113)+(CHOOSE(N_CW+1,0,1,CW_N2,CW_N3,CW_N4,CW_N5,CW_N6)+IF(A_FEED=2,CHOOSE(MIN(N_CW_A,6)+1,0,1,CW_N2,CW_N3,CW_N4,CW_N5,CW_N6),CHOOSE(MIN(N_CW_A,2)+1,0,CW_A1,CW_A2)))*CW_PER_SWING*AM2113,AM2113))</f>
        <v>47.638721944242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2*ROUNDUP(G2114*1000/V_ZENER,0)*PRICE_Z+(4+IF(CORE_MODE=1,1,0)+IF(OR(CORE_MODE=3,CORE_MODE=4),IF(A_FEED=2,0,1)+2*N_CW+2*N_CW_A,0))*ROUNDUP(G2114*DIODE_SAFETY/V_STICK,0)*PRICE_STICK</f>
        <v>184.8</v>
      </c>
      <c r="AG2114" s="24" t="n">
        <f aca="false">SUM(X2114:AF2114)</f>
        <v>4026.76591552</v>
      </c>
      <c r="AH2114" s="20" t="n">
        <f aca="false">FIXED_BOM</f>
        <v>3754</v>
      </c>
      <c r="AI2114" s="24" t="n">
        <f aca="false">(AG2114+AH2114)*(1+CONT)</f>
        <v>8947.880802848</v>
      </c>
      <c r="AJ2114" s="24" t="n">
        <f aca="false">IF(AR2114&gt;0,AI2114/AR2114,1000000000000)</f>
        <v>558.848422328153</v>
      </c>
      <c r="AK2114" s="8" t="n">
        <f aca="false">IF(AND(AP2114&gt;=V_NEED,AR2114&gt;=P_MIN,AQ2114&gt;=Z_MIN,F2114&lt;=N_CAP,D2114&lt;=R_MAX,OR(CORONA_REQ=0,O2114&gt;=G2114),OR(CORE_MODE&lt;&gt;3,E_CORE&lt;=E_NULL_MAX),N_CW_A_OK="yes"),1,0)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IF(CORE_MODE=1,G2114,IF(OR(CORE_MODE=3,CORE_MODE=4),IF(A_FEED=2,0,G2114)+(CHOOSE(N_CW+1,0,1,CW_N2,CW_N3,CW_N4,CW_N5,CW_N6)+IF(A_FEED=2,CHOOSE(MIN(N_CW_A,6)+1,0,1,CW_N2,CW_N3,CW_N4,CW_N5,CW_N6),CHOOSE(MIN(N_CW_A,2)+1,0,CW_A1,CW_A2)))*CW_PER_SWING*AM2114,AM2114))</f>
        <v>47.852433828342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2*ROUNDUP(G2115*1000/V_ZENER,0)*PRICE_Z+(4+IF(CORE_MODE=1,1,0)+IF(OR(CORE_MODE=3,CORE_MODE=4),IF(A_FEED=2,0,1)+2*N_CW+2*N_CW_A,0))*ROUNDUP(G2115*DIODE_SAFETY/V_STICK,0)*PRICE_STICK</f>
        <v>184.8</v>
      </c>
      <c r="AG2115" s="24" t="n">
        <f aca="false">SUM(X2115:AF2115)</f>
        <v>4656.15975559</v>
      </c>
      <c r="AH2115" s="20" t="n">
        <f aca="false">FIXED_BOM</f>
        <v>3754</v>
      </c>
      <c r="AI2115" s="24" t="n">
        <f aca="false">(AG2115+AH2115)*(1+CONT)</f>
        <v>9671.6837189285</v>
      </c>
      <c r="AJ2115" s="24" t="n">
        <f aca="false">IF(AR2115&gt;0,AI2115/AR2115,1000000000000)</f>
        <v>491.271254649299</v>
      </c>
      <c r="AK2115" s="8" t="n">
        <f aca="false">IF(AND(AP2115&gt;=V_NEED,AR2115&gt;=P_MIN,AQ2115&gt;=Z_MIN,F2115&lt;=N_CAP,D2115&lt;=R_MAX,OR(CORONA_REQ=0,O2115&gt;=G2115),OR(CORE_MODE&lt;&gt;3,E_CORE&lt;=E_NULL_MAX),N_CW_A_OK="yes"),1,0)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IF(CORE_MODE=1,G2115,IF(OR(CORE_MODE=3,CORE_MODE=4),IF(A_FEED=2,0,G2115)+(CHOOSE(N_CW+1,0,1,CW_N2,CW_N3,CW_N4,CW_N5,CW_N6)+IF(A_FEED=2,CHOOSE(MIN(N_CW_A,6)+1,0,1,CW_N2,CW_N3,CW_N4,CW_N5,CW_N6),CHOOSE(MIN(N_CW_A,2)+1,0,CW_A1,CW_A2)))*CW_PER_SWING*AM2115,AM2115))</f>
        <v>48.023759875806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2*ROUNDUP(G2116*1000/V_ZENER,0)*PRICE_Z+(4+IF(CORE_MODE=1,1,0)+IF(OR(CORE_MODE=3,CORE_MODE=4),IF(A_FEED=2,0,1)+2*N_CW+2*N_CW_A,0))*ROUNDUP(G2116*DIODE_SAFETY/V_STICK,0)*PRICE_STICK</f>
        <v>184.8</v>
      </c>
      <c r="AG2116" s="24" t="n">
        <f aca="false">SUM(X2116:AF2116)</f>
        <v>6034.12556697</v>
      </c>
      <c r="AH2116" s="20" t="n">
        <f aca="false">FIXED_BOM</f>
        <v>3754</v>
      </c>
      <c r="AI2116" s="24" t="n">
        <f aca="false">(AG2116+AH2116)*(1+CONT)</f>
        <v>11256.3444020155</v>
      </c>
      <c r="AJ2116" s="24" t="n">
        <f aca="false">IF(AR2116&gt;0,AI2116/AR2116,1000000000000)</f>
        <v>416.441415060426</v>
      </c>
      <c r="AK2116" s="8" t="n">
        <f aca="false">IF(AND(AP2116&gt;=V_NEED,AR2116&gt;=P_MIN,AQ2116&gt;=Z_MIN,F2116&lt;=N_CAP,D2116&lt;=R_MAX,OR(CORONA_REQ=0,O2116&gt;=G2116),OR(CORE_MODE&lt;&gt;3,E_CORE&lt;=E_NULL_MAX),N_CW_A_OK="yes"),1,0)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IF(CORE_MODE=1,G2116,IF(OR(CORE_MODE=3,CORE_MODE=4),IF(A_FEED=2,0,G2116)+(CHOOSE(N_CW+1,0,1,CW_N2,CW_N3,CW_N4,CW_N5,CW_N6)+IF(A_FEED=2,CHOOSE(MIN(N_CW_A,6)+1,0,1,CW_N2,CW_N3,CW_N4,CW_N5,CW_N6),CHOOSE(MIN(N_CW_A,2)+1,0,CW_A1,CW_A2)))*CW_PER_SWING*AM2116,AM2116))</f>
        <v>48.383377341156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2*ROUNDUP(G2117*1000/V_ZENER,0)*PRICE_Z+(4+IF(CORE_MODE=1,1,0)+IF(OR(CORE_MODE=3,CORE_MODE=4),IF(A_FEED=2,0,1)+2*N_CW+2*N_CW_A,0))*ROUNDUP(G2117*DIODE_SAFETY/V_STICK,0)*PRICE_STICK</f>
        <v>184.8</v>
      </c>
      <c r="AG2117" s="24" t="n">
        <f aca="false">SUM(X2117:AF2117)</f>
        <v>2035.6514535</v>
      </c>
      <c r="AH2117" s="20" t="n">
        <f aca="false">FIXED_BOM</f>
        <v>3754</v>
      </c>
      <c r="AI2117" s="24" t="n">
        <f aca="false">(AG2117+AH2117)*(1+CONT)</f>
        <v>6658.099171525</v>
      </c>
      <c r="AJ2117" s="24" t="n">
        <f aca="false">IF(AR2117&gt;0,AI2117/AR2117,1000000000000)</f>
        <v>1100.81411936348</v>
      </c>
      <c r="AK2117" s="8" t="n">
        <f aca="false">IF(AND(AP2117&gt;=V_NEED,AR2117&gt;=P_MIN,AQ2117&gt;=Z_MIN,F2117&lt;=N_CAP,D2117&lt;=R_MAX,OR(CORONA_REQ=0,O2117&gt;=G2117),OR(CORE_MODE&lt;&gt;3,E_CORE&lt;=E_NULL_MAX),N_CW_A_OK="yes"),1,0)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IF(CORE_MODE=1,G2117,IF(OR(CORE_MODE=3,CORE_MODE=4),IF(A_FEED=2,0,G2117)+(CHOOSE(N_CW+1,0,1,CW_N2,CW_N3,CW_N4,CW_N5,CW_N6)+IF(A_FEED=2,CHOOSE(MIN(N_CW_A,6)+1,0,1,CW_N2,CW_N3,CW_N4,CW_N5,CW_N6),CHOOSE(MIN(N_CW_A,2)+1,0,CW_A1,CW_A2)))*CW_PER_SWING*AM2117,AM2117))</f>
        <v>46.90619315811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2*ROUNDUP(G2118*1000/V_ZENER,0)*PRICE_Z+(4+IF(CORE_MODE=1,1,0)+IF(OR(CORE_MODE=3,CORE_MODE=4),IF(A_FEED=2,0,1)+2*N_CW+2*N_CW_A,0))*ROUNDUP(G2118*DIODE_SAFETY/V_STICK,0)*PRICE_STICK</f>
        <v>184.8</v>
      </c>
      <c r="AG2118" s="24" t="n">
        <f aca="false">SUM(X2118:AF2118)</f>
        <v>2673.16801602</v>
      </c>
      <c r="AH2118" s="20" t="n">
        <f aca="false">FIXED_BOM</f>
        <v>3754</v>
      </c>
      <c r="AI2118" s="24" t="n">
        <f aca="false">(AG2118+AH2118)*(1+CONT)</f>
        <v>7391.243218423</v>
      </c>
      <c r="AJ2118" s="24" t="n">
        <f aca="false">IF(AR2118&gt;0,AI2118/AR2118,1000000000000)</f>
        <v>721.091060279512</v>
      </c>
      <c r="AK2118" s="8" t="n">
        <f aca="false">IF(AND(AP2118&gt;=V_NEED,AR2118&gt;=P_MIN,AQ2118&gt;=Z_MIN,F2118&lt;=N_CAP,D2118&lt;=R_MAX,OR(CORONA_REQ=0,O2118&gt;=G2118),OR(CORE_MODE&lt;&gt;3,E_CORE&lt;=E_NULL_MAX),N_CW_A_OK="yes"),1,0)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IF(CORE_MODE=1,G2118,IF(OR(CORE_MODE=3,CORE_MODE=4),IF(A_FEED=2,0,G2118)+(CHOOSE(N_CW+1,0,1,CW_N2,CW_N3,CW_N4,CW_N5,CW_N6)+IF(A_FEED=2,CHOOSE(MIN(N_CW_A,6)+1,0,1,CW_N2,CW_N3,CW_N4,CW_N5,CW_N6),CHOOSE(MIN(N_CW_A,2)+1,0,CW_A1,CW_A2)))*CW_PER_SWING*AM2118,AM2118))</f>
        <v>47.295293101056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2*ROUNDUP(G2119*1000/V_ZENER,0)*PRICE_Z+(4+IF(CORE_MODE=1,1,0)+IF(OR(CORE_MODE=3,CORE_MODE=4),IF(A_FEED=2,0,1)+2*N_CW+2*N_CW_A,0))*ROUNDUP(G2119*DIODE_SAFETY/V_STICK,0)*PRICE_STICK</f>
        <v>184.8</v>
      </c>
      <c r="AG2119" s="24" t="n">
        <f aca="false">SUM(X2119:AF2119)</f>
        <v>3429.86267387</v>
      </c>
      <c r="AH2119" s="20" t="n">
        <f aca="false">FIXED_BOM</f>
        <v>3754</v>
      </c>
      <c r="AI2119" s="24" t="n">
        <f aca="false">(AG2119+AH2119)*(1+CONT)</f>
        <v>8261.4420749505</v>
      </c>
      <c r="AJ2119" s="24" t="n">
        <f aca="false">IF(AR2119&gt;0,AI2119/AR2119,1000000000000)</f>
        <v>571.39523951429</v>
      </c>
      <c r="AK2119" s="8" t="n">
        <f aca="false">IF(AND(AP2119&gt;=V_NEED,AR2119&gt;=P_MIN,AQ2119&gt;=Z_MIN,F2119&lt;=N_CAP,D2119&lt;=R_MAX,OR(CORONA_REQ=0,O2119&gt;=G2119),OR(CORE_MODE&lt;&gt;3,E_CORE&lt;=E_NULL_MAX),N_CW_A_OK="yes"),1,0)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IF(CORE_MODE=1,G2119,IF(OR(CORE_MODE=3,CORE_MODE=4),IF(A_FEED=2,0,G2119)+(CHOOSE(N_CW+1,0,1,CW_N2,CW_N3,CW_N4,CW_N5,CW_N6)+IF(A_FEED=2,CHOOSE(MIN(N_CW_A,6)+1,0,1,CW_N2,CW_N3,CW_N4,CW_N5,CW_N6),CHOOSE(MIN(N_CW_A,2)+1,0,CW_A1,CW_A2)))*CW_PER_SWING*AM2119,AM2119))</f>
        <v>47.56935790035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2*ROUNDUP(G2120*1000/V_ZENER,0)*PRICE_Z+(4+IF(CORE_MODE=1,1,0)+IF(OR(CORE_MODE=3,CORE_MODE=4),IF(A_FEED=2,0,1)+2*N_CW+2*N_CW_A,0))*ROUNDUP(G2120*DIODE_SAFETY/V_STICK,0)*PRICE_STICK</f>
        <v>184.8</v>
      </c>
      <c r="AG2120" s="24" t="n">
        <f aca="false">SUM(X2120:AF2120)</f>
        <v>4186.55733022</v>
      </c>
      <c r="AH2120" s="20" t="n">
        <f aca="false">FIXED_BOM</f>
        <v>3754</v>
      </c>
      <c r="AI2120" s="24" t="n">
        <f aca="false">(AG2120+AH2120)*(1+CONT)</f>
        <v>9131.640929753</v>
      </c>
      <c r="AJ2120" s="24" t="n">
        <f aca="false">IF(AR2120&gt;0,AI2120/AR2120,1000000000000)</f>
        <v>488.744933179914</v>
      </c>
      <c r="AK2120" s="8" t="n">
        <f aca="false">IF(AND(AP2120&gt;=V_NEED,AR2120&gt;=P_MIN,AQ2120&gt;=Z_MIN,F2120&lt;=N_CAP,D2120&lt;=R_MAX,OR(CORONA_REQ=0,O2120&gt;=G2120),OR(CORE_MODE&lt;&gt;3,E_CORE&lt;=E_NULL_MAX),N_CW_A_OK="yes"),1,0)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IF(CORE_MODE=1,G2120,IF(OR(CORE_MODE=3,CORE_MODE=4),IF(A_FEED=2,0,G2120)+(CHOOSE(N_CW+1,0,1,CW_N2,CW_N3,CW_N4,CW_N5,CW_N6)+IF(A_FEED=2,CHOOSE(MIN(N_CW_A,6)+1,0,1,CW_N2,CW_N3,CW_N4,CW_N5,CW_N6),CHOOSE(MIN(N_CW_A,2)+1,0,CW_A1,CW_A2)))*CW_PER_SWING*AM2120,AM2120))</f>
        <v>47.779160576004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2*ROUNDUP(G2121*1000/V_ZENER,0)*PRICE_Z+(4+IF(CORE_MODE=1,1,0)+IF(OR(CORE_MODE=3,CORE_MODE=4),IF(A_FEED=2,0,1)+2*N_CW+2*N_CW_A,0))*ROUNDUP(G2121*DIODE_SAFETY/V_STICK,0)*PRICE_STICK</f>
        <v>184.8</v>
      </c>
      <c r="AG2121" s="24" t="n">
        <f aca="false">SUM(X2121:AF2121)</f>
        <v>4943.25193354</v>
      </c>
      <c r="AH2121" s="20" t="n">
        <f aca="false">FIXED_BOM</f>
        <v>3754</v>
      </c>
      <c r="AI2121" s="24" t="n">
        <f aca="false">(AG2121+AH2121)*(1+CONT)</f>
        <v>10001.839723571</v>
      </c>
      <c r="AJ2121" s="24" t="n">
        <f aca="false">IF(AR2121&gt;0,AI2121/AR2121,1000000000000)</f>
        <v>436.552091231116</v>
      </c>
      <c r="AK2121" s="8" t="n">
        <f aca="false">IF(AND(AP2121&gt;=V_NEED,AR2121&gt;=P_MIN,AQ2121&gt;=Z_MIN,F2121&lt;=N_CAP,D2121&lt;=R_MAX,OR(CORONA_REQ=0,O2121&gt;=G2121),OR(CORE_MODE&lt;&gt;3,E_CORE&lt;=E_NULL_MAX),N_CW_A_OK="yes"),1,0)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IF(CORE_MODE=1,G2121,IF(OR(CORE_MODE=3,CORE_MODE=4),IF(A_FEED=2,0,G2121)+(CHOOSE(N_CW+1,0,1,CW_N2,CW_N3,CW_N4,CW_N5,CW_N6)+IF(A_FEED=2,CHOOSE(MIN(N_CW_A,6)+1,0,1,CW_N2,CW_N3,CW_N4,CW_N5,CW_N6),CHOOSE(MIN(N_CW_A,2)+1,0,CW_A1,CW_A2)))*CW_PER_SWING*AM2121,AM2121))</f>
        <v>47.966479997436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2*ROUNDUP(G2122*1000/V_ZENER,0)*PRICE_Z+(4+IF(CORE_MODE=1,1,0)+IF(OR(CORE_MODE=3,CORE_MODE=4),IF(A_FEED=2,0,1)+2*N_CW+2*N_CW_A,0))*ROUNDUP(G2122*DIODE_SAFETY/V_STICK,0)*PRICE_STICK</f>
        <v>184.8</v>
      </c>
      <c r="AG2122" s="24" t="n">
        <f aca="false">SUM(X2122:AF2122)</f>
        <v>6337.46309741</v>
      </c>
      <c r="AH2122" s="20" t="n">
        <f aca="false">FIXED_BOM</f>
        <v>3754</v>
      </c>
      <c r="AI2122" s="24" t="n">
        <f aca="false">(AG2122+AH2122)*(1+CONT)</f>
        <v>11605.1825620215</v>
      </c>
      <c r="AJ2122" s="24" t="n">
        <f aca="false">IF(AR2122&gt;0,AI2122/AR2122,1000000000000)</f>
        <v>370.363336579421</v>
      </c>
      <c r="AK2122" s="8" t="n">
        <f aca="false">IF(AND(AP2122&gt;=V_NEED,AR2122&gt;=P_MIN,AQ2122&gt;=Z_MIN,F2122&lt;=N_CAP,D2122&lt;=R_MAX,OR(CORONA_REQ=0,O2122&gt;=G2122),OR(CORE_MODE&lt;&gt;3,E_CORE&lt;=E_NULL_MAX),N_CW_A_OK="yes"),1,0)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IF(CORE_MODE=1,G2122,IF(OR(CORE_MODE=3,CORE_MODE=4),IF(A_FEED=2,0,G2122)+(CHOOSE(N_CW+1,0,1,CW_N2,CW_N3,CW_N4,CW_N5,CW_N6)+IF(A_FEED=2,CHOOSE(MIN(N_CW_A,6)+1,0,1,CW_N2,CW_N3,CW_N4,CW_N5,CW_N6),CHOOSE(MIN(N_CW_A,2)+1,0,CW_A1,CW_A2)))*CW_PER_SWING*AM2122,AM2122))</f>
        <v>48.411751997466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2*ROUNDUP(G2123*1000/V_ZENER,0)*PRICE_Z+(4+IF(CORE_MODE=1,1,0)+IF(OR(CORE_MODE=3,CORE_MODE=4),IF(A_FEED=2,0,1)+2*N_CW+2*N_CW_A,0))*ROUNDUP(G2123*DIODE_SAFETY/V_STICK,0)*PRICE_STICK</f>
        <v>184.8</v>
      </c>
      <c r="AG2123" s="24" t="n">
        <f aca="false">SUM(X2123:AF2123)</f>
        <v>2051.89675446</v>
      </c>
      <c r="AH2123" s="20" t="n">
        <f aca="false">FIXED_BOM</f>
        <v>3754</v>
      </c>
      <c r="AI2123" s="24" t="n">
        <f aca="false">(AG2123+AH2123)*(1+CONT)</f>
        <v>6676.781267629</v>
      </c>
      <c r="AJ2123" s="24" t="n">
        <f aca="false">IF(AR2123&gt;0,AI2123/AR2123,1000000000000)</f>
        <v>1047.71804612292</v>
      </c>
      <c r="AK2123" s="8" t="n">
        <f aca="false">IF(AND(AP2123&gt;=V_NEED,AR2123&gt;=P_MIN,AQ2123&gt;=Z_MIN,F2123&lt;=N_CAP,D2123&lt;=R_MAX,OR(CORONA_REQ=0,O2123&gt;=G2123),OR(CORE_MODE&lt;&gt;3,E_CORE&lt;=E_NULL_MAX),N_CW_A_OK="yes"),1,0)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IF(CORE_MODE=1,G2123,IF(OR(CORE_MODE=3,CORE_MODE=4),IF(A_FEED=2,0,G2123)+(CHOOSE(N_CW+1,0,1,CW_N2,CW_N3,CW_N4,CW_N5,CW_N6)+IF(A_FEED=2,CHOOSE(MIN(N_CW_A,6)+1,0,1,CW_N2,CW_N3,CW_N4,CW_N5,CW_N6),CHOOSE(MIN(N_CW_A,2)+1,0,CW_A1,CW_A2)))*CW_PER_SWING*AM2123,AM2123))</f>
        <v>46.505408035086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2*ROUNDUP(G2124*1000/V_ZENER,0)*PRICE_Z+(4+IF(CORE_MODE=1,1,0)+IF(OR(CORE_MODE=3,CORE_MODE=4),IF(A_FEED=2,0,1)+2*N_CW+2*N_CW_A,0))*ROUNDUP(G2124*DIODE_SAFETY/V_STICK,0)*PRICE_STICK</f>
        <v>184.8</v>
      </c>
      <c r="AG2124" s="24" t="n">
        <f aca="false">SUM(X2124:AF2124)</f>
        <v>2816.71406976</v>
      </c>
      <c r="AH2124" s="20" t="n">
        <f aca="false">FIXED_BOM</f>
        <v>3754</v>
      </c>
      <c r="AI2124" s="24" t="n">
        <f aca="false">(AG2124+AH2124)*(1+CONT)</f>
        <v>7556.321180224</v>
      </c>
      <c r="AJ2124" s="24" t="n">
        <f aca="false">IF(AR2124&gt;0,AI2124/AR2124,1000000000000)</f>
        <v>704.073583950637</v>
      </c>
      <c r="AK2124" s="8" t="n">
        <f aca="false">IF(AND(AP2124&gt;=V_NEED,AR2124&gt;=P_MIN,AQ2124&gt;=Z_MIN,F2124&lt;=N_CAP,D2124&lt;=R_MAX,OR(CORONA_REQ=0,O2124&gt;=G2124),OR(CORE_MODE&lt;&gt;3,E_CORE&lt;=E_NULL_MAX),N_CW_A_OK="yes"),1,0)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IF(CORE_MODE=1,G2124,IF(OR(CORE_MODE=3,CORE_MODE=4),IF(A_FEED=2,0,G2124)+(CHOOSE(N_CW+1,0,1,CW_N2,CW_N3,CW_N4,CW_N5,CW_N6)+IF(A_FEED=2,CHOOSE(MIN(N_CW_A,6)+1,0,1,CW_N2,CW_N3,CW_N4,CW_N5,CW_N6),CHOOSE(MIN(N_CW_A,2)+1,0,CW_A1,CW_A2)))*CW_PER_SWING*AM2124,AM2124))</f>
        <v>46.872309107052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2*ROUNDUP(G2125*1000/V_ZENER,0)*PRICE_Z+(4+IF(CORE_MODE=1,1,0)+IF(OR(CORE_MODE=3,CORE_MODE=4),IF(A_FEED=2,0,1)+2*N_CW+2*N_CW_A,0))*ROUNDUP(G2125*DIODE_SAFETY/V_STICK,0)*PRICE_STICK</f>
        <v>184.8</v>
      </c>
      <c r="AG2125" s="24" t="n">
        <f aca="false">SUM(X2125:AF2125)</f>
        <v>3581.53137659</v>
      </c>
      <c r="AH2125" s="20" t="n">
        <f aca="false">FIXED_BOM</f>
        <v>3754</v>
      </c>
      <c r="AI2125" s="24" t="n">
        <f aca="false">(AG2125+AH2125)*(1+CONT)</f>
        <v>8435.8610830785</v>
      </c>
      <c r="AJ2125" s="24" t="n">
        <f aca="false">IF(AR2125&gt;0,AI2125/AR2125,1000000000000)</f>
        <v>558.956584146449</v>
      </c>
      <c r="AK2125" s="8" t="n">
        <f aca="false">IF(AND(AP2125&gt;=V_NEED,AR2125&gt;=P_MIN,AQ2125&gt;=Z_MIN,F2125&lt;=N_CAP,D2125&lt;=R_MAX,OR(CORONA_REQ=0,O2125&gt;=G2125),OR(CORE_MODE&lt;&gt;3,E_CORE&lt;=E_NULL_MAX),N_CW_A_OK="yes"),1,0)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IF(CORE_MODE=1,G2125,IF(OR(CORE_MODE=3,CORE_MODE=4),IF(A_FEED=2,0,G2125)+(CHOOSE(N_CW+1,0,1,CW_N2,CW_N3,CW_N4,CW_N5,CW_N6)+IF(A_FEED=2,CHOOSE(MIN(N_CW_A,6)+1,0,1,CW_N2,CW_N3,CW_N4,CW_N5,CW_N6),CHOOSE(MIN(N_CW_A,2)+1,0,CW_A1,CW_A2)))*CW_PER_SWING*AM2125,AM2125))</f>
        <v>47.141221051782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2*ROUNDUP(G2126*1000/V_ZENER,0)*PRICE_Z+(4+IF(CORE_MODE=1,1,0)+IF(OR(CORE_MODE=3,CORE_MODE=4),IF(A_FEED=2,0,1)+2*N_CW+2*N_CW_A,0))*ROUNDUP(G2126*DIODE_SAFETY/V_STICK,0)*PRICE_STICK</f>
        <v>184.8</v>
      </c>
      <c r="AG2126" s="24" t="n">
        <f aca="false">SUM(X2126:AF2126)</f>
        <v>4346.34869539</v>
      </c>
      <c r="AH2126" s="20" t="n">
        <f aca="false">FIXED_BOM</f>
        <v>3754</v>
      </c>
      <c r="AI2126" s="24" t="n">
        <f aca="false">(AG2126+AH2126)*(1+CONT)</f>
        <v>9315.4009996985</v>
      </c>
      <c r="AJ2126" s="24" t="n">
        <f aca="false">IF(AR2126&gt;0,AI2126/AR2126,1000000000000)</f>
        <v>478.893183846531</v>
      </c>
      <c r="AK2126" s="8" t="n">
        <f aca="false">IF(AND(AP2126&gt;=V_NEED,AR2126&gt;=P_MIN,AQ2126&gt;=Z_MIN,F2126&lt;=N_CAP,D2126&lt;=R_MAX,OR(CORONA_REQ=0,O2126&gt;=G2126),OR(CORE_MODE&lt;&gt;3,E_CORE&lt;=E_NULL_MAX),N_CW_A_OK="yes"),1,0)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IF(CORE_MODE=1,G2126,IF(OR(CORE_MODE=3,CORE_MODE=4),IF(A_FEED=2,0,G2126)+(CHOOSE(N_CW+1,0,1,CW_N2,CW_N3,CW_N4,CW_N5,CW_N6)+IF(A_FEED=2,CHOOSE(MIN(N_CW_A,6)+1,0,1,CW_N2,CW_N3,CW_N4,CW_N5,CW_N6),CHOOSE(MIN(N_CW_A,2)+1,0,CW_A1,CW_A2)))*CW_PER_SWING*AM2126,AM2126))</f>
        <v>47.344686650118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2*ROUNDUP(G2127*1000/V_ZENER,0)*PRICE_Z+(4+IF(CORE_MODE=1,1,0)+IF(OR(CORE_MODE=3,CORE_MODE=4),IF(A_FEED=2,0,1)+2*N_CW+2*N_CW_A,0))*ROUNDUP(G2127*DIODE_SAFETY/V_STICK,0)*PRICE_STICK</f>
        <v>184.8</v>
      </c>
      <c r="AG2127" s="24" t="n">
        <f aca="false">SUM(X2127:AF2127)</f>
        <v>5111.16600222</v>
      </c>
      <c r="AH2127" s="20" t="n">
        <f aca="false">FIXED_BOM</f>
        <v>3754</v>
      </c>
      <c r="AI2127" s="24" t="n">
        <f aca="false">(AG2127+AH2127)*(1+CONT)</f>
        <v>10194.940902553</v>
      </c>
      <c r="AJ2127" s="24" t="n">
        <f aca="false">IF(AR2127&gt;0,AI2127/AR2127,1000000000000)</f>
        <v>427.941636337119</v>
      </c>
      <c r="AK2127" s="8" t="n">
        <f aca="false">IF(AND(AP2127&gt;=V_NEED,AR2127&gt;=P_MIN,AQ2127&gt;=Z_MIN,F2127&lt;=N_CAP,D2127&lt;=R_MAX,OR(CORONA_REQ=0,O2127&gt;=G2127),OR(CORE_MODE&lt;&gt;3,E_CORE&lt;=E_NULL_MAX),N_CW_A_OK="yes"),1,0)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IF(CORE_MODE=1,G2127,IF(OR(CORE_MODE=3,CORE_MODE=4),IF(A_FEED=2,0,G2127)+(CHOOSE(N_CW+1,0,1,CW_N2,CW_N3,CW_N4,CW_N5,CW_N6)+IF(A_FEED=2,CHOOSE(MIN(N_CW_A,6)+1,0,1,CW_N2,CW_N3,CW_N4,CW_N5,CW_N6),CHOOSE(MIN(N_CW_A,2)+1,0,CW_A1,CW_A2)))*CW_PER_SWING*AM2127,AM2127))</f>
        <v>47.612707244388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2*ROUNDUP(G2128*1000/V_ZENER,0)*PRICE_Z+(4+IF(CORE_MODE=1,1,0)+IF(OR(CORE_MODE=3,CORE_MODE=4),IF(A_FEED=2,0,1)+2*N_CW+2*N_CW_A,0))*ROUNDUP(G2128*DIODE_SAFETY/V_STICK,0)*PRICE_STICK</f>
        <v>184.8</v>
      </c>
      <c r="AG2128" s="24" t="n">
        <f aca="false">SUM(X2128:AF2128)</f>
        <v>6759.97872365</v>
      </c>
      <c r="AH2128" s="20" t="n">
        <f aca="false">FIXED_BOM</f>
        <v>3754</v>
      </c>
      <c r="AI2128" s="24" t="n">
        <f aca="false">(AG2128+AH2128)*(1+CONT)</f>
        <v>12091.0755321975</v>
      </c>
      <c r="AJ2128" s="24" t="n">
        <f aca="false">IF(AR2128&gt;0,AI2128/AR2128,1000000000000)</f>
        <v>371.279327719239</v>
      </c>
      <c r="AK2128" s="8" t="n">
        <f aca="false">IF(AND(AP2128&gt;=V_NEED,AR2128&gt;=P_MIN,AQ2128&gt;=Z_MIN,F2128&lt;=N_CAP,D2128&lt;=R_MAX,OR(CORONA_REQ=0,O2128&gt;=G2128),OR(CORE_MODE&lt;&gt;3,E_CORE&lt;=E_NULL_MAX),N_CW_A_OK="yes"),1,0)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IF(CORE_MODE=1,G2128,IF(OR(CORE_MODE=3,CORE_MODE=4),IF(A_FEED=2,0,G2128)+(CHOOSE(N_CW+1,0,1,CW_N2,CW_N3,CW_N4,CW_N5,CW_N6)+IF(A_FEED=2,CHOOSE(MIN(N_CW_A,6)+1,0,1,CW_N2,CW_N3,CW_N4,CW_N5,CW_N6),CHOOSE(MIN(N_CW_A,2)+1,0,CW_A1,CW_A2)))*CW_PER_SWING*AM2128,AM2128))</f>
        <v>48.037002796926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2*ROUNDUP(G2129*1000/V_ZENER,0)*PRICE_Z+(4+IF(CORE_MODE=1,1,0)+IF(OR(CORE_MODE=3,CORE_MODE=4),IF(A_FEED=2,0,1)+2*N_CW+2*N_CW_A,0))*ROUNDUP(G2129*DIODE_SAFETY/V_STICK,0)*PRICE_STICK</f>
        <v>184.8</v>
      </c>
      <c r="AG2129" s="24" t="n">
        <f aca="false">SUM(X2129:AF2129)</f>
        <v>1953.93936787</v>
      </c>
      <c r="AH2129" s="20" t="n">
        <f aca="false">FIXED_BOM</f>
        <v>3754</v>
      </c>
      <c r="AI2129" s="24" t="n">
        <f aca="false">(AG2129+AH2129)*(1+CONT)</f>
        <v>6564.1302730505</v>
      </c>
      <c r="AJ2129" s="24" t="n">
        <f aca="false">IF(AR2129&gt;0,AI2129/AR2129,1000000000000)</f>
        <v>1308.97139564421</v>
      </c>
      <c r="AK2129" s="8" t="n">
        <f aca="false">IF(AND(AP2129&gt;=V_NEED,AR2129&gt;=P_MIN,AQ2129&gt;=Z_MIN,F2129&lt;=N_CAP,D2129&lt;=R_MAX,OR(CORONA_REQ=0,O2129&gt;=G2129),OR(CORE_MODE&lt;&gt;3,E_CORE&lt;=E_NULL_MAX),N_CW_A_OK="yes"),1,0)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IF(CORE_MODE=1,G2129,IF(OR(CORE_MODE=3,CORE_MODE=4),IF(A_FEED=2,0,G2129)+(CHOOSE(N_CW+1,0,1,CW_N2,CW_N3,CW_N4,CW_N5,CW_N6)+IF(A_FEED=2,CHOOSE(MIN(N_CW_A,6)+1,0,1,CW_N2,CW_N3,CW_N4,CW_N5,CW_N6),CHOOSE(MIN(N_CW_A,2)+1,0,CW_A1,CW_A2)))*CW_PER_SWING*AM2129,AM2129))</f>
        <v>46.410152382594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2*ROUNDUP(G2130*1000/V_ZENER,0)*PRICE_Z+(4+IF(CORE_MODE=1,1,0)+IF(OR(CORE_MODE=3,CORE_MODE=4),IF(A_FEED=2,0,1)+2*N_CW+2*N_CW_A,0))*ROUNDUP(G2130*DIODE_SAFETY/V_STICK,0)*PRICE_STICK</f>
        <v>184.8</v>
      </c>
      <c r="AG2130" s="24" t="n">
        <f aca="false">SUM(X2130:AF2130)</f>
        <v>2729.36693832</v>
      </c>
      <c r="AH2130" s="20" t="n">
        <f aca="false">FIXED_BOM</f>
        <v>3754</v>
      </c>
      <c r="AI2130" s="24" t="n">
        <f aca="false">(AG2130+AH2130)*(1+CONT)</f>
        <v>7455.871979068</v>
      </c>
      <c r="AJ2130" s="24" t="n">
        <f aca="false">IF(AR2130&gt;0,AI2130/AR2130,1000000000000)</f>
        <v>865.697436461466</v>
      </c>
      <c r="AK2130" s="8" t="n">
        <f aca="false">IF(AND(AP2130&gt;=V_NEED,AR2130&gt;=P_MIN,AQ2130&gt;=Z_MIN,F2130&lt;=N_CAP,D2130&lt;=R_MAX,OR(CORONA_REQ=0,O2130&gt;=G2130),OR(CORE_MODE&lt;&gt;3,E_CORE&lt;=E_NULL_MAX),N_CW_A_OK="yes"),1,0)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IF(CORE_MODE=1,G2130,IF(OR(CORE_MODE=3,CORE_MODE=4),IF(A_FEED=2,0,G2130)+(CHOOSE(N_CW+1,0,1,CW_N2,CW_N3,CW_N4,CW_N5,CW_N6)+IF(A_FEED=2,CHOOSE(MIN(N_CW_A,6)+1,0,1,CW_N2,CW_N3,CW_N4,CW_N5,CW_N6),CHOOSE(MIN(N_CW_A,2)+1,0,CW_A1,CW_A2)))*CW_PER_SWING*AM2130,AM2130))</f>
        <v>47.292852498606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2*ROUNDUP(G2131*1000/V_ZENER,0)*PRICE_Z+(4+IF(CORE_MODE=1,1,0)+IF(OR(CORE_MODE=3,CORE_MODE=4),IF(A_FEED=2,0,1)+2*N_CW+2*N_CW_A,0))*ROUNDUP(G2131*DIODE_SAFETY/V_STICK,0)*PRICE_STICK</f>
        <v>184.8</v>
      </c>
      <c r="AG2131" s="24" t="n">
        <f aca="false">SUM(X2131:AF2131)</f>
        <v>3378.57589208</v>
      </c>
      <c r="AH2131" s="20" t="n">
        <f aca="false">FIXED_BOM</f>
        <v>3754</v>
      </c>
      <c r="AI2131" s="24" t="n">
        <f aca="false">(AG2131+AH2131)*(1+CONT)</f>
        <v>8202.462275892</v>
      </c>
      <c r="AJ2131" s="24" t="n">
        <f aca="false">IF(AR2131&gt;0,AI2131/AR2131,1000000000000)</f>
        <v>669.952883444079</v>
      </c>
      <c r="AK2131" s="8" t="n">
        <f aca="false">IF(AND(AP2131&gt;=V_NEED,AR2131&gt;=P_MIN,AQ2131&gt;=Z_MIN,F2131&lt;=N_CAP,D2131&lt;=R_MAX,OR(CORONA_REQ=0,O2131&gt;=G2131),OR(CORE_MODE&lt;&gt;3,E_CORE&lt;=E_NULL_MAX),N_CW_A_OK="yes"),1,0)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IF(CORE_MODE=1,G2131,IF(OR(CORE_MODE=3,CORE_MODE=4),IF(A_FEED=2,0,G2131)+(CHOOSE(N_CW+1,0,1,CW_N2,CW_N3,CW_N4,CW_N5,CW_N6)+IF(A_FEED=2,CHOOSE(MIN(N_CW_A,6)+1,0,1,CW_N2,CW_N3,CW_N4,CW_N5,CW_N6),CHOOSE(MIN(N_CW_A,2)+1,0,CW_A1,CW_A2)))*CW_PER_SWING*AM2131,AM2131))</f>
        <v>47.564315403462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2*ROUNDUP(G2132*1000/V_ZENER,0)*PRICE_Z+(4+IF(CORE_MODE=1,1,0)+IF(OR(CORE_MODE=3,CORE_MODE=4),IF(A_FEED=2,0,1)+2*N_CW+2*N_CW_A,0))*ROUNDUP(G2132*DIODE_SAFETY/V_STICK,0)*PRICE_STICK</f>
        <v>184.8</v>
      </c>
      <c r="AG2132" s="24" t="n">
        <f aca="false">SUM(X2132:AF2132)</f>
        <v>4154.0035345</v>
      </c>
      <c r="AH2132" s="20" t="n">
        <f aca="false">FIXED_BOM</f>
        <v>3754</v>
      </c>
      <c r="AI2132" s="24" t="n">
        <f aca="false">(AG2132+AH2132)*(1+CONT)</f>
        <v>9094.204064675</v>
      </c>
      <c r="AJ2132" s="24" t="n">
        <f aca="false">IF(AR2132&gt;0,AI2132/AR2132,1000000000000)</f>
        <v>573.20706408436</v>
      </c>
      <c r="AK2132" s="8" t="n">
        <f aca="false">IF(AND(AP2132&gt;=V_NEED,AR2132&gt;=P_MIN,AQ2132&gt;=Z_MIN,F2132&lt;=N_CAP,D2132&lt;=R_MAX,OR(CORONA_REQ=0,O2132&gt;=G2132),OR(CORE_MODE&lt;&gt;3,E_CORE&lt;=E_NULL_MAX),N_CW_A_OK="yes"),1,0)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IF(CORE_MODE=1,G2132,IF(OR(CORE_MODE=3,CORE_MODE=4),IF(A_FEED=2,0,G2132)+(CHOOSE(N_CW+1,0,1,CW_N2,CW_N3,CW_N4,CW_N5,CW_N6)+IF(A_FEED=2,CHOOSE(MIN(N_CW_A,6)+1,0,1,CW_N2,CW_N3,CW_N4,CW_N5,CW_N6),CHOOSE(MIN(N_CW_A,2)+1,0,CW_A1,CW_A2)))*CW_PER_SWING*AM2132,AM2132))</f>
        <v>47.777131692576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2*ROUNDUP(G2133*1000/V_ZENER,0)*PRICE_Z+(4+IF(CORE_MODE=1,1,0)+IF(OR(CORE_MODE=3,CORE_MODE=4),IF(A_FEED=2,0,1)+2*N_CW+2*N_CW_A,0))*ROUNDUP(G2133*DIODE_SAFETY/V_STICK,0)*PRICE_STICK</f>
        <v>184.8</v>
      </c>
      <c r="AG2133" s="24" t="n">
        <f aca="false">SUM(X2133:AF2133)</f>
        <v>4803.21248326</v>
      </c>
      <c r="AH2133" s="20" t="n">
        <f aca="false">FIXED_BOM</f>
        <v>3754</v>
      </c>
      <c r="AI2133" s="24" t="n">
        <f aca="false">(AG2133+AH2133)*(1+CONT)</f>
        <v>9840.794355749</v>
      </c>
      <c r="AJ2133" s="24" t="n">
        <f aca="false">IF(AR2133&gt;0,AI2133/AR2133,1000000000000)</f>
        <v>505.03886256718</v>
      </c>
      <c r="AK2133" s="8" t="n">
        <f aca="false">IF(AND(AP2133&gt;=V_NEED,AR2133&gt;=P_MIN,AQ2133&gt;=Z_MIN,F2133&lt;=N_CAP,D2133&lt;=R_MAX,OR(CORONA_REQ=0,O2133&gt;=G2133),OR(CORE_MODE&lt;&gt;3,E_CORE&lt;=E_NULL_MAX),N_CW_A_OK="yes"),1,0)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IF(CORE_MODE=1,G2133,IF(OR(CORE_MODE=3,CORE_MODE=4),IF(A_FEED=2,0,G2133)+(CHOOSE(N_CW+1,0,1,CW_N2,CW_N3,CW_N4,CW_N5,CW_N6)+IF(A_FEED=2,CHOOSE(MIN(N_CW_A,6)+1,0,1,CW_N2,CW_N3,CW_N4,CW_N5,CW_N6),CHOOSE(MIN(N_CW_A,2)+1,0,CW_A1,CW_A2)))*CW_PER_SWING*AM2133,AM2133))</f>
        <v>47.94777861588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2*ROUNDUP(G2134*1000/V_ZENER,0)*PRICE_Z+(4+IF(CORE_MODE=1,1,0)+IF(OR(CORE_MODE=3,CORE_MODE=4),IF(A_FEED=2,0,1)+2*N_CW+2*N_CW_A,0))*ROUNDUP(G2134*DIODE_SAFETY/V_STICK,0)*PRICE_STICK</f>
        <v>184.8</v>
      </c>
      <c r="AG2134" s="24" t="n">
        <f aca="false">SUM(X2134:AF2134)</f>
        <v>6227.84906397</v>
      </c>
      <c r="AH2134" s="20" t="n">
        <f aca="false">FIXED_BOM</f>
        <v>3754</v>
      </c>
      <c r="AI2134" s="24" t="n">
        <f aca="false">(AG2134+AH2134)*(1+CONT)</f>
        <v>11479.1264235655</v>
      </c>
      <c r="AJ2134" s="24" t="n">
        <f aca="false">IF(AR2134&gt;0,AI2134/AR2134,1000000000000)</f>
        <v>428.594491893944</v>
      </c>
      <c r="AK2134" s="8" t="n">
        <f aca="false">IF(AND(AP2134&gt;=V_NEED,AR2134&gt;=P_MIN,AQ2134&gt;=Z_MIN,F2134&lt;=N_CAP,D2134&lt;=R_MAX,OR(CORONA_REQ=0,O2134&gt;=G2134),OR(CORE_MODE&lt;&gt;3,E_CORE&lt;=E_NULL_MAX),N_CW_A_OK="yes"),1,0)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IF(CORE_MODE=1,G2134,IF(OR(CORE_MODE=3,CORE_MODE=4),IF(A_FEED=2,0,G2134)+(CHOOSE(N_CW+1,0,1,CW_N2,CW_N3,CW_N4,CW_N5,CW_N6)+IF(A_FEED=2,CHOOSE(MIN(N_CW_A,6)+1,0,1,CW_N2,CW_N3,CW_N4,CW_N5,CW_N6),CHOOSE(MIN(N_CW_A,2)+1,0,CW_A1,CW_A2)))*CW_PER_SWING*AM2134,AM2134))</f>
        <v>48.30762953016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2*ROUNDUP(G2135*1000/V_ZENER,0)*PRICE_Z+(4+IF(CORE_MODE=1,1,0)+IF(OR(CORE_MODE=3,CORE_MODE=4),IF(A_FEED=2,0,1)+2*N_CW+2*N_CW_A,0))*ROUNDUP(G2135*DIODE_SAFETY/V_STICK,0)*PRICE_STICK</f>
        <v>184.8</v>
      </c>
      <c r="AG2135" s="24" t="n">
        <f aca="false">SUM(X2135:AF2135)</f>
        <v>2099.65236747</v>
      </c>
      <c r="AH2135" s="20" t="n">
        <f aca="false">FIXED_BOM</f>
        <v>3754</v>
      </c>
      <c r="AI2135" s="24" t="n">
        <f aca="false">(AG2135+AH2135)*(1+CONT)</f>
        <v>6731.7002225905</v>
      </c>
      <c r="AJ2135" s="24" t="n">
        <f aca="false">IF(AR2135&gt;0,AI2135/AR2135,1000000000000)</f>
        <v>1127.36099408302</v>
      </c>
      <c r="AK2135" s="8" t="n">
        <f aca="false">IF(AND(AP2135&gt;=V_NEED,AR2135&gt;=P_MIN,AQ2135&gt;=Z_MIN,F2135&lt;=N_CAP,D2135&lt;=R_MAX,OR(CORONA_REQ=0,O2135&gt;=G2135),OR(CORE_MODE&lt;&gt;3,E_CORE&lt;=E_NULL_MAX),N_CW_A_OK="yes"),1,0)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IF(CORE_MODE=1,G2135,IF(OR(CORE_MODE=3,CORE_MODE=4),IF(A_FEED=2,0,G2135)+(CHOOSE(N_CW+1,0,1,CW_N2,CW_N3,CW_N4,CW_N5,CW_N6)+IF(A_FEED=2,CHOOSE(MIN(N_CW_A,6)+1,0,1,CW_N2,CW_N3,CW_N4,CW_N5,CW_N6),CHOOSE(MIN(N_CW_A,2)+1,0,CW_A1,CW_A2)))*CW_PER_SWING*AM2135,AM2135))</f>
        <v>46.832919905772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2*ROUNDUP(G2136*1000/V_ZENER,0)*PRICE_Z+(4+IF(CORE_MODE=1,1,0)+IF(OR(CORE_MODE=3,CORE_MODE=4),IF(A_FEED=2,0,1)+2*N_CW+2*N_CW_A,0))*ROUNDUP(G2136*DIODE_SAFETY/V_STICK,0)*PRICE_STICK</f>
        <v>184.8</v>
      </c>
      <c r="AG2136" s="24" t="n">
        <f aca="false">SUM(X2136:AF2136)</f>
        <v>2758.60848723</v>
      </c>
      <c r="AH2136" s="20" t="n">
        <f aca="false">FIXED_BOM</f>
        <v>3754</v>
      </c>
      <c r="AI2136" s="24" t="n">
        <f aca="false">(AG2136+AH2136)*(1+CONT)</f>
        <v>7489.4997603145</v>
      </c>
      <c r="AJ2136" s="24" t="n">
        <f aca="false">IF(AR2136&gt;0,AI2136/AR2136,1000000000000)</f>
        <v>740.139137694592</v>
      </c>
      <c r="AK2136" s="8" t="n">
        <f aca="false">IF(AND(AP2136&gt;=V_NEED,AR2136&gt;=P_MIN,AQ2136&gt;=Z_MIN,F2136&lt;=N_CAP,D2136&lt;=R_MAX,OR(CORONA_REQ=0,O2136&gt;=G2136),OR(CORE_MODE&lt;&gt;3,E_CORE&lt;=E_NULL_MAX),N_CW_A_OK="yes"),1,0)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IF(CORE_MODE=1,G2136,IF(OR(CORE_MODE=3,CORE_MODE=4),IF(A_FEED=2,0,G2136)+(CHOOSE(N_CW+1,0,1,CW_N2,CW_N3,CW_N4,CW_N5,CW_N6)+IF(A_FEED=2,CHOOSE(MIN(N_CW_A,6)+1,0,1,CW_N2,CW_N3,CW_N4,CW_N5,CW_N6),CHOOSE(MIN(N_CW_A,2)+1,0,CW_A1,CW_A2)))*CW_PER_SWING*AM2136,AM2136))</f>
        <v>47.218174308162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2*ROUNDUP(G2137*1000/V_ZENER,0)*PRICE_Z+(4+IF(CORE_MODE=1,1,0)+IF(OR(CORE_MODE=3,CORE_MODE=4),IF(A_FEED=2,0,1)+2*N_CW+2*N_CW_A,0))*ROUNDUP(G2137*DIODE_SAFETY/V_STICK,0)*PRICE_STICK</f>
        <v>184.8</v>
      </c>
      <c r="AG2137" s="24" t="n">
        <f aca="false">SUM(X2137:AF2137)</f>
        <v>3543.78330215</v>
      </c>
      <c r="AH2137" s="20" t="n">
        <f aca="false">FIXED_BOM</f>
        <v>3754</v>
      </c>
      <c r="AI2137" s="24" t="n">
        <f aca="false">(AG2137+AH2137)*(1+CONT)</f>
        <v>8392.4507974725</v>
      </c>
      <c r="AJ2137" s="24" t="n">
        <f aca="false">IF(AR2137&gt;0,AI2137/AR2137,1000000000000)</f>
        <v>587.5863643228</v>
      </c>
      <c r="AK2137" s="8" t="n">
        <f aca="false">IF(AND(AP2137&gt;=V_NEED,AR2137&gt;=P_MIN,AQ2137&gt;=Z_MIN,F2137&lt;=N_CAP,D2137&lt;=R_MAX,OR(CORONA_REQ=0,O2137&gt;=G2137),OR(CORE_MODE&lt;&gt;3,E_CORE&lt;=E_NULL_MAX),N_CW_A_OK="yes"),1,0)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IF(CORE_MODE=1,G2137,IF(OR(CORE_MODE=3,CORE_MODE=4),IF(A_FEED=2,0,G2137)+(CHOOSE(N_CW+1,0,1,CW_N2,CW_N3,CW_N4,CW_N5,CW_N6)+IF(A_FEED=2,CHOOSE(MIN(N_CW_A,6)+1,0,1,CW_N2,CW_N3,CW_N4,CW_N5,CW_N6),CHOOSE(MIN(N_CW_A,2)+1,0,CW_A1,CW_A2)))*CW_PER_SWING*AM2137,AM2137))</f>
        <v>47.490863881032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2*ROUNDUP(G2138*1000/V_ZENER,0)*PRICE_Z+(4+IF(CORE_MODE=1,1,0)+IF(OR(CORE_MODE=3,CORE_MODE=4),IF(A_FEED=2,0,1)+2*N_CW+2*N_CW_A,0))*ROUNDUP(G2138*DIODE_SAFETY/V_STICK,0)*PRICE_STICK</f>
        <v>184.8</v>
      </c>
      <c r="AG2138" s="24" t="n">
        <f aca="false">SUM(X2138:AF2138)</f>
        <v>4328.95812754</v>
      </c>
      <c r="AH2138" s="20" t="n">
        <f aca="false">FIXED_BOM</f>
        <v>3754</v>
      </c>
      <c r="AI2138" s="24" t="n">
        <f aca="false">(AG2138+AH2138)*(1+CONT)</f>
        <v>9295.401846671</v>
      </c>
      <c r="AJ2138" s="24" t="n">
        <f aca="false">IF(AR2138&gt;0,AI2138/AR2138,1000000000000)</f>
        <v>503.581523191107</v>
      </c>
      <c r="AK2138" s="8" t="n">
        <f aca="false">IF(AND(AP2138&gt;=V_NEED,AR2138&gt;=P_MIN,AQ2138&gt;=Z_MIN,F2138&lt;=N_CAP,D2138&lt;=R_MAX,OR(CORONA_REQ=0,O2138&gt;=G2138),OR(CORE_MODE&lt;&gt;3,E_CORE&lt;=E_NULL_MAX),N_CW_A_OK="yes"),1,0)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IF(CORE_MODE=1,G2138,IF(OR(CORE_MODE=3,CORE_MODE=4),IF(A_FEED=2,0,G2138)+(CHOOSE(N_CW+1,0,1,CW_N2,CW_N3,CW_N4,CW_N5,CW_N6)+IF(A_FEED=2,CHOOSE(MIN(N_CW_A,6)+1,0,1,CW_N2,CW_N3,CW_N4,CW_N5,CW_N6),CHOOSE(MIN(N_CW_A,2)+1,0,CW_A1,CW_A2)))*CW_PER_SWING*AM2138,AM2138))</f>
        <v>47.699826140538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2*ROUNDUP(G2139*1000/V_ZENER,0)*PRICE_Z+(4+IF(CORE_MODE=1,1,0)+IF(OR(CORE_MODE=3,CORE_MODE=4),IF(A_FEED=2,0,1)+2*N_CW+2*N_CW_A,0))*ROUNDUP(G2139*DIODE_SAFETY/V_STICK,0)*PRICE_STICK</f>
        <v>184.8</v>
      </c>
      <c r="AG2139" s="24" t="n">
        <f aca="false">SUM(X2139:AF2139)</f>
        <v>5114.13294793</v>
      </c>
      <c r="AH2139" s="20" t="n">
        <f aca="false">FIXED_BOM</f>
        <v>3754</v>
      </c>
      <c r="AI2139" s="24" t="n">
        <f aca="false">(AG2139+AH2139)*(1+CONT)</f>
        <v>10198.3528901195</v>
      </c>
      <c r="AJ2139" s="24" t="n">
        <f aca="false">IF(AR2139&gt;0,AI2139/AR2139,1000000000000)</f>
        <v>450.947230127481</v>
      </c>
      <c r="AK2139" s="8" t="n">
        <f aca="false">IF(AND(AP2139&gt;=V_NEED,AR2139&gt;=P_MIN,AQ2139&gt;=Z_MIN,F2139&lt;=N_CAP,D2139&lt;=R_MAX,OR(CORONA_REQ=0,O2139&gt;=G2139),OR(CORE_MODE&lt;&gt;3,E_CORE&lt;=E_NULL_MAX),N_CW_A_OK="yes"),1,0)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IF(CORE_MODE=1,G2139,IF(OR(CORE_MODE=3,CORE_MODE=4),IF(A_FEED=2,0,G2139)+(CHOOSE(N_CW+1,0,1,CW_N2,CW_N3,CW_N4,CW_N5,CW_N6)+IF(A_FEED=2,CHOOSE(MIN(N_CW_A,6)+1,0,1,CW_N2,CW_N3,CW_N4,CW_N5,CW_N6),CHOOSE(MIN(N_CW_A,2)+1,0,CW_A1,CW_A2)))*CW_PER_SWING*AM2139,AM2139))</f>
        <v>47.887998711696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2*ROUNDUP(G2140*1000/V_ZENER,0)*PRICE_Z+(4+IF(CORE_MODE=1,1,0)+IF(OR(CORE_MODE=3,CORE_MODE=4),IF(A_FEED=2,0,1)+2*N_CW+2*N_CW_A,0))*ROUNDUP(G2140*DIODE_SAFETY/V_STICK,0)*PRICE_STICK</f>
        <v>184.8</v>
      </c>
      <c r="AG2140" s="24" t="n">
        <f aca="false">SUM(X2140:AF2140)</f>
        <v>6558.26388611</v>
      </c>
      <c r="AH2140" s="20" t="n">
        <f aca="false">FIXED_BOM</f>
        <v>3754</v>
      </c>
      <c r="AI2140" s="24" t="n">
        <f aca="false">(AG2140+AH2140)*(1+CONT)</f>
        <v>11859.1034690265</v>
      </c>
      <c r="AJ2140" s="24" t="n">
        <f aca="false">IF(AR2140&gt;0,AI2140/AR2140,1000000000000)</f>
        <v>383.050901914905</v>
      </c>
      <c r="AK2140" s="8" t="n">
        <f aca="false">IF(AND(AP2140&gt;=V_NEED,AR2140&gt;=P_MIN,AQ2140&gt;=Z_MIN,F2140&lt;=N_CAP,D2140&lt;=R_MAX,OR(CORONA_REQ=0,O2140&gt;=G2140),OR(CORE_MODE&lt;&gt;3,E_CORE&lt;=E_NULL_MAX),N_CW_A_OK="yes"),1,0)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IF(CORE_MODE=1,G2140,IF(OR(CORE_MODE=3,CORE_MODE=4),IF(A_FEED=2,0,G2140)+(CHOOSE(N_CW+1,0,1,CW_N2,CW_N3,CW_N4,CW_N5,CW_N6)+IF(A_FEED=2,CHOOSE(MIN(N_CW_A,6)+1,0,1,CW_N2,CW_N3,CW_N4,CW_N5,CW_N6),CHOOSE(MIN(N_CW_A,2)+1,0,CW_A1,CW_A2)))*CW_PER_SWING*AM2140,AM2140))</f>
        <v>48.330286809948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2*ROUNDUP(G2141*1000/V_ZENER,0)*PRICE_Z+(4+IF(CORE_MODE=1,1,0)+IF(OR(CORE_MODE=3,CORE_MODE=4),IF(A_FEED=2,0,1)+2*N_CW+2*N_CW_A,0))*ROUNDUP(G2141*DIODE_SAFETY/V_STICK,0)*PRICE_STICK</f>
        <v>184.8</v>
      </c>
      <c r="AG2141" s="24" t="n">
        <f aca="false">SUM(X2141:AF2141)</f>
        <v>2119.14672144</v>
      </c>
      <c r="AH2141" s="20" t="n">
        <f aca="false">FIXED_BOM</f>
        <v>3754</v>
      </c>
      <c r="AI2141" s="24" t="n">
        <f aca="false">(AG2141+AH2141)*(1+CONT)</f>
        <v>6754.118729656</v>
      </c>
      <c r="AJ2141" s="24" t="n">
        <f aca="false">IF(AR2141&gt;0,AI2141/AR2141,1000000000000)</f>
        <v>1080.23260733019</v>
      </c>
      <c r="AK2141" s="8" t="n">
        <f aca="false">IF(AND(AP2141&gt;=V_NEED,AR2141&gt;=P_MIN,AQ2141&gt;=Z_MIN,F2141&lt;=N_CAP,D2141&lt;=R_MAX,OR(CORONA_REQ=0,O2141&gt;=G2141),OR(CORE_MODE&lt;&gt;3,E_CORE&lt;=E_NULL_MAX),N_CW_A_OK="yes"),1,0)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IF(CORE_MODE=1,G2141,IF(OR(CORE_MODE=3,CORE_MODE=4),IF(A_FEED=2,0,G2141)+(CHOOSE(N_CW+1,0,1,CW_N2,CW_N3,CW_N4,CW_N5,CW_N6)+IF(A_FEED=2,CHOOSE(MIN(N_CW_A,6)+1,0,1,CW_N2,CW_N3,CW_N4,CW_N5,CW_N6),CHOOSE(MIN(N_CW_A,2)+1,0,CW_A1,CW_A2)))*CW_PER_SWING*AM2141,AM2141))</f>
        <v>46.43418064428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2*ROUNDUP(G2142*1000/V_ZENER,0)*PRICE_Z+(4+IF(CORE_MODE=1,1,0)+IF(OR(CORE_MODE=3,CORE_MODE=4),IF(A_FEED=2,0,1)+2*N_CW+2*N_CW_A,0))*ROUNDUP(G2142*DIODE_SAFETY/V_STICK,0)*PRICE_STICK</f>
        <v>184.8</v>
      </c>
      <c r="AG2142" s="24" t="n">
        <f aca="false">SUM(X2142:AF2142)</f>
        <v>2914.06871433</v>
      </c>
      <c r="AH2142" s="20" t="n">
        <f aca="false">FIXED_BOM</f>
        <v>3754</v>
      </c>
      <c r="AI2142" s="24" t="n">
        <f aca="false">(AG2142+AH2142)*(1+CONT)</f>
        <v>7668.2790214795</v>
      </c>
      <c r="AJ2142" s="24" t="n">
        <f aca="false">IF(AR2142&gt;0,AI2142/AR2142,1000000000000)</f>
        <v>727.627066692593</v>
      </c>
      <c r="AK2142" s="8" t="n">
        <f aca="false">IF(AND(AP2142&gt;=V_NEED,AR2142&gt;=P_MIN,AQ2142&gt;=Z_MIN,F2142&lt;=N_CAP,D2142&lt;=R_MAX,OR(CORONA_REQ=0,O2142&gt;=G2142),OR(CORE_MODE&lt;&gt;3,E_CORE&lt;=E_NULL_MAX),N_CW_A_OK="yes"),1,0)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IF(CORE_MODE=1,G2142,IF(OR(CORE_MODE=3,CORE_MODE=4),IF(A_FEED=2,0,G2142)+(CHOOSE(N_CW+1,0,1,CW_N2,CW_N3,CW_N4,CW_N5,CW_N6)+IF(A_FEED=2,CHOOSE(MIN(N_CW_A,6)+1,0,1,CW_N2,CW_N3,CW_N4,CW_N5,CW_N6),CHOOSE(MIN(N_CW_A,2)+1,0,CW_A1,CW_A2)))*CW_PER_SWING*AM2142,AM2142))</f>
        <v>46.798174215936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2*ROUNDUP(G2143*1000/V_ZENER,0)*PRICE_Z+(4+IF(CORE_MODE=1,1,0)+IF(OR(CORE_MODE=3,CORE_MODE=4),IF(A_FEED=2,0,1)+2*N_CW+2*N_CW_A,0))*ROUNDUP(G2143*DIODE_SAFETY/V_STICK,0)*PRICE_STICK</f>
        <v>184.8</v>
      </c>
      <c r="AG2143" s="24" t="n">
        <f aca="false">SUM(X2143:AF2143)</f>
        <v>3708.99066269</v>
      </c>
      <c r="AH2143" s="20" t="n">
        <f aca="false">FIXED_BOM</f>
        <v>3754</v>
      </c>
      <c r="AI2143" s="24" t="n">
        <f aca="false">(AG2143+AH2143)*(1+CONT)</f>
        <v>8582.4392620935</v>
      </c>
      <c r="AJ2143" s="24" t="n">
        <f aca="false">IF(AR2143&gt;0,AI2143/AR2143,1000000000000)</f>
        <v>578.922697815289</v>
      </c>
      <c r="AK2143" s="8" t="n">
        <f aca="false">IF(AND(AP2143&gt;=V_NEED,AR2143&gt;=P_MIN,AQ2143&gt;=Z_MIN,F2143&lt;=N_CAP,D2143&lt;=R_MAX,OR(CORONA_REQ=0,O2143&gt;=G2143),OR(CORE_MODE&lt;&gt;3,E_CORE&lt;=E_NULL_MAX),N_CW_A_OK="yes"),1,0)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IF(CORE_MODE=1,G2143,IF(OR(CORE_MODE=3,CORE_MODE=4),IF(A_FEED=2,0,G2143)+(CHOOSE(N_CW+1,0,1,CW_N2,CW_N3,CW_N4,CW_N5,CW_N6)+IF(A_FEED=2,CHOOSE(MIN(N_CW_A,6)+1,0,1,CW_N2,CW_N3,CW_N4,CW_N5,CW_N6),CHOOSE(MIN(N_CW_A,2)+1,0,CW_A1,CW_A2)))*CW_PER_SWING*AM2143,AM2143))</f>
        <v>47.066071718952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2*ROUNDUP(G2144*1000/V_ZENER,0)*PRICE_Z+(4+IF(CORE_MODE=1,1,0)+IF(OR(CORE_MODE=3,CORE_MODE=4),IF(A_FEED=2,0,1)+2*N_CW+2*N_CW_A,0))*ROUNDUP(G2144*DIODE_SAFETY/V_STICK,0)*PRICE_STICK</f>
        <v>184.8</v>
      </c>
      <c r="AG2144" s="24" t="n">
        <f aca="false">SUM(X2144:AF2144)</f>
        <v>4503.91271908</v>
      </c>
      <c r="AH2144" s="20" t="n">
        <f aca="false">FIXED_BOM</f>
        <v>3754</v>
      </c>
      <c r="AI2144" s="24" t="n">
        <f aca="false">(AG2144+AH2144)*(1+CONT)</f>
        <v>9496.599626942</v>
      </c>
      <c r="AJ2144" s="24" t="n">
        <f aca="false">IF(AR2144&gt;0,AI2144/AR2144,1000000000000)</f>
        <v>496.673482435207</v>
      </c>
      <c r="AK2144" s="8" t="n">
        <f aca="false">IF(AND(AP2144&gt;=V_NEED,AR2144&gt;=P_MIN,AQ2144&gt;=Z_MIN,F2144&lt;=N_CAP,D2144&lt;=R_MAX,OR(CORONA_REQ=0,O2144&gt;=G2144),OR(CORE_MODE&lt;&gt;3,E_CORE&lt;=E_NULL_MAX),N_CW_A_OK="yes"),1,0)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IF(CORE_MODE=1,G2144,IF(OR(CORE_MODE=3,CORE_MODE=4),IF(A_FEED=2,0,G2144)+(CHOOSE(N_CW+1,0,1,CW_N2,CW_N3,CW_N4,CW_N5,CW_N6)+IF(A_FEED=2,CHOOSE(MIN(N_CW_A,6)+1,0,1,CW_N2,CW_N3,CW_N4,CW_N5,CW_N6),CHOOSE(MIN(N_CW_A,2)+1,0,CW_A1,CW_A2)))*CW_PER_SWING*AM2144,AM2144))</f>
        <v>47.268811503342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2*ROUNDUP(G2145*1000/V_ZENER,0)*PRICE_Z+(4+IF(CORE_MODE=1,1,0)+IF(OR(CORE_MODE=3,CORE_MODE=4),IF(A_FEED=2,0,1)+2*N_CW+2*N_CW_A,0))*ROUNDUP(G2145*DIODE_SAFETY/V_STICK,0)*PRICE_STICK</f>
        <v>184.8</v>
      </c>
      <c r="AG2145" s="24" t="n">
        <f aca="false">SUM(X2145:AF2145)</f>
        <v>5298.83472744</v>
      </c>
      <c r="AH2145" s="20" t="n">
        <f aca="false">FIXED_BOM</f>
        <v>3754</v>
      </c>
      <c r="AI2145" s="24" t="n">
        <f aca="false">(AG2145+AH2145)*(1+CONT)</f>
        <v>10410.759936556</v>
      </c>
      <c r="AJ2145" s="24" t="n">
        <f aca="false">IF(AR2145&gt;0,AI2145/AR2145,1000000000000)</f>
        <v>444.35515037063</v>
      </c>
      <c r="AK2145" s="8" t="n">
        <f aca="false">IF(AND(AP2145&gt;=V_NEED,AR2145&gt;=P_MIN,AQ2145&gt;=Z_MIN,F2145&lt;=N_CAP,D2145&lt;=R_MAX,OR(CORONA_REQ=0,O2145&gt;=G2145),OR(CORE_MODE&lt;&gt;3,E_CORE&lt;=E_NULL_MAX),N_CW_A_OK="yes"),1,0)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IF(CORE_MODE=1,G2145,IF(OR(CORE_MODE=3,CORE_MODE=4),IF(A_FEED=2,0,G2145)+(CHOOSE(N_CW+1,0,1,CW_N2,CW_N3,CW_N4,CW_N5,CW_N6)+IF(A_FEED=2,CHOOSE(MIN(N_CW_A,6)+1,0,1,CW_N2,CW_N3,CW_N4,CW_N5,CW_N6),CHOOSE(MIN(N_CW_A,2)+1,0,CW_A1,CW_A2)))*CW_PER_SWING*AM2145,AM2145))</f>
        <v>47.53650526911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2*ROUNDUP(G2146*1000/V_ZENER,0)*PRICE_Z+(4+IF(CORE_MODE=1,1,0)+IF(OR(CORE_MODE=3,CORE_MODE=4),IF(A_FEED=2,0,1)+2*N_CW+2*N_CW_A,0))*ROUNDUP(G2146*DIODE_SAFETY/V_STICK,0)*PRICE_STICK</f>
        <v>184.8</v>
      </c>
      <c r="AG2146" s="24" t="n">
        <f aca="false">SUM(X2146:AF2146)</f>
        <v>7014.89734388</v>
      </c>
      <c r="AH2146" s="20" t="n">
        <f aca="false">FIXED_BOM</f>
        <v>3754</v>
      </c>
      <c r="AI2146" s="24" t="n">
        <f aca="false">(AG2146+AH2146)*(1+CONT)</f>
        <v>12384.231945462</v>
      </c>
      <c r="AJ2146" s="24" t="n">
        <f aca="false">IF(AR2146&gt;0,AI2146/AR2146,1000000000000)</f>
        <v>386.634701596031</v>
      </c>
      <c r="AK2146" s="8" t="n">
        <f aca="false">IF(AND(AP2146&gt;=V_NEED,AR2146&gt;=P_MIN,AQ2146&gt;=Z_MIN,F2146&lt;=N_CAP,D2146&lt;=R_MAX,OR(CORONA_REQ=0,O2146&gt;=G2146),OR(CORE_MODE&lt;&gt;3,E_CORE&lt;=E_NULL_MAX),N_CW_A_OK="yes"),1,0)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IF(CORE_MODE=1,G2146,IF(OR(CORE_MODE=3,CORE_MODE=4),IF(A_FEED=2,0,G2146)+(CHOOSE(N_CW+1,0,1,CW_N2,CW_N3,CW_N4,CW_N5,CW_N6)+IF(A_FEED=2,CHOOSE(MIN(N_CW_A,6)+1,0,1,CW_N2,CW_N3,CW_N4,CW_N5,CW_N6),CHOOSE(MIN(N_CW_A,2)+1,0,CW_A1,CW_A2)))*CW_PER_SWING*AM2146,AM2146))</f>
        <v>47.95802914617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2*ROUNDUP(G2147*1000/V_ZENER,0)*PRICE_Z+(4+IF(CORE_MODE=1,1,0)+IF(OR(CORE_MODE=3,CORE_MODE=4),IF(A_FEED=2,0,1)+2*N_CW+2*N_CW_A,0))*ROUNDUP(G2147*DIODE_SAFETY/V_STICK,0)*PRICE_STICK</f>
        <v>184.8</v>
      </c>
      <c r="AG2147" s="24" t="n">
        <f aca="false">SUM(X2147:AF2147)</f>
        <v>2061.36187816</v>
      </c>
      <c r="AH2147" s="20" t="n">
        <f aca="false">FIXED_BOM</f>
        <v>3754</v>
      </c>
      <c r="AI2147" s="24" t="n">
        <f aca="false">(AG2147+AH2147)*(1+CONT)</f>
        <v>6687.666159884</v>
      </c>
      <c r="AJ2147" s="24" t="n">
        <f aca="false">IF(AR2147&gt;0,AI2147/AR2147,1000000000000)</f>
        <v>1365.01229447691</v>
      </c>
      <c r="AK2147" s="8" t="n">
        <f aca="false">IF(AND(AP2147&gt;=V_NEED,AR2147&gt;=P_MIN,AQ2147&gt;=Z_MIN,F2147&lt;=N_CAP,D2147&lt;=R_MAX,OR(CORONA_REQ=0,O2147&gt;=G2147),OR(CORE_MODE&lt;&gt;3,E_CORE&lt;=E_NULL_MAX),N_CW_A_OK="yes"),1,0)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IF(CORE_MODE=1,G2147,IF(OR(CORE_MODE=3,CORE_MODE=4),IF(A_FEED=2,0,G2147)+(CHOOSE(N_CW+1,0,1,CW_N2,CW_N3,CW_N4,CW_N5,CW_N6)+IF(A_FEED=2,CHOOSE(MIN(N_CW_A,6)+1,0,1,CW_N2,CW_N3,CW_N4,CW_N5,CW_N6),CHOOSE(MIN(N_CW_A,2)+1,0,CW_A1,CW_A2)))*CW_PER_SWING*AM2147,AM2147))</f>
        <v>45.937057514634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2*ROUNDUP(G2148*1000/V_ZENER,0)*PRICE_Z+(4+IF(CORE_MODE=1,1,0)+IF(OR(CORE_MODE=3,CORE_MODE=4),IF(A_FEED=2,0,1)+2*N_CW+2*N_CW_A,0))*ROUNDUP(G2148*DIODE_SAFETY/V_STICK,0)*PRICE_STICK</f>
        <v>184.8</v>
      </c>
      <c r="AG2148" s="24" t="n">
        <f aca="false">SUM(X2148:AF2148)</f>
        <v>2890.50076974</v>
      </c>
      <c r="AH2148" s="20" t="n">
        <f aca="false">FIXED_BOM</f>
        <v>3754</v>
      </c>
      <c r="AI2148" s="24" t="n">
        <f aca="false">(AG2148+AH2148)*(1+CONT)</f>
        <v>7641.175885201</v>
      </c>
      <c r="AJ2148" s="24" t="n">
        <f aca="false">IF(AR2148&gt;0,AI2148/AR2148,1000000000000)</f>
        <v>906.830705594534</v>
      </c>
      <c r="AK2148" s="8" t="n">
        <f aca="false">IF(AND(AP2148&gt;=V_NEED,AR2148&gt;=P_MIN,AQ2148&gt;=Z_MIN,F2148&lt;=N_CAP,D2148&lt;=R_MAX,OR(CORONA_REQ=0,O2148&gt;=G2148),OR(CORE_MODE&lt;&gt;3,E_CORE&lt;=E_NULL_MAX),N_CW_A_OK="yes"),1,0)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IF(CORE_MODE=1,G2148,IF(OR(CORE_MODE=3,CORE_MODE=4),IF(A_FEED=2,0,G2148)+(CHOOSE(N_CW+1,0,1,CW_N2,CW_N3,CW_N4,CW_N5,CW_N6)+IF(A_FEED=2,CHOOSE(MIN(N_CW_A,6)+1,0,1,CW_N2,CW_N3,CW_N4,CW_N5,CW_N6),CHOOSE(MIN(N_CW_A,2)+1,0,CW_A1,CW_A2)))*CW_PER_SWING*AM2148,AM2148))</f>
        <v>47.148738107328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2*ROUNDUP(G2149*1000/V_ZENER,0)*PRICE_Z+(4+IF(CORE_MODE=1,1,0)+IF(OR(CORE_MODE=3,CORE_MODE=4),IF(A_FEED=2,0,1)+2*N_CW+2*N_CW_A,0))*ROUNDUP(G2149*DIODE_SAFETY/V_STICK,0)*PRICE_STICK</f>
        <v>184.8</v>
      </c>
      <c r="AG2149" s="24" t="n">
        <f aca="false">SUM(X2149:AF2149)</f>
        <v>3579.33992891</v>
      </c>
      <c r="AH2149" s="20" t="n">
        <f aca="false">FIXED_BOM</f>
        <v>3754</v>
      </c>
      <c r="AI2149" s="24" t="n">
        <f aca="false">(AG2149+AH2149)*(1+CONT)</f>
        <v>8433.3409182465</v>
      </c>
      <c r="AJ2149" s="24" t="n">
        <f aca="false">IF(AR2149&gt;0,AI2149/AR2149,1000000000000)</f>
        <v>704.171613390969</v>
      </c>
      <c r="AK2149" s="8" t="n">
        <f aca="false">IF(AND(AP2149&gt;=V_NEED,AR2149&gt;=P_MIN,AQ2149&gt;=Z_MIN,F2149&lt;=N_CAP,D2149&lt;=R_MAX,OR(CORONA_REQ=0,O2149&gt;=G2149),OR(CORE_MODE&lt;&gt;3,E_CORE&lt;=E_NULL_MAX),N_CW_A_OK="yes"),1,0)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IF(CORE_MODE=1,G2149,IF(OR(CORE_MODE=3,CORE_MODE=4),IF(A_FEED=2,0,G2149)+(CHOOSE(N_CW+1,0,1,CW_N2,CW_N3,CW_N4,CW_N5,CW_N6)+IF(A_FEED=2,CHOOSE(MIN(N_CW_A,6)+1,0,1,CW_N2,CW_N3,CW_N4,CW_N5,CW_N6),CHOOSE(MIN(N_CW_A,2)+1,0,CW_A1,CW_A2)))*CW_PER_SWING*AM2149,AM2149))</f>
        <v>47.416011665022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2*ROUNDUP(G2150*1000/V_ZENER,0)*PRICE_Z+(4+IF(CORE_MODE=1,1,0)+IF(OR(CORE_MODE=3,CORE_MODE=4),IF(A_FEED=2,0,1)+2*N_CW+2*N_CW_A,0))*ROUNDUP(G2150*DIODE_SAFETY/V_STICK,0)*PRICE_STICK</f>
        <v>184.8</v>
      </c>
      <c r="AG2150" s="24" t="n">
        <f aca="false">SUM(X2150:AF2150)</f>
        <v>4408.47882049</v>
      </c>
      <c r="AH2150" s="20" t="n">
        <f aca="false">FIXED_BOM</f>
        <v>3754</v>
      </c>
      <c r="AI2150" s="24" t="n">
        <f aca="false">(AG2150+AH2150)*(1+CONT)</f>
        <v>9386.8506435635</v>
      </c>
      <c r="AJ2150" s="24" t="n">
        <f aca="false">IF(AR2150&gt;0,AI2150/AR2150,1000000000000)</f>
        <v>604.772466028668</v>
      </c>
      <c r="AK2150" s="8" t="n">
        <f aca="false">IF(AND(AP2150&gt;=V_NEED,AR2150&gt;=P_MIN,AQ2150&gt;=Z_MIN,F2150&lt;=N_CAP,D2150&lt;=R_MAX,OR(CORONA_REQ=0,O2150&gt;=G2150),OR(CORE_MODE&lt;&gt;3,E_CORE&lt;=E_NULL_MAX),N_CW_A_OK="yes"),1,0)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IF(CORE_MODE=1,G2150,IF(OR(CORE_MODE=3,CORE_MODE=4),IF(A_FEED=2,0,G2150)+(CHOOSE(N_CW+1,0,1,CW_N2,CW_N3,CW_N4,CW_N5,CW_N6)+IF(A_FEED=2,CHOOSE(MIN(N_CW_A,6)+1,0,1,CW_N2,CW_N3,CW_N4,CW_N5,CW_N6),CHOOSE(MIN(N_CW_A,2)+1,0,CW_A1,CW_A2)))*CW_PER_SWING*AM2150,AM2150))</f>
        <v>47.627087698476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2*ROUNDUP(G2151*1000/V_ZENER,0)*PRICE_Z+(4+IF(CORE_MODE=1,1,0)+IF(OR(CORE_MODE=3,CORE_MODE=4),IF(A_FEED=2,0,1)+2*N_CW+2*N_CW_A,0))*ROUNDUP(G2151*DIODE_SAFETY/V_STICK,0)*PRICE_STICK</f>
        <v>184.8</v>
      </c>
      <c r="AG2151" s="24" t="n">
        <f aca="false">SUM(X2151:AF2151)</f>
        <v>5097.31790269</v>
      </c>
      <c r="AH2151" s="20" t="n">
        <f aca="false">FIXED_BOM</f>
        <v>3754</v>
      </c>
      <c r="AI2151" s="24" t="n">
        <f aca="false">(AG2151+AH2151)*(1+CONT)</f>
        <v>10179.0155880935</v>
      </c>
      <c r="AJ2151" s="24" t="n">
        <f aca="false">IF(AR2151&gt;0,AI2151/AR2151,1000000000000)</f>
        <v>533.487971832334</v>
      </c>
      <c r="AK2151" s="8" t="n">
        <f aca="false">IF(AND(AP2151&gt;=V_NEED,AR2151&gt;=P_MIN,AQ2151&gt;=Z_MIN,F2151&lt;=N_CAP,D2151&lt;=R_MAX,OR(CORONA_REQ=0,O2151&gt;=G2151),OR(CORE_MODE&lt;&gt;3,E_CORE&lt;=E_NULL_MAX),N_CW_A_OK="yes"),1,0)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IF(CORE_MODE=1,G2151,IF(OR(CORE_MODE=3,CORE_MODE=4),IF(A_FEED=2,0,G2151)+(CHOOSE(N_CW+1,0,1,CW_N2,CW_N3,CW_N4,CW_N5,CW_N6)+IF(A_FEED=2,CHOOSE(MIN(N_CW_A,6)+1,0,1,CW_N2,CW_N3,CW_N4,CW_N5,CW_N6),CHOOSE(MIN(N_CW_A,2)+1,0,CW_A1,CW_A2)))*CW_PER_SWING*AM2151,AM2151))</f>
        <v>47.79641881872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2*ROUNDUP(G2152*1000/V_ZENER,0)*PRICE_Z+(4+IF(CORE_MODE=1,1,0)+IF(OR(CORE_MODE=3,CORE_MODE=4),IF(A_FEED=2,0,1)+2*N_CW+2*N_CW_A,0))*ROUNDUP(G2152*DIODE_SAFETY/V_STICK,0)*PRICE_STICK</f>
        <v>184.8</v>
      </c>
      <c r="AG2152" s="24" t="n">
        <f aca="false">SUM(X2152:AF2152)</f>
        <v>6615.29593797</v>
      </c>
      <c r="AH2152" s="20" t="n">
        <f aca="false">FIXED_BOM</f>
        <v>3754</v>
      </c>
      <c r="AI2152" s="24" t="n">
        <f aca="false">(AG2152+AH2152)*(1+CONT)</f>
        <v>11924.6903286655</v>
      </c>
      <c r="AJ2152" s="24" t="n">
        <f aca="false">IF(AR2152&gt;0,AI2152/AR2152,1000000000000)</f>
        <v>455.167641113286</v>
      </c>
      <c r="AK2152" s="8" t="n">
        <f aca="false">IF(AND(AP2152&gt;=V_NEED,AR2152&gt;=P_MIN,AQ2152&gt;=Z_MIN,F2152&lt;=N_CAP,D2152&lt;=R_MAX,OR(CORONA_REQ=0,O2152&gt;=G2152),OR(CORE_MODE&lt;&gt;3,E_CORE&lt;=E_NULL_MAX),N_CW_A_OK="yes"),1,0)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IF(CORE_MODE=1,G2152,IF(OR(CORE_MODE=3,CORE_MODE=4),IF(A_FEED=2,0,G2152)+(CHOOSE(N_CW+1,0,1,CW_N2,CW_N3,CW_N4,CW_N5,CW_N6)+IF(A_FEED=2,CHOOSE(MIN(N_CW_A,6)+1,0,1,CW_N2,CW_N3,CW_N4,CW_N5,CW_N6),CHOOSE(MIN(N_CW_A,2)+1,0,CW_A1,CW_A2)))*CW_PER_SWING*AM2152,AM2152))</f>
        <v>48.156261243948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2*ROUNDUP(G2153*1000/V_ZENER,0)*PRICE_Z+(4+IF(CORE_MODE=1,1,0)+IF(OR(CORE_MODE=3,CORE_MODE=4),IF(A_FEED=2,0,1)+2*N_CW+2*N_CW_A,0))*ROUNDUP(G2153*DIODE_SAFETY/V_STICK,0)*PRICE_STICK</f>
        <v>184.8</v>
      </c>
      <c r="AG2153" s="24" t="n">
        <f aca="false">SUM(X2153:AF2153)</f>
        <v>2227.65411147</v>
      </c>
      <c r="AH2153" s="20" t="n">
        <f aca="false">FIXED_BOM</f>
        <v>3754</v>
      </c>
      <c r="AI2153" s="24" t="n">
        <f aca="false">(AG2153+AH2153)*(1+CONT)</f>
        <v>6878.9022281905</v>
      </c>
      <c r="AJ2153" s="24" t="n">
        <f aca="false">IF(AR2153&gt;0,AI2153/AR2153,1000000000000)</f>
        <v>1184.90361186121</v>
      </c>
      <c r="AK2153" s="8" t="n">
        <f aca="false">IF(AND(AP2153&gt;=V_NEED,AR2153&gt;=P_MIN,AQ2153&gt;=Z_MIN,F2153&lt;=N_CAP,D2153&lt;=R_MAX,OR(CORONA_REQ=0,O2153&gt;=G2153),OR(CORE_MODE&lt;&gt;3,E_CORE&lt;=E_NULL_MAX),N_CW_A_OK="yes"),1,0)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IF(CORE_MODE=1,G2153,IF(OR(CORE_MODE=3,CORE_MODE=4),IF(A_FEED=2,0,G2153)+(CHOOSE(N_CW+1,0,1,CW_N2,CW_N3,CW_N4,CW_N5,CW_N6)+IF(A_FEED=2,CHOOSE(MIN(N_CW_A,6)+1,0,1,CW_N2,CW_N3,CW_N4,CW_N5,CW_N6),CHOOSE(MIN(N_CW_A,2)+1,0,CW_A1,CW_A2)))*CW_PER_SWING*AM2153,AM2153))</f>
        <v>46.694196062514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2*ROUNDUP(G2154*1000/V_ZENER,0)*PRICE_Z+(4+IF(CORE_MODE=1,1,0)+IF(OR(CORE_MODE=3,CORE_MODE=4),IF(A_FEED=2,0,1)+2*N_CW+2*N_CW_A,0))*ROUNDUP(G2154*DIODE_SAFETY/V_STICK,0)*PRICE_STICK</f>
        <v>184.8</v>
      </c>
      <c r="AG2154" s="24" t="n">
        <f aca="false">SUM(X2154:AF2154)</f>
        <v>2929.48948965</v>
      </c>
      <c r="AH2154" s="20" t="n">
        <f aca="false">FIXED_BOM</f>
        <v>3754</v>
      </c>
      <c r="AI2154" s="24" t="n">
        <f aca="false">(AG2154+AH2154)*(1+CONT)</f>
        <v>7686.0129130975</v>
      </c>
      <c r="AJ2154" s="24" t="n">
        <f aca="false">IF(AR2154&gt;0,AI2154/AR2154,1000000000000)</f>
        <v>779.792799590188</v>
      </c>
      <c r="AK2154" s="8" t="n">
        <f aca="false">IF(AND(AP2154&gt;=V_NEED,AR2154&gt;=P_MIN,AQ2154&gt;=Z_MIN,F2154&lt;=N_CAP,D2154&lt;=R_MAX,OR(CORONA_REQ=0,O2154&gt;=G2154),OR(CORE_MODE&lt;&gt;3,E_CORE&lt;=E_NULL_MAX),N_CW_A_OK="yes"),1,0)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IF(CORE_MODE=1,G2154,IF(OR(CORE_MODE=3,CORE_MODE=4),IF(A_FEED=2,0,G2154)+(CHOOSE(N_CW+1,0,1,CW_N2,CW_N3,CW_N4,CW_N5,CW_N6)+IF(A_FEED=2,CHOOSE(MIN(N_CW_A,6)+1,0,1,CW_N2,CW_N3,CW_N4,CW_N5,CW_N6),CHOOSE(MIN(N_CW_A,2)+1,0,CW_A1,CW_A2)))*CW_PER_SWING*AM2154,AM2154))</f>
        <v>47.072268726912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2*ROUNDUP(G2155*1000/V_ZENER,0)*PRICE_Z+(4+IF(CORE_MODE=1,1,0)+IF(OR(CORE_MODE=3,CORE_MODE=4),IF(A_FEED=2,0,1)+2*N_CW+2*N_CW_A,0))*ROUNDUP(G2155*DIODE_SAFETY/V_STICK,0)*PRICE_STICK</f>
        <v>184.8</v>
      </c>
      <c r="AG2155" s="24" t="n">
        <f aca="false">SUM(X2155:AF2155)</f>
        <v>3771.62463068</v>
      </c>
      <c r="AH2155" s="20" t="n">
        <f aca="false">FIXED_BOM</f>
        <v>3754</v>
      </c>
      <c r="AI2155" s="24" t="n">
        <f aca="false">(AG2155+AH2155)*(1+CONT)</f>
        <v>8654.468325282</v>
      </c>
      <c r="AJ2155" s="24" t="n">
        <f aca="false">IF(AR2155&gt;0,AI2155/AR2155,1000000000000)</f>
        <v>622.325575821853</v>
      </c>
      <c r="AK2155" s="8" t="n">
        <f aca="false">IF(AND(AP2155&gt;=V_NEED,AR2155&gt;=P_MIN,AQ2155&gt;=Z_MIN,F2155&lt;=N_CAP,D2155&lt;=R_MAX,OR(CORONA_REQ=0,O2155&gt;=G2155),OR(CORE_MODE&lt;&gt;3,E_CORE&lt;=E_NULL_MAX),N_CW_A_OK="yes"),1,0)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IF(CORE_MODE=1,G2155,IF(OR(CORE_MODE=3,CORE_MODE=4),IF(A_FEED=2,0,G2155)+(CHOOSE(N_CW+1,0,1,CW_N2,CW_N3,CW_N4,CW_N5,CW_N6)+IF(A_FEED=2,CHOOSE(MIN(N_CW_A,6)+1,0,1,CW_N2,CW_N3,CW_N4,CW_N5,CW_N6),CHOOSE(MIN(N_CW_A,2)+1,0,CW_A1,CW_A2)))*CW_PER_SWING*AM2155,AM2155))</f>
        <v>47.342471007546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2*ROUNDUP(G2156*1000/V_ZENER,0)*PRICE_Z+(4+IF(CORE_MODE=1,1,0)+IF(OR(CORE_MODE=3,CORE_MODE=4),IF(A_FEED=2,0,1)+2*N_CW+2*N_CW_A,0))*ROUNDUP(G2156*DIODE_SAFETY/V_STICK,0)*PRICE_STICK</f>
        <v>184.8</v>
      </c>
      <c r="AG2156" s="24" t="n">
        <f aca="false">SUM(X2156:AF2156)</f>
        <v>4613.75977021</v>
      </c>
      <c r="AH2156" s="20" t="n">
        <f aca="false">FIXED_BOM</f>
        <v>3754</v>
      </c>
      <c r="AI2156" s="24" t="n">
        <f aca="false">(AG2156+AH2156)*(1+CONT)</f>
        <v>9622.9237357415</v>
      </c>
      <c r="AJ2156" s="24" t="n">
        <f aca="false">IF(AR2156&gt;0,AI2156/AR2156,1000000000000)</f>
        <v>535.577727856875</v>
      </c>
      <c r="AK2156" s="8" t="n">
        <f aca="false">IF(AND(AP2156&gt;=V_NEED,AR2156&gt;=P_MIN,AQ2156&gt;=Z_MIN,F2156&lt;=N_CAP,D2156&lt;=R_MAX,OR(CORONA_REQ=0,O2156&gt;=G2156),OR(CORE_MODE&lt;&gt;3,E_CORE&lt;=E_NULL_MAX),N_CW_A_OK="yes"),1,0)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IF(CORE_MODE=1,G2156,IF(OR(CORE_MODE=3,CORE_MODE=4),IF(A_FEED=2,0,G2156)+(CHOOSE(N_CW+1,0,1,CW_N2,CW_N3,CW_N4,CW_N5,CW_N6)+IF(A_FEED=2,CHOOSE(MIN(N_CW_A,6)+1,0,1,CW_N2,CW_N3,CW_N4,CW_N5,CW_N6),CHOOSE(MIN(N_CW_A,2)+1,0,CW_A1,CW_A2)))*CW_PER_SWING*AM2156,AM2156))</f>
        <v>47.549867036958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2*ROUNDUP(G2157*1000/V_ZENER,0)*PRICE_Z+(4+IF(CORE_MODE=1,1,0)+IF(OR(CORE_MODE=3,CORE_MODE=4),IF(A_FEED=2,0,1)+2*N_CW+2*N_CW_A,0))*ROUNDUP(G2157*DIODE_SAFETY/V_STICK,0)*PRICE_STICK</f>
        <v>184.8</v>
      </c>
      <c r="AG2157" s="24" t="n">
        <f aca="false">SUM(X2157:AF2157)</f>
        <v>5455.89489277</v>
      </c>
      <c r="AH2157" s="20" t="n">
        <f aca="false">FIXED_BOM</f>
        <v>3754</v>
      </c>
      <c r="AI2157" s="24" t="n">
        <f aca="false">(AG2157+AH2157)*(1+CONT)</f>
        <v>10591.3791266855</v>
      </c>
      <c r="AJ2157" s="24" t="n">
        <f aca="false">IF(AR2157&gt;0,AI2157/AR2157,1000000000000)</f>
        <v>480.641109298918</v>
      </c>
      <c r="AK2157" s="8" t="n">
        <f aca="false">IF(AND(AP2157&gt;=V_NEED,AR2157&gt;=P_MIN,AQ2157&gt;=Z_MIN,F2157&lt;=N_CAP,D2157&lt;=R_MAX,OR(CORONA_REQ=0,O2157&gt;=G2157),OR(CORE_MODE&lt;&gt;3,E_CORE&lt;=E_NULL_MAX),N_CW_A_OK="yes"),1,0)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IF(CORE_MODE=1,G2157,IF(OR(CORE_MODE=3,CORE_MODE=4),IF(A_FEED=2,0,G2157)+(CHOOSE(N_CW+1,0,1,CW_N2,CW_N3,CW_N4,CW_N5,CW_N6)+IF(A_FEED=2,CHOOSE(MIN(N_CW_A,6)+1,0,1,CW_N2,CW_N3,CW_N4,CW_N5,CW_N6),CHOOSE(MIN(N_CW_A,2)+1,0,CW_A1,CW_A2)))*CW_PER_SWING*AM2157,AM2157))</f>
        <v>47.739461524326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2*ROUNDUP(G2158*1000/V_ZENER,0)*PRICE_Z+(4+IF(CORE_MODE=1,1,0)+IF(OR(CORE_MODE=3,CORE_MODE=4),IF(A_FEED=2,0,1)+2*N_CW+2*N_CW_A,0))*ROUNDUP(G2158*DIODE_SAFETY/V_STICK,0)*PRICE_STICK</f>
        <v>184.8</v>
      </c>
      <c r="AG2158" s="24" t="n">
        <f aca="false">SUM(X2158:AF2158)</f>
        <v>6999.86541548</v>
      </c>
      <c r="AH2158" s="20" t="n">
        <f aca="false">FIXED_BOM</f>
        <v>3754</v>
      </c>
      <c r="AI2158" s="24" t="n">
        <f aca="false">(AG2158+AH2158)*(1+CONT)</f>
        <v>12366.945227802</v>
      </c>
      <c r="AJ2158" s="24" t="n">
        <f aca="false">IF(AR2158&gt;0,AI2158/AR2158,1000000000000)</f>
        <v>409.775382248102</v>
      </c>
      <c r="AK2158" s="8" t="n">
        <f aca="false">IF(AND(AP2158&gt;=V_NEED,AR2158&gt;=P_MIN,AQ2158&gt;=Z_MIN,F2158&lt;=N_CAP,D2158&lt;=R_MAX,OR(CORONA_REQ=0,O2158&gt;=G2158),OR(CORE_MODE&lt;&gt;3,E_CORE&lt;=E_NULL_MAX),N_CW_A_OK="yes"),1,0)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IF(CORE_MODE=1,G2158,IF(OR(CORE_MODE=3,CORE_MODE=4),IF(A_FEED=2,0,G2158)+(CHOOSE(N_CW+1,0,1,CW_N2,CW_N3,CW_N4,CW_N5,CW_N6)+IF(A_FEED=2,CHOOSE(MIN(N_CW_A,6)+1,0,1,CW_N2,CW_N3,CW_N4,CW_N5,CW_N6),CHOOSE(MIN(N_CW_A,2)+1,0,CW_A1,CW_A2)))*CW_PER_SWING*AM2158,AM2158))</f>
        <v>48.176138359206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2*ROUNDUP(G2159*1000/V_ZENER,0)*PRICE_Z+(4+IF(CORE_MODE=1,1,0)+IF(OR(CORE_MODE=3,CORE_MODE=4),IF(A_FEED=2,0,1)+2*N_CW+2*N_CW_A,0))*ROUNDUP(G2159*DIODE_SAFETY/V_STICK,0)*PRICE_STICK</f>
        <v>184.8</v>
      </c>
      <c r="AG2159" s="24" t="n">
        <f aca="false">SUM(X2159:AF2159)</f>
        <v>2253.6465954</v>
      </c>
      <c r="AH2159" s="20" t="n">
        <f aca="false">FIXED_BOM</f>
        <v>3754</v>
      </c>
      <c r="AI2159" s="24" t="n">
        <f aca="false">(AG2159+AH2159)*(1+CONT)</f>
        <v>6908.79358471</v>
      </c>
      <c r="AJ2159" s="24" t="n">
        <f aca="false">IF(AR2159&gt;0,AI2159/AR2159,1000000000000)</f>
        <v>1145.59746536823</v>
      </c>
      <c r="AK2159" s="8" t="n">
        <f aca="false">IF(AND(AP2159&gt;=V_NEED,AR2159&gt;=P_MIN,AQ2159&gt;=Z_MIN,F2159&lt;=N_CAP,D2159&lt;=R_MAX,OR(CORONA_REQ=0,O2159&gt;=G2159),OR(CORE_MODE&lt;&gt;3,E_CORE&lt;=E_NULL_MAX),N_CW_A_OK="yes"),1,0)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IF(CORE_MODE=1,G2159,IF(OR(CORE_MODE=3,CORE_MODE=4),IF(A_FEED=2,0,G2159)+(CHOOSE(N_CW+1,0,1,CW_N2,CW_N3,CW_N4,CW_N5,CW_N6)+IF(A_FEED=2,CHOOSE(MIN(N_CW_A,6)+1,0,1,CW_N2,CW_N3,CW_N4,CW_N5,CW_N6),CHOOSE(MIN(N_CW_A,2)+1,0,CW_A1,CW_A2)))*CW_PER_SWING*AM2159,AM2159))</f>
        <v>46.304124123114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2*ROUNDUP(G2160*1000/V_ZENER,0)*PRICE_Z+(4+IF(CORE_MODE=1,1,0)+IF(OR(CORE_MODE=3,CORE_MODE=4),IF(A_FEED=2,0,1)+2*N_CW+2*N_CW_A,0))*ROUNDUP(G2160*DIODE_SAFETY/V_STICK,0)*PRICE_STICK</f>
        <v>184.8</v>
      </c>
      <c r="AG2160" s="24" t="n">
        <f aca="false">SUM(X2160:AF2160)</f>
        <v>3108.77796741</v>
      </c>
      <c r="AH2160" s="20" t="n">
        <f aca="false">FIXED_BOM</f>
        <v>3754</v>
      </c>
      <c r="AI2160" s="24" t="n">
        <f aca="false">(AG2160+AH2160)*(1+CONT)</f>
        <v>7892.1946625215</v>
      </c>
      <c r="AJ2160" s="24" t="n">
        <f aca="false">IF(AR2160&gt;0,AI2160/AR2160,1000000000000)</f>
        <v>775.657940388197</v>
      </c>
      <c r="AK2160" s="8" t="n">
        <f aca="false">IF(AND(AP2160&gt;=V_NEED,AR2160&gt;=P_MIN,AQ2160&gt;=Z_MIN,F2160&lt;=N_CAP,D2160&lt;=R_MAX,OR(CORONA_REQ=0,O2160&gt;=G2160),OR(CORE_MODE&lt;&gt;3,E_CORE&lt;=E_NULL_MAX),N_CW_A_OK="yes"),1,0)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IF(CORE_MODE=1,G2160,IF(OR(CORE_MODE=3,CORE_MODE=4),IF(A_FEED=2,0,G2160)+(CHOOSE(N_CW+1,0,1,CW_N2,CW_N3,CW_N4,CW_N5,CW_N6)+IF(A_FEED=2,CHOOSE(MIN(N_CW_A,6)+1,0,1,CW_N2,CW_N3,CW_N4,CW_N5,CW_N6),CHOOSE(MIN(N_CW_A,2)+1,0,CW_A1,CW_A2)))*CW_PER_SWING*AM2160,AM2160))</f>
        <v>46.662913905894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2*ROUNDUP(G2161*1000/V_ZENER,0)*PRICE_Z+(4+IF(CORE_MODE=1,1,0)+IF(OR(CORE_MODE=3,CORE_MODE=4),IF(A_FEED=2,0,1)+2*N_CW+2*N_CW_A,0))*ROUNDUP(G2161*DIODE_SAFETY/V_STICK,0)*PRICE_STICK</f>
        <v>184.8</v>
      </c>
      <c r="AG2161" s="24" t="n">
        <f aca="false">SUM(X2161:AF2161)</f>
        <v>3963.90934292</v>
      </c>
      <c r="AH2161" s="20" t="n">
        <f aca="false">FIXED_BOM</f>
        <v>3754</v>
      </c>
      <c r="AI2161" s="24" t="n">
        <f aca="false">(AG2161+AH2161)*(1+CONT)</f>
        <v>8875.595744358</v>
      </c>
      <c r="AJ2161" s="24" t="n">
        <f aca="false">IF(AR2161&gt;0,AI2161/AR2161,1000000000000)</f>
        <v>619.682615634824</v>
      </c>
      <c r="AK2161" s="8" t="n">
        <f aca="false">IF(AND(AP2161&gt;=V_NEED,AR2161&gt;=P_MIN,AQ2161&gt;=Z_MIN,F2161&lt;=N_CAP,D2161&lt;=R_MAX,OR(CORONA_REQ=0,O2161&gt;=G2161),OR(CORE_MODE&lt;&gt;3,E_CORE&lt;=E_NULL_MAX),N_CW_A_OK="yes"),1,0)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IF(CORE_MODE=1,G2161,IF(OR(CORE_MODE=3,CORE_MODE=4),IF(A_FEED=2,0,G2161)+(CHOOSE(N_CW+1,0,1,CW_N2,CW_N3,CW_N4,CW_N5,CW_N6)+IF(A_FEED=2,CHOOSE(MIN(N_CW_A,6)+1,0,1,CW_N2,CW_N3,CW_N4,CW_N5,CW_N6),CHOOSE(MIN(N_CW_A,2)+1,0,CW_A1,CW_A2)))*CW_PER_SWING*AM2161,AM2161))</f>
        <v>46.928990507256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2*ROUNDUP(G2162*1000/V_ZENER,0)*PRICE_Z+(4+IF(CORE_MODE=1,1,0)+IF(OR(CORE_MODE=3,CORE_MODE=4),IF(A_FEED=2,0,1)+2*N_CW+2*N_CW_A,0))*ROUNDUP(G2162*DIODE_SAFETY/V_STICK,0)*PRICE_STICK</f>
        <v>184.8</v>
      </c>
      <c r="AG2162" s="24" t="n">
        <f aca="false">SUM(X2162:AF2162)</f>
        <v>4819.04071843</v>
      </c>
      <c r="AH2162" s="20" t="n">
        <f aca="false">FIXED_BOM</f>
        <v>3754</v>
      </c>
      <c r="AI2162" s="24" t="n">
        <f aca="false">(AG2162+AH2162)*(1+CONT)</f>
        <v>9858.9968261945</v>
      </c>
      <c r="AJ2162" s="24" t="n">
        <f aca="false">IF(AR2162&gt;0,AI2162/AR2162,1000000000000)</f>
        <v>532.873928343892</v>
      </c>
      <c r="AK2162" s="8" t="n">
        <f aca="false">IF(AND(AP2162&gt;=V_NEED,AR2162&gt;=P_MIN,AQ2162&gt;=Z_MIN,F2162&lt;=N_CAP,D2162&lt;=R_MAX,OR(CORONA_REQ=0,O2162&gt;=G2162),OR(CORE_MODE&lt;&gt;3,E_CORE&lt;=E_NULL_MAX),N_CW_A_OK="yes"),1,0)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IF(CORE_MODE=1,G2162,IF(OR(CORE_MODE=3,CORE_MODE=4),IF(A_FEED=2,0,G2162)+(CHOOSE(N_CW+1,0,1,CW_N2,CW_N3,CW_N4,CW_N5,CW_N6)+IF(A_FEED=2,CHOOSE(MIN(N_CW_A,6)+1,0,1,CW_N2,CW_N3,CW_N4,CW_N5,CW_N6),CHOOSE(MIN(N_CW_A,2)+1,0,CW_A1,CW_A2)))*CW_PER_SWING*AM2162,AM2162))</f>
        <v>47.130427222164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2*ROUNDUP(G2163*1000/V_ZENER,0)*PRICE_Z+(4+IF(CORE_MODE=1,1,0)+IF(OR(CORE_MODE=3,CORE_MODE=4),IF(A_FEED=2,0,1)+2*N_CW+2*N_CW_A,0))*ROUNDUP(G2163*DIODE_SAFETY/V_STICK,0)*PRICE_STICK</f>
        <v>184.8</v>
      </c>
      <c r="AG2163" s="24" t="n">
        <f aca="false">SUM(X2163:AF2163)</f>
        <v>5674.17209394</v>
      </c>
      <c r="AH2163" s="20" t="n">
        <f aca="false">FIXED_BOM</f>
        <v>3754</v>
      </c>
      <c r="AI2163" s="24" t="n">
        <f aca="false">(AG2163+AH2163)*(1+CONT)</f>
        <v>10842.397908031</v>
      </c>
      <c r="AJ2163" s="24" t="n">
        <f aca="false">IF(AR2163&gt;0,AI2163/AR2163,1000000000000)</f>
        <v>478.572628876221</v>
      </c>
      <c r="AK2163" s="8" t="n">
        <f aca="false">IF(AND(AP2163&gt;=V_NEED,AR2163&gt;=P_MIN,AQ2163&gt;=Z_MIN,F2163&lt;=N_CAP,D2163&lt;=R_MAX,OR(CORONA_REQ=0,O2163&gt;=G2163),OR(CORE_MODE&lt;&gt;3,E_CORE&lt;=E_NULL_MAX),N_CW_A_OK="yes"),1,0)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IF(CORE_MODE=1,G2163,IF(OR(CORE_MODE=3,CORE_MODE=4),IF(A_FEED=2,0,G2163)+(CHOOSE(N_CW+1,0,1,CW_N2,CW_N3,CW_N4,CW_N5,CW_N6)+IF(A_FEED=2,CHOOSE(MIN(N_CW_A,6)+1,0,1,CW_N2,CW_N3,CW_N4,CW_N5,CW_N6),CHOOSE(MIN(N_CW_A,2)+1,0,CW_A1,CW_A2)))*CW_PER_SWING*AM2163,AM2163))</f>
        <v>47.397310283466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2*ROUNDUP(G2164*1000/V_ZENER,0)*PRICE_Z+(4+IF(CORE_MODE=1,1,0)+IF(OR(CORE_MODE=3,CORE_MODE=4),IF(A_FEED=2,0,1)+2*N_CW+2*N_CW_A,0))*ROUNDUP(G2164*DIODE_SAFETY/V_STICK,0)*PRICE_STICK</f>
        <v>184.8</v>
      </c>
      <c r="AG2164" s="24" t="n">
        <f aca="false">SUM(X2164:AF2164)</f>
        <v>7524.73463237</v>
      </c>
      <c r="AH2164" s="20" t="n">
        <f aca="false">FIXED_BOM</f>
        <v>3754</v>
      </c>
      <c r="AI2164" s="24" t="n">
        <f aca="false">(AG2164+AH2164)*(1+CONT)</f>
        <v>12970.5448272255</v>
      </c>
      <c r="AJ2164" s="24" t="n">
        <f aca="false">IF(AR2164&gt;0,AI2164/AR2164,1000000000000)</f>
        <v>418.813528420519</v>
      </c>
      <c r="AK2164" s="8" t="n">
        <f aca="false">IF(AND(AP2164&gt;=V_NEED,AR2164&gt;=P_MIN,AQ2164&gt;=Z_MIN,F2164&lt;=N_CAP,D2164&lt;=R_MAX,OR(CORONA_REQ=0,O2164&gt;=G2164),OR(CORE_MODE&lt;&gt;3,E_CORE&lt;=E_NULL_MAX),N_CW_A_OK="yes"),1,0)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IF(CORE_MODE=1,G2164,IF(OR(CORE_MODE=3,CORE_MODE=4),IF(A_FEED=2,0,G2164)+(CHOOSE(N_CW+1,0,1,CW_N2,CW_N3,CW_N4,CW_N5,CW_N6)+IF(A_FEED=2,CHOOSE(MIN(N_CW_A,6)+1,0,1,CW_N2,CW_N3,CW_N4,CW_N5,CW_N6),CHOOSE(MIN(N_CW_A,2)+1,0,CW_A1,CW_A2)))*CW_PER_SWING*AM2164,AM2164))</f>
        <v>47.813808641742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2*ROUNDUP(G2165*1000/V_ZENER,0)*PRICE_Z+(4+IF(CORE_MODE=1,1,0)+IF(OR(CORE_MODE=3,CORE_MODE=4),IF(A_FEED=2,0,1)+2*N_CW+2*N_CW_A,0))*ROUNDUP(G2165*DIODE_SAFETY/V_STICK,0)*PRICE_STICK</f>
        <v>74.4</v>
      </c>
      <c r="AG2165" s="24" t="n">
        <f aca="false">SUM(X2165:AF2165)</f>
        <v>1715.05899195</v>
      </c>
      <c r="AH2165" s="20" t="n">
        <f aca="false">FIXED_BOM</f>
        <v>3754</v>
      </c>
      <c r="AI2165" s="24" t="n">
        <f aca="false">(AG2165+AH2165)*(1+CONT)</f>
        <v>6289.4178407425</v>
      </c>
      <c r="AJ2165" s="24" t="n">
        <f aca="false">IF(AR2165&gt;0,AI2165/AR2165,1000000000000)</f>
        <v>1325.84282412163</v>
      </c>
      <c r="AK2165" s="8" t="n">
        <f aca="false">IF(AND(AP2165&gt;=V_NEED,AR2165&gt;=P_MIN,AQ2165&gt;=Z_MIN,F2165&lt;=N_CAP,D2165&lt;=R_MAX,OR(CORONA_REQ=0,O2165&gt;=G2165),OR(CORE_MODE&lt;&gt;3,E_CORE&lt;=E_NULL_MAX),N_CW_A_OK="yes"),1,0)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IF(CORE_MODE=1,G2165,IF(OR(CORE_MODE=3,CORE_MODE=4),IF(A_FEED=2,0,G2165)+(CHOOSE(N_CW+1,0,1,CW_N2,CW_N3,CW_N4,CW_N5,CW_N6)+IF(A_FEED=2,CHOOSE(MIN(N_CW_A,6)+1,0,1,CW_N2,CW_N3,CW_N4,CW_N5,CW_N6),CHOOSE(MIN(N_CW_A,2)+1,0,CW_A1,CW_A2)))*CW_PER_SWING*AM2165,AM2165))</f>
        <v>17.63780945355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2*ROUNDUP(G2166*1000/V_ZENER,0)*PRICE_Z+(4+IF(CORE_MODE=1,1,0)+IF(OR(CORE_MODE=3,CORE_MODE=4),IF(A_FEED=2,0,1)+2*N_CW+2*N_CW_A,0))*ROUNDUP(G2166*DIODE_SAFETY/V_STICK,0)*PRICE_STICK</f>
        <v>74.4</v>
      </c>
      <c r="AG2166" s="24" t="n">
        <f aca="false">SUM(X2166:AF2166)</f>
        <v>2309.19748828</v>
      </c>
      <c r="AH2166" s="20" t="n">
        <f aca="false">FIXED_BOM</f>
        <v>3754</v>
      </c>
      <c r="AI2166" s="24" t="n">
        <f aca="false">(AG2166+AH2166)*(1+CONT)</f>
        <v>6972.677111522</v>
      </c>
      <c r="AJ2166" s="24" t="n">
        <f aca="false">IF(AR2166&gt;0,AI2166/AR2166,1000000000000)</f>
        <v>919.234176624004</v>
      </c>
      <c r="AK2166" s="8" t="n">
        <f aca="false">IF(AND(AP2166&gt;=V_NEED,AR2166&gt;=P_MIN,AQ2166&gt;=Z_MIN,F2166&lt;=N_CAP,D2166&lt;=R_MAX,OR(CORONA_REQ=0,O2166&gt;=G2166),OR(CORE_MODE&lt;&gt;3,E_CORE&lt;=E_NULL_MAX),N_CW_A_OK="yes"),1,0)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IF(CORE_MODE=1,G2166,IF(OR(CORE_MODE=3,CORE_MODE=4),IF(A_FEED=2,0,G2166)+(CHOOSE(N_CW+1,0,1,CW_N2,CW_N3,CW_N4,CW_N5,CW_N6)+IF(A_FEED=2,CHOOSE(MIN(N_CW_A,6)+1,0,1,CW_N2,CW_N3,CW_N4,CW_N5,CW_N6),CHOOSE(MIN(N_CW_A,2)+1,0,CW_A1,CW_A2)))*CW_PER_SWING*AM2166,AM2166))</f>
        <v>17.907502391064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2*ROUNDUP(G2167*1000/V_ZENER,0)*PRICE_Z+(4+IF(CORE_MODE=1,1,0)+IF(OR(CORE_MODE=3,CORE_MODE=4),IF(A_FEED=2,0,1)+2*N_CW+2*N_CW_A,0))*ROUNDUP(G2167*DIODE_SAFETY/V_STICK,0)*PRICE_STICK</f>
        <v>74.4</v>
      </c>
      <c r="AG2167" s="24" t="n">
        <f aca="false">SUM(X2167:AF2167)</f>
        <v>3008.86923099</v>
      </c>
      <c r="AH2167" s="20" t="n">
        <f aca="false">FIXED_BOM</f>
        <v>3754</v>
      </c>
      <c r="AI2167" s="24" t="n">
        <f aca="false">(AG2167+AH2167)*(1+CONT)</f>
        <v>7777.2996156385</v>
      </c>
      <c r="AJ2167" s="24" t="n">
        <f aca="false">IF(AR2167&gt;0,AI2167/AR2167,1000000000000)</f>
        <v>746.637009922632</v>
      </c>
      <c r="AK2167" s="8" t="n">
        <f aca="false">IF(AND(AP2167&gt;=V_NEED,AR2167&gt;=P_MIN,AQ2167&gt;=Z_MIN,F2167&lt;=N_CAP,D2167&lt;=R_MAX,OR(CORONA_REQ=0,O2167&gt;=G2167),OR(CORE_MODE&lt;&gt;3,E_CORE&lt;=E_NULL_MAX),N_CW_A_OK="yes"),1,0)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IF(CORE_MODE=1,G2167,IF(OR(CORE_MODE=3,CORE_MODE=4),IF(A_FEED=2,0,G2167)+(CHOOSE(N_CW+1,0,1,CW_N2,CW_N3,CW_N4,CW_N5,CW_N6)+IF(A_FEED=2,CHOOSE(MIN(N_CW_A,6)+1,0,1,CW_N2,CW_N3,CW_N4,CW_N5,CW_N6),CHOOSE(MIN(N_CW_A,2)+1,0,CW_A1,CW_A2)))*CW_PER_SWING*AM2167,AM2167))</f>
        <v>18.280231197228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2*ROUNDUP(G2168*1000/V_ZENER,0)*PRICE_Z+(4+IF(CORE_MODE=1,1,0)+IF(OR(CORE_MODE=3,CORE_MODE=4),IF(A_FEED=2,0,1)+2*N_CW+2*N_CW_A,0))*ROUNDUP(G2168*DIODE_SAFETY/V_STICK,0)*PRICE_STICK</f>
        <v>74.4</v>
      </c>
      <c r="AG2168" s="24" t="n">
        <f aca="false">SUM(X2168:AF2168)</f>
        <v>3603.00765535</v>
      </c>
      <c r="AH2168" s="20" t="n">
        <f aca="false">FIXED_BOM</f>
        <v>3754</v>
      </c>
      <c r="AI2168" s="24" t="n">
        <f aca="false">(AG2168+AH2168)*(1+CONT)</f>
        <v>8460.5588036525</v>
      </c>
      <c r="AJ2168" s="24" t="n">
        <f aca="false">IF(AR2168&gt;0,AI2168/AR2168,1000000000000)</f>
        <v>638.097533301438</v>
      </c>
      <c r="AK2168" s="8" t="n">
        <f aca="false">IF(AND(AP2168&gt;=V_NEED,AR2168&gt;=P_MIN,AQ2168&gt;=Z_MIN,F2168&lt;=N_CAP,D2168&lt;=R_MAX,OR(CORONA_REQ=0,O2168&gt;=G2168),OR(CORE_MODE&lt;&gt;3,E_CORE&lt;=E_NULL_MAX),N_CW_A_OK="yes"),1,0)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IF(CORE_MODE=1,G2168,IF(OR(CORE_MODE=3,CORE_MODE=4),IF(A_FEED=2,0,G2168)+(CHOOSE(N_CW+1,0,1,CW_N2,CW_N3,CW_N4,CW_N5,CW_N6)+IF(A_FEED=2,CHOOSE(MIN(N_CW_A,6)+1,0,1,CW_N2,CW_N3,CW_N4,CW_N5,CW_N6),CHOOSE(MIN(N_CW_A,2)+1,0,CW_A1,CW_A2)))*CW_PER_SWING*AM2168,AM2168))</f>
        <v>18.617131959426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2*ROUNDUP(G2169*1000/V_ZENER,0)*PRICE_Z+(4+IF(CORE_MODE=1,1,0)+IF(OR(CORE_MODE=3,CORE_MODE=4),IF(A_FEED=2,0,1)+2*N_CW+2*N_CW_A,0))*ROUNDUP(G2169*DIODE_SAFETY/V_STICK,0)*PRICE_STICK</f>
        <v>74.4</v>
      </c>
      <c r="AG2169" s="24" t="n">
        <f aca="false">SUM(X2169:AF2169)</f>
        <v>4197.14609318</v>
      </c>
      <c r="AH2169" s="20" t="n">
        <f aca="false">FIXED_BOM</f>
        <v>3754</v>
      </c>
      <c r="AI2169" s="24" t="n">
        <f aca="false">(AG2169+AH2169)*(1+CONT)</f>
        <v>9143.818007157</v>
      </c>
      <c r="AJ2169" s="24" t="n">
        <f aca="false">IF(AR2169&gt;0,AI2169/AR2169,1000000000000)</f>
        <v>567.687496412738</v>
      </c>
      <c r="AK2169" s="8" t="n">
        <f aca="false">IF(AND(AP2169&gt;=V_NEED,AR2169&gt;=P_MIN,AQ2169&gt;=Z_MIN,F2169&lt;=N_CAP,D2169&lt;=R_MAX,OR(CORONA_REQ=0,O2169&gt;=G2169),OR(CORE_MODE&lt;&gt;3,E_CORE&lt;=E_NULL_MAX),N_CW_A_OK="yes"),1,0)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IF(CORE_MODE=1,G2169,IF(OR(CORE_MODE=3,CORE_MODE=4),IF(A_FEED=2,0,G2169)+(CHOOSE(N_CW+1,0,1,CW_N2,CW_N3,CW_N4,CW_N5,CW_N6)+IF(A_FEED=2,CHOOSE(MIN(N_CW_A,6)+1,0,1,CW_N2,CW_N3,CW_N4,CW_N5,CW_N6),CHOOSE(MIN(N_CW_A,2)+1,0,CW_A1,CW_A2)))*CW_PER_SWING*AM2169,AM2169))</f>
        <v>18.889418302326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2*ROUNDUP(G2170*1000/V_ZENER,0)*PRICE_Z+(4+IF(CORE_MODE=1,1,0)+IF(OR(CORE_MODE=3,CORE_MODE=4),IF(A_FEED=2,0,1)+2*N_CW+2*N_CW_A,0))*ROUNDUP(G2170*DIODE_SAFETY/V_STICK,0)*PRICE_STICK</f>
        <v>74.4</v>
      </c>
      <c r="AG2170" s="24" t="n">
        <f aca="false">SUM(X2170:AF2170)</f>
        <v>5490.95633222</v>
      </c>
      <c r="AH2170" s="20" t="n">
        <f aca="false">FIXED_BOM</f>
        <v>3754</v>
      </c>
      <c r="AI2170" s="24" t="n">
        <f aca="false">(AG2170+AH2170)*(1+CONT)</f>
        <v>10631.699782053</v>
      </c>
      <c r="AJ2170" s="24" t="n">
        <f aca="false">IF(AR2170&gt;0,AI2170/AR2170,1000000000000)</f>
        <v>488.197374976616</v>
      </c>
      <c r="AK2170" s="8" t="n">
        <f aca="false">IF(AND(AP2170&gt;=V_NEED,AR2170&gt;=P_MIN,AQ2170&gt;=Z_MIN,F2170&lt;=N_CAP,D2170&lt;=R_MAX,OR(CORONA_REQ=0,O2170&gt;=G2170),OR(CORE_MODE&lt;&gt;3,E_CORE&lt;=E_NULL_MAX),N_CW_A_OK="yes"),1,0)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IF(CORE_MODE=1,G2170,IF(OR(CORE_MODE=3,CORE_MODE=4),IF(A_FEED=2,0,G2170)+(CHOOSE(N_CW+1,0,1,CW_N2,CW_N3,CW_N4,CW_N5,CW_N6)+IF(A_FEED=2,CHOOSE(MIN(N_CW_A,6)+1,0,1,CW_N2,CW_N3,CW_N4,CW_N5,CW_N6),CHOOSE(MIN(N_CW_A,2)+1,0,CW_A1,CW_A2)))*CW_PER_SWING*AM2170,AM2170))</f>
        <v>19.675678543092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2*ROUNDUP(G2171*1000/V_ZENER,0)*PRICE_Z+(4+IF(CORE_MODE=1,1,0)+IF(OR(CORE_MODE=3,CORE_MODE=4),IF(A_FEED=2,0,1)+2*N_CW+2*N_CW_A,0))*ROUNDUP(G2171*DIODE_SAFETY/V_STICK,0)*PRICE_STICK</f>
        <v>74.4</v>
      </c>
      <c r="AG2171" s="24" t="n">
        <f aca="false">SUM(X2171:AF2171)</f>
        <v>1729.27363029</v>
      </c>
      <c r="AH2171" s="20" t="n">
        <f aca="false">FIXED_BOM</f>
        <v>3754</v>
      </c>
      <c r="AI2171" s="24" t="n">
        <f aca="false">(AG2171+AH2171)*(1+CONT)</f>
        <v>6305.7646748335</v>
      </c>
      <c r="AJ2171" s="24" t="n">
        <f aca="false">IF(AR2171&gt;0,AI2171/AR2171,1000000000000)</f>
        <v>1090.53841763534</v>
      </c>
      <c r="AK2171" s="8" t="n">
        <f aca="false">IF(AND(AP2171&gt;=V_NEED,AR2171&gt;=P_MIN,AQ2171&gt;=Z_MIN,F2171&lt;=N_CAP,D2171&lt;=R_MAX,OR(CORONA_REQ=0,O2171&gt;=G2171),OR(CORE_MODE&lt;&gt;3,E_CORE&lt;=E_NULL_MAX),N_CW_A_OK="yes"),1,0)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IF(CORE_MODE=1,G2171,IF(OR(CORE_MODE=3,CORE_MODE=4),IF(A_FEED=2,0,G2171)+(CHOOSE(N_CW+1,0,1,CW_N2,CW_N3,CW_N4,CW_N5,CW_N6)+IF(A_FEED=2,CHOOSE(MIN(N_CW_A,6)+1,0,1,CW_N2,CW_N3,CW_N4,CW_N5,CW_N6),CHOOSE(MIN(N_CW_A,2)+1,0,CW_A1,CW_A2)))*CW_PER_SWING*AM2171,AM2171))</f>
        <v>17.741617825932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2*ROUNDUP(G2172*1000/V_ZENER,0)*PRICE_Z+(4+IF(CORE_MODE=1,1,0)+IF(OR(CORE_MODE=3,CORE_MODE=4),IF(A_FEED=2,0,1)+2*N_CW+2*N_CW_A,0))*ROUNDUP(G2172*DIODE_SAFETY/V_STICK,0)*PRICE_STICK</f>
        <v>74.4</v>
      </c>
      <c r="AG2172" s="24" t="n">
        <f aca="false">SUM(X2172:AF2172)</f>
        <v>2436.05275067</v>
      </c>
      <c r="AH2172" s="20" t="n">
        <f aca="false">FIXED_BOM</f>
        <v>3754</v>
      </c>
      <c r="AI2172" s="24" t="n">
        <f aca="false">(AG2172+AH2172)*(1+CONT)</f>
        <v>7118.5606632705</v>
      </c>
      <c r="AJ2172" s="24" t="n">
        <f aca="false">IF(AR2172&gt;0,AI2172/AR2172,1000000000000)</f>
        <v>771.928131025998</v>
      </c>
      <c r="AK2172" s="8" t="n">
        <f aca="false">IF(AND(AP2172&gt;=V_NEED,AR2172&gt;=P_MIN,AQ2172&gt;=Z_MIN,F2172&lt;=N_CAP,D2172&lt;=R_MAX,OR(CORONA_REQ=0,O2172&gt;=G2172),OR(CORE_MODE&lt;&gt;3,E_CORE&lt;=E_NULL_MAX),N_CW_A_OK="yes"),1,0)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IF(CORE_MODE=1,G2172,IF(OR(CORE_MODE=3,CORE_MODE=4),IF(A_FEED=2,0,G2172)+(CHOOSE(N_CW+1,0,1,CW_N2,CW_N3,CW_N4,CW_N5,CW_N6)+IF(A_FEED=2,CHOOSE(MIN(N_CW_A,6)+1,0,1,CW_N2,CW_N3,CW_N4,CW_N5,CW_N6),CHOOSE(MIN(N_CW_A,2)+1,0,CW_A1,CW_A2)))*CW_PER_SWING*AM2172,AM2172))</f>
        <v>18.102635984862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2*ROUNDUP(G2173*1000/V_ZENER,0)*PRICE_Z+(4+IF(CORE_MODE=1,1,0)+IF(OR(CORE_MODE=3,CORE_MODE=4),IF(A_FEED=2,0,1)+2*N_CW+2*N_CW_A,0))*ROUNDUP(G2173*DIODE_SAFETY/V_STICK,0)*PRICE_STICK</f>
        <v>74.4</v>
      </c>
      <c r="AG2173" s="24" t="n">
        <f aca="false">SUM(X2173:AF2173)</f>
        <v>3142.83179408</v>
      </c>
      <c r="AH2173" s="20" t="n">
        <f aca="false">FIXED_BOM</f>
        <v>3754</v>
      </c>
      <c r="AI2173" s="24" t="n">
        <f aca="false">(AG2173+AH2173)*(1+CONT)</f>
        <v>7931.356563192</v>
      </c>
      <c r="AJ2173" s="24" t="n">
        <f aca="false">IF(AR2173&gt;0,AI2173/AR2173,1000000000000)</f>
        <v>627.246763821249</v>
      </c>
      <c r="AK2173" s="8" t="n">
        <f aca="false">IF(AND(AP2173&gt;=V_NEED,AR2173&gt;=P_MIN,AQ2173&gt;=Z_MIN,F2173&lt;=N_CAP,D2173&lt;=R_MAX,OR(CORONA_REQ=0,O2173&gt;=G2173),OR(CORE_MODE&lt;&gt;3,E_CORE&lt;=E_NULL_MAX),N_CW_A_OK="yes"),1,0)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IF(CORE_MODE=1,G2173,IF(OR(CORE_MODE=3,CORE_MODE=4),IF(A_FEED=2,0,G2173)+(CHOOSE(N_CW+1,0,1,CW_N2,CW_N3,CW_N4,CW_N5,CW_N6)+IF(A_FEED=2,CHOOSE(MIN(N_CW_A,6)+1,0,1,CW_N2,CW_N3,CW_N4,CW_N5,CW_N6),CHOOSE(MIN(N_CW_A,2)+1,0,CW_A1,CW_A2)))*CW_PER_SWING*AM2173,AM2173))</f>
        <v>18.541940181336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2*ROUNDUP(G2174*1000/V_ZENER,0)*PRICE_Z+(4+IF(CORE_MODE=1,1,0)+IF(OR(CORE_MODE=3,CORE_MODE=4),IF(A_FEED=2,0,1)+2*N_CW+2*N_CW_A,0))*ROUNDUP(G2174*DIODE_SAFETY/V_STICK,0)*PRICE_STICK</f>
        <v>74.4</v>
      </c>
      <c r="AG2174" s="24" t="n">
        <f aca="false">SUM(X2174:AF2174)</f>
        <v>3744.07755608</v>
      </c>
      <c r="AH2174" s="20" t="n">
        <f aca="false">FIXED_BOM</f>
        <v>3754</v>
      </c>
      <c r="AI2174" s="24" t="n">
        <f aca="false">(AG2174+AH2174)*(1+CONT)</f>
        <v>8622.789189492</v>
      </c>
      <c r="AJ2174" s="24" t="n">
        <f aca="false">IF(AR2174&gt;0,AI2174/AR2174,1000000000000)</f>
        <v>535.828807831109</v>
      </c>
      <c r="AK2174" s="8" t="n">
        <f aca="false">IF(AND(AP2174&gt;=V_NEED,AR2174&gt;=P_MIN,AQ2174&gt;=Z_MIN,F2174&lt;=N_CAP,D2174&lt;=R_MAX,OR(CORONA_REQ=0,O2174&gt;=G2174),OR(CORE_MODE&lt;&gt;3,E_CORE&lt;=E_NULL_MAX),N_CW_A_OK="yes"),1,0)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IF(CORE_MODE=1,G2174,IF(OR(CORE_MODE=3,CORE_MODE=4),IF(A_FEED=2,0,G2174)+(CHOOSE(N_CW+1,0,1,CW_N2,CW_N3,CW_N4,CW_N5,CW_N6)+IF(A_FEED=2,CHOOSE(MIN(N_CW_A,6)+1,0,1,CW_N2,CW_N3,CW_N4,CW_N5,CW_N6),CHOOSE(MIN(N_CW_A,2)+1,0,CW_A1,CW_A2)))*CW_PER_SWING*AM2174,AM2174))</f>
        <v>18.876756881268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2*ROUNDUP(G2175*1000/V_ZENER,0)*PRICE_Z+(4+IF(CORE_MODE=1,1,0)+IF(OR(CORE_MODE=3,CORE_MODE=4),IF(A_FEED=2,0,1)+2*N_CW+2*N_CW_A,0))*ROUNDUP(G2175*DIODE_SAFETY/V_STICK,0)*PRICE_STICK</f>
        <v>74.4</v>
      </c>
      <c r="AG2175" s="24" t="n">
        <f aca="false">SUM(X2175:AF2175)</f>
        <v>4450.85661146</v>
      </c>
      <c r="AH2175" s="20" t="n">
        <f aca="false">FIXED_BOM</f>
        <v>3754</v>
      </c>
      <c r="AI2175" s="24" t="n">
        <f aca="false">(AG2175+AH2175)*(1+CONT)</f>
        <v>9435.585103179</v>
      </c>
      <c r="AJ2175" s="24" t="n">
        <f aca="false">IF(AR2175&gt;0,AI2175/AR2175,1000000000000)</f>
        <v>483.454512424933</v>
      </c>
      <c r="AK2175" s="8" t="n">
        <f aca="false">IF(AND(AP2175&gt;=V_NEED,AR2175&gt;=P_MIN,AQ2175&gt;=Z_MIN,F2175&lt;=N_CAP,D2175&lt;=R_MAX,OR(CORONA_REQ=0,O2175&gt;=G2175),OR(CORE_MODE&lt;&gt;3,E_CORE&lt;=E_NULL_MAX),N_CW_A_OK="yes"),1,0)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IF(CORE_MODE=1,G2175,IF(OR(CORE_MODE=3,CORE_MODE=4),IF(A_FEED=2,0,G2175)+(CHOOSE(N_CW+1,0,1,CW_N2,CW_N3,CW_N4,CW_N5,CW_N6)+IF(A_FEED=2,CHOOSE(MIN(N_CW_A,6)+1,0,1,CW_N2,CW_N3,CW_N4,CW_N5,CW_N6),CHOOSE(MIN(N_CW_A,2)+1,0,CW_A1,CW_A2)))*CW_PER_SWING*AM2175,AM2175))</f>
        <v>19.363773794508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2*ROUNDUP(G2176*1000/V_ZENER,0)*PRICE_Z+(4+IF(CORE_MODE=1,1,0)+IF(OR(CORE_MODE=3,CORE_MODE=4),IF(A_FEED=2,0,1)+2*N_CW+2*N_CW_A,0))*ROUNDUP(G2176*DIODE_SAFETY/V_STICK,0)*PRICE_STICK</f>
        <v>74.4</v>
      </c>
      <c r="AG2176" s="24" t="n">
        <f aca="false">SUM(X2176:AF2176)</f>
        <v>5758.88147687</v>
      </c>
      <c r="AH2176" s="20" t="n">
        <f aca="false">FIXED_BOM</f>
        <v>3754</v>
      </c>
      <c r="AI2176" s="24" t="n">
        <f aca="false">(AG2176+AH2176)*(1+CONT)</f>
        <v>10939.8136984005</v>
      </c>
      <c r="AJ2176" s="24" t="n">
        <f aca="false">IF(AR2176&gt;0,AI2176/AR2176,1000000000000)</f>
        <v>414.340912646491</v>
      </c>
      <c r="AK2176" s="8" t="n">
        <f aca="false">IF(AND(AP2176&gt;=V_NEED,AR2176&gt;=P_MIN,AQ2176&gt;=Z_MIN,F2176&lt;=N_CAP,D2176&lt;=R_MAX,OR(CORONA_REQ=0,O2176&gt;=G2176),OR(CORE_MODE&lt;&gt;3,E_CORE&lt;=E_NULL_MAX),N_CW_A_OK="yes"),1,0)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IF(CORE_MODE=1,G2176,IF(OR(CORE_MODE=3,CORE_MODE=4),IF(A_FEED=2,0,G2176)+(CHOOSE(N_CW+1,0,1,CW_N2,CW_N3,CW_N4,CW_N5,CW_N6)+IF(A_FEED=2,CHOOSE(MIN(N_CW_A,6)+1,0,1,CW_N2,CW_N3,CW_N4,CW_N5,CW_N6),CHOOSE(MIN(N_CW_A,2)+1,0,CW_A1,CW_A2)))*CW_PER_SWING*AM2176,AM2176))</f>
        <v>20.197729773936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2*ROUNDUP(G2177*1000/V_ZENER,0)*PRICE_Z+(4+IF(CORE_MODE=1,1,0)+IF(OR(CORE_MODE=3,CORE_MODE=4),IF(A_FEED=2,0,1)+2*N_CW+2*N_CW_A,0))*ROUNDUP(G2177*DIODE_SAFETY/V_STICK,0)*PRICE_STICK</f>
        <v>74.4</v>
      </c>
      <c r="AG2177" s="24" t="n">
        <f aca="false">SUM(X2177:AF2177)</f>
        <v>1849.02162701</v>
      </c>
      <c r="AH2177" s="20" t="n">
        <f aca="false">FIXED_BOM</f>
        <v>3754</v>
      </c>
      <c r="AI2177" s="24" t="n">
        <f aca="false">(AG2177+AH2177)*(1+CONT)</f>
        <v>6443.4748710615</v>
      </c>
      <c r="AJ2177" s="24" t="n">
        <f aca="false">IF(AR2177&gt;0,AI2177/AR2177,1000000000000)</f>
        <v>960.741028336342</v>
      </c>
      <c r="AK2177" s="8" t="n">
        <f aca="false">IF(AND(AP2177&gt;=V_NEED,AR2177&gt;=P_MIN,AQ2177&gt;=Z_MIN,F2177&lt;=N_CAP,D2177&lt;=R_MAX,OR(CORONA_REQ=0,O2177&gt;=G2177),OR(CORE_MODE&lt;&gt;3,E_CORE&lt;=E_NULL_MAX),N_CW_A_OK="yes"),1,0)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IF(CORE_MODE=1,G2177,IF(OR(CORE_MODE=3,CORE_MODE=4),IF(A_FEED=2,0,G2177)+(CHOOSE(N_CW+1,0,1,CW_N2,CW_N3,CW_N4,CW_N5,CW_N6)+IF(A_FEED=2,CHOOSE(MIN(N_CW_A,6)+1,0,1,CW_N2,CW_N3,CW_N4,CW_N5,CW_N6),CHOOSE(MIN(N_CW_A,2)+1,0,CW_A1,CW_A2)))*CW_PER_SWING*AM2177,AM2177))</f>
        <v>17.802679576968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2*ROUNDUP(G2178*1000/V_ZENER,0)*PRICE_Z+(4+IF(CORE_MODE=1,1,0)+IF(OR(CORE_MODE=3,CORE_MODE=4),IF(A_FEED=2,0,1)+2*N_CW+2*N_CW_A,0))*ROUNDUP(G2178*DIODE_SAFETY/V_STICK,0)*PRICE_STICK</f>
        <v>74.4</v>
      </c>
      <c r="AG2178" s="24" t="n">
        <f aca="false">SUM(X2178:AF2178)</f>
        <v>2562.90794806</v>
      </c>
      <c r="AH2178" s="20" t="n">
        <f aca="false">FIXED_BOM</f>
        <v>3754</v>
      </c>
      <c r="AI2178" s="24" t="n">
        <f aca="false">(AG2178+AH2178)*(1+CONT)</f>
        <v>7264.444140269</v>
      </c>
      <c r="AJ2178" s="24" t="n">
        <f aca="false">IF(AR2178&gt;0,AI2178/AR2178,1000000000000)</f>
        <v>681.071690438559</v>
      </c>
      <c r="AK2178" s="8" t="n">
        <f aca="false">IF(AND(AP2178&gt;=V_NEED,AR2178&gt;=P_MIN,AQ2178&gt;=Z_MIN,F2178&lt;=N_CAP,D2178&lt;=R_MAX,OR(CORONA_REQ=0,O2178&gt;=G2178),OR(CORE_MODE&lt;&gt;3,E_CORE&lt;=E_NULL_MAX),N_CW_A_OK="yes"),1,0)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IF(CORE_MODE=1,G2178,IF(OR(CORE_MODE=3,CORE_MODE=4),IF(A_FEED=2,0,G2178)+(CHOOSE(N_CW+1,0,1,CW_N2,CW_N3,CW_N4,CW_N5,CW_N6)+IF(A_FEED=2,CHOOSE(MIN(N_CW_A,6)+1,0,1,CW_N2,CW_N3,CW_N4,CW_N5,CW_N6),CHOOSE(MIN(N_CW_A,2)+1,0,CW_A1,CW_A2)))*CW_PER_SWING*AM2178,AM2178))</f>
        <v>18.290036052288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2*ROUNDUP(G2179*1000/V_ZENER,0)*PRICE_Z+(4+IF(CORE_MODE=1,1,0)+IF(OR(CORE_MODE=3,CORE_MODE=4),IF(A_FEED=2,0,1)+2*N_CW+2*N_CW_A,0))*ROUNDUP(G2179*DIODE_SAFETY/V_STICK,0)*PRICE_STICK</f>
        <v>74.4</v>
      </c>
      <c r="AG2179" s="24" t="n">
        <f aca="false">SUM(X2179:AF2179)</f>
        <v>3276.79431564</v>
      </c>
      <c r="AH2179" s="20" t="n">
        <f aca="false">FIXED_BOM</f>
        <v>3754</v>
      </c>
      <c r="AI2179" s="24" t="n">
        <f aca="false">(AG2179+AH2179)*(1+CONT)</f>
        <v>8085.413462986</v>
      </c>
      <c r="AJ2179" s="24" t="n">
        <f aca="false">IF(AR2179&gt;0,AI2179/AR2179,1000000000000)</f>
        <v>552.757545727905</v>
      </c>
      <c r="AK2179" s="8" t="n">
        <f aca="false">IF(AND(AP2179&gt;=V_NEED,AR2179&gt;=P_MIN,AQ2179&gt;=Z_MIN,F2179&lt;=N_CAP,D2179&lt;=R_MAX,OR(CORONA_REQ=0,O2179&gt;=G2179),OR(CORE_MODE&lt;&gt;3,E_CORE&lt;=E_NULL_MAX),N_CW_A_OK="yes"),1,0)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IF(CORE_MODE=1,G2179,IF(OR(CORE_MODE=3,CORE_MODE=4),IF(A_FEED=2,0,G2179)+(CHOOSE(N_CW+1,0,1,CW_N2,CW_N3,CW_N4,CW_N5,CW_N6)+IF(A_FEED=2,CHOOSE(MIN(N_CW_A,6)+1,0,1,CW_N2,CW_N3,CW_N4,CW_N5,CW_N6),CHOOSE(MIN(N_CW_A,2)+1,0,CW_A1,CW_A2)))*CW_PER_SWING*AM2179,AM2179))</f>
        <v>18.722502317376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2*ROUNDUP(G2180*1000/V_ZENER,0)*PRICE_Z+(4+IF(CORE_MODE=1,1,0)+IF(OR(CORE_MODE=3,CORE_MODE=4),IF(A_FEED=2,0,1)+2*N_CW+2*N_CW_A,0))*ROUNDUP(G2180*DIODE_SAFETY/V_STICK,0)*PRICE_STICK</f>
        <v>74.4</v>
      </c>
      <c r="AG2180" s="24" t="n">
        <f aca="false">SUM(X2180:AF2180)</f>
        <v>3990.68069519</v>
      </c>
      <c r="AH2180" s="20" t="n">
        <f aca="false">FIXED_BOM</f>
        <v>3754</v>
      </c>
      <c r="AI2180" s="24" t="n">
        <f aca="false">(AG2180+AH2180)*(1+CONT)</f>
        <v>8906.3827994685</v>
      </c>
      <c r="AJ2180" s="24" t="n">
        <f aca="false">IF(AR2180&gt;0,AI2180/AR2180,1000000000000)</f>
        <v>479.306035991855</v>
      </c>
      <c r="AK2180" s="8" t="n">
        <f aca="false">IF(AND(AP2180&gt;=V_NEED,AR2180&gt;=P_MIN,AQ2180&gt;=Z_MIN,F2180&lt;=N_CAP,D2180&lt;=R_MAX,OR(CORONA_REQ=0,O2180&gt;=G2180),OR(CORE_MODE&lt;&gt;3,E_CORE&lt;=E_NULL_MAX),N_CW_A_OK="yes"),1,0)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IF(CORE_MODE=1,G2180,IF(OR(CORE_MODE=3,CORE_MODE=4),IF(A_FEED=2,0,G2180)+(CHOOSE(N_CW+1,0,1,CW_N2,CW_N3,CW_N4,CW_N5,CW_N6)+IF(A_FEED=2,CHOOSE(MIN(N_CW_A,6)+1,0,1,CW_N2,CW_N3,CW_N4,CW_N5,CW_N6),CHOOSE(MIN(N_CW_A,2)+1,0,CW_A1,CW_A2)))*CW_PER_SWING*AM2180,AM2180))</f>
        <v>19.22434960446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2*ROUNDUP(G2181*1000/V_ZENER,0)*PRICE_Z+(4+IF(CORE_MODE=1,1,0)+IF(OR(CORE_MODE=3,CORE_MODE=4),IF(A_FEED=2,0,1)+2*N_CW+2*N_CW_A,0))*ROUNDUP(G2181*DIODE_SAFETY/V_STICK,0)*PRICE_STICK</f>
        <v>74.4</v>
      </c>
      <c r="AG2181" s="24" t="n">
        <f aca="false">SUM(X2181:AF2181)</f>
        <v>4704.56706427</v>
      </c>
      <c r="AH2181" s="20" t="n">
        <f aca="false">FIXED_BOM</f>
        <v>3754</v>
      </c>
      <c r="AI2181" s="24" t="n">
        <f aca="false">(AG2181+AH2181)*(1+CONT)</f>
        <v>9727.3521239105</v>
      </c>
      <c r="AJ2181" s="24" t="n">
        <f aca="false">IF(AR2181&gt;0,AI2181/AR2181,1000000000000)</f>
        <v>431.391466018453</v>
      </c>
      <c r="AK2181" s="8" t="n">
        <f aca="false">IF(AND(AP2181&gt;=V_NEED,AR2181&gt;=P_MIN,AQ2181&gt;=Z_MIN,F2181&lt;=N_CAP,D2181&lt;=R_MAX,OR(CORONA_REQ=0,O2181&gt;=G2181),OR(CORE_MODE&lt;&gt;3,E_CORE&lt;=E_NULL_MAX),N_CW_A_OK="yes"),1,0)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IF(CORE_MODE=1,G2181,IF(OR(CORE_MODE=3,CORE_MODE=4),IF(A_FEED=2,0,G2181)+(CHOOSE(N_CW+1,0,1,CW_N2,CW_N3,CW_N4,CW_N5,CW_N6)+IF(A_FEED=2,CHOOSE(MIN(N_CW_A,6)+1,0,1,CW_N2,CW_N3,CW_N4,CW_N5,CW_N6),CHOOSE(MIN(N_CW_A,2)+1,0,CW_A1,CW_A2)))*CW_PER_SWING*AM2181,AM2181))</f>
        <v>19.747113915672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2*ROUNDUP(G2182*1000/V_ZENER,0)*PRICE_Z+(4+IF(CORE_MODE=1,1,0)+IF(OR(CORE_MODE=3,CORE_MODE=4),IF(A_FEED=2,0,1)+2*N_CW+2*N_CW_A,0))*ROUNDUP(G2182*DIODE_SAFETY/V_STICK,0)*PRICE_STICK</f>
        <v>74.4</v>
      </c>
      <c r="AG2182" s="24" t="n">
        <f aca="false">SUM(X2182:AF2182)</f>
        <v>6132.3398114</v>
      </c>
      <c r="AH2182" s="20" t="n">
        <f aca="false">FIXED_BOM</f>
        <v>3754</v>
      </c>
      <c r="AI2182" s="24" t="n">
        <f aca="false">(AG2182+AH2182)*(1+CONT)</f>
        <v>11369.29078311</v>
      </c>
      <c r="AJ2182" s="24" t="n">
        <f aca="false">IF(AR2182&gt;0,AI2182/AR2182,1000000000000)</f>
        <v>373.33402542166</v>
      </c>
      <c r="AK2182" s="8" t="n">
        <f aca="false">IF(AND(AP2182&gt;=V_NEED,AR2182&gt;=P_MIN,AQ2182&gt;=Z_MIN,F2182&lt;=N_CAP,D2182&lt;=R_MAX,OR(CORONA_REQ=0,O2182&gt;=G2182),OR(CORE_MODE&lt;&gt;3,E_CORE&lt;=E_NULL_MAX),N_CW_A_OK="yes"),1,0)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IF(CORE_MODE=1,G2182,IF(OR(CORE_MODE=3,CORE_MODE=4),IF(A_FEED=2,0,G2182)+(CHOOSE(N_CW+1,0,1,CW_N2,CW_N3,CW_N4,CW_N5,CW_N6)+IF(A_FEED=2,CHOOSE(MIN(N_CW_A,6)+1,0,1,CW_N2,CW_N3,CW_N4,CW_N5,CW_N6),CHOOSE(MIN(N_CW_A,2)+1,0,CW_A1,CW_A2)))*CW_PER_SWING*AM2182,AM2182))</f>
        <v>20.563930499112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2*ROUNDUP(G2183*1000/V_ZENER,0)*PRICE_Z+(4+IF(CORE_MODE=1,1,0)+IF(OR(CORE_MODE=3,CORE_MODE=4),IF(A_FEED=2,0,1)+2*N_CW+2*N_CW_A,0))*ROUNDUP(G2183*DIODE_SAFETY/V_STICK,0)*PRICE_STICK</f>
        <v>74.4</v>
      </c>
      <c r="AG2183" s="24" t="n">
        <f aca="false">SUM(X2183:AF2183)</f>
        <v>1788.80131311</v>
      </c>
      <c r="AH2183" s="20" t="n">
        <f aca="false">FIXED_BOM</f>
        <v>3754</v>
      </c>
      <c r="AI2183" s="24" t="n">
        <f aca="false">(AG2183+AH2183)*(1+CONT)</f>
        <v>6374.2215100765</v>
      </c>
      <c r="AJ2183" s="24" t="n">
        <f aca="false">IF(AR2183&gt;0,AI2183/AR2183,1000000000000)</f>
        <v>1349.35543951419</v>
      </c>
      <c r="AK2183" s="8" t="n">
        <f aca="false">IF(AND(AP2183&gt;=V_NEED,AR2183&gt;=P_MIN,AQ2183&gt;=Z_MIN,F2183&lt;=N_CAP,D2183&lt;=R_MAX,OR(CORONA_REQ=0,O2183&gt;=G2183),OR(CORE_MODE&lt;&gt;3,E_CORE&lt;=E_NULL_MAX),N_CW_A_OK="yes"),1,0)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IF(CORE_MODE=1,G2183,IF(OR(CORE_MODE=3,CORE_MODE=4),IF(A_FEED=2,0,G2183)+(CHOOSE(N_CW+1,0,1,CW_N2,CW_N3,CW_N4,CW_N5,CW_N6)+IF(A_FEED=2,CHOOSE(MIN(N_CW_A,6)+1,0,1,CW_N2,CW_N3,CW_N4,CW_N5,CW_N6),CHOOSE(MIN(N_CW_A,2)+1,0,CW_A1,CW_A2)))*CW_PER_SWING*AM2183,AM2183))</f>
        <v>17.625742266132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2*ROUNDUP(G2184*1000/V_ZENER,0)*PRICE_Z+(4+IF(CORE_MODE=1,1,0)+IF(OR(CORE_MODE=3,CORE_MODE=4),IF(A_FEED=2,0,1)+2*N_CW+2*N_CW_A,0))*ROUNDUP(G2184*DIODE_SAFETY/V_STICK,0)*PRICE_STICK</f>
        <v>74.4</v>
      </c>
      <c r="AG2184" s="24" t="n">
        <f aca="false">SUM(X2184:AF2184)</f>
        <v>2409.83872405</v>
      </c>
      <c r="AH2184" s="20" t="n">
        <f aca="false">FIXED_BOM</f>
        <v>3754</v>
      </c>
      <c r="AI2184" s="24" t="n">
        <f aca="false">(AG2184+AH2184)*(1+CONT)</f>
        <v>7088.4145326575</v>
      </c>
      <c r="AJ2184" s="24" t="n">
        <f aca="false">IF(AR2184&gt;0,AI2184/AR2184,1000000000000)</f>
        <v>938.971797609564</v>
      </c>
      <c r="AK2184" s="8" t="n">
        <f aca="false">IF(AND(AP2184&gt;=V_NEED,AR2184&gt;=P_MIN,AQ2184&gt;=Z_MIN,F2184&lt;=N_CAP,D2184&lt;=R_MAX,OR(CORONA_REQ=0,O2184&gt;=G2184),OR(CORE_MODE&lt;&gt;3,E_CORE&lt;=E_NULL_MAX),N_CW_A_OK="yes"),1,0)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IF(CORE_MODE=1,G2184,IF(OR(CORE_MODE=3,CORE_MODE=4),IF(A_FEED=2,0,G2184)+(CHOOSE(N_CW+1,0,1,CW_N2,CW_N3,CW_N4,CW_N5,CW_N6)+IF(A_FEED=2,CHOOSE(MIN(N_CW_A,6)+1,0,1,CW_N2,CW_N3,CW_N4,CW_N5,CW_N6),CHOOSE(MIN(N_CW_A,2)+1,0,CW_A1,CW_A2)))*CW_PER_SWING*AM2184,AM2184))</f>
        <v>17.894217024684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2*ROUNDUP(G2185*1000/V_ZENER,0)*PRICE_Z+(4+IF(CORE_MODE=1,1,0)+IF(OR(CORE_MODE=3,CORE_MODE=4),IF(A_FEED=2,0,1)+2*N_CW+2*N_CW_A,0))*ROUNDUP(G2185*DIODE_SAFETY/V_STICK,0)*PRICE_STICK</f>
        <v>74.4</v>
      </c>
      <c r="AG2185" s="24" t="n">
        <f aca="false">SUM(X2185:AF2185)</f>
        <v>3146.38162734</v>
      </c>
      <c r="AH2185" s="20" t="n">
        <f aca="false">FIXED_BOM</f>
        <v>3754</v>
      </c>
      <c r="AI2185" s="24" t="n">
        <f aca="false">(AG2185+AH2185)*(1+CONT)</f>
        <v>7935.438871441</v>
      </c>
      <c r="AJ2185" s="24" t="n">
        <f aca="false">IF(AR2185&gt;0,AI2185/AR2185,1000000000000)</f>
        <v>765.05182700286</v>
      </c>
      <c r="AK2185" s="8" t="n">
        <f aca="false">IF(AND(AP2185&gt;=V_NEED,AR2185&gt;=P_MIN,AQ2185&gt;=Z_MIN,F2185&lt;=N_CAP,D2185&lt;=R_MAX,OR(CORONA_REQ=0,O2185&gt;=G2185),OR(CORE_MODE&lt;&gt;3,E_CORE&lt;=E_NULL_MAX),N_CW_A_OK="yes"),1,0)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IF(CORE_MODE=1,G2185,IF(OR(CORE_MODE=3,CORE_MODE=4),IF(A_FEED=2,0,G2185)+(CHOOSE(N_CW+1,0,1,CW_N2,CW_N3,CW_N4,CW_N5,CW_N6)+IF(A_FEED=2,CHOOSE(MIN(N_CW_A,6)+1,0,1,CW_N2,CW_N3,CW_N4,CW_N5,CW_N6),CHOOSE(MIN(N_CW_A,2)+1,0,CW_A1,CW_A2)))*CW_PER_SWING*AM2185,AM2185))</f>
        <v>18.266058724914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2*ROUNDUP(G2186*1000/V_ZENER,0)*PRICE_Z+(4+IF(CORE_MODE=1,1,0)+IF(OR(CORE_MODE=3,CORE_MODE=4),IF(A_FEED=2,0,1)+2*N_CW+2*N_CW_A,0))*ROUNDUP(G2186*DIODE_SAFETY/V_STICK,0)*PRICE_STICK</f>
        <v>74.4</v>
      </c>
      <c r="AG2186" s="24" t="n">
        <f aca="false">SUM(X2186:AF2186)</f>
        <v>3767.41902631</v>
      </c>
      <c r="AH2186" s="20" t="n">
        <f aca="false">FIXED_BOM</f>
        <v>3754</v>
      </c>
      <c r="AI2186" s="24" t="n">
        <f aca="false">(AG2186+AH2186)*(1+CONT)</f>
        <v>8649.6318802565</v>
      </c>
      <c r="AJ2186" s="24" t="n">
        <f aca="false">IF(AR2186&gt;0,AI2186/AR2186,1000000000000)</f>
        <v>655.486785222357</v>
      </c>
      <c r="AK2186" s="8" t="n">
        <f aca="false">IF(AND(AP2186&gt;=V_NEED,AR2186&gt;=P_MIN,AQ2186&gt;=Z_MIN,F2186&lt;=N_CAP,D2186&lt;=R_MAX,OR(CORONA_REQ=0,O2186&gt;=G2186),OR(CORE_MODE&lt;&gt;3,E_CORE&lt;=E_NULL_MAX),N_CW_A_OK="yes"),1,0)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IF(CORE_MODE=1,G2186,IF(OR(CORE_MODE=3,CORE_MODE=4),IF(A_FEED=2,0,G2186)+(CHOOSE(N_CW+1,0,1,CW_N2,CW_N3,CW_N4,CW_N5,CW_N6)+IF(A_FEED=2,CHOOSE(MIN(N_CW_A,6)+1,0,1,CW_N2,CW_N3,CW_N4,CW_N5,CW_N6),CHOOSE(MIN(N_CW_A,2)+1,0,CW_A1,CW_A2)))*CW_PER_SWING*AM2186,AM2186))</f>
        <v>18.600854202216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2*ROUNDUP(G2187*1000/V_ZENER,0)*PRICE_Z+(4+IF(CORE_MODE=1,1,0)+IF(OR(CORE_MODE=3,CORE_MODE=4),IF(A_FEED=2,0,1)+2*N_CW+2*N_CW_A,0))*ROUNDUP(G2187*DIODE_SAFETY/V_STICK,0)*PRICE_STICK</f>
        <v>74.4</v>
      </c>
      <c r="AG2187" s="24" t="n">
        <f aca="false">SUM(X2187:AF2187)</f>
        <v>4388.45645072</v>
      </c>
      <c r="AH2187" s="20" t="n">
        <f aca="false">FIXED_BOM</f>
        <v>3754</v>
      </c>
      <c r="AI2187" s="24" t="n">
        <f aca="false">(AG2187+AH2187)*(1+CONT)</f>
        <v>9363.824918328</v>
      </c>
      <c r="AJ2187" s="24" t="n">
        <f aca="false">IF(AR2187&gt;0,AI2187/AR2187,1000000000000)</f>
        <v>584.060314170196</v>
      </c>
      <c r="AK2187" s="8" t="n">
        <f aca="false">IF(AND(AP2187&gt;=V_NEED,AR2187&gt;=P_MIN,AQ2187&gt;=Z_MIN,F2187&lt;=N_CAP,D2187&lt;=R_MAX,OR(CORONA_REQ=0,O2187&gt;=G2187),OR(CORE_MODE&lt;&gt;3,E_CORE&lt;=E_NULL_MAX),N_CW_A_OK="yes"),1,0)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IF(CORE_MODE=1,G2187,IF(OR(CORE_MODE=3,CORE_MODE=4),IF(A_FEED=2,0,G2187)+(CHOOSE(N_CW+1,0,1,CW_N2,CW_N3,CW_N4,CW_N5,CW_N6)+IF(A_FEED=2,CHOOSE(MIN(N_CW_A,6)+1,0,1,CW_N2,CW_N3,CW_N4,CW_N5,CW_N6),CHOOSE(MIN(N_CW_A,2)+1,0,CW_A1,CW_A2)))*CW_PER_SWING*AM2187,AM2187))</f>
        <v>18.871434245664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2*ROUNDUP(G2188*1000/V_ZENER,0)*PRICE_Z+(4+IF(CORE_MODE=1,1,0)+IF(OR(CORE_MODE=3,CORE_MODE=4),IF(A_FEED=2,0,1)+2*N_CW+2*N_CW_A,0))*ROUNDUP(G2188*DIODE_SAFETY/V_STICK,0)*PRICE_STICK</f>
        <v>74.4</v>
      </c>
      <c r="AG2188" s="24" t="n">
        <f aca="false">SUM(X2188:AF2188)</f>
        <v>5746.03675298</v>
      </c>
      <c r="AH2188" s="20" t="n">
        <f aca="false">FIXED_BOM</f>
        <v>3754</v>
      </c>
      <c r="AI2188" s="24" t="n">
        <f aca="false">(AG2188+AH2188)*(1+CONT)</f>
        <v>10925.042265927</v>
      </c>
      <c r="AJ2188" s="24" t="n">
        <f aca="false">IF(AR2188&gt;0,AI2188/AR2188,1000000000000)</f>
        <v>503.808652596617</v>
      </c>
      <c r="AK2188" s="8" t="n">
        <f aca="false">IF(AND(AP2188&gt;=V_NEED,AR2188&gt;=P_MIN,AQ2188&gt;=Z_MIN,F2188&lt;=N_CAP,D2188&lt;=R_MAX,OR(CORONA_REQ=0,O2188&gt;=G2188),OR(CORE_MODE&lt;&gt;3,E_CORE&lt;=E_NULL_MAX),N_CW_A_OK="yes"),1,0)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IF(CORE_MODE=1,G2188,IF(OR(CORE_MODE=3,CORE_MODE=4),IF(A_FEED=2,0,G2188)+(CHOOSE(N_CW+1,0,1,CW_N2,CW_N3,CW_N4,CW_N5,CW_N6)+IF(A_FEED=2,CHOOSE(MIN(N_CW_A,6)+1,0,1,CW_N2,CW_N3,CW_N4,CW_N5,CW_N6),CHOOSE(MIN(N_CW_A,2)+1,0,CW_A1,CW_A2)))*CW_PER_SWING*AM2188,AM2188))</f>
        <v>19.653611252418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2*ROUNDUP(G2189*1000/V_ZENER,0)*PRICE_Z+(4+IF(CORE_MODE=1,1,0)+IF(OR(CORE_MODE=3,CORE_MODE=4),IF(A_FEED=2,0,1)+2*N_CW+2*N_CW_A,0))*ROUNDUP(G2189*DIODE_SAFETY/V_STICK,0)*PRICE_STICK</f>
        <v>74.4</v>
      </c>
      <c r="AG2189" s="24" t="n">
        <f aca="false">SUM(X2189:AF2189)</f>
        <v>1807.75416822</v>
      </c>
      <c r="AH2189" s="20" t="n">
        <f aca="false">FIXED_BOM</f>
        <v>3754</v>
      </c>
      <c r="AI2189" s="24" t="n">
        <f aca="false">(AG2189+AH2189)*(1+CONT)</f>
        <v>6396.017293453</v>
      </c>
      <c r="AJ2189" s="24" t="n">
        <f aca="false">IF(AR2189&gt;0,AI2189/AR2189,1000000000000)</f>
        <v>1111.36645288842</v>
      </c>
      <c r="AK2189" s="8" t="n">
        <f aca="false">IF(AND(AP2189&gt;=V_NEED,AR2189&gt;=P_MIN,AQ2189&gt;=Z_MIN,F2189&lt;=N_CAP,D2189&lt;=R_MAX,OR(CORONA_REQ=0,O2189&gt;=G2189),OR(CORE_MODE&lt;&gt;3,E_CORE&lt;=E_NULL_MAX),N_CW_A_OK="yes"),1,0)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IF(CORE_MODE=1,G2189,IF(OR(CORE_MODE=3,CORE_MODE=4),IF(A_FEED=2,0,G2189)+(CHOOSE(N_CW+1,0,1,CW_N2,CW_N3,CW_N4,CW_N5,CW_N6)+IF(A_FEED=2,CHOOSE(MIN(N_CW_A,6)+1,0,1,CW_N2,CW_N3,CW_N4,CW_N5,CW_N6),CHOOSE(MIN(N_CW_A,2)+1,0,CW_A1,CW_A2)))*CW_PER_SWING*AM2189,AM2189))</f>
        <v>17.729482726098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2*ROUNDUP(G2190*1000/V_ZENER,0)*PRICE_Z+(4+IF(CORE_MODE=1,1,0)+IF(OR(CORE_MODE=3,CORE_MODE=4),IF(A_FEED=2,0,1)+2*N_CW+2*N_CW_A,0))*ROUNDUP(G2190*DIODE_SAFETY/V_STICK,0)*PRICE_STICK</f>
        <v>74.4</v>
      </c>
      <c r="AG2190" s="24" t="n">
        <f aca="false">SUM(X2190:AF2190)</f>
        <v>2553.77349158</v>
      </c>
      <c r="AH2190" s="20" t="n">
        <f aca="false">FIXED_BOM</f>
        <v>3754</v>
      </c>
      <c r="AI2190" s="24" t="n">
        <f aca="false">(AG2190+AH2190)*(1+CONT)</f>
        <v>7253.939515317</v>
      </c>
      <c r="AJ2190" s="24" t="n">
        <f aca="false">IF(AR2190&gt;0,AI2190/AR2190,1000000000000)</f>
        <v>790.347559197787</v>
      </c>
      <c r="AK2190" s="8" t="n">
        <f aca="false">IF(AND(AP2190&gt;=V_NEED,AR2190&gt;=P_MIN,AQ2190&gt;=Z_MIN,F2190&lt;=N_CAP,D2190&lt;=R_MAX,OR(CORONA_REQ=0,O2190&gt;=G2190),OR(CORE_MODE&lt;&gt;3,E_CORE&lt;=E_NULL_MAX),N_CW_A_OK="yes"),1,0)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IF(CORE_MODE=1,G2190,IF(OR(CORE_MODE=3,CORE_MODE=4),IF(A_FEED=2,0,G2190)+(CHOOSE(N_CW+1,0,1,CW_N2,CW_N3,CW_N4,CW_N5,CW_N6)+IF(A_FEED=2,CHOOSE(MIN(N_CW_A,6)+1,0,1,CW_N2,CW_N3,CW_N4,CW_N5,CW_N6),CHOOSE(MIN(N_CW_A,2)+1,0,CW_A1,CW_A2)))*CW_PER_SWING*AM2190,AM2190))</f>
        <v>18.090471173346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2*ROUNDUP(G2191*1000/V_ZENER,0)*PRICE_Z+(4+IF(CORE_MODE=1,1,0)+IF(OR(CORE_MODE=3,CORE_MODE=4),IF(A_FEED=2,0,1)+2*N_CW+2*N_CW_A,0))*ROUNDUP(G2191*DIODE_SAFETY/V_STICK,0)*PRICE_STICK</f>
        <v>74.4</v>
      </c>
      <c r="AG2191" s="24" t="n">
        <f aca="false">SUM(X2191:AF2191)</f>
        <v>3299.79280994</v>
      </c>
      <c r="AH2191" s="20" t="n">
        <f aca="false">FIXED_BOM</f>
        <v>3754</v>
      </c>
      <c r="AI2191" s="24" t="n">
        <f aca="false">(AG2191+AH2191)*(1+CONT)</f>
        <v>8111.861731431</v>
      </c>
      <c r="AJ2191" s="24" t="n">
        <f aca="false">IF(AR2191&gt;0,AI2191/AR2191,1000000000000)</f>
        <v>644.58381690639</v>
      </c>
      <c r="AK2191" s="8" t="n">
        <f aca="false">IF(AND(AP2191&gt;=V_NEED,AR2191&gt;=P_MIN,AQ2191&gt;=Z_MIN,F2191&lt;=N_CAP,D2191&lt;=R_MAX,OR(CORONA_REQ=0,O2191&gt;=G2191),OR(CORE_MODE&lt;&gt;3,E_CORE&lt;=E_NULL_MAX),N_CW_A_OK="yes"),1,0)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IF(CORE_MODE=1,G2191,IF(OR(CORE_MODE=3,CORE_MODE=4),IF(A_FEED=2,0,G2191)+(CHOOSE(N_CW+1,0,1,CW_N2,CW_N3,CW_N4,CW_N5,CW_N6)+IF(A_FEED=2,CHOOSE(MIN(N_CW_A,6)+1,0,1,CW_N2,CW_N3,CW_N4,CW_N5,CW_N6),CHOOSE(MIN(N_CW_A,2)+1,0,CW_A1,CW_A2)))*CW_PER_SWING*AM2191,AM2191))</f>
        <v>18.527075851284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2*ROUNDUP(G2192*1000/V_ZENER,0)*PRICE_Z+(4+IF(CORE_MODE=1,1,0)+IF(OR(CORE_MODE=3,CORE_MODE=4),IF(A_FEED=2,0,1)+2*N_CW+2*N_CW_A,0))*ROUNDUP(G2192*DIODE_SAFETY/V_STICK,0)*PRICE_STICK</f>
        <v>74.4</v>
      </c>
      <c r="AG2192" s="24" t="n">
        <f aca="false">SUM(X2192:AF2192)</f>
        <v>3930.30666092</v>
      </c>
      <c r="AH2192" s="20" t="n">
        <f aca="false">FIXED_BOM</f>
        <v>3754</v>
      </c>
      <c r="AI2192" s="24" t="n">
        <f aca="false">(AG2192+AH2192)*(1+CONT)</f>
        <v>8836.952660058</v>
      </c>
      <c r="AJ2192" s="24" t="n">
        <f aca="false">IF(AR2192&gt;0,AI2192/AR2192,1000000000000)</f>
        <v>551.7630544334</v>
      </c>
      <c r="AK2192" s="8" t="n">
        <f aca="false">IF(AND(AP2192&gt;=V_NEED,AR2192&gt;=P_MIN,AQ2192&gt;=Z_MIN,F2192&lt;=N_CAP,D2192&lt;=R_MAX,OR(CORONA_REQ=0,O2192&gt;=G2192),OR(CORE_MODE&lt;&gt;3,E_CORE&lt;=E_NULL_MAX),N_CW_A_OK="yes"),1,0)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IF(CORE_MODE=1,G2192,IF(OR(CORE_MODE=3,CORE_MODE=4),IF(A_FEED=2,0,G2192)+(CHOOSE(N_CW+1,0,1,CW_N2,CW_N3,CW_N4,CW_N5,CW_N6)+IF(A_FEED=2,CHOOSE(MIN(N_CW_A,6)+1,0,1,CW_N2,CW_N3,CW_N4,CW_N5,CW_N6),CHOOSE(MIN(N_CW_A,2)+1,0,CW_A1,CW_A2)))*CW_PER_SWING*AM2192,AM2192))</f>
        <v>18.85982971158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2*ROUNDUP(G2193*1000/V_ZENER,0)*PRICE_Z+(4+IF(CORE_MODE=1,1,0)+IF(OR(CORE_MODE=3,CORE_MODE=4),IF(A_FEED=2,0,1)+2*N_CW+2*N_CW_A,0))*ROUNDUP(G2193*DIODE_SAFETY/V_STICK,0)*PRICE_STICK</f>
        <v>74.4</v>
      </c>
      <c r="AG2193" s="24" t="n">
        <f aca="false">SUM(X2193:AF2193)</f>
        <v>4676.32597928</v>
      </c>
      <c r="AH2193" s="20" t="n">
        <f aca="false">FIXED_BOM</f>
        <v>3754</v>
      </c>
      <c r="AI2193" s="24" t="n">
        <f aca="false">(AG2193+AH2193)*(1+CONT)</f>
        <v>9694.874876172</v>
      </c>
      <c r="AJ2193" s="24" t="n">
        <f aca="false">IF(AR2193&gt;0,AI2193/AR2193,1000000000000)</f>
        <v>499.119174628583</v>
      </c>
      <c r="AK2193" s="8" t="n">
        <f aca="false">IF(AND(AP2193&gt;=V_NEED,AR2193&gt;=P_MIN,AQ2193&gt;=Z_MIN,F2193&lt;=N_CAP,D2193&lt;=R_MAX,OR(CORONA_REQ=0,O2193&gt;=G2193),OR(CORE_MODE&lt;&gt;3,E_CORE&lt;=E_NULL_MAX),N_CW_A_OK="yes"),1,0)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IF(CORE_MODE=1,G2193,IF(OR(CORE_MODE=3,CORE_MODE=4),IF(A_FEED=2,0,G2193)+(CHOOSE(N_CW+1,0,1,CW_N2,CW_N3,CW_N4,CW_N5,CW_N6)+IF(A_FEED=2,CHOOSE(MIN(N_CW_A,6)+1,0,1,CW_N2,CW_N3,CW_N4,CW_N5,CW_N6),CHOOSE(MIN(N_CW_A,2)+1,0,CW_A1,CW_A2)))*CW_PER_SWING*AM2193,AM2193))</f>
        <v>19.346001964146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2*ROUNDUP(G2194*1000/V_ZENER,0)*PRICE_Z+(4+IF(CORE_MODE=1,1,0)+IF(OR(CORE_MODE=3,CORE_MODE=4),IF(A_FEED=2,0,1)+2*N_CW+2*N_CW_A,0))*ROUNDUP(G2194*DIODE_SAFETY/V_STICK,0)*PRICE_STICK</f>
        <v>74.4</v>
      </c>
      <c r="AG2194" s="24" t="n">
        <f aca="false">SUM(X2194:AF2194)</f>
        <v>6052.85913665</v>
      </c>
      <c r="AH2194" s="20" t="n">
        <f aca="false">FIXED_BOM</f>
        <v>3754</v>
      </c>
      <c r="AI2194" s="24" t="n">
        <f aca="false">(AG2194+AH2194)*(1+CONT)</f>
        <v>11277.8880071475</v>
      </c>
      <c r="AJ2194" s="24" t="n">
        <f aca="false">IF(AR2194&gt;0,AI2194/AR2194,1000000000000)</f>
        <v>429.576012003699</v>
      </c>
      <c r="AK2194" s="8" t="n">
        <f aca="false">IF(AND(AP2194&gt;=V_NEED,AR2194&gt;=P_MIN,AQ2194&gt;=Z_MIN,F2194&lt;=N_CAP,D2194&lt;=R_MAX,OR(CORONA_REQ=0,O2194&gt;=G2194),OR(CORE_MODE&lt;&gt;3,E_CORE&lt;=E_NULL_MAX),N_CW_A_OK="yes"),1,0)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IF(CORE_MODE=1,G2194,IF(OR(CORE_MODE=3,CORE_MODE=4),IF(A_FEED=2,0,G2194)+(CHOOSE(N_CW+1,0,1,CW_N2,CW_N3,CW_N4,CW_N5,CW_N6)+IF(A_FEED=2,CHOOSE(MIN(N_CW_A,6)+1,0,1,CW_N2,CW_N3,CW_N4,CW_N5,CW_N6),CHOOSE(MIN(N_CW_A,2)+1,0,CW_A1,CW_A2)))*CW_PER_SWING*AM2194,AM2194))</f>
        <v>20.173183680078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2*ROUNDUP(G2195*1000/V_ZENER,0)*PRICE_Z+(4+IF(CORE_MODE=1,1,0)+IF(OR(CORE_MODE=3,CORE_MODE=4),IF(A_FEED=2,0,1)+2*N_CW+2*N_CW_A,0))*ROUNDUP(G2195*DIODE_SAFETY/V_STICK,0)*PRICE_STICK</f>
        <v>74.4</v>
      </c>
      <c r="AG2195" s="24" t="n">
        <f aca="false">SUM(X2195:AF2195)</f>
        <v>1942.21250768</v>
      </c>
      <c r="AH2195" s="20" t="n">
        <f aca="false">FIXED_BOM</f>
        <v>3754</v>
      </c>
      <c r="AI2195" s="24" t="n">
        <f aca="false">(AG2195+AH2195)*(1+CONT)</f>
        <v>6550.644383832</v>
      </c>
      <c r="AJ2195" s="24" t="n">
        <f aca="false">IF(AR2195&gt;0,AI2195/AR2195,1000000000000)</f>
        <v>985.476021414168</v>
      </c>
      <c r="AK2195" s="8" t="n">
        <f aca="false">IF(AND(AP2195&gt;=V_NEED,AR2195&gt;=P_MIN,AQ2195&gt;=Z_MIN,F2195&lt;=N_CAP,D2195&lt;=R_MAX,OR(CORONA_REQ=0,O2195&gt;=G2195),OR(CORE_MODE&lt;&gt;3,E_CORE&lt;=E_NULL_MAX),N_CW_A_OK="yes"),1,0)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IF(CORE_MODE=1,G2195,IF(OR(CORE_MODE=3,CORE_MODE=4),IF(A_FEED=2,0,G2195)+(CHOOSE(N_CW+1,0,1,CW_N2,CW_N3,CW_N4,CW_N5,CW_N6)+IF(A_FEED=2,CHOOSE(MIN(N_CW_A,6)+1,0,1,CW_N2,CW_N3,CW_N4,CW_N5,CW_N6),CHOOSE(MIN(N_CW_A,2)+1,0,CW_A1,CW_A2)))*CW_PER_SWING*AM2195,AM2195))</f>
        <v>17.783897549418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2*ROUNDUP(G2196*1000/V_ZENER,0)*PRICE_Z+(4+IF(CORE_MODE=1,1,0)+IF(OR(CORE_MODE=3,CORE_MODE=4),IF(A_FEED=2,0,1)+2*N_CW+2*N_CW_A,0))*ROUNDUP(G2196*DIODE_SAFETY/V_STICK,0)*PRICE_STICK</f>
        <v>74.4</v>
      </c>
      <c r="AG2196" s="24" t="n">
        <f aca="false">SUM(X2196:AF2196)</f>
        <v>2697.70819411</v>
      </c>
      <c r="AH2196" s="20" t="n">
        <f aca="false">FIXED_BOM</f>
        <v>3754</v>
      </c>
      <c r="AI2196" s="24" t="n">
        <f aca="false">(AG2196+AH2196)*(1+CONT)</f>
        <v>7419.4644232265</v>
      </c>
      <c r="AJ2196" s="24" t="n">
        <f aca="false">IF(AR2196&gt;0,AI2196/AR2196,1000000000000)</f>
        <v>701.561410507492</v>
      </c>
      <c r="AK2196" s="8" t="n">
        <f aca="false">IF(AND(AP2196&gt;=V_NEED,AR2196&gt;=P_MIN,AQ2196&gt;=Z_MIN,F2196&lt;=N_CAP,D2196&lt;=R_MAX,OR(CORONA_REQ=0,O2196&gt;=G2196),OR(CORE_MODE&lt;&gt;3,E_CORE&lt;=E_NULL_MAX),N_CW_A_OK="yes"),1,0)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IF(CORE_MODE=1,G2196,IF(OR(CORE_MODE=3,CORE_MODE=4),IF(A_FEED=2,0,G2196)+(CHOOSE(N_CW+1,0,1,CW_N2,CW_N3,CW_N4,CW_N5,CW_N6)+IF(A_FEED=2,CHOOSE(MIN(N_CW_A,6)+1,0,1,CW_N2,CW_N3,CW_N4,CW_N5,CW_N6),CHOOSE(MIN(N_CW_A,2)+1,0,CW_A1,CW_A2)))*CW_PER_SWING*AM2196,AM2196))</f>
        <v>18.269938221678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2*ROUNDUP(G2197*1000/V_ZENER,0)*PRICE_Z+(4+IF(CORE_MODE=1,1,0)+IF(OR(CORE_MODE=3,CORE_MODE=4),IF(A_FEED=2,0,1)+2*N_CW+2*N_CW_A,0))*ROUNDUP(G2197*DIODE_SAFETY/V_STICK,0)*PRICE_STICK</f>
        <v>74.4</v>
      </c>
      <c r="AG2197" s="24" t="n">
        <f aca="false">SUM(X2197:AF2197)</f>
        <v>3453.20402298</v>
      </c>
      <c r="AH2197" s="20" t="n">
        <f aca="false">FIXED_BOM</f>
        <v>3754</v>
      </c>
      <c r="AI2197" s="24" t="n">
        <f aca="false">(AG2197+AH2197)*(1+CONT)</f>
        <v>8288.284626427</v>
      </c>
      <c r="AJ2197" s="24" t="n">
        <f aca="false">IF(AR2197&gt;0,AI2197/AR2197,1000000000000)</f>
        <v>571.483578232229</v>
      </c>
      <c r="AK2197" s="8" t="n">
        <f aca="false">IF(AND(AP2197&gt;=V_NEED,AR2197&gt;=P_MIN,AQ2197&gt;=Z_MIN,F2197&lt;=N_CAP,D2197&lt;=R_MAX,OR(CORONA_REQ=0,O2197&gt;=G2197),OR(CORE_MODE&lt;&gt;3,E_CORE&lt;=E_NULL_MAX),N_CW_A_OK="yes"),1,0)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IF(CORE_MODE=1,G2197,IF(OR(CORE_MODE=3,CORE_MODE=4),IF(A_FEED=2,0,G2197)+(CHOOSE(N_CW+1,0,1,CW_N2,CW_N3,CW_N4,CW_N5,CW_N6)+IF(A_FEED=2,CHOOSE(MIN(N_CW_A,6)+1,0,1,CW_N2,CW_N3,CW_N4,CW_N5,CW_N6),CHOOSE(MIN(N_CW_A,2)+1,0,CW_A1,CW_A2)))*CW_PER_SWING*AM2197,AM2197))</f>
        <v>18.699475763826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2*ROUNDUP(G2198*1000/V_ZENER,0)*PRICE_Z+(4+IF(CORE_MODE=1,1,0)+IF(OR(CORE_MODE=3,CORE_MODE=4),IF(A_FEED=2,0,1)+2*N_CW+2*N_CW_A,0))*ROUNDUP(G2198*DIODE_SAFETY/V_STICK,0)*PRICE_STICK</f>
        <v>74.4</v>
      </c>
      <c r="AG2198" s="24" t="n">
        <f aca="false">SUM(X2198:AF2198)</f>
        <v>4208.69970791</v>
      </c>
      <c r="AH2198" s="20" t="n">
        <f aca="false">FIXED_BOM</f>
        <v>3754</v>
      </c>
      <c r="AI2198" s="24" t="n">
        <f aca="false">(AG2198+AH2198)*(1+CONT)</f>
        <v>9157.1046640965</v>
      </c>
      <c r="AJ2198" s="24" t="n">
        <f aca="false">IF(AR2198&gt;0,AI2198/AR2198,1000000000000)</f>
        <v>497.229845335783</v>
      </c>
      <c r="AK2198" s="8" t="n">
        <f aca="false">IF(AND(AP2198&gt;=V_NEED,AR2198&gt;=P_MIN,AQ2198&gt;=Z_MIN,F2198&lt;=N_CAP,D2198&lt;=R_MAX,OR(CORONA_REQ=0,O2198&gt;=G2198),OR(CORE_MODE&lt;&gt;3,E_CORE&lt;=E_NULL_MAX),N_CW_A_OK="yes"),1,0)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IF(CORE_MODE=1,G2198,IF(OR(CORE_MODE=3,CORE_MODE=4),IF(A_FEED=2,0,G2198)+(CHOOSE(N_CW+1,0,1,CW_N2,CW_N3,CW_N4,CW_N5,CW_N6)+IF(A_FEED=2,CHOOSE(MIN(N_CW_A,6)+1,0,1,CW_N2,CW_N3,CW_N4,CW_N5,CW_N6),CHOOSE(MIN(N_CW_A,2)+1,0,CW_A1,CW_A2)))*CW_PER_SWING*AM2198,AM2198))</f>
        <v>19.19907345213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2*ROUNDUP(G2199*1000/V_ZENER,0)*PRICE_Z+(4+IF(CORE_MODE=1,1,0)+IF(OR(CORE_MODE=3,CORE_MODE=4),IF(A_FEED=2,0,1)+2*N_CW+2*N_CW_A,0))*ROUNDUP(G2199*DIODE_SAFETY/V_STICK,0)*PRICE_STICK</f>
        <v>74.4</v>
      </c>
      <c r="AG2199" s="24" t="n">
        <f aca="false">SUM(X2199:AF2199)</f>
        <v>4964.19545434</v>
      </c>
      <c r="AH2199" s="20" t="n">
        <f aca="false">FIXED_BOM</f>
        <v>3754</v>
      </c>
      <c r="AI2199" s="24" t="n">
        <f aca="false">(AG2199+AH2199)*(1+CONT)</f>
        <v>10025.924772491</v>
      </c>
      <c r="AJ2199" s="24" t="n">
        <f aca="false">IF(AR2199&gt;0,AI2199/AR2199,1000000000000)</f>
        <v>448.448028638403</v>
      </c>
      <c r="AK2199" s="8" t="n">
        <f aca="false">IF(AND(AP2199&gt;=V_NEED,AR2199&gt;=P_MIN,AQ2199&gt;=Z_MIN,F2199&lt;=N_CAP,D2199&lt;=R_MAX,OR(CORONA_REQ=0,O2199&gt;=G2199),OR(CORE_MODE&lt;&gt;3,E_CORE&lt;=E_NULL_MAX),N_CW_A_OK="yes"),1,0)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IF(CORE_MODE=1,G2199,IF(OR(CORE_MODE=3,CORE_MODE=4),IF(A_FEED=2,0,G2199)+(CHOOSE(N_CW+1,0,1,CW_N2,CW_N3,CW_N4,CW_N5,CW_N6)+IF(A_FEED=2,CHOOSE(MIN(N_CW_A,6)+1,0,1,CW_N2,CW_N3,CW_N4,CW_N5,CW_N6),CHOOSE(MIN(N_CW_A,2)+1,0,CW_A1,CW_A2)))*CW_PER_SWING*AM2199,AM2199))</f>
        <v>19.716706131408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2*ROUNDUP(G2200*1000/V_ZENER,0)*PRICE_Z+(4+IF(CORE_MODE=1,1,0)+IF(OR(CORE_MODE=3,CORE_MODE=4),IF(A_FEED=2,0,1)+2*N_CW+2*N_CW_A,0))*ROUNDUP(G2200*DIODE_SAFETY/V_STICK,0)*PRICE_STICK</f>
        <v>74.4</v>
      </c>
      <c r="AG2200" s="24" t="n">
        <f aca="false">SUM(X2200:AF2200)</f>
        <v>6475.18695617</v>
      </c>
      <c r="AH2200" s="20" t="n">
        <f aca="false">FIXED_BOM</f>
        <v>3754</v>
      </c>
      <c r="AI2200" s="24" t="n">
        <f aca="false">(AG2200+AH2200)*(1+CONT)</f>
        <v>11763.5649995955</v>
      </c>
      <c r="AJ2200" s="24" t="n">
        <f aca="false">IF(AR2200&gt;0,AI2200/AR2200,1000000000000)</f>
        <v>389.757087257709</v>
      </c>
      <c r="AK2200" s="8" t="n">
        <f aca="false">IF(AND(AP2200&gt;=V_NEED,AR2200&gt;=P_MIN,AQ2200&gt;=Z_MIN,F2200&lt;=N_CAP,D2200&lt;=R_MAX,OR(CORONA_REQ=0,O2200&gt;=G2200),OR(CORE_MODE&lt;&gt;3,E_CORE&lt;=E_NULL_MAX),N_CW_A_OK="yes"),1,0)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IF(CORE_MODE=1,G2200,IF(OR(CORE_MODE=3,CORE_MODE=4),IF(A_FEED=2,0,G2200)+(CHOOSE(N_CW+1,0,1,CW_N2,CW_N3,CW_N4,CW_N5,CW_N6)+IF(A_FEED=2,CHOOSE(MIN(N_CW_A,6)+1,0,1,CW_N2,CW_N3,CW_N4,CW_N5,CW_N6),CHOOSE(MIN(N_CW_A,2)+1,0,CW_A1,CW_A2)))*CW_PER_SWING*AM2200,AM2200))</f>
        <v>20.525547250494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2*ROUNDUP(G2201*1000/V_ZENER,0)*PRICE_Z+(4+IF(CORE_MODE=1,1,0)+IF(OR(CORE_MODE=3,CORE_MODE=4),IF(A_FEED=2,0,1)+2*N_CW+2*N_CW_A,0))*ROUNDUP(G2201*DIODE_SAFETY/V_STICK,0)*PRICE_STICK</f>
        <v>74.4</v>
      </c>
      <c r="AG2201" s="24" t="n">
        <f aca="false">SUM(X2201:AF2201)</f>
        <v>1862.54364624</v>
      </c>
      <c r="AH2201" s="20" t="n">
        <f aca="false">FIXED_BOM</f>
        <v>3754</v>
      </c>
      <c r="AI2201" s="24" t="n">
        <f aca="false">(AG2201+AH2201)*(1+CONT)</f>
        <v>6459.025193176</v>
      </c>
      <c r="AJ2201" s="24" t="n">
        <f aca="false">IF(AR2201&gt;0,AI2201/AR2201,1000000000000)</f>
        <v>1373.07486857116</v>
      </c>
      <c r="AK2201" s="8" t="n">
        <f aca="false">IF(AND(AP2201&gt;=V_NEED,AR2201&gt;=P_MIN,AQ2201&gt;=Z_MIN,F2201&lt;=N_CAP,D2201&lt;=R_MAX,OR(CORONA_REQ=0,O2201&gt;=G2201),OR(CORE_MODE&lt;&gt;3,E_CORE&lt;=E_NULL_MAX),N_CW_A_OK="yes"),1,0)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IF(CORE_MODE=1,G2201,IF(OR(CORE_MODE=3,CORE_MODE=4),IF(A_FEED=2,0,G2201)+(CHOOSE(N_CW+1,0,1,CW_N2,CW_N3,CW_N4,CW_N5,CW_N6)+IF(A_FEED=2,CHOOSE(MIN(N_CW_A,6)+1,0,1,CW_N2,CW_N3,CW_N4,CW_N5,CW_N6),CHOOSE(MIN(N_CW_A,2)+1,0,CW_A1,CW_A2)))*CW_PER_SWING*AM2201,AM2201))</f>
        <v>17.61866664129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2*ROUNDUP(G2202*1000/V_ZENER,0)*PRICE_Z+(4+IF(CORE_MODE=1,1,0)+IF(OR(CORE_MODE=3,CORE_MODE=4),IF(A_FEED=2,0,1)+2*N_CW+2*N_CW_A,0))*ROUNDUP(G2202*DIODE_SAFETY/V_STICK,0)*PRICE_STICK</f>
        <v>74.4</v>
      </c>
      <c r="AG2202" s="24" t="n">
        <f aca="false">SUM(X2202:AF2202)</f>
        <v>2510.47997179</v>
      </c>
      <c r="AH2202" s="20" t="n">
        <f aca="false">FIXED_BOM</f>
        <v>3754</v>
      </c>
      <c r="AI2202" s="24" t="n">
        <f aca="false">(AG2202+AH2202)*(1+CONT)</f>
        <v>7204.1519675585</v>
      </c>
      <c r="AJ2202" s="24" t="n">
        <f aca="false">IF(AR2202&gt;0,AI2202/AR2202,1000000000000)</f>
        <v>957.701433113131</v>
      </c>
      <c r="AK2202" s="8" t="n">
        <f aca="false">IF(AND(AP2202&gt;=V_NEED,AR2202&gt;=P_MIN,AQ2202&gt;=Z_MIN,F2202&lt;=N_CAP,D2202&lt;=R_MAX,OR(CORONA_REQ=0,O2202&gt;=G2202),OR(CORE_MODE&lt;&gt;3,E_CORE&lt;=E_NULL_MAX),N_CW_A_OK="yes"),1,0)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IF(CORE_MODE=1,G2202,IF(OR(CORE_MODE=3,CORE_MODE=4),IF(A_FEED=2,0,G2202)+(CHOOSE(N_CW+1,0,1,CW_N2,CW_N3,CW_N4,CW_N5,CW_N6)+IF(A_FEED=2,CHOOSE(MIN(N_CW_A,6)+1,0,1,CW_N2,CW_N3,CW_N4,CW_N5,CW_N6),CHOOSE(MIN(N_CW_A,2)+1,0,CW_A1,CW_A2)))*CW_PER_SWING*AM2202,AM2202))</f>
        <v>17.886449542104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2*ROUNDUP(G2203*1000/V_ZENER,0)*PRICE_Z+(4+IF(CORE_MODE=1,1,0)+IF(OR(CORE_MODE=3,CORE_MODE=4),IF(A_FEED=2,0,1)+2*N_CW+2*N_CW_A,0))*ROUNDUP(G2203*DIODE_SAFETY/V_STICK,0)*PRICE_STICK</f>
        <v>74.4</v>
      </c>
      <c r="AG2203" s="24" t="n">
        <f aca="false">SUM(X2203:AF2203)</f>
        <v>3283.89402369</v>
      </c>
      <c r="AH2203" s="20" t="n">
        <f aca="false">FIXED_BOM</f>
        <v>3754</v>
      </c>
      <c r="AI2203" s="24" t="n">
        <f aca="false">(AG2203+AH2203)*(1+CONT)</f>
        <v>8093.5781272435</v>
      </c>
      <c r="AJ2203" s="24" t="n">
        <f aca="false">IF(AR2203&gt;0,AI2203/AR2203,1000000000000)</f>
        <v>782.501122208363</v>
      </c>
      <c r="AK2203" s="8" t="n">
        <f aca="false">IF(AND(AP2203&gt;=V_NEED,AR2203&gt;=P_MIN,AQ2203&gt;=Z_MIN,F2203&lt;=N_CAP,D2203&lt;=R_MAX,OR(CORONA_REQ=0,O2203&gt;=G2203),OR(CORE_MODE&lt;&gt;3,E_CORE&lt;=E_NULL_MAX),N_CW_A_OK="yes"),1,0)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IF(CORE_MODE=1,G2203,IF(OR(CORE_MODE=3,CORE_MODE=4),IF(A_FEED=2,0,G2203)+(CHOOSE(N_CW+1,0,1,CW_N2,CW_N3,CW_N4,CW_N5,CW_N6)+IF(A_FEED=2,CHOOSE(MIN(N_CW_A,6)+1,0,1,CW_N2,CW_N3,CW_N4,CW_N5,CW_N6),CHOOSE(MIN(N_CW_A,2)+1,0,CW_A1,CW_A2)))*CW_PER_SWING*AM2203,AM2203))</f>
        <v>18.257781899214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2*ROUNDUP(G2204*1000/V_ZENER,0)*PRICE_Z+(4+IF(CORE_MODE=1,1,0)+IF(OR(CORE_MODE=3,CORE_MODE=4),IF(A_FEED=2,0,1)+2*N_CW+2*N_CW_A,0))*ROUNDUP(G2204*DIODE_SAFETY/V_STICK,0)*PRICE_STICK</f>
        <v>74.4</v>
      </c>
      <c r="AG2204" s="24" t="n">
        <f aca="false">SUM(X2204:AF2204)</f>
        <v>3931.83042121</v>
      </c>
      <c r="AH2204" s="20" t="n">
        <f aca="false">FIXED_BOM</f>
        <v>3754</v>
      </c>
      <c r="AI2204" s="24" t="n">
        <f aca="false">(AG2204+AH2204)*(1+CONT)</f>
        <v>8838.7049843915</v>
      </c>
      <c r="AJ2204" s="24" t="n">
        <f aca="false">IF(AR2204&gt;0,AI2204/AR2204,1000000000000)</f>
        <v>671.688730344451</v>
      </c>
      <c r="AK2204" s="8" t="n">
        <f aca="false">IF(AND(AP2204&gt;=V_NEED,AR2204&gt;=P_MIN,AQ2204&gt;=Z_MIN,F2204&lt;=N_CAP,D2204&lt;=R_MAX,OR(CORONA_REQ=0,O2204&gt;=G2204),OR(CORE_MODE&lt;&gt;3,E_CORE&lt;=E_NULL_MAX),N_CW_A_OK="yes"),1,0)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IF(CORE_MODE=1,G2204,IF(OR(CORE_MODE=3,CORE_MODE=4),IF(A_FEED=2,0,G2204)+(CHOOSE(N_CW+1,0,1,CW_N2,CW_N3,CW_N4,CW_N5,CW_N6)+IF(A_FEED=2,CHOOSE(MIN(N_CW_A,6)+1,0,1,CW_N2,CW_N3,CW_N4,CW_N5,CW_N6),CHOOSE(MIN(N_CW_A,2)+1,0,CW_A1,CW_A2)))*CW_PER_SWING*AM2204,AM2204))</f>
        <v>18.591354953028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2*ROUNDUP(G2205*1000/V_ZENER,0)*PRICE_Z+(4+IF(CORE_MODE=1,1,0)+IF(OR(CORE_MODE=3,CORE_MODE=4),IF(A_FEED=2,0,1)+2*N_CW+2*N_CW_A,0))*ROUNDUP(G2205*DIODE_SAFETY/V_STICK,0)*PRICE_STICK</f>
        <v>74.4</v>
      </c>
      <c r="AG2205" s="24" t="n">
        <f aca="false">SUM(X2205:AF2205)</f>
        <v>4579.76679629</v>
      </c>
      <c r="AH2205" s="20" t="n">
        <f aca="false">FIXED_BOM</f>
        <v>3754</v>
      </c>
      <c r="AI2205" s="24" t="n">
        <f aca="false">(AG2205+AH2205)*(1+CONT)</f>
        <v>9583.8318157335</v>
      </c>
      <c r="AJ2205" s="24" t="n">
        <f aca="false">IF(AR2205&gt;0,AI2205/AR2205,1000000000000)</f>
        <v>600.014538320247</v>
      </c>
      <c r="AK2205" s="8" t="n">
        <f aca="false">IF(AND(AP2205&gt;=V_NEED,AR2205&gt;=P_MIN,AQ2205&gt;=Z_MIN,F2205&lt;=N_CAP,D2205&lt;=R_MAX,OR(CORONA_REQ=0,O2205&gt;=G2205),OR(CORE_MODE&lt;&gt;3,E_CORE&lt;=E_NULL_MAX),N_CW_A_OK="yes"),1,0)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IF(CORE_MODE=1,G2205,IF(OR(CORE_MODE=3,CORE_MODE=4),IF(A_FEED=2,0,G2205)+(CHOOSE(N_CW+1,0,1,CW_N2,CW_N3,CW_N4,CW_N5,CW_N6)+IF(A_FEED=2,CHOOSE(MIN(N_CW_A,6)+1,0,1,CW_N2,CW_N3,CW_N4,CW_N5,CW_N6),CHOOSE(MIN(N_CW_A,2)+1,0,CW_A1,CW_A2)))*CW_PER_SWING*AM2205,AM2205))</f>
        <v>18.860950266444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2*ROUNDUP(G2206*1000/V_ZENER,0)*PRICE_Z+(4+IF(CORE_MODE=1,1,0)+IF(OR(CORE_MODE=3,CORE_MODE=4),IF(A_FEED=2,0,1)+2*N_CW+2*N_CW_A,0))*ROUNDUP(G2206*DIODE_SAFETY/V_STICK,0)*PRICE_STICK</f>
        <v>74.4</v>
      </c>
      <c r="AG2206" s="24" t="n">
        <f aca="false">SUM(X2206:AF2206)</f>
        <v>6001.11724571</v>
      </c>
      <c r="AH2206" s="20" t="n">
        <f aca="false">FIXED_BOM</f>
        <v>3754</v>
      </c>
      <c r="AI2206" s="24" t="n">
        <f aca="false">(AG2206+AH2206)*(1+CONT)</f>
        <v>11218.3848325665</v>
      </c>
      <c r="AJ2206" s="24" t="n">
        <f aca="false">IF(AR2206&gt;0,AI2206/AR2206,1000000000000)</f>
        <v>518.740215348251</v>
      </c>
      <c r="AK2206" s="8" t="n">
        <f aca="false">IF(AND(AP2206&gt;=V_NEED,AR2206&gt;=P_MIN,AQ2206&gt;=Z_MIN,F2206&lt;=N_CAP,D2206&lt;=R_MAX,OR(CORONA_REQ=0,O2206&gt;=G2206),OR(CORE_MODE&lt;&gt;3,E_CORE&lt;=E_NULL_MAX),N_CW_A_OK="yes"),1,0)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IF(CORE_MODE=1,G2206,IF(OR(CORE_MODE=3,CORE_MODE=4),IF(A_FEED=2,0,G2206)+(CHOOSE(N_CW+1,0,1,CW_N2,CW_N3,CW_N4,CW_N5,CW_N6)+IF(A_FEED=2,CHOOSE(MIN(N_CW_A,6)+1,0,1,CW_N2,CW_N3,CW_N4,CW_N5,CW_N6),CHOOSE(MIN(N_CW_A,2)+1,0,CW_A1,CW_A2)))*CW_PER_SWING*AM2206,AM2206))</f>
        <v>19.640746094112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2*ROUNDUP(G2207*1000/V_ZENER,0)*PRICE_Z+(4+IF(CORE_MODE=1,1,0)+IF(OR(CORE_MODE=3,CORE_MODE=4),IF(A_FEED=2,0,1)+2*N_CW+2*N_CW_A,0))*ROUNDUP(G2207*DIODE_SAFETY/V_STICK,0)*PRICE_STICK</f>
        <v>74.4</v>
      </c>
      <c r="AG2207" s="24" t="n">
        <f aca="false">SUM(X2207:AF2207)</f>
        <v>1886.23470615</v>
      </c>
      <c r="AH2207" s="20" t="n">
        <f aca="false">FIXED_BOM</f>
        <v>3754</v>
      </c>
      <c r="AI2207" s="24" t="n">
        <f aca="false">(AG2207+AH2207)*(1+CONT)</f>
        <v>6486.2699120725</v>
      </c>
      <c r="AJ2207" s="24" t="n">
        <f aca="false">IF(AR2207&gt;0,AI2207/AR2207,1000000000000)</f>
        <v>1132.93313406333</v>
      </c>
      <c r="AK2207" s="8" t="n">
        <f aca="false">IF(AND(AP2207&gt;=V_NEED,AR2207&gt;=P_MIN,AQ2207&gt;=Z_MIN,F2207&lt;=N_CAP,D2207&lt;=R_MAX,OR(CORONA_REQ=0,O2207&gt;=G2207),OR(CORE_MODE&lt;&gt;3,E_CORE&lt;=E_NULL_MAX),N_CW_A_OK="yes"),1,0)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IF(CORE_MODE=1,G2207,IF(OR(CORE_MODE=3,CORE_MODE=4),IF(A_FEED=2,0,G2207)+(CHOOSE(N_CW+1,0,1,CW_N2,CW_N3,CW_N4,CW_N5,CW_N6)+IF(A_FEED=2,CHOOSE(MIN(N_CW_A,6)+1,0,1,CW_N2,CW_N3,CW_N4,CW_N5,CW_N6),CHOOSE(MIN(N_CW_A,2)+1,0,CW_A1,CW_A2)))*CW_PER_SWING*AM2207,AM2207))</f>
        <v>17.720802670428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2*ROUNDUP(G2208*1000/V_ZENER,0)*PRICE_Z+(4+IF(CORE_MODE=1,1,0)+IF(OR(CORE_MODE=3,CORE_MODE=4),IF(A_FEED=2,0,1)+2*N_CW+2*N_CW_A,0))*ROUNDUP(G2208*DIODE_SAFETY/V_STICK,0)*PRICE_STICK</f>
        <v>74.4</v>
      </c>
      <c r="AG2208" s="24" t="n">
        <f aca="false">SUM(X2208:AF2208)</f>
        <v>2671.49424446</v>
      </c>
      <c r="AH2208" s="20" t="n">
        <f aca="false">FIXED_BOM</f>
        <v>3754</v>
      </c>
      <c r="AI2208" s="24" t="n">
        <f aca="false">(AG2208+AH2208)*(1+CONT)</f>
        <v>7389.318381129</v>
      </c>
      <c r="AJ2208" s="24" t="n">
        <f aca="false">IF(AR2208&gt;0,AI2208/AR2208,1000000000000)</f>
        <v>810.473554476908</v>
      </c>
      <c r="AK2208" s="8" t="n">
        <f aca="false">IF(AND(AP2208&gt;=V_NEED,AR2208&gt;=P_MIN,AQ2208&gt;=Z_MIN,F2208&lt;=N_CAP,D2208&lt;=R_MAX,OR(CORONA_REQ=0,O2208&gt;=G2208),OR(CORE_MODE&lt;&gt;3,E_CORE&lt;=E_NULL_MAX),N_CW_A_OK="yes"),1,0)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IF(CORE_MODE=1,G2208,IF(OR(CORE_MODE=3,CORE_MODE=4),IF(A_FEED=2,0,G2208)+(CHOOSE(N_CW+1,0,1,CW_N2,CW_N3,CW_N4,CW_N5,CW_N6)+IF(A_FEED=2,CHOOSE(MIN(N_CW_A,6)+1,0,1,CW_N2,CW_N3,CW_N4,CW_N5,CW_N6),CHOOSE(MIN(N_CW_A,2)+1,0,CW_A1,CW_A2)))*CW_PER_SWING*AM2208,AM2208))</f>
        <v>18.07985561382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2*ROUNDUP(G2209*1000/V_ZENER,0)*PRICE_Z+(4+IF(CORE_MODE=1,1,0)+IF(OR(CORE_MODE=3,CORE_MODE=4),IF(A_FEED=2,0,1)+2*N_CW+2*N_CW_A,0))*ROUNDUP(G2209*DIODE_SAFETY/V_STICK,0)*PRICE_STICK</f>
        <v>74.4</v>
      </c>
      <c r="AG2209" s="24" t="n">
        <f aca="false">SUM(X2209:AF2209)</f>
        <v>3456.75383777</v>
      </c>
      <c r="AH2209" s="20" t="n">
        <f aca="false">FIXED_BOM</f>
        <v>3754</v>
      </c>
      <c r="AI2209" s="24" t="n">
        <f aca="false">(AG2209+AH2209)*(1+CONT)</f>
        <v>8292.3669134355</v>
      </c>
      <c r="AJ2209" s="24" t="n">
        <f aca="false">IF(AR2209&gt;0,AI2209/AR2209,1000000000000)</f>
        <v>662.346766276979</v>
      </c>
      <c r="AK2209" s="8" t="n">
        <f aca="false">IF(AND(AP2209&gt;=V_NEED,AR2209&gt;=P_MIN,AQ2209&gt;=Z_MIN,F2209&lt;=N_CAP,D2209&lt;=R_MAX,OR(CORONA_REQ=0,O2209&gt;=G2209),OR(CORE_MODE&lt;&gt;3,E_CORE&lt;=E_NULL_MAX),N_CW_A_OK="yes"),1,0)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IF(CORE_MODE=1,G2209,IF(OR(CORE_MODE=3,CORE_MODE=4),IF(A_FEED=2,0,G2209)+(CHOOSE(N_CW+1,0,1,CW_N2,CW_N3,CW_N4,CW_N5,CW_N6)+IF(A_FEED=2,CHOOSE(MIN(N_CW_A,6)+1,0,1,CW_N2,CW_N3,CW_N4,CW_N5,CW_N6),CHOOSE(MIN(N_CW_A,2)+1,0,CW_A1,CW_A2)))*CW_PER_SWING*AM2209,AM2209))</f>
        <v>18.514851616404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2*ROUNDUP(G2210*1000/V_ZENER,0)*PRICE_Z+(4+IF(CORE_MODE=1,1,0)+IF(OR(CORE_MODE=3,CORE_MODE=4),IF(A_FEED=2,0,1)+2*N_CW+2*N_CW_A,0))*ROUNDUP(G2210*DIODE_SAFETY/V_STICK,0)*PRICE_STICK</f>
        <v>74.4</v>
      </c>
      <c r="AG2210" s="24" t="n">
        <f aca="false">SUM(X2210:AF2210)</f>
        <v>4116.53575379</v>
      </c>
      <c r="AH2210" s="20" t="n">
        <f aca="false">FIXED_BOM</f>
        <v>3754</v>
      </c>
      <c r="AI2210" s="24" t="n">
        <f aca="false">(AG2210+AH2210)*(1+CONT)</f>
        <v>9051.1161168585</v>
      </c>
      <c r="AJ2210" s="24" t="n">
        <f aca="false">IF(AR2210&gt;0,AI2210/AR2210,1000000000000)</f>
        <v>568.898974106755</v>
      </c>
      <c r="AK2210" s="8" t="n">
        <f aca="false">IF(AND(AP2210&gt;=V_NEED,AR2210&gt;=P_MIN,AQ2210&gt;=Z_MIN,F2210&lt;=N_CAP,D2210&lt;=R_MAX,OR(CORONA_REQ=0,O2210&gt;=G2210),OR(CORE_MODE&lt;&gt;3,E_CORE&lt;=E_NULL_MAX),N_CW_A_OK="yes"),1,0)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IF(CORE_MODE=1,G2210,IF(OR(CORE_MODE=3,CORE_MODE=4),IF(A_FEED=2,0,G2210)+(CHOOSE(N_CW+1,0,1,CW_N2,CW_N3,CW_N4,CW_N5,CW_N6)+IF(A_FEED=2,CHOOSE(MIN(N_CW_A,6)+1,0,1,CW_N2,CW_N3,CW_N4,CW_N5,CW_N6),CHOOSE(MIN(N_CW_A,2)+1,0,CW_A1,CW_A2)))*CW_PER_SWING*AM2210,AM2210))</f>
        <v>18.846383053212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2*ROUNDUP(G2211*1000/V_ZENER,0)*PRICE_Z+(4+IF(CORE_MODE=1,1,0)+IF(OR(CORE_MODE=3,CORE_MODE=4),IF(A_FEED=2,0,1)+2*N_CW+2*N_CW_A,0))*ROUNDUP(G2211*DIODE_SAFETY/V_STICK,0)*PRICE_STICK</f>
        <v>74.4</v>
      </c>
      <c r="AG2211" s="24" t="n">
        <f aca="false">SUM(X2211:AF2211)</f>
        <v>4901.7952871</v>
      </c>
      <c r="AH2211" s="20" t="n">
        <f aca="false">FIXED_BOM</f>
        <v>3754</v>
      </c>
      <c r="AI2211" s="24" t="n">
        <f aca="false">(AG2211+AH2211)*(1+CONT)</f>
        <v>9954.164580165</v>
      </c>
      <c r="AJ2211" s="24" t="n">
        <f aca="false">IF(AR2211&gt;0,AI2211/AR2211,1000000000000)</f>
        <v>515.418178000717</v>
      </c>
      <c r="AK2211" s="8" t="n">
        <f aca="false">IF(AND(AP2211&gt;=V_NEED,AR2211&gt;=P_MIN,AQ2211&gt;=Z_MIN,F2211&lt;=N_CAP,D2211&lt;=R_MAX,OR(CORONA_REQ=0,O2211&gt;=G2211),OR(CORE_MODE&lt;&gt;3,E_CORE&lt;=E_NULL_MAX),N_CW_A_OK="yes"),1,0)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IF(CORE_MODE=1,G2211,IF(OR(CORE_MODE=3,CORE_MODE=4),IF(A_FEED=2,0,G2211)+(CHOOSE(N_CW+1,0,1,CW_N2,CW_N3,CW_N4,CW_N5,CW_N6)+IF(A_FEED=2,CHOOSE(MIN(N_CW_A,6)+1,0,1,CW_N2,CW_N3,CW_N4,CW_N5,CW_N6),CHOOSE(MIN(N_CW_A,2)+1,0,CW_A1,CW_A2)))*CW_PER_SWING*AM2211,AM2211))</f>
        <v>19.328824367424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2*ROUNDUP(G2212*1000/V_ZENER,0)*PRICE_Z+(4+IF(CORE_MODE=1,1,0)+IF(OR(CORE_MODE=3,CORE_MODE=4),IF(A_FEED=2,0,1)+2*N_CW+2*N_CW_A,0))*ROUNDUP(G2212*DIODE_SAFETY/V_STICK,0)*PRICE_STICK</f>
        <v>74.4</v>
      </c>
      <c r="AG2212" s="24" t="n">
        <f aca="false">SUM(X2212:AF2212)</f>
        <v>6346.83679643</v>
      </c>
      <c r="AH2212" s="20" t="n">
        <f aca="false">FIXED_BOM</f>
        <v>3754</v>
      </c>
      <c r="AI2212" s="24" t="n">
        <f aca="false">(AG2212+AH2212)*(1+CONT)</f>
        <v>11615.9623158945</v>
      </c>
      <c r="AJ2212" s="24" t="n">
        <f aca="false">IF(AR2212&gt;0,AI2212/AR2212,1000000000000)</f>
        <v>445.000666618007</v>
      </c>
      <c r="AK2212" s="8" t="n">
        <f aca="false">IF(AND(AP2212&gt;=V_NEED,AR2212&gt;=P_MIN,AQ2212&gt;=Z_MIN,F2212&lt;=N_CAP,D2212&lt;=R_MAX,OR(CORONA_REQ=0,O2212&gt;=G2212),OR(CORE_MODE&lt;&gt;3,E_CORE&lt;=E_NULL_MAX),N_CW_A_OK="yes"),1,0)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IF(CORE_MODE=1,G2212,IF(OR(CORE_MODE=3,CORE_MODE=4),IF(A_FEED=2,0,G2212)+(CHOOSE(N_CW+1,0,1,CW_N2,CW_N3,CW_N4,CW_N5,CW_N6)+IF(A_FEED=2,CHOOSE(MIN(N_CW_A,6)+1,0,1,CW_N2,CW_N3,CW_N4,CW_N5,CW_N6),CHOOSE(MIN(N_CW_A,2)+1,0,CW_A1,CW_A2)))*CW_PER_SWING*AM2212,AM2212))</f>
        <v>20.151965294604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2*ROUNDUP(G2213*1000/V_ZENER,0)*PRICE_Z+(4+IF(CORE_MODE=1,1,0)+IF(OR(CORE_MODE=3,CORE_MODE=4),IF(A_FEED=2,0,1)+2*N_CW+2*N_CW_A,0))*ROUNDUP(G2213*DIODE_SAFETY/V_STICK,0)*PRICE_STICK</f>
        <v>74.4</v>
      </c>
      <c r="AG2213" s="24" t="n">
        <f aca="false">SUM(X2213:AF2213)</f>
        <v>2035.40338835</v>
      </c>
      <c r="AH2213" s="20" t="n">
        <f aca="false">FIXED_BOM</f>
        <v>3754</v>
      </c>
      <c r="AI2213" s="24" t="n">
        <f aca="false">(AG2213+AH2213)*(1+CONT)</f>
        <v>6657.8138966025</v>
      </c>
      <c r="AJ2213" s="24" t="n">
        <f aca="false">IF(AR2213&gt;0,AI2213/AR2213,1000000000000)</f>
        <v>1007.55626221023</v>
      </c>
      <c r="AK2213" s="8" t="n">
        <f aca="false">IF(AND(AP2213&gt;=V_NEED,AR2213&gt;=P_MIN,AQ2213&gt;=Z_MIN,F2213&lt;=N_CAP,D2213&lt;=R_MAX,OR(CORONA_REQ=0,O2213&gt;=G2213),OR(CORE_MODE&lt;&gt;3,E_CORE&lt;=E_NULL_MAX),N_CW_A_OK="yes"),1,0)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IF(CORE_MODE=1,G2213,IF(OR(CORE_MODE=3,CORE_MODE=4),IF(A_FEED=2,0,G2213)+(CHOOSE(N_CW+1,0,1,CW_N2,CW_N3,CW_N4,CW_N5,CW_N6)+IF(A_FEED=2,CHOOSE(MIN(N_CW_A,6)+1,0,1,CW_N2,CW_N3,CW_N4,CW_N5,CW_N6),CHOOSE(MIN(N_CW_A,2)+1,0,CW_A1,CW_A2)))*CW_PER_SWING*AM2213,AM2213))</f>
        <v>17.76934731429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2*ROUNDUP(G2214*1000/V_ZENER,0)*PRICE_Z+(4+IF(CORE_MODE=1,1,0)+IF(OR(CORE_MODE=3,CORE_MODE=4),IF(A_FEED=2,0,1)+2*N_CW+2*N_CW_A,0))*ROUNDUP(G2214*DIODE_SAFETY/V_STICK,0)*PRICE_STICK</f>
        <v>74.4</v>
      </c>
      <c r="AG2214" s="24" t="n">
        <f aca="false">SUM(X2214:AF2214)</f>
        <v>2832.50851213</v>
      </c>
      <c r="AH2214" s="20" t="n">
        <f aca="false">FIXED_BOM</f>
        <v>3754</v>
      </c>
      <c r="AI2214" s="24" t="n">
        <f aca="false">(AG2214+AH2214)*(1+CONT)</f>
        <v>7574.4847889495</v>
      </c>
      <c r="AJ2214" s="24" t="n">
        <f aca="false">IF(AR2214&gt;0,AI2214/AR2214,1000000000000)</f>
        <v>720.478699484064</v>
      </c>
      <c r="AK2214" s="8" t="n">
        <f aca="false">IF(AND(AP2214&gt;=V_NEED,AR2214&gt;=P_MIN,AQ2214&gt;=Z_MIN,F2214&lt;=N_CAP,D2214&lt;=R_MAX,OR(CORONA_REQ=0,O2214&gt;=G2214),OR(CORE_MODE&lt;&gt;3,E_CORE&lt;=E_NULL_MAX),N_CW_A_OK="yes"),1,0)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IF(CORE_MODE=1,G2214,IF(OR(CORE_MODE=3,CORE_MODE=4),IF(A_FEED=2,0,G2214)+(CHOOSE(N_CW+1,0,1,CW_N2,CW_N3,CW_N4,CW_N5,CW_N6)+IF(A_FEED=2,CHOOSE(MIN(N_CW_A,6)+1,0,1,CW_N2,CW_N3,CW_N4,CW_N5,CW_N6),CHOOSE(MIN(N_CW_A,2)+1,0,CW_A1,CW_A2)))*CW_PER_SWING*AM2214,AM2214))</f>
        <v>18.252909183366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2*ROUNDUP(G2215*1000/V_ZENER,0)*PRICE_Z+(4+IF(CORE_MODE=1,1,0)+IF(OR(CORE_MODE=3,CORE_MODE=4),IF(A_FEED=2,0,1)+2*N_CW+2*N_CW_A,0))*ROUNDUP(G2215*DIODE_SAFETY/V_STICK,0)*PRICE_STICK</f>
        <v>74.4</v>
      </c>
      <c r="AG2215" s="24" t="n">
        <f aca="false">SUM(X2215:AF2215)</f>
        <v>3629.61364638</v>
      </c>
      <c r="AH2215" s="20" t="n">
        <f aca="false">FIXED_BOM</f>
        <v>3754</v>
      </c>
      <c r="AI2215" s="24" t="n">
        <f aca="false">(AG2215+AH2215)*(1+CONT)</f>
        <v>8491.155693337</v>
      </c>
      <c r="AJ2215" s="24" t="n">
        <f aca="false">IF(AR2215&gt;0,AI2215/AR2215,1000000000000)</f>
        <v>588.887076772448</v>
      </c>
      <c r="AK2215" s="8" t="n">
        <f aca="false">IF(AND(AP2215&gt;=V_NEED,AR2215&gt;=P_MIN,AQ2215&gt;=Z_MIN,F2215&lt;=N_CAP,D2215&lt;=R_MAX,OR(CORONA_REQ=0,O2215&gt;=G2215),OR(CORE_MODE&lt;&gt;3,E_CORE&lt;=E_NULL_MAX),N_CW_A_OK="yes"),1,0)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IF(CORE_MODE=1,G2215,IF(OR(CORE_MODE=3,CORE_MODE=4),IF(A_FEED=2,0,G2215)+(CHOOSE(N_CW+1,0,1,CW_N2,CW_N3,CW_N4,CW_N5,CW_N6)+IF(A_FEED=2,CHOOSE(MIN(N_CW_A,6)+1,0,1,CW_N2,CW_N3,CW_N4,CW_N5,CW_N6),CHOOSE(MIN(N_CW_A,2)+1,0,CW_A1,CW_A2)))*CW_PER_SWING*AM2215,AM2215))</f>
        <v>18.679721739822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2*ROUNDUP(G2216*1000/V_ZENER,0)*PRICE_Z+(4+IF(CORE_MODE=1,1,0)+IF(OR(CORE_MODE=3,CORE_MODE=4),IF(A_FEED=2,0,1)+2*N_CW+2*N_CW_A,0))*ROUNDUP(G2216*DIODE_SAFETY/V_STICK,0)*PRICE_STICK</f>
        <v>74.4</v>
      </c>
      <c r="AG2216" s="24" t="n">
        <f aca="false">SUM(X2216:AF2216)</f>
        <v>4426.71872063</v>
      </c>
      <c r="AH2216" s="20" t="n">
        <f aca="false">FIXED_BOM</f>
        <v>3754</v>
      </c>
      <c r="AI2216" s="24" t="n">
        <f aca="false">(AG2216+AH2216)*(1+CONT)</f>
        <v>9407.8265287245</v>
      </c>
      <c r="AJ2216" s="24" t="n">
        <f aca="false">IF(AR2216&gt;0,AI2216/AR2216,1000000000000)</f>
        <v>513.882457856656</v>
      </c>
      <c r="AK2216" s="8" t="n">
        <f aca="false">IF(AND(AP2216&gt;=V_NEED,AR2216&gt;=P_MIN,AQ2216&gt;=Z_MIN,F2216&lt;=N_CAP,D2216&lt;=R_MAX,OR(CORONA_REQ=0,O2216&gt;=G2216),OR(CORE_MODE&lt;&gt;3,E_CORE&lt;=E_NULL_MAX),N_CW_A_OK="yes"),1,0)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IF(CORE_MODE=1,G2216,IF(OR(CORE_MODE=3,CORE_MODE=4),IF(A_FEED=2,0,G2216)+(CHOOSE(N_CW+1,0,1,CW_N2,CW_N3,CW_N4,CW_N5,CW_N6)+IF(A_FEED=2,CHOOSE(MIN(N_CW_A,6)+1,0,1,CW_N2,CW_N3,CW_N4,CW_N5,CW_N6),CHOOSE(MIN(N_CW_A,2)+1,0,CW_A1,CW_A2)))*CW_PER_SWING*AM2216,AM2216))</f>
        <v>19.175966252586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2*ROUNDUP(G2217*1000/V_ZENER,0)*PRICE_Z+(4+IF(CORE_MODE=1,1,0)+IF(OR(CORE_MODE=3,CORE_MODE=4),IF(A_FEED=2,0,1)+2*N_CW+2*N_CW_A,0))*ROUNDUP(G2217*DIODE_SAFETY/V_STICK,0)*PRICE_STICK</f>
        <v>74.4</v>
      </c>
      <c r="AG2217" s="24" t="n">
        <f aca="false">SUM(X2217:AF2217)</f>
        <v>5223.82377244</v>
      </c>
      <c r="AH2217" s="20" t="n">
        <f aca="false">FIXED_BOM</f>
        <v>3754</v>
      </c>
      <c r="AI2217" s="24" t="n">
        <f aca="false">(AG2217+AH2217)*(1+CONT)</f>
        <v>10324.497338306</v>
      </c>
      <c r="AJ2217" s="24" t="n">
        <f aca="false">IF(AR2217&gt;0,AI2217/AR2217,1000000000000)</f>
        <v>464.494759110558</v>
      </c>
      <c r="AK2217" s="8" t="n">
        <f aca="false">IF(AND(AP2217&gt;=V_NEED,AR2217&gt;=P_MIN,AQ2217&gt;=Z_MIN,F2217&lt;=N_CAP,D2217&lt;=R_MAX,OR(CORONA_REQ=0,O2217&gt;=G2217),OR(CORE_MODE&lt;&gt;3,E_CORE&lt;=E_NULL_MAX),N_CW_A_OK="yes"),1,0)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IF(CORE_MODE=1,G2217,IF(OR(CORE_MODE=3,CORE_MODE=4),IF(A_FEED=2,0,G2217)+(CHOOSE(N_CW+1,0,1,CW_N2,CW_N3,CW_N4,CW_N5,CW_N6)+IF(A_FEED=2,CHOOSE(MIN(N_CW_A,6)+1,0,1,CW_N2,CW_N3,CW_N4,CW_N5,CW_N6),CHOOSE(MIN(N_CW_A,2)+1,0,CW_A1,CW_A2)))*CW_PER_SWING*AM2217,AM2217))</f>
        <v>19.689256781766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2*ROUNDUP(G2218*1000/V_ZENER,0)*PRICE_Z+(4+IF(CORE_MODE=1,1,0)+IF(OR(CORE_MODE=3,CORE_MODE=4),IF(A_FEED=2,0,1)+2*N_CW+2*N_CW_A,0))*ROUNDUP(G2218*DIODE_SAFETY/V_STICK,0)*PRICE_STICK</f>
        <v>74.4</v>
      </c>
      <c r="AG2218" s="24" t="n">
        <f aca="false">SUM(X2218:AF2218)</f>
        <v>6818.03402897</v>
      </c>
      <c r="AH2218" s="20" t="n">
        <f aca="false">FIXED_BOM</f>
        <v>3754</v>
      </c>
      <c r="AI2218" s="24" t="n">
        <f aca="false">(AG2218+AH2218)*(1+CONT)</f>
        <v>12157.8391333155</v>
      </c>
      <c r="AJ2218" s="24" t="n">
        <f aca="false">IF(AR2218&gt;0,AI2218/AR2218,1000000000000)</f>
        <v>405.216690086272</v>
      </c>
      <c r="AK2218" s="8" t="n">
        <f aca="false">IF(AND(AP2218&gt;=V_NEED,AR2218&gt;=P_MIN,AQ2218&gt;=Z_MIN,F2218&lt;=N_CAP,D2218&lt;=R_MAX,OR(CORONA_REQ=0,O2218&gt;=G2218),OR(CORE_MODE&lt;&gt;3,E_CORE&lt;=E_NULL_MAX),N_CW_A_OK="yes"),1,0)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IF(CORE_MODE=1,G2218,IF(OR(CORE_MODE=3,CORE_MODE=4),IF(A_FEED=2,0,G2218)+(CHOOSE(N_CW+1,0,1,CW_N2,CW_N3,CW_N4,CW_N5,CW_N6)+IF(A_FEED=2,CHOOSE(MIN(N_CW_A,6)+1,0,1,CW_N2,CW_N3,CW_N4,CW_N5,CW_N6),CHOOSE(MIN(N_CW_A,2)+1,0,CW_A1,CW_A2)))*CW_PER_SWING*AM2218,AM2218))</f>
        <v>20.491302414726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2*ROUNDUP(G2219*1000/V_ZENER,0)*PRICE_Z+(4+IF(CORE_MODE=1,1,0)+IF(OR(CORE_MODE=3,CORE_MODE=4),IF(A_FEED=2,0,1)+2*N_CW+2*N_CW_A,0))*ROUNDUP(G2219*DIODE_SAFETY/V_STICK,0)*PRICE_STICK</f>
        <v>74.4</v>
      </c>
      <c r="AG2219" s="24" t="n">
        <f aca="false">SUM(X2219:AF2219)</f>
        <v>1936.2859074</v>
      </c>
      <c r="AH2219" s="20" t="n">
        <f aca="false">FIXED_BOM</f>
        <v>3754</v>
      </c>
      <c r="AI2219" s="24" t="n">
        <f aca="false">(AG2219+AH2219)*(1+CONT)</f>
        <v>6543.82879351</v>
      </c>
      <c r="AJ2219" s="24" t="n">
        <f aca="false">IF(AR2219&gt;0,AI2219/AR2219,1000000000000)</f>
        <v>1395.601775922</v>
      </c>
      <c r="AK2219" s="8" t="n">
        <f aca="false">IF(AND(AP2219&gt;=V_NEED,AR2219&gt;=P_MIN,AQ2219&gt;=Z_MIN,F2219&lt;=N_CAP,D2219&lt;=R_MAX,OR(CORONA_REQ=0,O2219&gt;=G2219),OR(CORE_MODE&lt;&gt;3,E_CORE&lt;=E_NULL_MAX),N_CW_A_OK="yes"),1,0)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IF(CORE_MODE=1,G2219,IF(OR(CORE_MODE=3,CORE_MODE=4),IF(A_FEED=2,0,G2219)+(CHOOSE(N_CW+1,0,1,CW_N2,CW_N3,CW_N4,CW_N5,CW_N6)+IF(A_FEED=2,CHOOSE(MIN(N_CW_A,6)+1,0,1,CW_N2,CW_N3,CW_N4,CW_N5,CW_N6),CHOOSE(MIN(N_CW_A,2)+1,0,CW_A1,CW_A2)))*CW_PER_SWING*AM2219,AM2219))</f>
        <v>17.61162072813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2*ROUNDUP(G2220*1000/V_ZENER,0)*PRICE_Z+(4+IF(CORE_MODE=1,1,0)+IF(OR(CORE_MODE=3,CORE_MODE=4),IF(A_FEED=2,0,1)+2*N_CW+2*N_CW_A,0))*ROUNDUP(G2220*DIODE_SAFETY/V_STICK,0)*PRICE_STICK</f>
        <v>74.4</v>
      </c>
      <c r="AG2220" s="24" t="n">
        <f aca="false">SUM(X2220:AF2220)</f>
        <v>2611.12126756</v>
      </c>
      <c r="AH2220" s="20" t="n">
        <f aca="false">FIXED_BOM</f>
        <v>3754</v>
      </c>
      <c r="AI2220" s="24" t="n">
        <f aca="false">(AG2220+AH2220)*(1+CONT)</f>
        <v>7319.889457694</v>
      </c>
      <c r="AJ2220" s="24" t="n">
        <f aca="false">IF(AR2220&gt;0,AI2220/AR2220,1000000000000)</f>
        <v>976.842668397341</v>
      </c>
      <c r="AK2220" s="8" t="n">
        <f aca="false">IF(AND(AP2220&gt;=V_NEED,AR2220&gt;=P_MIN,AQ2220&gt;=Z_MIN,F2220&lt;=N_CAP,D2220&lt;=R_MAX,OR(CORONA_REQ=0,O2220&gt;=G2220),OR(CORE_MODE&lt;&gt;3,E_CORE&lt;=E_NULL_MAX),N_CW_A_OK="yes"),1,0)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IF(CORE_MODE=1,G2220,IF(OR(CORE_MODE=3,CORE_MODE=4),IF(A_FEED=2,0,G2220)+(CHOOSE(N_CW+1,0,1,CW_N2,CW_N3,CW_N4,CW_N5,CW_N6)+IF(A_FEED=2,CHOOSE(MIN(N_CW_A,6)+1,0,1,CW_N2,CW_N3,CW_N4,CW_N5,CW_N6),CHOOSE(MIN(N_CW_A,2)+1,0,CW_A1,CW_A2)))*CW_PER_SWING*AM2220,AM2220))</f>
        <v>17.878788172674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2*ROUNDUP(G2221*1000/V_ZENER,0)*PRICE_Z+(4+IF(CORE_MODE=1,1,0)+IF(OR(CORE_MODE=3,CORE_MODE=4),IF(A_FEED=2,0,1)+2*N_CW+2*N_CW_A,0))*ROUNDUP(G2221*DIODE_SAFETY/V_STICK,0)*PRICE_STICK</f>
        <v>74.4</v>
      </c>
      <c r="AG2221" s="24" t="n">
        <f aca="false">SUM(X2221:AF2221)</f>
        <v>3421.40643201</v>
      </c>
      <c r="AH2221" s="20" t="n">
        <f aca="false">FIXED_BOM</f>
        <v>3754</v>
      </c>
      <c r="AI2221" s="24" t="n">
        <f aca="false">(AG2221+AH2221)*(1+CONT)</f>
        <v>8251.7173968115</v>
      </c>
      <c r="AJ2221" s="24" t="n">
        <f aca="false">IF(AR2221&gt;0,AI2221/AR2221,1000000000000)</f>
        <v>801.494548767641</v>
      </c>
      <c r="AK2221" s="8" t="n">
        <f aca="false">IF(AND(AP2221&gt;=V_NEED,AR2221&gt;=P_MIN,AQ2221&gt;=Z_MIN,F2221&lt;=N_CAP,D2221&lt;=R_MAX,OR(CORONA_REQ=0,O2221&gt;=G2221),OR(CORE_MODE&lt;&gt;3,E_CORE&lt;=E_NULL_MAX),N_CW_A_OK="yes"),1,0)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IF(CORE_MODE=1,G2221,IF(OR(CORE_MODE=3,CORE_MODE=4),IF(A_FEED=2,0,G2221)+(CHOOSE(N_CW+1,0,1,CW_N2,CW_N3,CW_N4,CW_N5,CW_N6)+IF(A_FEED=2,CHOOSE(MIN(N_CW_A,6)+1,0,1,CW_N2,CW_N3,CW_N4,CW_N5,CW_N6),CHOOSE(MIN(N_CW_A,2)+1,0,CW_A1,CW_A2)))*CW_PER_SWING*AM2221,AM2221))</f>
        <v>18.248825949354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2*ROUNDUP(G2222*1000/V_ZENER,0)*PRICE_Z+(4+IF(CORE_MODE=1,1,0)+IF(OR(CORE_MODE=3,CORE_MODE=4),IF(A_FEED=2,0,1)+2*N_CW+2*N_CW_A,0))*ROUNDUP(G2222*DIODE_SAFETY/V_STICK,0)*PRICE_STICK</f>
        <v>74.4</v>
      </c>
      <c r="AG2222" s="24" t="n">
        <f aca="false">SUM(X2222:AF2222)</f>
        <v>4096.24179217</v>
      </c>
      <c r="AH2222" s="20" t="n">
        <f aca="false">FIXED_BOM</f>
        <v>3754</v>
      </c>
      <c r="AI2222" s="24" t="n">
        <f aca="false">(AG2222+AH2222)*(1+CONT)</f>
        <v>9027.7780609955</v>
      </c>
      <c r="AJ2222" s="24" t="n">
        <f aca="false">IF(AR2222&gt;0,AI2222/AR2222,1000000000000)</f>
        <v>689.263379447635</v>
      </c>
      <c r="AK2222" s="8" t="n">
        <f aca="false">IF(AND(AP2222&gt;=V_NEED,AR2222&gt;=P_MIN,AQ2222&gt;=Z_MIN,F2222&lt;=N_CAP,D2222&lt;=R_MAX,OR(CORONA_REQ=0,O2222&gt;=G2222),OR(CORE_MODE&lt;&gt;3,E_CORE&lt;=E_NULL_MAX),N_CW_A_OK="yes"),1,0)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IF(CORE_MODE=1,G2222,IF(OR(CORE_MODE=3,CORE_MODE=4),IF(A_FEED=2,0,G2222)+(CHOOSE(N_CW+1,0,1,CW_N2,CW_N3,CW_N4,CW_N5,CW_N6)+IF(A_FEED=2,CHOOSE(MIN(N_CW_A,6)+1,0,1,CW_N2,CW_N3,CW_N4,CW_N5,CW_N6),CHOOSE(MIN(N_CW_A,2)+1,0,CW_A1,CW_A2)))*CW_PER_SWING*AM2222,AM2222))</f>
        <v>18.581295426408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2*ROUNDUP(G2223*1000/V_ZENER,0)*PRICE_Z+(4+IF(CORE_MODE=1,1,0)+IF(OR(CORE_MODE=3,CORE_MODE=4),IF(A_FEED=2,0,1)+2*N_CW+2*N_CW_A,0))*ROUNDUP(G2223*DIODE_SAFETY/V_STICK,0)*PRICE_STICK</f>
        <v>74.4</v>
      </c>
      <c r="AG2223" s="24" t="n">
        <f aca="false">SUM(X2223:AF2223)</f>
        <v>4771.07714186</v>
      </c>
      <c r="AH2223" s="20" t="n">
        <f aca="false">FIXED_BOM</f>
        <v>3754</v>
      </c>
      <c r="AI2223" s="24" t="n">
        <f aca="false">(AG2223+AH2223)*(1+CONT)</f>
        <v>9803.838713139</v>
      </c>
      <c r="AJ2223" s="24" t="n">
        <f aca="false">IF(AR2223&gt;0,AI2223/AR2223,1000000000000)</f>
        <v>616.184119217059</v>
      </c>
      <c r="AK2223" s="8" t="n">
        <f aca="false">IF(AND(AP2223&gt;=V_NEED,AR2223&gt;=P_MIN,AQ2223&gt;=Z_MIN,F2223&lt;=N_CAP,D2223&lt;=R_MAX,OR(CORONA_REQ=0,O2223&gt;=G2223),OR(CORE_MODE&lt;&gt;3,E_CORE&lt;=E_NULL_MAX),N_CW_A_OK="yes"),1,0)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IF(CORE_MODE=1,G2223,IF(OR(CORE_MODE=3,CORE_MODE=4),IF(A_FEED=2,0,G2223)+(CHOOSE(N_CW+1,0,1,CW_N2,CW_N3,CW_N4,CW_N5,CW_N6)+IF(A_FEED=2,CHOOSE(MIN(N_CW_A,6)+1,0,1,CW_N2,CW_N3,CW_N4,CW_N5,CW_N6),CHOOSE(MIN(N_CW_A,2)+1,0,CW_A1,CW_A2)))*CW_PER_SWING*AM2223,AM2223))</f>
        <v>18.849999389364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2*ROUNDUP(G2224*1000/V_ZENER,0)*PRICE_Z+(4+IF(CORE_MODE=1,1,0)+IF(OR(CORE_MODE=3,CORE_MODE=4),IF(A_FEED=2,0,1)+2*N_CW+2*N_CW_A,0))*ROUNDUP(G2224*DIODE_SAFETY/V_STICK,0)*PRICE_STICK</f>
        <v>74.4</v>
      </c>
      <c r="AG2224" s="24" t="n">
        <f aca="false">SUM(X2224:AF2224)</f>
        <v>6256.19766647</v>
      </c>
      <c r="AH2224" s="20" t="n">
        <f aca="false">FIXED_BOM</f>
        <v>3754</v>
      </c>
      <c r="AI2224" s="24" t="n">
        <f aca="false">(AG2224+AH2224)*(1+CONT)</f>
        <v>11511.7273164405</v>
      </c>
      <c r="AJ2224" s="24" t="n">
        <f aca="false">IF(AR2224&gt;0,AI2224/AR2224,1000000000000)</f>
        <v>534.838765264452</v>
      </c>
      <c r="AK2224" s="8" t="n">
        <f aca="false">IF(AND(AP2224&gt;=V_NEED,AR2224&gt;=P_MIN,AQ2224&gt;=Z_MIN,F2224&lt;=N_CAP,D2224&lt;=R_MAX,OR(CORONA_REQ=0,O2224&gt;=G2224),OR(CORE_MODE&lt;&gt;3,E_CORE&lt;=E_NULL_MAX),N_CW_A_OK="yes"),1,0)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IF(CORE_MODE=1,G2224,IF(OR(CORE_MODE=3,CORE_MODE=4),IF(A_FEED=2,0,G2224)+(CHOOSE(N_CW+1,0,1,CW_N2,CW_N3,CW_N4,CW_N5,CW_N6)+IF(A_FEED=2,CHOOSE(MIN(N_CW_A,6)+1,0,1,CW_N2,CW_N3,CW_N4,CW_N5,CW_N6),CHOOSE(MIN(N_CW_A,2)+1,0,CW_A1,CW_A2)))*CW_PER_SWING*AM2224,AM2224))</f>
        <v>19.626238304244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2*ROUNDUP(G2225*1000/V_ZENER,0)*PRICE_Z+(4+IF(CORE_MODE=1,1,0)+IF(OR(CORE_MODE=3,CORE_MODE=4),IF(A_FEED=2,0,1)+2*N_CW+2*N_CW_A,0))*ROUNDUP(G2225*DIODE_SAFETY/V_STICK,0)*PRICE_STICK</f>
        <v>74.4</v>
      </c>
      <c r="AG2225" s="24" t="n">
        <f aca="false">SUM(X2225:AF2225)</f>
        <v>1964.71518408</v>
      </c>
      <c r="AH2225" s="20" t="n">
        <f aca="false">FIXED_BOM</f>
        <v>3754</v>
      </c>
      <c r="AI2225" s="24" t="n">
        <f aca="false">(AG2225+AH2225)*(1+CONT)</f>
        <v>6576.522461692</v>
      </c>
      <c r="AJ2225" s="24" t="n">
        <f aca="false">IF(AR2225&gt;0,AI2225/AR2225,1000000000000)</f>
        <v>1153.56337195639</v>
      </c>
      <c r="AK2225" s="8" t="n">
        <f aca="false">IF(AND(AP2225&gt;=V_NEED,AR2225&gt;=P_MIN,AQ2225&gt;=Z_MIN,F2225&lt;=N_CAP,D2225&lt;=R_MAX,OR(CORONA_REQ=0,O2225&gt;=G2225),OR(CORE_MODE&lt;&gt;3,E_CORE&lt;=E_NULL_MAX),N_CW_A_OK="yes"),1,0)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IF(CORE_MODE=1,G2225,IF(OR(CORE_MODE=3,CORE_MODE=4),IF(A_FEED=2,0,G2225)+(CHOOSE(N_CW+1,0,1,CW_N2,CW_N3,CW_N4,CW_N5,CW_N6)+IF(A_FEED=2,CHOOSE(MIN(N_CW_A,6)+1,0,1,CW_N2,CW_N3,CW_N4,CW_N5,CW_N6),CHOOSE(MIN(N_CW_A,2)+1,0,CW_A1,CW_A2)))*CW_PER_SWING*AM2225,AM2225))</f>
        <v>17.71429581207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2*ROUNDUP(G2226*1000/V_ZENER,0)*PRICE_Z+(4+IF(CORE_MODE=1,1,0)+IF(OR(CORE_MODE=3,CORE_MODE=4),IF(A_FEED=2,0,1)+2*N_CW+2*N_CW_A,0))*ROUNDUP(G2226*DIODE_SAFETY/V_STICK,0)*PRICE_STICK</f>
        <v>74.4</v>
      </c>
      <c r="AG2226" s="24" t="n">
        <f aca="false">SUM(X2226:AF2226)</f>
        <v>2789.21505734</v>
      </c>
      <c r="AH2226" s="20" t="n">
        <f aca="false">FIXED_BOM</f>
        <v>3754</v>
      </c>
      <c r="AI2226" s="24" t="n">
        <f aca="false">(AG2226+AH2226)*(1+CONT)</f>
        <v>7524.697315941</v>
      </c>
      <c r="AJ2226" s="24" t="n">
        <f aca="false">IF(AR2226&gt;0,AI2226/AR2226,1000000000000)</f>
        <v>827.717714569122</v>
      </c>
      <c r="AK2226" s="8" t="n">
        <f aca="false">IF(AND(AP2226&gt;=V_NEED,AR2226&gt;=P_MIN,AQ2226&gt;=Z_MIN,F2226&lt;=N_CAP,D2226&lt;=R_MAX,OR(CORONA_REQ=0,O2226&gt;=G2226),OR(CORE_MODE&lt;&gt;3,E_CORE&lt;=E_NULL_MAX),N_CW_A_OK="yes"),1,0)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IF(CORE_MODE=1,G2226,IF(OR(CORE_MODE=3,CORE_MODE=4),IF(A_FEED=2,0,G2226)+(CHOOSE(N_CW+1,0,1,CW_N2,CW_N3,CW_N4,CW_N5,CW_N6)+IF(A_FEED=2,CHOOSE(MIN(N_CW_A,6)+1,0,1,CW_N2,CW_N3,CW_N4,CW_N5,CW_N6),CHOOSE(MIN(N_CW_A,2)+1,0,CW_A1,CW_A2)))*CW_PER_SWING*AM2226,AM2226))</f>
        <v>18.07308559485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2*ROUNDUP(G2227*1000/V_ZENER,0)*PRICE_Z+(4+IF(CORE_MODE=1,1,0)+IF(OR(CORE_MODE=3,CORE_MODE=4),IF(A_FEED=2,0,1)+2*N_CW+2*N_CW_A,0))*ROUNDUP(G2227*DIODE_SAFETY/V_STICK,0)*PRICE_STICK</f>
        <v>74.4</v>
      </c>
      <c r="AG2227" s="24" t="n">
        <f aca="false">SUM(X2227:AF2227)</f>
        <v>3613.71485363</v>
      </c>
      <c r="AH2227" s="20" t="n">
        <f aca="false">FIXED_BOM</f>
        <v>3754</v>
      </c>
      <c r="AI2227" s="24" t="n">
        <f aca="false">(AG2227+AH2227)*(1+CONT)</f>
        <v>8472.8720816745</v>
      </c>
      <c r="AJ2227" s="24" t="n">
        <f aca="false">IF(AR2227&gt;0,AI2227/AR2227,1000000000000)</f>
        <v>679.011518180201</v>
      </c>
      <c r="AK2227" s="8" t="n">
        <f aca="false">IF(AND(AP2227&gt;=V_NEED,AR2227&gt;=P_MIN,AQ2227&gt;=Z_MIN,F2227&lt;=N_CAP,D2227&lt;=R_MAX,OR(CORONA_REQ=0,O2227&gt;=G2227),OR(CORE_MODE&lt;&gt;3,E_CORE&lt;=E_NULL_MAX),N_CW_A_OK="yes"),1,0)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IF(CORE_MODE=1,G2227,IF(OR(CORE_MODE=3,CORE_MODE=4),IF(A_FEED=2,0,G2227)+(CHOOSE(N_CW+1,0,1,CW_N2,CW_N3,CW_N4,CW_N5,CW_N6)+IF(A_FEED=2,CHOOSE(MIN(N_CW_A,6)+1,0,1,CW_N2,CW_N3,CW_N4,CW_N5,CW_N6),CHOOSE(MIN(N_CW_A,2)+1,0,CW_A1,CW_A2)))*CW_PER_SWING*AM2227,AM2227))</f>
        <v>18.506697881958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2*ROUNDUP(G2228*1000/V_ZENER,0)*PRICE_Z+(4+IF(CORE_MODE=1,1,0)+IF(OR(CORE_MODE=3,CORE_MODE=4),IF(A_FEED=2,0,1)+2*N_CW+2*N_CW_A,0))*ROUNDUP(G2228*DIODE_SAFETY/V_STICK,0)*PRICE_STICK</f>
        <v>74.4</v>
      </c>
      <c r="AG2228" s="24" t="n">
        <f aca="false">SUM(X2228:AF2228)</f>
        <v>4302.76478666</v>
      </c>
      <c r="AH2228" s="20" t="n">
        <f aca="false">FIXED_BOM</f>
        <v>3754</v>
      </c>
      <c r="AI2228" s="24" t="n">
        <f aca="false">(AG2228+AH2228)*(1+CONT)</f>
        <v>9265.279504659</v>
      </c>
      <c r="AJ2228" s="24" t="n">
        <f aca="false">IF(AR2228&gt;0,AI2228/AR2228,1000000000000)</f>
        <v>584.056789955497</v>
      </c>
      <c r="AK2228" s="8" t="n">
        <f aca="false">IF(AND(AP2228&gt;=V_NEED,AR2228&gt;=P_MIN,AQ2228&gt;=Z_MIN,F2228&lt;=N_CAP,D2228&lt;=R_MAX,OR(CORONA_REQ=0,O2228&gt;=G2228),OR(CORE_MODE&lt;&gt;3,E_CORE&lt;=E_NULL_MAX),N_CW_A_OK="yes"),1,0)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IF(CORE_MODE=1,G2228,IF(OR(CORE_MODE=3,CORE_MODE=4),IF(A_FEED=2,0,G2228)+(CHOOSE(N_CW+1,0,1,CW_N2,CW_N3,CW_N4,CW_N5,CW_N6)+IF(A_FEED=2,CHOOSE(MIN(N_CW_A,6)+1,0,1,CW_N2,CW_N3,CW_N4,CW_N5,CW_N6),CHOOSE(MIN(N_CW_A,2)+1,0,CW_A1,CW_A2)))*CW_PER_SWING*AM2228,AM2228))</f>
        <v>18.837172431792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2*ROUNDUP(G2229*1000/V_ZENER,0)*PRICE_Z+(4+IF(CORE_MODE=1,1,0)+IF(OR(CORE_MODE=3,CORE_MODE=4),IF(A_FEED=2,0,1)+2*N_CW+2*N_CW_A,0))*ROUNDUP(G2229*DIODE_SAFETY/V_STICK,0)*PRICE_STICK</f>
        <v>74.4</v>
      </c>
      <c r="AG2229" s="24" t="n">
        <f aca="false">SUM(X2229:AF2229)</f>
        <v>5127.26464295</v>
      </c>
      <c r="AH2229" s="20" t="n">
        <f aca="false">FIXED_BOM</f>
        <v>3754</v>
      </c>
      <c r="AI2229" s="24" t="n">
        <f aca="false">(AG2229+AH2229)*(1+CONT)</f>
        <v>10213.4543393925</v>
      </c>
      <c r="AJ2229" s="24" t="n">
        <f aca="false">IF(AR2229&gt;0,AI2229/AR2229,1000000000000)</f>
        <v>531.078312413576</v>
      </c>
      <c r="AK2229" s="8" t="n">
        <f aca="false">IF(AND(AP2229&gt;=V_NEED,AR2229&gt;=P_MIN,AQ2229&gt;=Z_MIN,F2229&lt;=N_CAP,D2229&lt;=R_MAX,OR(CORONA_REQ=0,O2229&gt;=G2229),OR(CORE_MODE&lt;&gt;3,E_CORE&lt;=E_NULL_MAX),N_CW_A_OK="yes"),1,0)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IF(CORE_MODE=1,G2229,IF(OR(CORE_MODE=3,CORE_MODE=4),IF(A_FEED=2,0,G2229)+(CHOOSE(N_CW+1,0,1,CW_N2,CW_N3,CW_N4,CW_N5,CW_N6)+IF(A_FEED=2,CHOOSE(MIN(N_CW_A,6)+1,0,1,CW_N2,CW_N3,CW_N4,CW_N5,CW_N6),CHOOSE(MIN(N_CW_A,2)+1,0,CW_A1,CW_A2)))*CW_PER_SWING*AM2229,AM2229))</f>
        <v>19.31872664007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2*ROUNDUP(G2230*1000/V_ZENER,0)*PRICE_Z+(4+IF(CORE_MODE=1,1,0)+IF(OR(CORE_MODE=3,CORE_MODE=4),IF(A_FEED=2,0,1)+2*N_CW+2*N_CW_A,0))*ROUNDUP(G2230*DIODE_SAFETY/V_STICK,0)*PRICE_STICK</f>
        <v>74.4</v>
      </c>
      <c r="AG2230" s="24" t="n">
        <f aca="false">SUM(X2230:AF2230)</f>
        <v>6640.81450424</v>
      </c>
      <c r="AH2230" s="20" t="n">
        <f aca="false">FIXED_BOM</f>
        <v>3754</v>
      </c>
      <c r="AI2230" s="24" t="n">
        <f aca="false">(AG2230+AH2230)*(1+CONT)</f>
        <v>11954.036679876</v>
      </c>
      <c r="AJ2230" s="24" t="n">
        <f aca="false">IF(AR2230&gt;0,AI2230/AR2230,1000000000000)</f>
        <v>459.552371832163</v>
      </c>
      <c r="AK2230" s="8" t="n">
        <f aca="false">IF(AND(AP2230&gt;=V_NEED,AR2230&gt;=P_MIN,AQ2230&gt;=Z_MIN,F2230&lt;=N_CAP,D2230&lt;=R_MAX,OR(CORONA_REQ=0,O2230&gt;=G2230),OR(CORE_MODE&lt;&gt;3,E_CORE&lt;=E_NULL_MAX),N_CW_A_OK="yes"),1,0)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IF(CORE_MODE=1,G2230,IF(OR(CORE_MODE=3,CORE_MODE=4),IF(A_FEED=2,0,G2230)+(CHOOSE(N_CW+1,0,1,CW_N2,CW_N3,CW_N4,CW_N5,CW_N6)+IF(A_FEED=2,CHOOSE(MIN(N_CW_A,6)+1,0,1,CW_N2,CW_N3,CW_N4,CW_N5,CW_N6),CHOOSE(MIN(N_CW_A,2)+1,0,CW_A1,CW_A2)))*CW_PER_SWING*AM2230,AM2230))</f>
        <v>20.138378566878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2*ROUNDUP(G2231*1000/V_ZENER,0)*PRICE_Z+(4+IF(CORE_MODE=1,1,0)+IF(OR(CORE_MODE=3,CORE_MODE=4),IF(A_FEED=2,0,1)+2*N_CW+2*N_CW_A,0))*ROUNDUP(G2231*DIODE_SAFETY/V_STICK,0)*PRICE_STICK</f>
        <v>74.4</v>
      </c>
      <c r="AG2231" s="24" t="n">
        <f aca="false">SUM(X2231:AF2231)</f>
        <v>2128.59426902</v>
      </c>
      <c r="AH2231" s="20" t="n">
        <f aca="false">FIXED_BOM</f>
        <v>3754</v>
      </c>
      <c r="AI2231" s="24" t="n">
        <f aca="false">(AG2231+AH2231)*(1+CONT)</f>
        <v>6764.983409373</v>
      </c>
      <c r="AJ2231" s="24" t="n">
        <f aca="false">IF(AR2231&gt;0,AI2231/AR2231,1000000000000)</f>
        <v>1030.03404059562</v>
      </c>
      <c r="AK2231" s="8" t="n">
        <f aca="false">IF(AND(AP2231&gt;=V_NEED,AR2231&gt;=P_MIN,AQ2231&gt;=Z_MIN,F2231&lt;=N_CAP,D2231&lt;=R_MAX,OR(CORONA_REQ=0,O2231&gt;=G2231),OR(CORE_MODE&lt;&gt;3,E_CORE&lt;=E_NULL_MAX),N_CW_A_OK="yes"),1,0)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IF(CORE_MODE=1,G2231,IF(OR(CORE_MODE=3,CORE_MODE=4),IF(A_FEED=2,0,G2231)+(CHOOSE(N_CW+1,0,1,CW_N2,CW_N3,CW_N4,CW_N5,CW_N6)+IF(A_FEED=2,CHOOSE(MIN(N_CW_A,6)+1,0,1,CW_N2,CW_N3,CW_N4,CW_N5,CW_N6),CHOOSE(MIN(N_CW_A,2)+1,0,CW_A1,CW_A2)))*CW_PER_SWING*AM2231,AM2231))</f>
        <v>17.756554312926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2*ROUNDUP(G2232*1000/V_ZENER,0)*PRICE_Z+(4+IF(CORE_MODE=1,1,0)+IF(OR(CORE_MODE=3,CORE_MODE=4),IF(A_FEED=2,0,1)+2*N_CW+2*N_CW_A,0))*ROUNDUP(G2232*DIODE_SAFETY/V_STICK,0)*PRICE_STICK</f>
        <v>74.4</v>
      </c>
      <c r="AG2232" s="24" t="n">
        <f aca="false">SUM(X2232:AF2232)</f>
        <v>2967.30877015</v>
      </c>
      <c r="AH2232" s="20" t="n">
        <f aca="false">FIXED_BOM</f>
        <v>3754</v>
      </c>
      <c r="AI2232" s="24" t="n">
        <f aca="false">(AG2232+AH2232)*(1+CONT)</f>
        <v>7729.5050856725</v>
      </c>
      <c r="AJ2232" s="24" t="n">
        <f aca="false">IF(AR2232&gt;0,AI2232/AR2232,1000000000000)</f>
        <v>740.01495880184</v>
      </c>
      <c r="AK2232" s="8" t="n">
        <f aca="false">IF(AND(AP2232&gt;=V_NEED,AR2232&gt;=P_MIN,AQ2232&gt;=Z_MIN,F2232&lt;=N_CAP,D2232&lt;=R_MAX,OR(CORONA_REQ=0,O2232&gt;=G2232),OR(CORE_MODE&lt;&gt;3,E_CORE&lt;=E_NULL_MAX),N_CW_A_OK="yes"),1,0)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IF(CORE_MODE=1,G2232,IF(OR(CORE_MODE=3,CORE_MODE=4),IF(A_FEED=2,0,G2232)+(CHOOSE(N_CW+1,0,1,CW_N2,CW_N3,CW_N4,CW_N5,CW_N6)+IF(A_FEED=2,CHOOSE(MIN(N_CW_A,6)+1,0,1,CW_N2,CW_N3,CW_N4,CW_N5,CW_N6),CHOOSE(MIN(N_CW_A,2)+1,0,CW_A1,CW_A2)))*CW_PER_SWING*AM2232,AM2232))</f>
        <v>18.23743364157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2*ROUNDUP(G2233*1000/V_ZENER,0)*PRICE_Z+(4+IF(CORE_MODE=1,1,0)+IF(OR(CORE_MODE=3,CORE_MODE=4),IF(A_FEED=2,0,1)+2*N_CW+2*N_CW_A,0))*ROUNDUP(G2233*DIODE_SAFETY/V_STICK,0)*PRICE_STICK</f>
        <v>74.4</v>
      </c>
      <c r="AG2233" s="24" t="n">
        <f aca="false">SUM(X2233:AF2233)</f>
        <v>3806.02320978</v>
      </c>
      <c r="AH2233" s="20" t="n">
        <f aca="false">FIXED_BOM</f>
        <v>3754</v>
      </c>
      <c r="AI2233" s="24" t="n">
        <f aca="false">(AG2233+AH2233)*(1+CONT)</f>
        <v>8694.026691247</v>
      </c>
      <c r="AJ2233" s="24" t="n">
        <f aca="false">IF(AR2233&gt;0,AI2233/AR2233,1000000000000)</f>
        <v>606.949084308139</v>
      </c>
      <c r="AK2233" s="8" t="n">
        <f aca="false">IF(AND(AP2233&gt;=V_NEED,AR2233&gt;=P_MIN,AQ2233&gt;=Z_MIN,F2233&lt;=N_CAP,D2233&lt;=R_MAX,OR(CORONA_REQ=0,O2233&gt;=G2233),OR(CORE_MODE&lt;&gt;3,E_CORE&lt;=E_NULL_MAX),N_CW_A_OK="yes"),1,0)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IF(CORE_MODE=1,G2233,IF(OR(CORE_MODE=3,CORE_MODE=4),IF(A_FEED=2,0,G2233)+(CHOOSE(N_CW+1,0,1,CW_N2,CW_N3,CW_N4,CW_N5,CW_N6)+IF(A_FEED=2,CHOOSE(MIN(N_CW_A,6)+1,0,1,CW_N2,CW_N3,CW_N4,CW_N5,CW_N6),CHOOSE(MIN(N_CW_A,2)+1,0,CW_A1,CW_A2)))*CW_PER_SWING*AM2233,AM2233))</f>
        <v>18.661937175882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2*ROUNDUP(G2234*1000/V_ZENER,0)*PRICE_Z+(4+IF(CORE_MODE=1,1,0)+IF(OR(CORE_MODE=3,CORE_MODE=4),IF(A_FEED=2,0,1)+2*N_CW+2*N_CW_A,0))*ROUNDUP(G2234*DIODE_SAFETY/V_STICK,0)*PRICE_STICK</f>
        <v>74.4</v>
      </c>
      <c r="AG2234" s="24" t="n">
        <f aca="false">SUM(X2234:AF2234)</f>
        <v>4644.73770941</v>
      </c>
      <c r="AH2234" s="20" t="n">
        <f aca="false">FIXED_BOM</f>
        <v>3754</v>
      </c>
      <c r="AI2234" s="24" t="n">
        <f aca="false">(AG2234+AH2234)*(1+CONT)</f>
        <v>9658.5483658215</v>
      </c>
      <c r="AJ2234" s="24" t="n">
        <f aca="false">IF(AR2234&gt;0,AI2234/AR2234,1000000000000)</f>
        <v>530.791195907298</v>
      </c>
      <c r="AK2234" s="8" t="n">
        <f aca="false">IF(AND(AP2234&gt;=V_NEED,AR2234&gt;=P_MIN,AQ2234&gt;=Z_MIN,F2234&lt;=N_CAP,D2234&lt;=R_MAX,OR(CORONA_REQ=0,O2234&gt;=G2234),OR(CORE_MODE&lt;&gt;3,E_CORE&lt;=E_NULL_MAX),N_CW_A_OK="yes"),1,0)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IF(CORE_MODE=1,G2234,IF(OR(CORE_MODE=3,CORE_MODE=4),IF(A_FEED=2,0,G2234)+(CHOOSE(N_CW+1,0,1,CW_N2,CW_N3,CW_N4,CW_N5,CW_N6)+IF(A_FEED=2,CHOOSE(MIN(N_CW_A,6)+1,0,1,CW_N2,CW_N3,CW_N4,CW_N5,CW_N6),CHOOSE(MIN(N_CW_A,2)+1,0,CW_A1,CW_A2)))*CW_PER_SWING*AM2234,AM2234))</f>
        <v>19.154353126194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2*ROUNDUP(G2235*1000/V_ZENER,0)*PRICE_Z+(4+IF(CORE_MODE=1,1,0)+IF(OR(CORE_MODE=3,CORE_MODE=4),IF(A_FEED=2,0,1)+2*N_CW+2*N_CW_A,0))*ROUNDUP(G2235*DIODE_SAFETY/V_STICK,0)*PRICE_STICK</f>
        <v>74.4</v>
      </c>
      <c r="AG2235" s="24" t="n">
        <f aca="false">SUM(X2235:AF2235)</f>
        <v>5483.45216251</v>
      </c>
      <c r="AH2235" s="20" t="n">
        <f aca="false">FIXED_BOM</f>
        <v>3754</v>
      </c>
      <c r="AI2235" s="24" t="n">
        <f aca="false">(AG2235+AH2235)*(1+CONT)</f>
        <v>10623.0699868865</v>
      </c>
      <c r="AJ2235" s="24" t="n">
        <f aca="false">IF(AR2235&gt;0,AI2235/AR2235,1000000000000)</f>
        <v>481.090761700124</v>
      </c>
      <c r="AK2235" s="8" t="n">
        <f aca="false">IF(AND(AP2235&gt;=V_NEED,AR2235&gt;=P_MIN,AQ2235&gt;=Z_MIN,F2235&lt;=N_CAP,D2235&lt;=R_MAX,OR(CORONA_REQ=0,O2235&gt;=G2235),OR(CORE_MODE&lt;&gt;3,E_CORE&lt;=E_NULL_MAX),N_CW_A_OK="yes"),1,0)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IF(CORE_MODE=1,G2235,IF(OR(CORE_MODE=3,CORE_MODE=4),IF(A_FEED=2,0,G2235)+(CHOOSE(N_CW+1,0,1,CW_N2,CW_N3,CW_N4,CW_N5,CW_N6)+IF(A_FEED=2,CHOOSE(MIN(N_CW_A,6)+1,0,1,CW_N2,CW_N3,CW_N4,CW_N5,CW_N6),CHOOSE(MIN(N_CW_A,2)+1,0,CW_A1,CW_A2)))*CW_PER_SWING*AM2235,AM2235))</f>
        <v>19.663967895858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2*ROUNDUP(G2236*1000/V_ZENER,0)*PRICE_Z+(4+IF(CORE_MODE=1,1,0)+IF(OR(CORE_MODE=3,CORE_MODE=4),IF(A_FEED=2,0,1)+2*N_CW+2*N_CW_A,0))*ROUNDUP(G2236*DIODE_SAFETY/V_STICK,0)*PRICE_STICK</f>
        <v>74.4</v>
      </c>
      <c r="AG2236" s="24" t="n">
        <f aca="false">SUM(X2236:AF2236)</f>
        <v>7160.88111374</v>
      </c>
      <c r="AH2236" s="20" t="n">
        <f aca="false">FIXED_BOM</f>
        <v>3754</v>
      </c>
      <c r="AI2236" s="24" t="n">
        <f aca="false">(AG2236+AH2236)*(1+CONT)</f>
        <v>12552.113280801</v>
      </c>
      <c r="AJ2236" s="24" t="n">
        <f aca="false">IF(AR2236&gt;0,AI2236/AR2236,1000000000000)</f>
        <v>420.904241856296</v>
      </c>
      <c r="AK2236" s="8" t="n">
        <f aca="false">IF(AND(AP2236&gt;=V_NEED,AR2236&gt;=P_MIN,AQ2236&gt;=Z_MIN,F2236&lt;=N_CAP,D2236&lt;=R_MAX,OR(CORONA_REQ=0,O2236&gt;=G2236),OR(CORE_MODE&lt;&gt;3,E_CORE&lt;=E_NULL_MAX),N_CW_A_OK="yes"),1,0)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IF(CORE_MODE=1,G2236,IF(OR(CORE_MODE=3,CORE_MODE=4),IF(A_FEED=2,0,G2236)+(CHOOSE(N_CW+1,0,1,CW_N2,CW_N3,CW_N4,CW_N5,CW_N6)+IF(A_FEED=2,CHOOSE(MIN(N_CW_A,6)+1,0,1,CW_N2,CW_N3,CW_N4,CW_N5,CW_N6),CHOOSE(MIN(N_CW_A,2)+1,0,CW_A1,CW_A2)))*CW_PER_SWING*AM2236,AM2236))</f>
        <v>20.460266440614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2*ROUNDUP(G2237*1000/V_ZENER,0)*PRICE_Z+(4+IF(CORE_MODE=1,1,0)+IF(OR(CORE_MODE=3,CORE_MODE=4),IF(A_FEED=2,0,1)+2*N_CW+2*N_CW_A,0))*ROUNDUP(G2237*DIODE_SAFETY/V_STICK,0)*PRICE_STICK</f>
        <v>74.4</v>
      </c>
      <c r="AG2237" s="24" t="n">
        <f aca="false">SUM(X2237:AF2237)</f>
        <v>2083.77056169</v>
      </c>
      <c r="AH2237" s="20" t="n">
        <f aca="false">FIXED_BOM</f>
        <v>3754</v>
      </c>
      <c r="AI2237" s="24" t="n">
        <f aca="false">(AG2237+AH2237)*(1+CONT)</f>
        <v>6713.4361459435</v>
      </c>
      <c r="AJ2237" s="24" t="n">
        <f aca="false">IF(AR2237&gt;0,AI2237/AR2237,1000000000000)</f>
        <v>1445.99052767439</v>
      </c>
      <c r="AK2237" s="8" t="n">
        <f aca="false">IF(AND(AP2237&gt;=V_NEED,AR2237&gt;=P_MIN,AQ2237&gt;=Z_MIN,F2237&lt;=N_CAP,D2237&lt;=R_MAX,OR(CORONA_REQ=0,O2237&gt;=G2237),OR(CORE_MODE&lt;&gt;3,E_CORE&lt;=E_NULL_MAX),N_CW_A_OK="yes"),1,0)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IF(CORE_MODE=1,G2237,IF(OR(CORE_MODE=3,CORE_MODE=4),IF(A_FEED=2,0,G2237)+(CHOOSE(N_CW+1,0,1,CW_N2,CW_N3,CW_N4,CW_N5,CW_N6)+IF(A_FEED=2,CHOOSE(MIN(N_CW_A,6)+1,0,1,CW_N2,CW_N3,CW_N4,CW_N5,CW_N6),CHOOSE(MIN(N_CW_A,2)+1,0,CW_A1,CW_A2)))*CW_PER_SWING*AM2237,AM2237))</f>
        <v>17.598237737652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2*ROUNDUP(G2238*1000/V_ZENER,0)*PRICE_Z+(4+IF(CORE_MODE=1,1,0)+IF(OR(CORE_MODE=3,CORE_MODE=4),IF(A_FEED=2,0,1)+2*N_CW+2*N_CW_A,0))*ROUNDUP(G2238*DIODE_SAFETY/V_STICK,0)*PRICE_STICK</f>
        <v>74.4</v>
      </c>
      <c r="AG2238" s="24" t="n">
        <f aca="false">SUM(X2238:AF2238)</f>
        <v>2812.40375107</v>
      </c>
      <c r="AH2238" s="20" t="n">
        <f aca="false">FIXED_BOM</f>
        <v>3754</v>
      </c>
      <c r="AI2238" s="24" t="n">
        <f aca="false">(AG2238+AH2238)*(1+CONT)</f>
        <v>7551.3643137305</v>
      </c>
      <c r="AJ2238" s="24" t="n">
        <f aca="false">IF(AR2238&gt;0,AI2238/AR2238,1000000000000)</f>
        <v>1017.15191722479</v>
      </c>
      <c r="AK2238" s="8" t="n">
        <f aca="false">IF(AND(AP2238&gt;=V_NEED,AR2238&gt;=P_MIN,AQ2238&gt;=Z_MIN,F2238&lt;=N_CAP,D2238&lt;=R_MAX,OR(CORONA_REQ=0,O2238&gt;=G2238),OR(CORE_MODE&lt;&gt;3,E_CORE&lt;=E_NULL_MAX),N_CW_A_OK="yes"),1,0)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IF(CORE_MODE=1,G2238,IF(OR(CORE_MODE=3,CORE_MODE=4),IF(A_FEED=2,0,G2238)+(CHOOSE(N_CW+1,0,1,CW_N2,CW_N3,CW_N4,CW_N5,CW_N6)+IF(A_FEED=2,CHOOSE(MIN(N_CW_A,6)+1,0,1,CW_N2,CW_N3,CW_N4,CW_N5,CW_N6),CHOOSE(MIN(N_CW_A,2)+1,0,CW_A1,CW_A2)))*CW_PER_SWING*AM2238,AM2238))</f>
        <v>17.864348295222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2*ROUNDUP(G2239*1000/V_ZENER,0)*PRICE_Z+(4+IF(CORE_MODE=1,1,0)+IF(OR(CORE_MODE=3,CORE_MODE=4),IF(A_FEED=2,0,1)+2*N_CW+2*N_CW_A,0))*ROUNDUP(G2239*DIODE_SAFETY/V_STICK,0)*PRICE_STICK</f>
        <v>74.4</v>
      </c>
      <c r="AG2239" s="24" t="n">
        <f aca="false">SUM(X2239:AF2239)</f>
        <v>3696.43129668</v>
      </c>
      <c r="AH2239" s="20" t="n">
        <f aca="false">FIXED_BOM</f>
        <v>3754</v>
      </c>
      <c r="AI2239" s="24" t="n">
        <f aca="false">(AG2239+AH2239)*(1+CONT)</f>
        <v>8567.995991182</v>
      </c>
      <c r="AJ2239" s="24" t="n">
        <f aca="false">IF(AR2239&gt;0,AI2239/AR2239,1000000000000)</f>
        <v>840.419322275458</v>
      </c>
      <c r="AK2239" s="8" t="n">
        <f aca="false">IF(AND(AP2239&gt;=V_NEED,AR2239&gt;=P_MIN,AQ2239&gt;=Z_MIN,F2239&lt;=N_CAP,D2239&lt;=R_MAX,OR(CORONA_REQ=0,O2239&gt;=G2239),OR(CORE_MODE&lt;&gt;3,E_CORE&lt;=E_NULL_MAX),N_CW_A_OK="yes"),1,0)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IF(CORE_MODE=1,G2239,IF(OR(CORE_MODE=3,CORE_MODE=4),IF(A_FEED=2,0,G2239)+(CHOOSE(N_CW+1,0,1,CW_N2,CW_N3,CW_N4,CW_N5,CW_N6)+IF(A_FEED=2,CHOOSE(MIN(N_CW_A,6)+1,0,1,CW_N2,CW_N3,CW_N4,CW_N5,CW_N6),CHOOSE(MIN(N_CW_A,2)+1,0,CW_A1,CW_A2)))*CW_PER_SWING*AM2239,AM2239))</f>
        <v>18.231015918258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2*ROUNDUP(G2240*1000/V_ZENER,0)*PRICE_Z+(4+IF(CORE_MODE=1,1,0)+IF(OR(CORE_MODE=3,CORE_MODE=4),IF(A_FEED=2,0,1)+2*N_CW+2*N_CW_A,0))*ROUNDUP(G2240*DIODE_SAFETY/V_STICK,0)*PRICE_STICK</f>
        <v>74.4</v>
      </c>
      <c r="AG2240" s="24" t="n">
        <f aca="false">SUM(X2240:AF2240)</f>
        <v>4425.06454606</v>
      </c>
      <c r="AH2240" s="20" t="n">
        <f aca="false">FIXED_BOM</f>
        <v>3754</v>
      </c>
      <c r="AI2240" s="24" t="n">
        <f aca="false">(AG2240+AH2240)*(1+CONT)</f>
        <v>9405.924227969</v>
      </c>
      <c r="AJ2240" s="24" t="n">
        <f aca="false">IF(AR2240&gt;0,AI2240/AR2240,1000000000000)</f>
        <v>724.820862615364</v>
      </c>
      <c r="AK2240" s="8" t="n">
        <f aca="false">IF(AND(AP2240&gt;=V_NEED,AR2240&gt;=P_MIN,AQ2240&gt;=Z_MIN,F2240&lt;=N_CAP,D2240&lt;=R_MAX,OR(CORONA_REQ=0,O2240&gt;=G2240),OR(CORE_MODE&lt;&gt;3,E_CORE&lt;=E_NULL_MAX),N_CW_A_OK="yes"),1,0)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IF(CORE_MODE=1,G2240,IF(OR(CORE_MODE=3,CORE_MODE=4),IF(A_FEED=2,0,G2240)+(CHOOSE(N_CW+1,0,1,CW_N2,CW_N3,CW_N4,CW_N5,CW_N6)+IF(A_FEED=2,CHOOSE(MIN(N_CW_A,6)+1,0,1,CW_N2,CW_N3,CW_N4,CW_N5,CW_N6),CHOOSE(MIN(N_CW_A,2)+1,0,CW_A1,CW_A2)))*CW_PER_SWING*AM2240,AM2240))</f>
        <v>18.561528668826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2*ROUNDUP(G2241*1000/V_ZENER,0)*PRICE_Z+(4+IF(CORE_MODE=1,1,0)+IF(OR(CORE_MODE=3,CORE_MODE=4),IF(A_FEED=2,0,1)+2*N_CW+2*N_CW_A,0))*ROUNDUP(G2241*DIODE_SAFETY/V_STICK,0)*PRICE_STICK</f>
        <v>74.4</v>
      </c>
      <c r="AG2241" s="24" t="n">
        <f aca="false">SUM(X2241:AF2241)</f>
        <v>5153.69784497</v>
      </c>
      <c r="AH2241" s="20" t="n">
        <f aca="false">FIXED_BOM</f>
        <v>3754</v>
      </c>
      <c r="AI2241" s="24" t="n">
        <f aca="false">(AG2241+AH2241)*(1+CONT)</f>
        <v>10243.8525217155</v>
      </c>
      <c r="AJ2241" s="24" t="n">
        <f aca="false">IF(AR2241&gt;0,AI2241/AR2241,1000000000000)</f>
        <v>649.800608547633</v>
      </c>
      <c r="AK2241" s="8" t="n">
        <f aca="false">IF(AND(AP2241&gt;=V_NEED,AR2241&gt;=P_MIN,AQ2241&gt;=Z_MIN,F2241&lt;=N_CAP,D2241&lt;=R_MAX,OR(CORONA_REQ=0,O2241&gt;=G2241),OR(CORE_MODE&lt;&gt;3,E_CORE&lt;=E_NULL_MAX),N_CW_A_OK="yes"),1,0)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IF(CORE_MODE=1,G2241,IF(OR(CORE_MODE=3,CORE_MODE=4),IF(A_FEED=2,0,G2241)+(CHOOSE(N_CW+1,0,1,CW_N2,CW_N3,CW_N4,CW_N5,CW_N6)+IF(A_FEED=2,CHOOSE(MIN(N_CW_A,6)+1,0,1,CW_N2,CW_N3,CW_N4,CW_N5,CW_N6),CHOOSE(MIN(N_CW_A,2)+1,0,CW_A1,CW_A2)))*CW_PER_SWING*AM2241,AM2241))</f>
        <v>18.82865366811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2*ROUNDUP(G2242*1000/V_ZENER,0)*PRICE_Z+(4+IF(CORE_MODE=1,1,0)+IF(OR(CORE_MODE=3,CORE_MODE=4),IF(A_FEED=2,0,1)+2*N_CW+2*N_CW_A,0))*ROUNDUP(G2242*DIODE_SAFETY/V_STICK,0)*PRICE_STICK</f>
        <v>74.4</v>
      </c>
      <c r="AG2242" s="24" t="n">
        <f aca="false">SUM(X2242:AF2242)</f>
        <v>6766.35857996</v>
      </c>
      <c r="AH2242" s="20" t="n">
        <f aca="false">FIXED_BOM</f>
        <v>3754</v>
      </c>
      <c r="AI2242" s="24" t="n">
        <f aca="false">(AG2242+AH2242)*(1+CONT)</f>
        <v>12098.412366954</v>
      </c>
      <c r="AJ2242" s="24" t="n">
        <f aca="false">IF(AR2242&gt;0,AI2242/AR2242,1000000000000)</f>
        <v>567.620940799595</v>
      </c>
      <c r="AK2242" s="8" t="n">
        <f aca="false">IF(AND(AP2242&gt;=V_NEED,AR2242&gt;=P_MIN,AQ2242&gt;=Z_MIN,F2242&lt;=N_CAP,D2242&lt;=R_MAX,OR(CORONA_REQ=0,O2242&gt;=G2242),OR(CORE_MODE&lt;&gt;3,E_CORE&lt;=E_NULL_MAX),N_CW_A_OK="yes"),1,0)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IF(CORE_MODE=1,G2242,IF(OR(CORE_MODE=3,CORE_MODE=4),IF(A_FEED=2,0,G2242)+(CHOOSE(N_CW+1,0,1,CW_N2,CW_N3,CW_N4,CW_N5,CW_N6)+IF(A_FEED=2,CHOOSE(MIN(N_CW_A,6)+1,0,1,CW_N2,CW_N3,CW_N4,CW_N5,CW_N6),CHOOSE(MIN(N_CW_A,2)+1,0,CW_A1,CW_A2)))*CW_PER_SWING*AM2242,AM2242))</f>
        <v>19.596789782856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2*ROUNDUP(G2243*1000/V_ZENER,0)*PRICE_Z+(4+IF(CORE_MODE=1,1,0)+IF(OR(CORE_MODE=3,CORE_MODE=4),IF(A_FEED=2,0,1)+2*N_CW+2*N_CW_A,0))*ROUNDUP(G2243*DIODE_SAFETY/V_STICK,0)*PRICE_STICK</f>
        <v>74.4</v>
      </c>
      <c r="AG2243" s="24" t="n">
        <f aca="false">SUM(X2243:AF2243)</f>
        <v>2121.67625994</v>
      </c>
      <c r="AH2243" s="20" t="n">
        <f aca="false">FIXED_BOM</f>
        <v>3754</v>
      </c>
      <c r="AI2243" s="24" t="n">
        <f aca="false">(AG2243+AH2243)*(1+CONT)</f>
        <v>6757.027698931</v>
      </c>
      <c r="AJ2243" s="24" t="n">
        <f aca="false">IF(AR2243&gt;0,AI2243/AR2243,1000000000000)</f>
        <v>1198.43257277978</v>
      </c>
      <c r="AK2243" s="8" t="n">
        <f aca="false">IF(AND(AP2243&gt;=V_NEED,AR2243&gt;=P_MIN,AQ2243&gt;=Z_MIN,F2243&lt;=N_CAP,D2243&lt;=R_MAX,OR(CORONA_REQ=0,O2243&gt;=G2243),OR(CORE_MODE&lt;&gt;3,E_CORE&lt;=E_NULL_MAX),N_CW_A_OK="yes"),1,0)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IF(CORE_MODE=1,G2243,IF(OR(CORE_MODE=3,CORE_MODE=4),IF(A_FEED=2,0,G2243)+(CHOOSE(N_CW+1,0,1,CW_N2,CW_N3,CW_N4,CW_N5,CW_N6)+IF(A_FEED=2,CHOOSE(MIN(N_CW_A,6)+1,0,1,CW_N2,CW_N3,CW_N4,CW_N5,CW_N6),CHOOSE(MIN(N_CW_A,2)+1,0,CW_A1,CW_A2)))*CW_PER_SWING*AM2243,AM2243))</f>
        <v>17.699278679082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2*ROUNDUP(G2244*1000/V_ZENER,0)*PRICE_Z+(4+IF(CORE_MODE=1,1,0)+IF(OR(CORE_MODE=3,CORE_MODE=4),IF(A_FEED=2,0,1)+2*N_CW+2*N_CW_A,0))*ROUNDUP(G2244*DIODE_SAFETY/V_STICK,0)*PRICE_STICK</f>
        <v>74.4</v>
      </c>
      <c r="AG2244" s="24" t="n">
        <f aca="false">SUM(X2244:AF2244)</f>
        <v>3024.65655113</v>
      </c>
      <c r="AH2244" s="20" t="n">
        <f aca="false">FIXED_BOM</f>
        <v>3754</v>
      </c>
      <c r="AI2244" s="24" t="n">
        <f aca="false">(AG2244+AH2244)*(1+CONT)</f>
        <v>7795.4550337995</v>
      </c>
      <c r="AJ2244" s="24" t="n">
        <f aca="false">IF(AR2244&gt;0,AI2244/AR2244,1000000000000)</f>
        <v>867.699812957269</v>
      </c>
      <c r="AK2244" s="8" t="n">
        <f aca="false">IF(AND(AP2244&gt;=V_NEED,AR2244&gt;=P_MIN,AQ2244&gt;=Z_MIN,F2244&lt;=N_CAP,D2244&lt;=R_MAX,OR(CORONA_REQ=0,O2244&gt;=G2244),OR(CORE_MODE&lt;&gt;3,E_CORE&lt;=E_NULL_MAX),N_CW_A_OK="yes"),1,0)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IF(CORE_MODE=1,G2244,IF(OR(CORE_MODE=3,CORE_MODE=4),IF(A_FEED=2,0,G2244)+(CHOOSE(N_CW+1,0,1,CW_N2,CW_N3,CW_N4,CW_N5,CW_N6)+IF(A_FEED=2,CHOOSE(MIN(N_CW_A,6)+1,0,1,CW_N2,CW_N3,CW_N4,CW_N5,CW_N6),CHOOSE(MIN(N_CW_A,2)+1,0,CW_A1,CW_A2)))*CW_PER_SWING*AM2244,AM2244))</f>
        <v>18.055564191522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2*ROUNDUP(G2245*1000/V_ZENER,0)*PRICE_Z+(4+IF(CORE_MODE=1,1,0)+IF(OR(CORE_MODE=3,CORE_MODE=4),IF(A_FEED=2,0,1)+2*N_CW+2*N_CW_A,0))*ROUNDUP(G2245*DIODE_SAFETY/V_STICK,0)*PRICE_STICK</f>
        <v>74.4</v>
      </c>
      <c r="AG2245" s="24" t="n">
        <f aca="false">SUM(X2245:AF2245)</f>
        <v>3927.63688535</v>
      </c>
      <c r="AH2245" s="20" t="n">
        <f aca="false">FIXED_BOM</f>
        <v>3754</v>
      </c>
      <c r="AI2245" s="24" t="n">
        <f aca="false">(AG2245+AH2245)*(1+CONT)</f>
        <v>8833.8824181525</v>
      </c>
      <c r="AJ2245" s="24" t="n">
        <f aca="false">IF(AR2245&gt;0,AI2245/AR2245,1000000000000)</f>
        <v>715.966899921141</v>
      </c>
      <c r="AK2245" s="8" t="n">
        <f aca="false">IF(AND(AP2245&gt;=V_NEED,AR2245&gt;=P_MIN,AQ2245&gt;=Z_MIN,F2245&lt;=N_CAP,D2245&lt;=R_MAX,OR(CORONA_REQ=0,O2245&gt;=G2245),OR(CORE_MODE&lt;&gt;3,E_CORE&lt;=E_NULL_MAX),N_CW_A_OK="yes"),1,0)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IF(CORE_MODE=1,G2245,IF(OR(CORE_MODE=3,CORE_MODE=4),IF(A_FEED=2,0,G2245)+(CHOOSE(N_CW+1,0,1,CW_N2,CW_N3,CW_N4,CW_N5,CW_N6)+IF(A_FEED=2,CHOOSE(MIN(N_CW_A,6)+1,0,1,CW_N2,CW_N3,CW_N4,CW_N5,CW_N6),CHOOSE(MIN(N_CW_A,2)+1,0,CW_A1,CW_A2)))*CW_PER_SWING*AM2245,AM2245))</f>
        <v>18.48669343092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2*ROUNDUP(G2246*1000/V_ZENER,0)*PRICE_Z+(4+IF(CORE_MODE=1,1,0)+IF(OR(CORE_MODE=3,CORE_MODE=4),IF(A_FEED=2,0,1)+2*N_CW+2*N_CW_A,0))*ROUNDUP(G2246*DIODE_SAFETY/V_STICK,0)*PRICE_STICK</f>
        <v>74.4</v>
      </c>
      <c r="AG2246" s="24" t="n">
        <f aca="false">SUM(X2246:AF2246)</f>
        <v>4675.22304437</v>
      </c>
      <c r="AH2246" s="20" t="n">
        <f aca="false">FIXED_BOM</f>
        <v>3754</v>
      </c>
      <c r="AI2246" s="24" t="n">
        <f aca="false">(AG2246+AH2246)*(1+CONT)</f>
        <v>9693.6065010255</v>
      </c>
      <c r="AJ2246" s="24" t="n">
        <f aca="false">IF(AR2246&gt;0,AI2246/AR2246,1000000000000)</f>
        <v>618.299953158433</v>
      </c>
      <c r="AK2246" s="8" t="n">
        <f aca="false">IF(AND(AP2246&gt;=V_NEED,AR2246&gt;=P_MIN,AQ2246&gt;=Z_MIN,F2246&lt;=N_CAP,D2246&lt;=R_MAX,OR(CORONA_REQ=0,O2246&gt;=G2246),OR(CORE_MODE&lt;&gt;3,E_CORE&lt;=E_NULL_MAX),N_CW_A_OK="yes"),1,0)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IF(CORE_MODE=1,G2246,IF(OR(CORE_MODE=3,CORE_MODE=4),IF(A_FEED=2,0,G2246)+(CHOOSE(N_CW+1,0,1,CW_N2,CW_N3,CW_N4,CW_N5,CW_N6)+IF(A_FEED=2,CHOOSE(MIN(N_CW_A,6)+1,0,1,CW_N2,CW_N3,CW_N4,CW_N5,CW_N6),CHOOSE(MIN(N_CW_A,2)+1,0,CW_A1,CW_A2)))*CW_PER_SWING*AM2246,AM2246))</f>
        <v>18.815279166684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2*ROUNDUP(G2247*1000/V_ZENER,0)*PRICE_Z+(4+IF(CORE_MODE=1,1,0)+IF(OR(CORE_MODE=3,CORE_MODE=4),IF(A_FEED=2,0,1)+2*N_CW+2*N_CW_A,0))*ROUNDUP(G2247*DIODE_SAFETY/V_STICK,0)*PRICE_STICK</f>
        <v>74.4</v>
      </c>
      <c r="AG2247" s="24" t="n">
        <f aca="false">SUM(X2247:AF2247)</f>
        <v>5578.20337859</v>
      </c>
      <c r="AH2247" s="20" t="n">
        <f aca="false">FIXED_BOM</f>
        <v>3754</v>
      </c>
      <c r="AI2247" s="24" t="n">
        <f aca="false">(AG2247+AH2247)*(1+CONT)</f>
        <v>10732.0338853785</v>
      </c>
      <c r="AJ2247" s="24" t="n">
        <f aca="false">IF(AR2247&gt;0,AI2247/AR2247,1000000000000)</f>
        <v>563.822509390936</v>
      </c>
      <c r="AK2247" s="8" t="n">
        <f aca="false">IF(AND(AP2247&gt;=V_NEED,AR2247&gt;=P_MIN,AQ2247&gt;=Z_MIN,F2247&lt;=N_CAP,D2247&lt;=R_MAX,OR(CORONA_REQ=0,O2247&gt;=G2247),OR(CORE_MODE&lt;&gt;3,E_CORE&lt;=E_NULL_MAX),N_CW_A_OK="yes"),1,0)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IF(CORE_MODE=1,G2247,IF(OR(CORE_MODE=3,CORE_MODE=4),IF(A_FEED=2,0,G2247)+(CHOOSE(N_CW+1,0,1,CW_N2,CW_N3,CW_N4,CW_N5,CW_N6)+IF(A_FEED=2,CHOOSE(MIN(N_CW_A,6)+1,0,1,CW_N2,CW_N3,CW_N4,CW_N5,CW_N6),CHOOSE(MIN(N_CW_A,2)+1,0,CW_A1,CW_A2)))*CW_PER_SWING*AM2247,AM2247))</f>
        <v>19.290105801252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2*ROUNDUP(G2248*1000/V_ZENER,0)*PRICE_Z+(4+IF(CORE_MODE=1,1,0)+IF(OR(CORE_MODE=3,CORE_MODE=4),IF(A_FEED=2,0,1)+2*N_CW+2*N_CW_A,0))*ROUNDUP(G2248*DIODE_SAFETY/V_STICK,0)*PRICE_STICK</f>
        <v>74.4</v>
      </c>
      <c r="AG2248" s="24" t="n">
        <f aca="false">SUM(X2248:AF2248)</f>
        <v>7228.7698238</v>
      </c>
      <c r="AH2248" s="20" t="n">
        <f aca="false">FIXED_BOM</f>
        <v>3754</v>
      </c>
      <c r="AI2248" s="24" t="n">
        <f aca="false">(AG2248+AH2248)*(1+CONT)</f>
        <v>12630.18529737</v>
      </c>
      <c r="AJ2248" s="24" t="n">
        <f aca="false">IF(AR2248&gt;0,AI2248/AR2248,1000000000000)</f>
        <v>491.009079117235</v>
      </c>
      <c r="AK2248" s="8" t="n">
        <f aca="false">IF(AND(AP2248&gt;=V_NEED,AR2248&gt;=P_MIN,AQ2248&gt;=Z_MIN,F2248&lt;=N_CAP,D2248&lt;=R_MAX,OR(CORONA_REQ=0,O2248&gt;=G2248),OR(CORE_MODE&lt;&gt;3,E_CORE&lt;=E_NULL_MAX),N_CW_A_OK="yes"),1,0)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IF(CORE_MODE=1,G2248,IF(OR(CORE_MODE=3,CORE_MODE=4),IF(A_FEED=2,0,G2248)+(CHOOSE(N_CW+1,0,1,CW_N2,CW_N3,CW_N4,CW_N5,CW_N6)+IF(A_FEED=2,CHOOSE(MIN(N_CW_A,6)+1,0,1,CW_N2,CW_N3,CW_N4,CW_N5,CW_N6),CHOOSE(MIN(N_CW_A,2)+1,0,CW_A1,CW_A2)))*CW_PER_SWING*AM2248,AM2248))</f>
        <v>20.103505541262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2*ROUNDUP(G2249*1000/V_ZENER,0)*PRICE_Z+(4+IF(CORE_MODE=1,1,0)+IF(OR(CORE_MODE=3,CORE_MODE=4),IF(A_FEED=2,0,1)+2*N_CW+2*N_CW_A,0))*ROUNDUP(G2249*DIODE_SAFETY/V_STICK,0)*PRICE_STICK</f>
        <v>74.4</v>
      </c>
      <c r="AG2249" s="24" t="n">
        <f aca="false">SUM(X2249:AF2249)</f>
        <v>2314.97616233</v>
      </c>
      <c r="AH2249" s="20" t="n">
        <f aca="false">FIXED_BOM</f>
        <v>3754</v>
      </c>
      <c r="AI2249" s="24" t="n">
        <f aca="false">(AG2249+AH2249)*(1+CONT)</f>
        <v>6979.3225866795</v>
      </c>
      <c r="AJ2249" s="24" t="n">
        <f aca="false">IF(AR2249&gt;0,AI2249/AR2249,1000000000000)</f>
        <v>1077.70290910431</v>
      </c>
      <c r="AK2249" s="8" t="n">
        <f aca="false">IF(AND(AP2249&gt;=V_NEED,AR2249&gt;=P_MIN,AQ2249&gt;=Z_MIN,F2249&lt;=N_CAP,D2249&lt;=R_MAX,OR(CORONA_REQ=0,O2249&gt;=G2249),OR(CORE_MODE&lt;&gt;3,E_CORE&lt;=E_NULL_MAX),N_CW_A_OK="yes"),1,0)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IF(CORE_MODE=1,G2249,IF(OR(CORE_MODE=3,CORE_MODE=4),IF(A_FEED=2,0,G2249)+(CHOOSE(N_CW+1,0,1,CW_N2,CW_N3,CW_N4,CW_N5,CW_N6)+IF(A_FEED=2,CHOOSE(MIN(N_CW_A,6)+1,0,1,CW_N2,CW_N3,CW_N4,CW_N5,CW_N6),CHOOSE(MIN(N_CW_A,2)+1,0,CW_A1,CW_A2)))*CW_PER_SWING*AM2249,AM2249))</f>
        <v>17.733718763046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2*ROUNDUP(G2250*1000/V_ZENER,0)*PRICE_Z+(4+IF(CORE_MODE=1,1,0)+IF(OR(CORE_MODE=3,CORE_MODE=4),IF(A_FEED=2,0,1)+2*N_CW+2*N_CW_A,0))*ROUNDUP(G2250*DIODE_SAFETY/V_STICK,0)*PRICE_STICK</f>
        <v>74.4</v>
      </c>
      <c r="AG2250" s="24" t="n">
        <f aca="false">SUM(X2250:AF2250)</f>
        <v>3236.90928619</v>
      </c>
      <c r="AH2250" s="20" t="n">
        <f aca="false">FIXED_BOM</f>
        <v>3754</v>
      </c>
      <c r="AI2250" s="24" t="n">
        <f aca="false">(AG2250+AH2250)*(1+CONT)</f>
        <v>8039.5456791185</v>
      </c>
      <c r="AJ2250" s="24" t="n">
        <f aca="false">IF(AR2250&gt;0,AI2250/AR2250,1000000000000)</f>
        <v>780.163406804991</v>
      </c>
      <c r="AK2250" s="8" t="n">
        <f aca="false">IF(AND(AP2250&gt;=V_NEED,AR2250&gt;=P_MIN,AQ2250&gt;=Z_MIN,F2250&lt;=N_CAP,D2250&lt;=R_MAX,OR(CORONA_REQ=0,O2250&gt;=G2250),OR(CORE_MODE&lt;&gt;3,E_CORE&lt;=E_NULL_MAX),N_CW_A_OK="yes"),1,0)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IF(CORE_MODE=1,G2250,IF(OR(CORE_MODE=3,CORE_MODE=4),IF(A_FEED=2,0,G2250)+(CHOOSE(N_CW+1,0,1,CW_N2,CW_N3,CW_N4,CW_N5,CW_N6)+IF(A_FEED=2,CHOOSE(MIN(N_CW_A,6)+1,0,1,CW_N2,CW_N3,CW_N4,CW_N5,CW_N6),CHOOSE(MIN(N_CW_A,2)+1,0,CW_A1,CW_A2)))*CW_PER_SWING*AM2250,AM2250))</f>
        <v>18.209665952478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2*ROUNDUP(G2251*1000/V_ZENER,0)*PRICE_Z+(4+IF(CORE_MODE=1,1,0)+IF(OR(CORE_MODE=3,CORE_MODE=4),IF(A_FEED=2,0,1)+2*N_CW+2*N_CW_A,0))*ROUNDUP(G2251*DIODE_SAFETY/V_STICK,0)*PRICE_STICK</f>
        <v>74.4</v>
      </c>
      <c r="AG2251" s="24" t="n">
        <f aca="false">SUM(X2251:AF2251)</f>
        <v>4158.84254052</v>
      </c>
      <c r="AH2251" s="20" t="n">
        <f aca="false">FIXED_BOM</f>
        <v>3754</v>
      </c>
      <c r="AI2251" s="24" t="n">
        <f aca="false">(AG2251+AH2251)*(1+CONT)</f>
        <v>9099.768921598</v>
      </c>
      <c r="AJ2251" s="24" t="n">
        <f aca="false">IF(AR2251&gt;0,AI2251/AR2251,1000000000000)</f>
        <v>643.902570510042</v>
      </c>
      <c r="AK2251" s="8" t="n">
        <f aca="false">IF(AND(AP2251&gt;=V_NEED,AR2251&gt;=P_MIN,AQ2251&gt;=Z_MIN,F2251&lt;=N_CAP,D2251&lt;=R_MAX,OR(CORONA_REQ=0,O2251&gt;=G2251),OR(CORE_MODE&lt;&gt;3,E_CORE&lt;=E_NULL_MAX),N_CW_A_OK="yes"),1,0)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IF(CORE_MODE=1,G2251,IF(OR(CORE_MODE=3,CORE_MODE=4),IF(A_FEED=2,0,G2251)+(CHOOSE(N_CW+1,0,1,CW_N2,CW_N3,CW_N4,CW_N5,CW_N6)+IF(A_FEED=2,CHOOSE(MIN(N_CW_A,6)+1,0,1,CW_N2,CW_N3,CW_N4,CW_N5,CW_N6),CHOOSE(MIN(N_CW_A,2)+1,0,CW_A1,CW_A2)))*CW_PER_SWING*AM2251,AM2251))</f>
        <v>18.63009474183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2*ROUNDUP(G2252*1000/V_ZENER,0)*PRICE_Z+(4+IF(CORE_MODE=1,1,0)+IF(OR(CORE_MODE=3,CORE_MODE=4),IF(A_FEED=2,0,1)+2*N_CW+2*N_CW_A,0))*ROUNDUP(G2252*DIODE_SAFETY/V_STICK,0)*PRICE_STICK</f>
        <v>74.4</v>
      </c>
      <c r="AG2252" s="24" t="n">
        <f aca="false">SUM(X2252:AF2252)</f>
        <v>5080.77573485</v>
      </c>
      <c r="AH2252" s="20" t="n">
        <f aca="false">FIXED_BOM</f>
        <v>3754</v>
      </c>
      <c r="AI2252" s="24" t="n">
        <f aca="false">(AG2252+AH2252)*(1+CONT)</f>
        <v>10159.9920950775</v>
      </c>
      <c r="AJ2252" s="24" t="n">
        <f aca="false">IF(AR2252&gt;0,AI2252/AR2252,1000000000000)</f>
        <v>565.338748074035</v>
      </c>
      <c r="AK2252" s="8" t="n">
        <f aca="false">IF(AND(AP2252&gt;=V_NEED,AR2252&gt;=P_MIN,AQ2252&gt;=Z_MIN,F2252&lt;=N_CAP,D2252&lt;=R_MAX,OR(CORONA_REQ=0,O2252&gt;=G2252),OR(CORE_MODE&lt;&gt;3,E_CORE&lt;=E_NULL_MAX),N_CW_A_OK="yes"),1,0)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IF(CORE_MODE=1,G2252,IF(OR(CORE_MODE=3,CORE_MODE=4),IF(A_FEED=2,0,G2252)+(CHOOSE(N_CW+1,0,1,CW_N2,CW_N3,CW_N4,CW_N5,CW_N6)+IF(A_FEED=2,CHOOSE(MIN(N_CW_A,6)+1,0,1,CW_N2,CW_N3,CW_N4,CW_N5,CW_N6),CHOOSE(MIN(N_CW_A,2)+1,0,CW_A1,CW_A2)))*CW_PER_SWING*AM2252,AM2252))</f>
        <v>19.115426578248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2*ROUNDUP(G2253*1000/V_ZENER,0)*PRICE_Z+(4+IF(CORE_MODE=1,1,0)+IF(OR(CORE_MODE=3,CORE_MODE=4),IF(A_FEED=2,0,1)+2*N_CW+2*N_CW_A,0))*ROUNDUP(G2253*DIODE_SAFETY/V_STICK,0)*PRICE_STICK</f>
        <v>74.4</v>
      </c>
      <c r="AG2253" s="24" t="n">
        <f aca="false">SUM(X2253:AF2253)</f>
        <v>6002.70893068</v>
      </c>
      <c r="AH2253" s="20" t="n">
        <f aca="false">FIXED_BOM</f>
        <v>3754</v>
      </c>
      <c r="AI2253" s="24" t="n">
        <f aca="false">(AG2253+AH2253)*(1+CONT)</f>
        <v>11220.215270282</v>
      </c>
      <c r="AJ2253" s="24" t="n">
        <f aca="false">IF(AR2253&gt;0,AI2253/AR2253,1000000000000)</f>
        <v>515.027770814928</v>
      </c>
      <c r="AK2253" s="8" t="n">
        <f aca="false">IF(AND(AP2253&gt;=V_NEED,AR2253&gt;=P_MIN,AQ2253&gt;=Z_MIN,F2253&lt;=N_CAP,D2253&lt;=R_MAX,OR(CORONA_REQ=0,O2253&gt;=G2253),OR(CORE_MODE&lt;&gt;3,E_CORE&lt;=E_NULL_MAX),N_CW_A_OK="yes"),1,0)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IF(CORE_MODE=1,G2253,IF(OR(CORE_MODE=3,CORE_MODE=4),IF(A_FEED=2,0,G2253)+(CHOOSE(N_CW+1,0,1,CW_N2,CW_N3,CW_N4,CW_N5,CW_N6)+IF(A_FEED=2,CHOOSE(MIN(N_CW_A,6)+1,0,1,CW_N2,CW_N3,CW_N4,CW_N5,CW_N6),CHOOSE(MIN(N_CW_A,2)+1,0,CW_A1,CW_A2)))*CW_PER_SWING*AM2253,AM2253))</f>
        <v>19.61853873408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2*ROUNDUP(G2254*1000/V_ZENER,0)*PRICE_Z+(4+IF(CORE_MODE=1,1,0)+IF(OR(CORE_MODE=3,CORE_MODE=4),IF(A_FEED=2,0,1)+2*N_CW+2*N_CW_A,0))*ROUNDUP(G2254*DIODE_SAFETY/V_STICK,0)*PRICE_STICK</f>
        <v>74.4</v>
      </c>
      <c r="AG2254" s="24" t="n">
        <f aca="false">SUM(X2254:AF2254)</f>
        <v>7846.57525934</v>
      </c>
      <c r="AH2254" s="20" t="n">
        <f aca="false">FIXED_BOM</f>
        <v>3754</v>
      </c>
      <c r="AI2254" s="24" t="n">
        <f aca="false">(AG2254+AH2254)*(1+CONT)</f>
        <v>13340.661548241</v>
      </c>
      <c r="AJ2254" s="24" t="n">
        <f aca="false">IF(AR2254&gt;0,AI2254/AR2254,1000000000000)</f>
        <v>452.927330539005</v>
      </c>
      <c r="AK2254" s="8" t="n">
        <f aca="false">IF(AND(AP2254&gt;=V_NEED,AR2254&gt;=P_MIN,AQ2254&gt;=Z_MIN,F2254&lt;=N_CAP,D2254&lt;=R_MAX,OR(CORONA_REQ=0,O2254&gt;=G2254),OR(CORE_MODE&lt;&gt;3,E_CORE&lt;=E_NULL_MAX),N_CW_A_OK="yes"),1,0)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IF(CORE_MODE=1,G2254,IF(OR(CORE_MODE=3,CORE_MODE=4),IF(A_FEED=2,0,G2254)+(CHOOSE(N_CW+1,0,1,CW_N2,CW_N3,CW_N4,CW_N5,CW_N6)+IF(A_FEED=2,CHOOSE(MIN(N_CW_A,6)+1,0,1,CW_N2,CW_N3,CW_N4,CW_N5,CW_N6),CHOOSE(MIN(N_CW_A,2)+1,0,CW_A1,CW_A2)))*CW_PER_SWING*AM2254,AM2254))</f>
        <v>20.404663150014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2*ROUNDUP(G2255*1000/V_ZENER,0)*PRICE_Z+(4+IF(CORE_MODE=1,1,0)+IF(OR(CORE_MODE=3,CORE_MODE=4),IF(A_FEED=2,0,1)+2*N_CW+2*N_CW_A,0))*ROUNDUP(G2255*DIODE_SAFETY/V_STICK,0)*PRICE_STICK</f>
        <v>86.4</v>
      </c>
      <c r="AG2255" s="24" t="n">
        <f aca="false">SUM(X2255:AF2255)</f>
        <v>1751.47587195</v>
      </c>
      <c r="AH2255" s="20" t="n">
        <f aca="false">FIXED_BOM</f>
        <v>3754</v>
      </c>
      <c r="AI2255" s="24" t="n">
        <f aca="false">(AG2255+AH2255)*(1+CONT)</f>
        <v>6331.2972527425</v>
      </c>
      <c r="AJ2255" s="24" t="n">
        <f aca="false">IF(AR2255&gt;0,AI2255/AR2255,1000000000000)</f>
        <v>1127.38681525818</v>
      </c>
      <c r="AK2255" s="8" t="n">
        <f aca="false">IF(AND(AP2255&gt;=V_NEED,AR2255&gt;=P_MIN,AQ2255&gt;=Z_MIN,F2255&lt;=N_CAP,D2255&lt;=R_MAX,OR(CORONA_REQ=0,O2255&gt;=G2255),OR(CORE_MODE&lt;&gt;3,E_CORE&lt;=E_NULL_MAX),N_CW_A_OK="yes"),1,0)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IF(CORE_MODE=1,G2255,IF(OR(CORE_MODE=3,CORE_MODE=4),IF(A_FEED=2,0,G2255)+(CHOOSE(N_CW+1,0,1,CW_N2,CW_N3,CW_N4,CW_N5,CW_N6)+IF(A_FEED=2,CHOOSE(MIN(N_CW_A,6)+1,0,1,CW_N2,CW_N3,CW_N4,CW_N5,CW_N6),CHOOSE(MIN(N_CW_A,2)+1,0,CW_A1,CW_A2)))*CW_PER_SWING*AM2255,AM2255))</f>
        <v>22.268264735574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2*ROUNDUP(G2256*1000/V_ZENER,0)*PRICE_Z+(4+IF(CORE_MODE=1,1,0)+IF(OR(CORE_MODE=3,CORE_MODE=4),IF(A_FEED=2,0,1)+2*N_CW+2*N_CW_A,0))*ROUNDUP(G2256*DIODE_SAFETY/V_STICK,0)*PRICE_STICK</f>
        <v>86.4</v>
      </c>
      <c r="AG2256" s="24" t="n">
        <f aca="false">SUM(X2256:AF2256)</f>
        <v>2356.49470828</v>
      </c>
      <c r="AH2256" s="20" t="n">
        <f aca="false">FIXED_BOM</f>
        <v>3754</v>
      </c>
      <c r="AI2256" s="24" t="n">
        <f aca="false">(AG2256+AH2256)*(1+CONT)</f>
        <v>7027.068914522</v>
      </c>
      <c r="AJ2256" s="24" t="n">
        <f aca="false">IF(AR2256&gt;0,AI2256/AR2256,1000000000000)</f>
        <v>778.118304770903</v>
      </c>
      <c r="AK2256" s="8" t="n">
        <f aca="false">IF(AND(AP2256&gt;=V_NEED,AR2256&gt;=P_MIN,AQ2256&gt;=Z_MIN,F2256&lt;=N_CAP,D2256&lt;=R_MAX,OR(CORONA_REQ=0,O2256&gt;=G2256),OR(CORE_MODE&lt;&gt;3,E_CORE&lt;=E_NULL_MAX),N_CW_A_OK="yes"),1,0)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IF(CORE_MODE=1,G2256,IF(OR(CORE_MODE=3,CORE_MODE=4),IF(A_FEED=2,0,G2256)+(CHOOSE(N_CW+1,0,1,CW_N2,CW_N3,CW_N4,CW_N5,CW_N6)+IF(A_FEED=2,CHOOSE(MIN(N_CW_A,6)+1,0,1,CW_N2,CW_N3,CW_N4,CW_N5,CW_N6),CHOOSE(MIN(N_CW_A,2)+1,0,CW_A1,CW_A2)))*CW_PER_SWING*AM2256,AM2256))</f>
        <v>22.561039405476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2*ROUNDUP(G2257*1000/V_ZENER,0)*PRICE_Z+(4+IF(CORE_MODE=1,1,0)+IF(OR(CORE_MODE=3,CORE_MODE=4),IF(A_FEED=2,0,1)+2*N_CW+2*N_CW_A,0))*ROUNDUP(G2257*DIODE_SAFETY/V_STICK,0)*PRICE_STICK</f>
        <v>86.4</v>
      </c>
      <c r="AG2257" s="24" t="n">
        <f aca="false">SUM(X2257:AF2257)</f>
        <v>3069.22287099</v>
      </c>
      <c r="AH2257" s="20" t="n">
        <f aca="false">FIXED_BOM</f>
        <v>3754</v>
      </c>
      <c r="AI2257" s="24" t="n">
        <f aca="false">(AG2257+AH2257)*(1+CONT)</f>
        <v>7846.7063016385</v>
      </c>
      <c r="AJ2257" s="24" t="n">
        <f aca="false">IF(AR2257&gt;0,AI2257/AR2257,1000000000000)</f>
        <v>630.949095019207</v>
      </c>
      <c r="AK2257" s="8" t="n">
        <f aca="false">IF(AND(AP2257&gt;=V_NEED,AR2257&gt;=P_MIN,AQ2257&gt;=Z_MIN,F2257&lt;=N_CAP,D2257&lt;=R_MAX,OR(CORONA_REQ=0,O2257&gt;=G2257),OR(CORE_MODE&lt;&gt;3,E_CORE&lt;=E_NULL_MAX),N_CW_A_OK="yes"),1,0)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IF(CORE_MODE=1,G2257,IF(OR(CORE_MODE=3,CORE_MODE=4),IF(A_FEED=2,0,G2257)+(CHOOSE(N_CW+1,0,1,CW_N2,CW_N3,CW_N4,CW_N5,CW_N6)+IF(A_FEED=2,CHOOSE(MIN(N_CW_A,6)+1,0,1,CW_N2,CW_N3,CW_N4,CW_N5,CW_N6),CHOOSE(MIN(N_CW_A,2)+1,0,CW_A1,CW_A2)))*CW_PER_SWING*AM2257,AM2257))</f>
        <v>22.793664897432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2*ROUNDUP(G2258*1000/V_ZENER,0)*PRICE_Z+(4+IF(CORE_MODE=1,1,0)+IF(OR(CORE_MODE=3,CORE_MODE=4),IF(A_FEED=2,0,1)+2*N_CW+2*N_CW_A,0))*ROUNDUP(G2258*DIODE_SAFETY/V_STICK,0)*PRICE_STICK</f>
        <v>86.4</v>
      </c>
      <c r="AG2258" s="24" t="n">
        <f aca="false">SUM(X2258:AF2258)</f>
        <v>3674.24175535</v>
      </c>
      <c r="AH2258" s="20" t="n">
        <f aca="false">FIXED_BOM</f>
        <v>3754</v>
      </c>
      <c r="AI2258" s="24" t="n">
        <f aca="false">(AG2258+AH2258)*(1+CONT)</f>
        <v>8542.4780186525</v>
      </c>
      <c r="AJ2258" s="24" t="n">
        <f aca="false">IF(AR2258&gt;0,AI2258/AR2258,1000000000000)</f>
        <v>538.763580828589</v>
      </c>
      <c r="AK2258" s="8" t="n">
        <f aca="false">IF(AND(AP2258&gt;=V_NEED,AR2258&gt;=P_MIN,AQ2258&gt;=Z_MIN,F2258&lt;=N_CAP,D2258&lt;=R_MAX,OR(CORONA_REQ=0,O2258&gt;=G2258),OR(CORE_MODE&lt;&gt;3,E_CORE&lt;=E_NULL_MAX),N_CW_A_OK="yes"),1,0)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IF(CORE_MODE=1,G2258,IF(OR(CORE_MODE=3,CORE_MODE=4),IF(A_FEED=2,0,G2258)+(CHOOSE(N_CW+1,0,1,CW_N2,CW_N3,CW_N4,CW_N5,CW_N6)+IF(A_FEED=2,CHOOSE(MIN(N_CW_A,6)+1,0,1,CW_N2,CW_N3,CW_N4,CW_N5,CW_N6),CHOOSE(MIN(N_CW_A,2)+1,0,CW_A1,CW_A2)))*CW_PER_SWING*AM2258,AM2258))</f>
        <v>23.160769706646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2*ROUNDUP(G2259*1000/V_ZENER,0)*PRICE_Z+(4+IF(CORE_MODE=1,1,0)+IF(OR(CORE_MODE=3,CORE_MODE=4),IF(A_FEED=2,0,1)+2*N_CW+2*N_CW_A,0))*ROUNDUP(G2259*DIODE_SAFETY/V_STICK,0)*PRICE_STICK</f>
        <v>86.4</v>
      </c>
      <c r="AG2259" s="24" t="n">
        <f aca="false">SUM(X2259:AF2259)</f>
        <v>4279.26053318</v>
      </c>
      <c r="AH2259" s="20" t="n">
        <f aca="false">FIXED_BOM</f>
        <v>3754</v>
      </c>
      <c r="AI2259" s="24" t="n">
        <f aca="false">(AG2259+AH2259)*(1+CONT)</f>
        <v>9238.249613157</v>
      </c>
      <c r="AJ2259" s="24" t="n">
        <f aca="false">IF(AR2259&gt;0,AI2259/AR2259,1000000000000)</f>
        <v>479.377546950384</v>
      </c>
      <c r="AK2259" s="8" t="n">
        <f aca="false">IF(AND(AP2259&gt;=V_NEED,AR2259&gt;=P_MIN,AQ2259&gt;=Z_MIN,F2259&lt;=N_CAP,D2259&lt;=R_MAX,OR(CORONA_REQ=0,O2259&gt;=G2259),OR(CORE_MODE&lt;&gt;3,E_CORE&lt;=E_NULL_MAX),N_CW_A_OK="yes"),1,0)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IF(CORE_MODE=1,G2259,IF(OR(CORE_MODE=3,CORE_MODE=4),IF(A_FEED=2,0,G2259)+(CHOOSE(N_CW+1,0,1,CW_N2,CW_N3,CW_N4,CW_N5,CW_N6)+IF(A_FEED=2,CHOOSE(MIN(N_CW_A,6)+1,0,1,CW_N2,CW_N3,CW_N4,CW_N5,CW_N6),CHOOSE(MIN(N_CW_A,2)+1,0,CW_A1,CW_A2)))*CW_PER_SWING*AM2259,AM2259))</f>
        <v>23.50119766995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2*ROUNDUP(G2260*1000/V_ZENER,0)*PRICE_Z+(4+IF(CORE_MODE=1,1,0)+IF(OR(CORE_MODE=3,CORE_MODE=4),IF(A_FEED=2,0,1)+2*N_CW+2*N_CW_A,0))*ROUNDUP(G2260*DIODE_SAFETY/V_STICK,0)*PRICE_STICK</f>
        <v>86.4</v>
      </c>
      <c r="AG2260" s="24" t="n">
        <f aca="false">SUM(X2260:AF2260)</f>
        <v>5597.00759222</v>
      </c>
      <c r="AH2260" s="20" t="n">
        <f aca="false">FIXED_BOM</f>
        <v>3754</v>
      </c>
      <c r="AI2260" s="24" t="n">
        <f aca="false">(AG2260+AH2260)*(1+CONT)</f>
        <v>10753.658731053</v>
      </c>
      <c r="AJ2260" s="24" t="n">
        <f aca="false">IF(AR2260&gt;0,AI2260/AR2260,1000000000000)</f>
        <v>412.107702751736</v>
      </c>
      <c r="AK2260" s="8" t="n">
        <f aca="false">IF(AND(AP2260&gt;=V_NEED,AR2260&gt;=P_MIN,AQ2260&gt;=Z_MIN,F2260&lt;=N_CAP,D2260&lt;=R_MAX,OR(CORONA_REQ=0,O2260&gt;=G2260),OR(CORE_MODE&lt;&gt;3,E_CORE&lt;=E_NULL_MAX),N_CW_A_OK="yes"),1,0)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IF(CORE_MODE=1,G2260,IF(OR(CORE_MODE=3,CORE_MODE=4),IF(A_FEED=2,0,G2260)+(CHOOSE(N_CW+1,0,1,CW_N2,CW_N3,CW_N4,CW_N5,CW_N6)+IF(A_FEED=2,CHOOSE(MIN(N_CW_A,6)+1,0,1,CW_N2,CW_N3,CW_N4,CW_N5,CW_N6),CHOOSE(MIN(N_CW_A,2)+1,0,CW_A1,CW_A2)))*CW_PER_SWING*AM2260,AM2260))</f>
        <v>24.033049511328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2*ROUNDUP(G2261*1000/V_ZENER,0)*PRICE_Z+(4+IF(CORE_MODE=1,1,0)+IF(OR(CORE_MODE=3,CORE_MODE=4),IF(A_FEED=2,0,1)+2*N_CW+2*N_CW_A,0))*ROUNDUP(G2261*DIODE_SAFETY/V_STICK,0)*PRICE_STICK</f>
        <v>86.4</v>
      </c>
      <c r="AG2261" s="24" t="n">
        <f aca="false">SUM(X2261:AF2261)</f>
        <v>1765.69051029</v>
      </c>
      <c r="AH2261" s="20" t="n">
        <f aca="false">FIXED_BOM</f>
        <v>3754</v>
      </c>
      <c r="AI2261" s="24" t="n">
        <f aca="false">(AG2261+AH2261)*(1+CONT)</f>
        <v>6347.6440868335</v>
      </c>
      <c r="AJ2261" s="24" t="n">
        <f aca="false">IF(AR2261&gt;0,AI2261/AR2261,1000000000000)</f>
        <v>928.246538853566</v>
      </c>
      <c r="AK2261" s="8" t="n">
        <f aca="false">IF(AND(AP2261&gt;=V_NEED,AR2261&gt;=P_MIN,AQ2261&gt;=Z_MIN,F2261&lt;=N_CAP,D2261&lt;=R_MAX,OR(CORONA_REQ=0,O2261&gt;=G2261),OR(CORE_MODE&lt;&gt;3,E_CORE&lt;=E_NULL_MAX),N_CW_A_OK="yes"),1,0)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IF(CORE_MODE=1,G2261,IF(OR(CORE_MODE=3,CORE_MODE=4),IF(A_FEED=2,0,G2261)+(CHOOSE(N_CW+1,0,1,CW_N2,CW_N3,CW_N4,CW_N5,CW_N6)+IF(A_FEED=2,CHOOSE(MIN(N_CW_A,6)+1,0,1,CW_N2,CW_N3,CW_N4,CW_N5,CW_N6),CHOOSE(MIN(N_CW_A,2)+1,0,CW_A1,CW_A2)))*CW_PER_SWING*AM2261,AM2261))</f>
        <v>22.34993366034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2*ROUNDUP(G2262*1000/V_ZENER,0)*PRICE_Z+(4+IF(CORE_MODE=1,1,0)+IF(OR(CORE_MODE=3,CORE_MODE=4),IF(A_FEED=2,0,1)+2*N_CW+2*N_CW_A,0))*ROUNDUP(G2262*DIODE_SAFETY/V_STICK,0)*PRICE_STICK</f>
        <v>86.4</v>
      </c>
      <c r="AG2262" s="24" t="n">
        <f aca="false">SUM(X2262:AF2262)</f>
        <v>2485.52605067</v>
      </c>
      <c r="AH2262" s="20" t="n">
        <f aca="false">FIXED_BOM</f>
        <v>3754</v>
      </c>
      <c r="AI2262" s="24" t="n">
        <f aca="false">(AG2262+AH2262)*(1+CONT)</f>
        <v>7175.4549582705</v>
      </c>
      <c r="AJ2262" s="24" t="n">
        <f aca="false">IF(AR2262&gt;0,AI2262/AR2262,1000000000000)</f>
        <v>655.13450069869</v>
      </c>
      <c r="AK2262" s="8" t="n">
        <f aca="false">IF(AND(AP2262&gt;=V_NEED,AR2262&gt;=P_MIN,AQ2262&gt;=Z_MIN,F2262&lt;=N_CAP,D2262&lt;=R_MAX,OR(CORONA_REQ=0,O2262&gt;=G2262),OR(CORE_MODE&lt;&gt;3,E_CORE&lt;=E_NULL_MAX),N_CW_A_OK="yes"),1,0)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IF(CORE_MODE=1,G2262,IF(OR(CORE_MODE=3,CORE_MODE=4),IF(A_FEED=2,0,G2262)+(CHOOSE(N_CW+1,0,1,CW_N2,CW_N3,CW_N4,CW_N5,CW_N6)+IF(A_FEED=2,CHOOSE(MIN(N_CW_A,6)+1,0,1,CW_N2,CW_N3,CW_N4,CW_N5,CW_N6),CHOOSE(MIN(N_CW_A,2)+1,0,CW_A1,CW_A2)))*CW_PER_SWING*AM2262,AM2262))</f>
        <v>22.689661276854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2*ROUNDUP(G2263*1000/V_ZENER,0)*PRICE_Z+(4+IF(CORE_MODE=1,1,0)+IF(OR(CORE_MODE=3,CORE_MODE=4),IF(A_FEED=2,0,1)+2*N_CW+2*N_CW_A,0))*ROUNDUP(G2263*DIODE_SAFETY/V_STICK,0)*PRICE_STICK</f>
        <v>86.4</v>
      </c>
      <c r="AG2263" s="24" t="n">
        <f aca="false">SUM(X2263:AF2263)</f>
        <v>3205.36151408</v>
      </c>
      <c r="AH2263" s="20" t="n">
        <f aca="false">FIXED_BOM</f>
        <v>3754</v>
      </c>
      <c r="AI2263" s="24" t="n">
        <f aca="false">(AG2263+AH2263)*(1+CONT)</f>
        <v>8003.265741192</v>
      </c>
      <c r="AJ2263" s="24" t="n">
        <f aca="false">IF(AR2263&gt;0,AI2263/AR2263,1000000000000)</f>
        <v>531.387205287057</v>
      </c>
      <c r="AK2263" s="8" t="n">
        <f aca="false">IF(AND(AP2263&gt;=V_NEED,AR2263&gt;=P_MIN,AQ2263&gt;=Z_MIN,F2263&lt;=N_CAP,D2263&lt;=R_MAX,OR(CORONA_REQ=0,O2263&gt;=G2263),OR(CORE_MODE&lt;&gt;3,E_CORE&lt;=E_NULL_MAX),N_CW_A_OK="yes"),1,0)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IF(CORE_MODE=1,G2263,IF(OR(CORE_MODE=3,CORE_MODE=4),IF(A_FEED=2,0,G2263)+(CHOOSE(N_CW+1,0,1,CW_N2,CW_N3,CW_N4,CW_N5,CW_N6)+IF(A_FEED=2,CHOOSE(MIN(N_CW_A,6)+1,0,1,CW_N2,CW_N3,CW_N4,CW_N5,CW_N6),CHOOSE(MIN(N_CW_A,2)+1,0,CW_A1,CW_A2)))*CW_PER_SWING*AM2263,AM2263))</f>
        <v>23.068705937706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2*ROUNDUP(G2264*1000/V_ZENER,0)*PRICE_Z+(4+IF(CORE_MODE=1,1,0)+IF(OR(CORE_MODE=3,CORE_MODE=4),IF(A_FEED=2,0,1)+2*N_CW+2*N_CW_A,0))*ROUNDUP(G2264*DIODE_SAFETY/V_STICK,0)*PRICE_STICK</f>
        <v>86.4</v>
      </c>
      <c r="AG2264" s="24" t="n">
        <f aca="false">SUM(X2264:AF2264)</f>
        <v>3817.48761608</v>
      </c>
      <c r="AH2264" s="20" t="n">
        <f aca="false">FIXED_BOM</f>
        <v>3754</v>
      </c>
      <c r="AI2264" s="24" t="n">
        <f aca="false">(AG2264+AH2264)*(1+CONT)</f>
        <v>8707.210758492</v>
      </c>
      <c r="AJ2264" s="24" t="n">
        <f aca="false">IF(AR2264&gt;0,AI2264/AR2264,1000000000000)</f>
        <v>454.178563775361</v>
      </c>
      <c r="AK2264" s="8" t="n">
        <f aca="false">IF(AND(AP2264&gt;=V_NEED,AR2264&gt;=P_MIN,AQ2264&gt;=Z_MIN,F2264&lt;=N_CAP,D2264&lt;=R_MAX,OR(CORONA_REQ=0,O2264&gt;=G2264),OR(CORE_MODE&lt;&gt;3,E_CORE&lt;=E_NULL_MAX),N_CW_A_OK="yes"),1,0)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IF(CORE_MODE=1,G2264,IF(OR(CORE_MODE=3,CORE_MODE=4),IF(A_FEED=2,0,G2264)+(CHOOSE(N_CW+1,0,1,CW_N2,CW_N3,CW_N4,CW_N5,CW_N6)+IF(A_FEED=2,CHOOSE(MIN(N_CW_A,6)+1,0,1,CW_N2,CW_N3,CW_N4,CW_N5,CW_N6),CHOOSE(MIN(N_CW_A,2)+1,0,CW_A1,CW_A2)))*CW_PER_SWING*AM2264,AM2264))</f>
        <v>23.487882591888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2*ROUNDUP(G2265*1000/V_ZENER,0)*PRICE_Z+(4+IF(CORE_MODE=1,1,0)+IF(OR(CORE_MODE=3,CORE_MODE=4),IF(A_FEED=2,0,1)+2*N_CW+2*N_CW_A,0))*ROUNDUP(G2265*DIODE_SAFETY/V_STICK,0)*PRICE_STICK</f>
        <v>86.4</v>
      </c>
      <c r="AG2265" s="24" t="n">
        <f aca="false">SUM(X2265:AF2265)</f>
        <v>4537.32321146</v>
      </c>
      <c r="AH2265" s="20" t="n">
        <f aca="false">FIXED_BOM</f>
        <v>3754</v>
      </c>
      <c r="AI2265" s="24" t="n">
        <f aca="false">(AG2265+AH2265)*(1+CONT)</f>
        <v>9535.021693179</v>
      </c>
      <c r="AJ2265" s="24" t="n">
        <f aca="false">IF(AR2265&gt;0,AI2265/AR2265,1000000000000)</f>
        <v>409.814345419842</v>
      </c>
      <c r="AK2265" s="8" t="n">
        <f aca="false">IF(AND(AP2265&gt;=V_NEED,AR2265&gt;=P_MIN,AQ2265&gt;=Z_MIN,F2265&lt;=N_CAP,D2265&lt;=R_MAX,OR(CORONA_REQ=0,O2265&gt;=G2265),OR(CORE_MODE&lt;&gt;3,E_CORE&lt;=E_NULL_MAX),N_CW_A_OK="yes"),1,0)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IF(CORE_MODE=1,G2265,IF(OR(CORE_MODE=3,CORE_MODE=4),IF(A_FEED=2,0,G2265)+(CHOOSE(N_CW+1,0,1,CW_N2,CW_N3,CW_N4,CW_N5,CW_N6)+IF(A_FEED=2,CHOOSE(MIN(N_CW_A,6)+1,0,1,CW_N2,CW_N3,CW_N4,CW_N5,CW_N6),CHOOSE(MIN(N_CW_A,2)+1,0,CW_A1,CW_A2)))*CW_PER_SWING*AM2265,AM2265))</f>
        <v>23.826336850602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2*ROUNDUP(G2266*1000/V_ZENER,0)*PRICE_Z+(4+IF(CORE_MODE=1,1,0)+IF(OR(CORE_MODE=3,CORE_MODE=4),IF(A_FEED=2,0,1)+2*N_CW+2*N_CW_A,0))*ROUNDUP(G2266*DIODE_SAFETY/V_STICK,0)*PRICE_STICK</f>
        <v>86.4</v>
      </c>
      <c r="AG2266" s="24" t="n">
        <f aca="false">SUM(X2266:AF2266)</f>
        <v>5869.28483687</v>
      </c>
      <c r="AH2266" s="20" t="n">
        <f aca="false">FIXED_BOM</f>
        <v>3754</v>
      </c>
      <c r="AI2266" s="24" t="n">
        <f aca="false">(AG2266+AH2266)*(1+CONT)</f>
        <v>11066.7775624005</v>
      </c>
      <c r="AJ2266" s="24" t="n">
        <f aca="false">IF(AR2266&gt;0,AI2266/AR2266,1000000000000)</f>
        <v>351.130485922088</v>
      </c>
      <c r="AK2266" s="8" t="n">
        <f aca="false">IF(AND(AP2266&gt;=V_NEED,AR2266&gt;=P_MIN,AQ2266&gt;=Z_MIN,F2266&lt;=N_CAP,D2266&lt;=R_MAX,OR(CORONA_REQ=0,O2266&gt;=G2266),OR(CORE_MODE&lt;&gt;3,E_CORE&lt;=E_NULL_MAX),N_CW_A_OK="yes"),1,0)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IF(CORE_MODE=1,G2266,IF(OR(CORE_MODE=3,CORE_MODE=4),IF(A_FEED=2,0,G2266)+(CHOOSE(N_CW+1,0,1,CW_N2,CW_N3,CW_N4,CW_N5,CW_N6)+IF(A_FEED=2,CHOOSE(MIN(N_CW_A,6)+1,0,1,CW_N2,CW_N3,CW_N4,CW_N5,CW_N6),CHOOSE(MIN(N_CW_A,2)+1,0,CW_A1,CW_A2)))*CW_PER_SWING*AM2266,AM2266))</f>
        <v>24.6541170447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2*ROUNDUP(G2267*1000/V_ZENER,0)*PRICE_Z+(4+IF(CORE_MODE=1,1,0)+IF(OR(CORE_MODE=3,CORE_MODE=4),IF(A_FEED=2,0,1)+2*N_CW+2*N_CW_A,0))*ROUNDUP(G2267*DIODE_SAFETY/V_STICK,0)*PRICE_STICK</f>
        <v>86.4</v>
      </c>
      <c r="AG2267" s="24" t="n">
        <f aca="false">SUM(X2267:AF2267)</f>
        <v>1887.61446701</v>
      </c>
      <c r="AH2267" s="20" t="n">
        <f aca="false">FIXED_BOM</f>
        <v>3754</v>
      </c>
      <c r="AI2267" s="24" t="n">
        <f aca="false">(AG2267+AH2267)*(1+CONT)</f>
        <v>6487.8566370615</v>
      </c>
      <c r="AJ2267" s="24" t="n">
        <f aca="false">IF(AR2267&gt;0,AI2267/AR2267,1000000000000)</f>
        <v>825.499520576425</v>
      </c>
      <c r="AK2267" s="8" t="n">
        <f aca="false">IF(AND(AP2267&gt;=V_NEED,AR2267&gt;=P_MIN,AQ2267&gt;=Z_MIN,F2267&lt;=N_CAP,D2267&lt;=R_MAX,OR(CORONA_REQ=0,O2267&gt;=G2267),OR(CORE_MODE&lt;&gt;3,E_CORE&lt;=E_NULL_MAX),N_CW_A_OK="yes"),1,0)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IF(CORE_MODE=1,G2267,IF(OR(CORE_MODE=3,CORE_MODE=4),IF(A_FEED=2,0,G2267)+(CHOOSE(N_CW+1,0,1,CW_N2,CW_N3,CW_N4,CW_N5,CW_N6)+IF(A_FEED=2,CHOOSE(MIN(N_CW_A,6)+1,0,1,CW_N2,CW_N3,CW_N4,CW_N5,CW_N6),CHOOSE(MIN(N_CW_A,2)+1,0,CW_A1,CW_A2)))*CW_PER_SWING*AM2267,AM2267))</f>
        <v>22.394985059304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2*ROUNDUP(G2268*1000/V_ZENER,0)*PRICE_Z+(4+IF(CORE_MODE=1,1,0)+IF(OR(CORE_MODE=3,CORE_MODE=4),IF(A_FEED=2,0,1)+2*N_CW+2*N_CW_A,0))*ROUNDUP(G2268*DIODE_SAFETY/V_STICK,0)*PRICE_STICK</f>
        <v>86.4</v>
      </c>
      <c r="AG2268" s="24" t="n">
        <f aca="false">SUM(X2268:AF2268)</f>
        <v>2614.55732806</v>
      </c>
      <c r="AH2268" s="20" t="n">
        <f aca="false">FIXED_BOM</f>
        <v>3754</v>
      </c>
      <c r="AI2268" s="24" t="n">
        <f aca="false">(AG2268+AH2268)*(1+CONT)</f>
        <v>7323.840927269</v>
      </c>
      <c r="AJ2268" s="24" t="n">
        <f aca="false">IF(AR2268&gt;0,AI2268/AR2268,1000000000000)</f>
        <v>583.709351640479</v>
      </c>
      <c r="AK2268" s="8" t="n">
        <f aca="false">IF(AND(AP2268&gt;=V_NEED,AR2268&gt;=P_MIN,AQ2268&gt;=Z_MIN,F2268&lt;=N_CAP,D2268&lt;=R_MAX,OR(CORONA_REQ=0,O2268&gt;=G2268),OR(CORE_MODE&lt;&gt;3,E_CORE&lt;=E_NULL_MAX),N_CW_A_OK="yes"),1,0)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IF(CORE_MODE=1,G2268,IF(OR(CORE_MODE=3,CORE_MODE=4),IF(A_FEED=2,0,G2268)+(CHOOSE(N_CW+1,0,1,CW_N2,CW_N3,CW_N4,CW_N5,CW_N6)+IF(A_FEED=2,CHOOSE(MIN(N_CW_A,6)+1,0,1,CW_N2,CW_N3,CW_N4,CW_N5,CW_N6),CHOOSE(MIN(N_CW_A,2)+1,0,CW_A1,CW_A2)))*CW_PER_SWING*AM2268,AM2268))</f>
        <v>22.729228748226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2*ROUNDUP(G2269*1000/V_ZENER,0)*PRICE_Z+(4+IF(CORE_MODE=1,1,0)+IF(OR(CORE_MODE=3,CORE_MODE=4),IF(A_FEED=2,0,1)+2*N_CW+2*N_CW_A,0))*ROUNDUP(G2269*DIODE_SAFETY/V_STICK,0)*PRICE_STICK</f>
        <v>86.4</v>
      </c>
      <c r="AG2269" s="24" t="n">
        <f aca="false">SUM(X2269:AF2269)</f>
        <v>3341.50017564</v>
      </c>
      <c r="AH2269" s="20" t="n">
        <f aca="false">FIXED_BOM</f>
        <v>3754</v>
      </c>
      <c r="AI2269" s="24" t="n">
        <f aca="false">(AG2269+AH2269)*(1+CONT)</f>
        <v>8159.825201986</v>
      </c>
      <c r="AJ2269" s="24" t="n">
        <f aca="false">IF(AR2269&gt;0,AI2269/AR2269,1000000000000)</f>
        <v>473.750754736303</v>
      </c>
      <c r="AK2269" s="8" t="n">
        <f aca="false">IF(AND(AP2269&gt;=V_NEED,AR2269&gt;=P_MIN,AQ2269&gt;=Z_MIN,F2269&lt;=N_CAP,D2269&lt;=R_MAX,OR(CORONA_REQ=0,O2269&gt;=G2269),OR(CORE_MODE&lt;&gt;3,E_CORE&lt;=E_NULL_MAX),N_CW_A_OK="yes"),1,0)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IF(CORE_MODE=1,G2269,IF(OR(CORE_MODE=3,CORE_MODE=4),IF(A_FEED=2,0,G2269)+(CHOOSE(N_CW+1,0,1,CW_N2,CW_N3,CW_N4,CW_N5,CW_N6)+IF(A_FEED=2,CHOOSE(MIN(N_CW_A,6)+1,0,1,CW_N2,CW_N3,CW_N4,CW_N5,CW_N6),CHOOSE(MIN(N_CW_A,2)+1,0,CW_A1,CW_A2)))*CW_PER_SWING*AM2269,AM2269))</f>
        <v>23.25887768061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2*ROUNDUP(G2270*1000/V_ZENER,0)*PRICE_Z+(4+IF(CORE_MODE=1,1,0)+IF(OR(CORE_MODE=3,CORE_MODE=4),IF(A_FEED=2,0,1)+2*N_CW+2*N_CW_A,0))*ROUNDUP(G2270*DIODE_SAFETY/V_STICK,0)*PRICE_STICK</f>
        <v>86.4</v>
      </c>
      <c r="AG2270" s="24" t="n">
        <f aca="false">SUM(X2270:AF2270)</f>
        <v>4068.44297519</v>
      </c>
      <c r="AH2270" s="20" t="n">
        <f aca="false">FIXED_BOM</f>
        <v>3754</v>
      </c>
      <c r="AI2270" s="24" t="n">
        <f aca="false">(AG2270+AH2270)*(1+CONT)</f>
        <v>8995.8094214685</v>
      </c>
      <c r="AJ2270" s="24" t="n">
        <f aca="false">IF(AR2270&gt;0,AI2270/AR2270,1000000000000)</f>
        <v>410.720948854365</v>
      </c>
      <c r="AK2270" s="8" t="n">
        <f aca="false">IF(AND(AP2270&gt;=V_NEED,AR2270&gt;=P_MIN,AQ2270&gt;=Z_MIN,F2270&lt;=N_CAP,D2270&lt;=R_MAX,OR(CORONA_REQ=0,O2270&gt;=G2270),OR(CORE_MODE&lt;&gt;3,E_CORE&lt;=E_NULL_MAX),N_CW_A_OK="yes"),1,0)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IF(CORE_MODE=1,G2270,IF(OR(CORE_MODE=3,CORE_MODE=4),IF(A_FEED=2,0,G2270)+(CHOOSE(N_CW+1,0,1,CW_N2,CW_N3,CW_N4,CW_N5,CW_N6)+IF(A_FEED=2,CHOOSE(MIN(N_CW_A,6)+1,0,1,CW_N2,CW_N3,CW_N4,CW_N5,CW_N6),CHOOSE(MIN(N_CW_A,2)+1,0,CW_A1,CW_A2)))*CW_PER_SWING*AM2270,AM2270))</f>
        <v>23.66709496866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2*ROUNDUP(G2271*1000/V_ZENER,0)*PRICE_Z+(4+IF(CORE_MODE=1,1,0)+IF(OR(CORE_MODE=3,CORE_MODE=4),IF(A_FEED=2,0,1)+2*N_CW+2*N_CW_A,0))*ROUNDUP(G2271*DIODE_SAFETY/V_STICK,0)*PRICE_STICK</f>
        <v>86.4</v>
      </c>
      <c r="AG2271" s="24" t="n">
        <f aca="false">SUM(X2271:AF2271)</f>
        <v>4795.38582427</v>
      </c>
      <c r="AH2271" s="20" t="n">
        <f aca="false">FIXED_BOM</f>
        <v>3754</v>
      </c>
      <c r="AI2271" s="24" t="n">
        <f aca="false">(AG2271+AH2271)*(1+CONT)</f>
        <v>9831.7936979105</v>
      </c>
      <c r="AJ2271" s="24" t="n">
        <f aca="false">IF(AR2271&gt;0,AI2271/AR2271,1000000000000)</f>
        <v>369.417818738537</v>
      </c>
      <c r="AK2271" s="8" t="n">
        <f aca="false">IF(AND(AP2271&gt;=V_NEED,AR2271&gt;=P_MIN,AQ2271&gt;=Z_MIN,F2271&lt;=N_CAP,D2271&lt;=R_MAX,OR(CORONA_REQ=0,O2271&gt;=G2271),OR(CORE_MODE&lt;&gt;3,E_CORE&lt;=E_NULL_MAX),N_CW_A_OK="yes"),1,0)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IF(CORE_MODE=1,G2271,IF(OR(CORE_MODE=3,CORE_MODE=4),IF(A_FEED=2,0,G2271)+(CHOOSE(N_CW+1,0,1,CW_N2,CW_N3,CW_N4,CW_N5,CW_N6)+IF(A_FEED=2,CHOOSE(MIN(N_CW_A,6)+1,0,1,CW_N2,CW_N3,CW_N4,CW_N5,CW_N6),CHOOSE(MIN(N_CW_A,2)+1,0,CW_A1,CW_A2)))*CW_PER_SWING*AM2271,AM2271))</f>
        <v>24.059509886412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2*ROUNDUP(G2272*1000/V_ZENER,0)*PRICE_Z+(4+IF(CORE_MODE=1,1,0)+IF(OR(CORE_MODE=3,CORE_MODE=4),IF(A_FEED=2,0,1)+2*N_CW+2*N_CW_A,0))*ROUNDUP(G2272*DIODE_SAFETY/V_STICK,0)*PRICE_STICK</f>
        <v>86.4</v>
      </c>
      <c r="AG2272" s="24" t="n">
        <f aca="false">SUM(X2272:AF2272)</f>
        <v>6249.2714714</v>
      </c>
      <c r="AH2272" s="20" t="n">
        <f aca="false">FIXED_BOM</f>
        <v>3754</v>
      </c>
      <c r="AI2272" s="24" t="n">
        <f aca="false">(AG2272+AH2272)*(1+CONT)</f>
        <v>11503.76219211</v>
      </c>
      <c r="AJ2272" s="24" t="n">
        <f aca="false">IF(AR2272&gt;0,AI2272/AR2272,1000000000000)</f>
        <v>319.813070958963</v>
      </c>
      <c r="AK2272" s="8" t="n">
        <f aca="false">IF(AND(AP2272&gt;=V_NEED,AR2272&gt;=P_MIN,AQ2272&gt;=Z_MIN,F2272&lt;=N_CAP,D2272&lt;=R_MAX,OR(CORONA_REQ=0,O2272&gt;=G2272),OR(CORE_MODE&lt;&gt;3,E_CORE&lt;=E_NULL_MAX),N_CW_A_OK="yes"),1,0)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IF(CORE_MODE=1,G2272,IF(OR(CORE_MODE=3,CORE_MODE=4),IF(A_FEED=2,0,G2272)+(CHOOSE(N_CW+1,0,1,CW_N2,CW_N3,CW_N4,CW_N5,CW_N6)+IF(A_FEED=2,CHOOSE(MIN(N_CW_A,6)+1,0,1,CW_N2,CW_N3,CW_N4,CW_N5,CW_N6),CHOOSE(MIN(N_CW_A,2)+1,0,CW_A1,CW_A2)))*CW_PER_SWING*AM2272,AM2272))</f>
        <v>25.06063652235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2*ROUNDUP(G2273*1000/V_ZENER,0)*PRICE_Z+(4+IF(CORE_MODE=1,1,0)+IF(OR(CORE_MODE=3,CORE_MODE=4),IF(A_FEED=2,0,1)+2*N_CW+2*N_CW_A,0))*ROUNDUP(G2273*DIODE_SAFETY/V_STICK,0)*PRICE_STICK</f>
        <v>86.4</v>
      </c>
      <c r="AG2273" s="24" t="n">
        <f aca="false">SUM(X2273:AF2273)</f>
        <v>1825.21819311</v>
      </c>
      <c r="AH2273" s="20" t="n">
        <f aca="false">FIXED_BOM</f>
        <v>3754</v>
      </c>
      <c r="AI2273" s="24" t="n">
        <f aca="false">(AG2273+AH2273)*(1+CONT)</f>
        <v>6416.1009220765</v>
      </c>
      <c r="AJ2273" s="24" t="n">
        <f aca="false">IF(AR2273&gt;0,AI2273/AR2273,1000000000000)</f>
        <v>1145.4886866162</v>
      </c>
      <c r="AK2273" s="8" t="n">
        <f aca="false">IF(AND(AP2273&gt;=V_NEED,AR2273&gt;=P_MIN,AQ2273&gt;=Z_MIN,F2273&lt;=N_CAP,D2273&lt;=R_MAX,OR(CORONA_REQ=0,O2273&gt;=G2273),OR(CORE_MODE&lt;&gt;3,E_CORE&lt;=E_NULL_MAX),N_CW_A_OK="yes"),1,0)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IF(CORE_MODE=1,G2273,IF(OR(CORE_MODE=3,CORE_MODE=4),IF(A_FEED=2,0,G2273)+(CHOOSE(N_CW+1,0,1,CW_N2,CW_N3,CW_N4,CW_N5,CW_N6)+IF(A_FEED=2,CHOOSE(MIN(N_CW_A,6)+1,0,1,CW_N2,CW_N3,CW_N4,CW_N5,CW_N6),CHOOSE(MIN(N_CW_A,2)+1,0,CW_A1,CW_A2)))*CW_PER_SWING*AM2273,AM2273))</f>
        <v>22.259962442718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2*ROUNDUP(G2274*1000/V_ZENER,0)*PRICE_Z+(4+IF(CORE_MODE=1,1,0)+IF(OR(CORE_MODE=3,CORE_MODE=4),IF(A_FEED=2,0,1)+2*N_CW+2*N_CW_A,0))*ROUNDUP(G2274*DIODE_SAFETY/V_STICK,0)*PRICE_STICK</f>
        <v>86.4</v>
      </c>
      <c r="AG2274" s="24" t="n">
        <f aca="false">SUM(X2274:AF2274)</f>
        <v>2457.13594405</v>
      </c>
      <c r="AH2274" s="20" t="n">
        <f aca="false">FIXED_BOM</f>
        <v>3754</v>
      </c>
      <c r="AI2274" s="24" t="n">
        <f aca="false">(AG2274+AH2274)*(1+CONT)</f>
        <v>7142.8063356575</v>
      </c>
      <c r="AJ2274" s="24" t="n">
        <f aca="false">IF(AR2274&gt;0,AI2274/AR2274,1000000000000)</f>
        <v>794.306011007547</v>
      </c>
      <c r="AK2274" s="8" t="n">
        <f aca="false">IF(AND(AP2274&gt;=V_NEED,AR2274&gt;=P_MIN,AQ2274&gt;=Z_MIN,F2274&lt;=N_CAP,D2274&lt;=R_MAX,OR(CORONA_REQ=0,O2274&gt;=G2274),OR(CORE_MODE&lt;&gt;3,E_CORE&lt;=E_NULL_MAX),N_CW_A_OK="yes"),1,0)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IF(CORE_MODE=1,G2274,IF(OR(CORE_MODE=3,CORE_MODE=4),IF(A_FEED=2,0,G2274)+(CHOOSE(N_CW+1,0,1,CW_N2,CW_N3,CW_N4,CW_N5,CW_N6)+IF(A_FEED=2,CHOOSE(MIN(N_CW_A,6)+1,0,1,CW_N2,CW_N3,CW_N4,CW_N5,CW_N6),CHOOSE(MIN(N_CW_A,2)+1,0,CW_A1,CW_A2)))*CW_PER_SWING*AM2274,AM2274))</f>
        <v>22.553153076168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2*ROUNDUP(G2275*1000/V_ZENER,0)*PRICE_Z+(4+IF(CORE_MODE=1,1,0)+IF(OR(CORE_MODE=3,CORE_MODE=4),IF(A_FEED=2,0,1)+2*N_CW+2*N_CW_A,0))*ROUNDUP(G2275*DIODE_SAFETY/V_STICK,0)*PRICE_STICK</f>
        <v>86.4</v>
      </c>
      <c r="AG2275" s="24" t="n">
        <f aca="false">SUM(X2275:AF2275)</f>
        <v>3206.73526734</v>
      </c>
      <c r="AH2275" s="20" t="n">
        <f aca="false">FIXED_BOM</f>
        <v>3754</v>
      </c>
      <c r="AI2275" s="24" t="n">
        <f aca="false">(AG2275+AH2275)*(1+CONT)</f>
        <v>8004.845557441</v>
      </c>
      <c r="AJ2275" s="24" t="n">
        <f aca="false">IF(AR2275&gt;0,AI2275/AR2275,1000000000000)</f>
        <v>645.601886971519</v>
      </c>
      <c r="AK2275" s="8" t="n">
        <f aca="false">IF(AND(AP2275&gt;=V_NEED,AR2275&gt;=P_MIN,AQ2275&gt;=Z_MIN,F2275&lt;=N_CAP,D2275&lt;=R_MAX,OR(CORONA_REQ=0,O2275&gt;=G2275),OR(CORE_MODE&lt;&gt;3,E_CORE&lt;=E_NULL_MAX),N_CW_A_OK="yes"),1,0)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IF(CORE_MODE=1,G2275,IF(OR(CORE_MODE=3,CORE_MODE=4),IF(A_FEED=2,0,G2275)+(CHOOSE(N_CW+1,0,1,CW_N2,CW_N3,CW_N4,CW_N5,CW_N6)+IF(A_FEED=2,CHOOSE(MIN(N_CW_A,6)+1,0,1,CW_N2,CW_N3,CW_N4,CW_N5,CW_N6),CHOOSE(MIN(N_CW_A,2)+1,0,CW_A1,CW_A2)))*CW_PER_SWING*AM2275,AM2275))</f>
        <v>22.785235268796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2*ROUNDUP(G2276*1000/V_ZENER,0)*PRICE_Z+(4+IF(CORE_MODE=1,1,0)+IF(OR(CORE_MODE=3,CORE_MODE=4),IF(A_FEED=2,0,1)+2*N_CW+2*N_CW_A,0))*ROUNDUP(G2276*DIODE_SAFETY/V_STICK,0)*PRICE_STICK</f>
        <v>86.4</v>
      </c>
      <c r="AG2276" s="24" t="n">
        <f aca="false">SUM(X2276:AF2276)</f>
        <v>3838.65306631</v>
      </c>
      <c r="AH2276" s="20" t="n">
        <f aca="false">FIXED_BOM</f>
        <v>3754</v>
      </c>
      <c r="AI2276" s="24" t="n">
        <f aca="false">(AG2276+AH2276)*(1+CONT)</f>
        <v>8731.5510262565</v>
      </c>
      <c r="AJ2276" s="24" t="n">
        <f aca="false">IF(AR2276&gt;0,AI2276/AR2276,1000000000000)</f>
        <v>552.722655201481</v>
      </c>
      <c r="AK2276" s="8" t="n">
        <f aca="false">IF(AND(AP2276&gt;=V_NEED,AR2276&gt;=P_MIN,AQ2276&gt;=Z_MIN,F2276&lt;=N_CAP,D2276&lt;=R_MAX,OR(CORONA_REQ=0,O2276&gt;=G2276),OR(CORE_MODE&lt;&gt;3,E_CORE&lt;=E_NULL_MAX),N_CW_A_OK="yes"),1,0)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IF(CORE_MODE=1,G2276,IF(OR(CORE_MODE=3,CORE_MODE=4),IF(A_FEED=2,0,G2276)+(CHOOSE(N_CW+1,0,1,CW_N2,CW_N3,CW_N4,CW_N5,CW_N6)+IF(A_FEED=2,CHOOSE(MIN(N_CW_A,6)+1,0,1,CW_N2,CW_N3,CW_N4,CW_N5,CW_N6),CHOOSE(MIN(N_CW_A,2)+1,0,CW_A1,CW_A2)))*CW_PER_SWING*AM2276,AM2276))</f>
        <v>23.153770483272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2*ROUNDUP(G2277*1000/V_ZENER,0)*PRICE_Z+(4+IF(CORE_MODE=1,1,0)+IF(OR(CORE_MODE=3,CORE_MODE=4),IF(A_FEED=2,0,1)+2*N_CW+2*N_CW_A,0))*ROUNDUP(G2277*DIODE_SAFETY/V_STICK,0)*PRICE_STICK</f>
        <v>86.4</v>
      </c>
      <c r="AG2277" s="24" t="n">
        <f aca="false">SUM(X2277:AF2277)</f>
        <v>4470.57089072</v>
      </c>
      <c r="AH2277" s="20" t="n">
        <f aca="false">FIXED_BOM</f>
        <v>3754</v>
      </c>
      <c r="AI2277" s="24" t="n">
        <f aca="false">(AG2277+AH2277)*(1+CONT)</f>
        <v>9458.256524328</v>
      </c>
      <c r="AJ2277" s="24" t="n">
        <f aca="false">IF(AR2277&gt;0,AI2277/AR2277,1000000000000)</f>
        <v>492.932542011379</v>
      </c>
      <c r="AK2277" s="8" t="n">
        <f aca="false">IF(AND(AP2277&gt;=V_NEED,AR2277&gt;=P_MIN,AQ2277&gt;=Z_MIN,F2277&lt;=N_CAP,D2277&lt;=R_MAX,OR(CORONA_REQ=0,O2277&gt;=G2277),OR(CORE_MODE&lt;&gt;3,E_CORE&lt;=E_NULL_MAX),N_CW_A_OK="yes"),1,0)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IF(CORE_MODE=1,G2277,IF(OR(CORE_MODE=3,CORE_MODE=4),IF(A_FEED=2,0,G2277)+(CHOOSE(N_CW+1,0,1,CW_N2,CW_N3,CW_N4,CW_N5,CW_N6)+IF(A_FEED=2,CHOOSE(MIN(N_CW_A,6)+1,0,1,CW_N2,CW_N3,CW_N4,CW_N5,CW_N6),CHOOSE(MIN(N_CW_A,2)+1,0,CW_A1,CW_A2)))*CW_PER_SWING*AM2277,AM2277))</f>
        <v>23.492997245718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2*ROUNDUP(G2278*1000/V_ZENER,0)*PRICE_Z+(4+IF(CORE_MODE=1,1,0)+IF(OR(CORE_MODE=3,CORE_MODE=4),IF(A_FEED=2,0,1)+2*N_CW+2*N_CW_A,0))*ROUNDUP(G2278*DIODE_SAFETY/V_STICK,0)*PRICE_STICK</f>
        <v>86.4</v>
      </c>
      <c r="AG2278" s="24" t="n">
        <f aca="false">SUM(X2278:AF2278)</f>
        <v>5852.08801298</v>
      </c>
      <c r="AH2278" s="20" t="n">
        <f aca="false">FIXED_BOM</f>
        <v>3754</v>
      </c>
      <c r="AI2278" s="24" t="n">
        <f aca="false">(AG2278+AH2278)*(1+CONT)</f>
        <v>11047.001214927</v>
      </c>
      <c r="AJ2278" s="24" t="n">
        <f aca="false">IF(AR2278&gt;0,AI2278/AR2278,1000000000000)</f>
        <v>424.473836742278</v>
      </c>
      <c r="AK2278" s="8" t="n">
        <f aca="false">IF(AND(AP2278&gt;=V_NEED,AR2278&gt;=P_MIN,AQ2278&gt;=Z_MIN,F2278&lt;=N_CAP,D2278&lt;=R_MAX,OR(CORONA_REQ=0,O2278&gt;=G2278),OR(CORE_MODE&lt;&gt;3,E_CORE&lt;=E_NULL_MAX),N_CW_A_OK="yes"),1,0)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IF(CORE_MODE=1,G2278,IF(OR(CORE_MODE=3,CORE_MODE=4),IF(A_FEED=2,0,G2278)+(CHOOSE(N_CW+1,0,1,CW_N2,CW_N3,CW_N4,CW_N5,CW_N6)+IF(A_FEED=2,CHOOSE(MIN(N_CW_A,6)+1,0,1,CW_N2,CW_N3,CW_N4,CW_N5,CW_N6),CHOOSE(MIN(N_CW_A,2)+1,0,CW_A1,CW_A2)))*CW_PER_SWING*AM2278,AM2278))</f>
        <v>24.022973006604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2*ROUNDUP(G2279*1000/V_ZENER,0)*PRICE_Z+(4+IF(CORE_MODE=1,1,0)+IF(OR(CORE_MODE=3,CORE_MODE=4),IF(A_FEED=2,0,1)+2*N_CW+2*N_CW_A,0))*ROUNDUP(G2279*DIODE_SAFETY/V_STICK,0)*PRICE_STICK</f>
        <v>86.4</v>
      </c>
      <c r="AG2279" s="24" t="n">
        <f aca="false">SUM(X2279:AF2279)</f>
        <v>1844.17104822</v>
      </c>
      <c r="AH2279" s="20" t="n">
        <f aca="false">FIXED_BOM</f>
        <v>3754</v>
      </c>
      <c r="AI2279" s="24" t="n">
        <f aca="false">(AG2279+AH2279)*(1+CONT)</f>
        <v>6437.896705453</v>
      </c>
      <c r="AJ2279" s="24" t="n">
        <f aca="false">IF(AR2279&gt;0,AI2279/AR2279,1000000000000)</f>
        <v>946.156080848262</v>
      </c>
      <c r="AK2279" s="8" t="n">
        <f aca="false">IF(AND(AP2279&gt;=V_NEED,AR2279&gt;=P_MIN,AQ2279&gt;=Z_MIN,F2279&lt;=N_CAP,D2279&lt;=R_MAX,OR(CORONA_REQ=0,O2279&gt;=G2279),OR(CORE_MODE&lt;&gt;3,E_CORE&lt;=E_NULL_MAX),N_CW_A_OK="yes"),1,0)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IF(CORE_MODE=1,G2279,IF(OR(CORE_MODE=3,CORE_MODE=4),IF(A_FEED=2,0,G2279)+(CHOOSE(N_CW+1,0,1,CW_N2,CW_N3,CW_N4,CW_N5,CW_N6)+IF(A_FEED=2,CHOOSE(MIN(N_CW_A,6)+1,0,1,CW_N2,CW_N3,CW_N4,CW_N5,CW_N6),CHOOSE(MIN(N_CW_A,2)+1,0,CW_A1,CW_A2)))*CW_PER_SWING*AM2279,AM2279))</f>
        <v>22.33267966215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2*ROUNDUP(G2280*1000/V_ZENER,0)*PRICE_Z+(4+IF(CORE_MODE=1,1,0)+IF(OR(CORE_MODE=3,CORE_MODE=4),IF(A_FEED=2,0,1)+2*N_CW+2*N_CW_A,0))*ROUNDUP(G2280*DIODE_SAFETY/V_STICK,0)*PRICE_STICK</f>
        <v>86.4</v>
      </c>
      <c r="AG2280" s="24" t="n">
        <f aca="false">SUM(X2280:AF2280)</f>
        <v>2603.24679158</v>
      </c>
      <c r="AH2280" s="20" t="n">
        <f aca="false">FIXED_BOM</f>
        <v>3754</v>
      </c>
      <c r="AI2280" s="24" t="n">
        <f aca="false">(AG2280+AH2280)*(1+CONT)</f>
        <v>7310.833810317</v>
      </c>
      <c r="AJ2280" s="24" t="n">
        <f aca="false">IF(AR2280&gt;0,AI2280/AR2280,1000000000000)</f>
        <v>671.48980258495</v>
      </c>
      <c r="AK2280" s="8" t="n">
        <f aca="false">IF(AND(AP2280&gt;=V_NEED,AR2280&gt;=P_MIN,AQ2280&gt;=Z_MIN,F2280&lt;=N_CAP,D2280&lt;=R_MAX,OR(CORONA_REQ=0,O2280&gt;=G2280),OR(CORE_MODE&lt;&gt;3,E_CORE&lt;=E_NULL_MAX),N_CW_A_OK="yes"),1,0)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IF(CORE_MODE=1,G2280,IF(OR(CORE_MODE=3,CORE_MODE=4),IF(A_FEED=2,0,G2280)+(CHOOSE(N_CW+1,0,1,CW_N2,CW_N3,CW_N4,CW_N5,CW_N6)+IF(A_FEED=2,CHOOSE(MIN(N_CW_A,6)+1,0,1,CW_N2,CW_N3,CW_N4,CW_N5,CW_N6),CHOOSE(MIN(N_CW_A,2)+1,0,CW_A1,CW_A2)))*CW_PER_SWING*AM2280,AM2280))</f>
        <v>22.671112698234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2*ROUNDUP(G2281*1000/V_ZENER,0)*PRICE_Z+(4+IF(CORE_MODE=1,1,0)+IF(OR(CORE_MODE=3,CORE_MODE=4),IF(A_FEED=2,0,1)+2*N_CW+2*N_CW_A,0))*ROUNDUP(G2281*DIODE_SAFETY/V_STICK,0)*PRICE_STICK</f>
        <v>86.4</v>
      </c>
      <c r="AG2281" s="24" t="n">
        <f aca="false">SUM(X2281:AF2281)</f>
        <v>3362.32252994</v>
      </c>
      <c r="AH2281" s="20" t="n">
        <f aca="false">FIXED_BOM</f>
        <v>3754</v>
      </c>
      <c r="AI2281" s="24" t="n">
        <f aca="false">(AG2281+AH2281)*(1+CONT)</f>
        <v>8183.770909431</v>
      </c>
      <c r="AJ2281" s="24" t="n">
        <f aca="false">IF(AR2281&gt;0,AI2281/AR2281,1000000000000)</f>
        <v>546.042784385795</v>
      </c>
      <c r="AK2281" s="8" t="n">
        <f aca="false">IF(AND(AP2281&gt;=V_NEED,AR2281&gt;=P_MIN,AQ2281&gt;=Z_MIN,F2281&lt;=N_CAP,D2281&lt;=R_MAX,OR(CORONA_REQ=0,O2281&gt;=G2281),OR(CORE_MODE&lt;&gt;3,E_CORE&lt;=E_NULL_MAX),N_CW_A_OK="yes"),1,0)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IF(CORE_MODE=1,G2281,IF(OR(CORE_MODE=3,CORE_MODE=4),IF(A_FEED=2,0,G2281)+(CHOOSE(N_CW+1,0,1,CW_N2,CW_N3,CW_N4,CW_N5,CW_N6)+IF(A_FEED=2,CHOOSE(MIN(N_CW_A,6)+1,0,1,CW_N2,CW_N3,CW_N4,CW_N5,CW_N6),CHOOSE(MIN(N_CW_A,2)+1,0,CW_A1,CW_A2)))*CW_PER_SWING*AM2281,AM2281))</f>
        <v>23.049045293274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2*ROUNDUP(G2282*1000/V_ZENER,0)*PRICE_Z+(4+IF(CORE_MODE=1,1,0)+IF(OR(CORE_MODE=3,CORE_MODE=4),IF(A_FEED=2,0,1)+2*N_CW+2*N_CW_A,0))*ROUNDUP(G2282*DIODE_SAFETY/V_STICK,0)*PRICE_STICK</f>
        <v>86.4</v>
      </c>
      <c r="AG2282" s="24" t="n">
        <f aca="false">SUM(X2282:AF2282)</f>
        <v>4003.71678092</v>
      </c>
      <c r="AH2282" s="20" t="n">
        <f aca="false">FIXED_BOM</f>
        <v>3754</v>
      </c>
      <c r="AI2282" s="24" t="n">
        <f aca="false">(AG2282+AH2282)*(1+CONT)</f>
        <v>8921.374298058</v>
      </c>
      <c r="AJ2282" s="24" t="n">
        <f aca="false">IF(AR2282&gt;0,AI2282/AR2282,1000000000000)</f>
        <v>467.636630711613</v>
      </c>
      <c r="AK2282" s="8" t="n">
        <f aca="false">IF(AND(AP2282&gt;=V_NEED,AR2282&gt;=P_MIN,AQ2282&gt;=Z_MIN,F2282&lt;=N_CAP,D2282&lt;=R_MAX,OR(CORONA_REQ=0,O2282&gt;=G2282),OR(CORE_MODE&lt;&gt;3,E_CORE&lt;=E_NULL_MAX),N_CW_A_OK="yes"),1,0)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IF(CORE_MODE=1,G2282,IF(OR(CORE_MODE=3,CORE_MODE=4),IF(A_FEED=2,0,G2282)+(CHOOSE(N_CW+1,0,1,CW_N2,CW_N3,CW_N4,CW_N5,CW_N6)+IF(A_FEED=2,CHOOSE(MIN(N_CW_A,6)+1,0,1,CW_N2,CW_N3,CW_N4,CW_N5,CW_N6),CHOOSE(MIN(N_CW_A,2)+1,0,CW_A1,CW_A2)))*CW_PER_SWING*AM2282,AM2282))</f>
        <v>23.465679476382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2*ROUNDUP(G2283*1000/V_ZENER,0)*PRICE_Z+(4+IF(CORE_MODE=1,1,0)+IF(OR(CORE_MODE=3,CORE_MODE=4),IF(A_FEED=2,0,1)+2*N_CW+2*N_CW_A,0))*ROUNDUP(G2283*DIODE_SAFETY/V_STICK,0)*PRICE_STICK</f>
        <v>86.4</v>
      </c>
      <c r="AG2283" s="24" t="n">
        <f aca="false">SUM(X2283:AF2283)</f>
        <v>4762.79251928</v>
      </c>
      <c r="AH2283" s="20" t="n">
        <f aca="false">FIXED_BOM</f>
        <v>3754</v>
      </c>
      <c r="AI2283" s="24" t="n">
        <f aca="false">(AG2283+AH2283)*(1+CONT)</f>
        <v>9794.311397172</v>
      </c>
      <c r="AJ2283" s="24" t="n">
        <f aca="false">IF(AR2283&gt;0,AI2283/AR2283,1000000000000)</f>
        <v>423.076293952737</v>
      </c>
      <c r="AK2283" s="8" t="n">
        <f aca="false">IF(AND(AP2283&gt;=V_NEED,AR2283&gt;=P_MIN,AQ2283&gt;=Z_MIN,F2283&lt;=N_CAP,D2283&lt;=R_MAX,OR(CORONA_REQ=0,O2283&gt;=G2283),OR(CORE_MODE&lt;&gt;3,E_CORE&lt;=E_NULL_MAX),N_CW_A_OK="yes"),1,0)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IF(CORE_MODE=1,G2283,IF(OR(CORE_MODE=3,CORE_MODE=4),IF(A_FEED=2,0,G2283)+(CHOOSE(N_CW+1,0,1,CW_N2,CW_N3,CW_N4,CW_N5,CW_N6)+IF(A_FEED=2,CHOOSE(MIN(N_CW_A,6)+1,0,1,CW_N2,CW_N3,CW_N4,CW_N5,CW_N6),CHOOSE(MIN(N_CW_A,2)+1,0,CW_A1,CW_A2)))*CW_PER_SWING*AM2283,AM2283))</f>
        <v>23.802406213014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2*ROUNDUP(G2284*1000/V_ZENER,0)*PRICE_Z+(4+IF(CORE_MODE=1,1,0)+IF(OR(CORE_MODE=3,CORE_MODE=4),IF(A_FEED=2,0,1)+2*N_CW+2*N_CW_A,0))*ROUNDUP(G2284*DIODE_SAFETY/V_STICK,0)*PRICE_STICK</f>
        <v>86.4</v>
      </c>
      <c r="AG2284" s="24" t="n">
        <f aca="false">SUM(X2284:AF2284)</f>
        <v>6163.26249665</v>
      </c>
      <c r="AH2284" s="20" t="n">
        <f aca="false">FIXED_BOM</f>
        <v>3754</v>
      </c>
      <c r="AI2284" s="24" t="n">
        <f aca="false">(AG2284+AH2284)*(1+CONT)</f>
        <v>11404.8518711475</v>
      </c>
      <c r="AJ2284" s="24" t="n">
        <f aca="false">IF(AR2284&gt;0,AI2284/AR2284,1000000000000)</f>
        <v>364.215290954394</v>
      </c>
      <c r="AK2284" s="8" t="n">
        <f aca="false">IF(AND(AP2284&gt;=V_NEED,AR2284&gt;=P_MIN,AQ2284&gt;=Z_MIN,F2284&lt;=N_CAP,D2284&lt;=R_MAX,OR(CORONA_REQ=0,O2284&gt;=G2284),OR(CORE_MODE&lt;&gt;3,E_CORE&lt;=E_NULL_MAX),N_CW_A_OK="yes"),1,0)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IF(CORE_MODE=1,G2284,IF(OR(CORE_MODE=3,CORE_MODE=4),IF(A_FEED=2,0,G2284)+(CHOOSE(N_CW+1,0,1,CW_N2,CW_N3,CW_N4,CW_N5,CW_N6)+IF(A_FEED=2,CHOOSE(MIN(N_CW_A,6)+1,0,1,CW_N2,CW_N3,CW_N4,CW_N5,CW_N6),CHOOSE(MIN(N_CW_A,2)+1,0,CW_A1,CW_A2)))*CW_PER_SWING*AM2284,AM2284))</f>
        <v>24.62603950521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2*ROUNDUP(G2285*1000/V_ZENER,0)*PRICE_Z+(4+IF(CORE_MODE=1,1,0)+IF(OR(CORE_MODE=3,CORE_MODE=4),IF(A_FEED=2,0,1)+2*N_CW+2*N_CW_A,0))*ROUNDUP(G2285*DIODE_SAFETY/V_STICK,0)*PRICE_STICK</f>
        <v>86.4</v>
      </c>
      <c r="AG2285" s="24" t="n">
        <f aca="false">SUM(X2285:AF2285)</f>
        <v>1980.80540768</v>
      </c>
      <c r="AH2285" s="20" t="n">
        <f aca="false">FIXED_BOM</f>
        <v>3754</v>
      </c>
      <c r="AI2285" s="24" t="n">
        <f aca="false">(AG2285+AH2285)*(1+CONT)</f>
        <v>6595.026218832</v>
      </c>
      <c r="AJ2285" s="24" t="n">
        <f aca="false">IF(AR2285&gt;0,AI2285/AR2285,1000000000000)</f>
        <v>844.700504440071</v>
      </c>
      <c r="AK2285" s="8" t="n">
        <f aca="false">IF(AND(AP2285&gt;=V_NEED,AR2285&gt;=P_MIN,AQ2285&gt;=Z_MIN,F2285&lt;=N_CAP,D2285&lt;=R_MAX,OR(CORONA_REQ=0,O2285&gt;=G2285),OR(CORE_MODE&lt;&gt;3,E_CORE&lt;=E_NULL_MAX),N_CW_A_OK="yes"),1,0)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IF(CORE_MODE=1,G2285,IF(OR(CORE_MODE=3,CORE_MODE=4),IF(A_FEED=2,0,G2285)+(CHOOSE(N_CW+1,0,1,CW_N2,CW_N3,CW_N4,CW_N5,CW_N6)+IF(A_FEED=2,CHOOSE(MIN(N_CW_A,6)+1,0,1,CW_N2,CW_N3,CW_N4,CW_N5,CW_N6),CHOOSE(MIN(N_CW_A,2)+1,0,CW_A1,CW_A2)))*CW_PER_SWING*AM2285,AM2285))</f>
        <v>22.378592699892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2*ROUNDUP(G2286*1000/V_ZENER,0)*PRICE_Z+(4+IF(CORE_MODE=1,1,0)+IF(OR(CORE_MODE=3,CORE_MODE=4),IF(A_FEED=2,0,1)+2*N_CW+2*N_CW_A,0))*ROUNDUP(G2286*DIODE_SAFETY/V_STICK,0)*PRICE_STICK</f>
        <v>86.4</v>
      </c>
      <c r="AG2286" s="24" t="n">
        <f aca="false">SUM(X2286:AF2286)</f>
        <v>2749.35757411</v>
      </c>
      <c r="AH2286" s="20" t="n">
        <f aca="false">FIXED_BOM</f>
        <v>3754</v>
      </c>
      <c r="AI2286" s="24" t="n">
        <f aca="false">(AG2286+AH2286)*(1+CONT)</f>
        <v>7478.8612102265</v>
      </c>
      <c r="AJ2286" s="24" t="n">
        <f aca="false">IF(AR2286&gt;0,AI2286/AR2286,1000000000000)</f>
        <v>600.390811997804</v>
      </c>
      <c r="AK2286" s="8" t="n">
        <f aca="false">IF(AND(AP2286&gt;=V_NEED,AR2286&gt;=P_MIN,AQ2286&gt;=Z_MIN,F2286&lt;=N_CAP,D2286&lt;=R_MAX,OR(CORONA_REQ=0,O2286&gt;=G2286),OR(CORE_MODE&lt;&gt;3,E_CORE&lt;=E_NULL_MAX),N_CW_A_OK="yes"),1,0)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IF(CORE_MODE=1,G2286,IF(OR(CORE_MODE=3,CORE_MODE=4),IF(A_FEED=2,0,G2286)+(CHOOSE(N_CW+1,0,1,CW_N2,CW_N3,CW_N4,CW_N5,CW_N6)+IF(A_FEED=2,CHOOSE(MIN(N_CW_A,6)+1,0,1,CW_N2,CW_N3,CW_N4,CW_N5,CW_N6),CHOOSE(MIN(N_CW_A,2)+1,0,CW_A1,CW_A2)))*CW_PER_SWING*AM2286,AM2286))</f>
        <v>22.711720078476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2*ROUNDUP(G2287*1000/V_ZENER,0)*PRICE_Z+(4+IF(CORE_MODE=1,1,0)+IF(OR(CORE_MODE=3,CORE_MODE=4),IF(A_FEED=2,0,1)+2*N_CW+2*N_CW_A,0))*ROUNDUP(G2287*DIODE_SAFETY/V_STICK,0)*PRICE_STICK</f>
        <v>86.4</v>
      </c>
      <c r="AG2287" s="24" t="n">
        <f aca="false">SUM(X2287:AF2287)</f>
        <v>3517.90982298</v>
      </c>
      <c r="AH2287" s="20" t="n">
        <f aca="false">FIXED_BOM</f>
        <v>3754</v>
      </c>
      <c r="AI2287" s="24" t="n">
        <f aca="false">(AG2287+AH2287)*(1+CONT)</f>
        <v>8362.696296427</v>
      </c>
      <c r="AJ2287" s="24" t="n">
        <f aca="false">IF(AR2287&gt;0,AI2287/AR2287,1000000000000)</f>
        <v>489.000984143759</v>
      </c>
      <c r="AK2287" s="8" t="n">
        <f aca="false">IF(AND(AP2287&gt;=V_NEED,AR2287&gt;=P_MIN,AQ2287&gt;=Z_MIN,F2287&lt;=N_CAP,D2287&lt;=R_MAX,OR(CORONA_REQ=0,O2287&gt;=G2287),OR(CORE_MODE&lt;&gt;3,E_CORE&lt;=E_NULL_MAX),N_CW_A_OK="yes"),1,0)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IF(CORE_MODE=1,G2287,IF(OR(CORE_MODE=3,CORE_MODE=4),IF(A_FEED=2,0,G2287)+(CHOOSE(N_CW+1,0,1,CW_N2,CW_N3,CW_N4,CW_N5,CW_N6)+IF(A_FEED=2,CHOOSE(MIN(N_CW_A,6)+1,0,1,CW_N2,CW_N3,CW_N4,CW_N5,CW_N6),CHOOSE(MIN(N_CW_A,2)+1,0,CW_A1,CW_A2)))*CW_PER_SWING*AM2287,AM2287))</f>
        <v>23.239637244252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2*ROUNDUP(G2288*1000/V_ZENER,0)*PRICE_Z+(4+IF(CORE_MODE=1,1,0)+IF(OR(CORE_MODE=3,CORE_MODE=4),IF(A_FEED=2,0,1)+2*N_CW+2*N_CW_A,0))*ROUNDUP(G2288*DIODE_SAFETY/V_STICK,0)*PRICE_STICK</f>
        <v>86.4</v>
      </c>
      <c r="AG2288" s="24" t="n">
        <f aca="false">SUM(X2288:AF2288)</f>
        <v>4286.46198791</v>
      </c>
      <c r="AH2288" s="20" t="n">
        <f aca="false">FIXED_BOM</f>
        <v>3754</v>
      </c>
      <c r="AI2288" s="24" t="n">
        <f aca="false">(AG2288+AH2288)*(1+CONT)</f>
        <v>9246.5312860965</v>
      </c>
      <c r="AJ2288" s="24" t="n">
        <f aca="false">IF(AR2288&gt;0,AI2288/AR2288,1000000000000)</f>
        <v>425.230693071787</v>
      </c>
      <c r="AK2288" s="8" t="n">
        <f aca="false">IF(AND(AP2288&gt;=V_NEED,AR2288&gt;=P_MIN,AQ2288&gt;=Z_MIN,F2288&lt;=N_CAP,D2288&lt;=R_MAX,OR(CORONA_REQ=0,O2288&gt;=G2288),OR(CORE_MODE&lt;&gt;3,E_CORE&lt;=E_NULL_MAX),N_CW_A_OK="yes"),1,0)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IF(CORE_MODE=1,G2288,IF(OR(CORE_MODE=3,CORE_MODE=4),IF(A_FEED=2,0,G2288)+(CHOOSE(N_CW+1,0,1,CW_N2,CW_N3,CW_N4,CW_N5,CW_N6)+IF(A_FEED=2,CHOOSE(MIN(N_CW_A,6)+1,0,1,CW_N2,CW_N3,CW_N4,CW_N5,CW_N6),CHOOSE(MIN(N_CW_A,2)+1,0,CW_A1,CW_A2)))*CW_PER_SWING*AM2288,AM2288))</f>
        <v>23.645316305754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2*ROUNDUP(G2289*1000/V_ZENER,0)*PRICE_Z+(4+IF(CORE_MODE=1,1,0)+IF(OR(CORE_MODE=3,CORE_MODE=4),IF(A_FEED=2,0,1)+2*N_CW+2*N_CW_A,0))*ROUNDUP(G2289*DIODE_SAFETY/V_STICK,0)*PRICE_STICK</f>
        <v>86.4</v>
      </c>
      <c r="AG2289" s="24" t="n">
        <f aca="false">SUM(X2289:AF2289)</f>
        <v>5055.01421434</v>
      </c>
      <c r="AH2289" s="20" t="n">
        <f aca="false">FIXED_BOM</f>
        <v>3754</v>
      </c>
      <c r="AI2289" s="24" t="n">
        <f aca="false">(AG2289+AH2289)*(1+CONT)</f>
        <v>10130.366346491</v>
      </c>
      <c r="AJ2289" s="24" t="n">
        <f aca="false">IF(AR2289&gt;0,AI2289/AR2289,1000000000000)</f>
        <v>383.359903786237</v>
      </c>
      <c r="AK2289" s="8" t="n">
        <f aca="false">IF(AND(AP2289&gt;=V_NEED,AR2289&gt;=P_MIN,AQ2289&gt;=Z_MIN,F2289&lt;=N_CAP,D2289&lt;=R_MAX,OR(CORONA_REQ=0,O2289&gt;=G2289),OR(CORE_MODE&lt;&gt;3,E_CORE&lt;=E_NULL_MAX),N_CW_A_OK="yes"),1,0)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IF(CORE_MODE=1,G2289,IF(OR(CORE_MODE=3,CORE_MODE=4),IF(A_FEED=2,0,G2289)+(CHOOSE(N_CW+1,0,1,CW_N2,CW_N3,CW_N4,CW_N5,CW_N6)+IF(A_FEED=2,CHOOSE(MIN(N_CW_A,6)+1,0,1,CW_N2,CW_N3,CW_N4,CW_N5,CW_N6),CHOOSE(MIN(N_CW_A,2)+1,0,CW_A1,CW_A2)))*CW_PER_SWING*AM2289,AM2289))</f>
        <v>24.037569931518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2*ROUNDUP(G2290*1000/V_ZENER,0)*PRICE_Z+(4+IF(CORE_MODE=1,1,0)+IF(OR(CORE_MODE=3,CORE_MODE=4),IF(A_FEED=2,0,1)+2*N_CW+2*N_CW_A,0))*ROUNDUP(G2290*DIODE_SAFETY/V_STICK,0)*PRICE_STICK</f>
        <v>86.4</v>
      </c>
      <c r="AG2290" s="24" t="n">
        <f aca="false">SUM(X2290:AF2290)</f>
        <v>6592.11855617</v>
      </c>
      <c r="AH2290" s="20" t="n">
        <f aca="false">FIXED_BOM</f>
        <v>3754</v>
      </c>
      <c r="AI2290" s="24" t="n">
        <f aca="false">(AG2290+AH2290)*(1+CONT)</f>
        <v>11898.0363395955</v>
      </c>
      <c r="AJ2290" s="24" t="n">
        <f aca="false">IF(AR2290&gt;0,AI2290/AR2290,1000000000000)</f>
        <v>333.142729484408</v>
      </c>
      <c r="AK2290" s="8" t="n">
        <f aca="false">IF(AND(AP2290&gt;=V_NEED,AR2290&gt;=P_MIN,AQ2290&gt;=Z_MIN,F2290&lt;=N_CAP,D2290&lt;=R_MAX,OR(CORONA_REQ=0,O2290&gt;=G2290),OR(CORE_MODE&lt;&gt;3,E_CORE&lt;=E_NULL_MAX),N_CW_A_OK="yes"),1,0)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IF(CORE_MODE=1,G2290,IF(OR(CORE_MODE=3,CORE_MODE=4),IF(A_FEED=2,0,G2290)+(CHOOSE(N_CW+1,0,1,CW_N2,CW_N3,CW_N4,CW_N5,CW_N6)+IF(A_FEED=2,CHOOSE(MIN(N_CW_A,6)+1,0,1,CW_N2,CW_N3,CW_N4,CW_N5,CW_N6),CHOOSE(MIN(N_CW_A,2)+1,0,CW_A1,CW_A2)))*CW_PER_SWING*AM2290,AM2290))</f>
        <v>25.030385785548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2*ROUNDUP(G2291*1000/V_ZENER,0)*PRICE_Z+(4+IF(CORE_MODE=1,1,0)+IF(OR(CORE_MODE=3,CORE_MODE=4),IF(A_FEED=2,0,1)+2*N_CW+2*N_CW_A,0))*ROUNDUP(G2291*DIODE_SAFETY/V_STICK,0)*PRICE_STICK</f>
        <v>86.4</v>
      </c>
      <c r="AG2291" s="24" t="n">
        <f aca="false">SUM(X2291:AF2291)</f>
        <v>1898.96046624</v>
      </c>
      <c r="AH2291" s="20" t="n">
        <f aca="false">FIXED_BOM</f>
        <v>3754</v>
      </c>
      <c r="AI2291" s="24" t="n">
        <f aca="false">(AG2291+AH2291)*(1+CONT)</f>
        <v>6500.904536176</v>
      </c>
      <c r="AJ2291" s="24" t="n">
        <f aca="false">IF(AR2291&gt;0,AI2291/AR2291,1000000000000)</f>
        <v>1167.82289648691</v>
      </c>
      <c r="AK2291" s="8" t="n">
        <f aca="false">IF(AND(AP2291&gt;=V_NEED,AR2291&gt;=P_MIN,AQ2291&gt;=Z_MIN,F2291&lt;=N_CAP,D2291&lt;=R_MAX,OR(CORONA_REQ=0,O2291&gt;=G2291),OR(CORE_MODE&lt;&gt;3,E_CORE&lt;=E_NULL_MAX),N_CW_A_OK="yes"),1,0)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IF(CORE_MODE=1,G2291,IF(OR(CORE_MODE=3,CORE_MODE=4),IF(A_FEED=2,0,G2291)+(CHOOSE(N_CW+1,0,1,CW_N2,CW_N3,CW_N4,CW_N5,CW_N6)+IF(A_FEED=2,CHOOSE(MIN(N_CW_A,6)+1,0,1,CW_N2,CW_N3,CW_N4,CW_N5,CW_N6),CHOOSE(MIN(N_CW_A,2)+1,0,CW_A1,CW_A2)))*CW_PER_SWING*AM2291,AM2291))</f>
        <v>22.238884126602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2*ROUNDUP(G2292*1000/V_ZENER,0)*PRICE_Z+(4+IF(CORE_MODE=1,1,0)+IF(OR(CORE_MODE=3,CORE_MODE=4),IF(A_FEED=2,0,1)+2*N_CW+2*N_CW_A,0))*ROUNDUP(G2292*DIODE_SAFETY/V_STICK,0)*PRICE_STICK</f>
        <v>86.4</v>
      </c>
      <c r="AG2292" s="24" t="n">
        <f aca="false">SUM(X2292:AF2292)</f>
        <v>2557.77725179</v>
      </c>
      <c r="AH2292" s="20" t="n">
        <f aca="false">FIXED_BOM</f>
        <v>3754</v>
      </c>
      <c r="AI2292" s="24" t="n">
        <f aca="false">(AG2292+AH2292)*(1+CONT)</f>
        <v>7258.5438395585</v>
      </c>
      <c r="AJ2292" s="24" t="n">
        <f aca="false">IF(AR2292&gt;0,AI2292/AR2292,1000000000000)</f>
        <v>811.46817104871</v>
      </c>
      <c r="AK2292" s="8" t="n">
        <f aca="false">IF(AND(AP2292&gt;=V_NEED,AR2292&gt;=P_MIN,AQ2292&gt;=Z_MIN,F2292&lt;=N_CAP,D2292&lt;=R_MAX,OR(CORONA_REQ=0,O2292&gt;=G2292),OR(CORE_MODE&lt;&gt;3,E_CORE&lt;=E_NULL_MAX),N_CW_A_OK="yes"),1,0)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IF(CORE_MODE=1,G2292,IF(OR(CORE_MODE=3,CORE_MODE=4),IF(A_FEED=2,0,G2292)+(CHOOSE(N_CW+1,0,1,CW_N2,CW_N3,CW_N4,CW_N5,CW_N6)+IF(A_FEED=2,CHOOSE(MIN(N_CW_A,6)+1,0,1,CW_N2,CW_N3,CW_N4,CW_N5,CW_N6),CHOOSE(MIN(N_CW_A,2)+1,0,CW_A1,CW_A2)))*CW_PER_SWING*AM2292,AM2292))</f>
        <v>22.534184289474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2*ROUNDUP(G2293*1000/V_ZENER,0)*PRICE_Z+(4+IF(CORE_MODE=1,1,0)+IF(OR(CORE_MODE=3,CORE_MODE=4),IF(A_FEED=2,0,1)+2*N_CW+2*N_CW_A,0))*ROUNDUP(G2293*DIODE_SAFETY/V_STICK,0)*PRICE_STICK</f>
        <v>86.4</v>
      </c>
      <c r="AG2293" s="24" t="n">
        <f aca="false">SUM(X2293:AF2293)</f>
        <v>3344.24766369</v>
      </c>
      <c r="AH2293" s="20" t="n">
        <f aca="false">FIXED_BOM</f>
        <v>3754</v>
      </c>
      <c r="AI2293" s="24" t="n">
        <f aca="false">(AG2293+AH2293)*(1+CONT)</f>
        <v>8162.9848132435</v>
      </c>
      <c r="AJ2293" s="24" t="n">
        <f aca="false">IF(AR2293&gt;0,AI2293/AR2293,1000000000000)</f>
        <v>662.292118607182</v>
      </c>
      <c r="AK2293" s="8" t="n">
        <f aca="false">IF(AND(AP2293&gt;=V_NEED,AR2293&gt;=P_MIN,AQ2293&gt;=Z_MIN,F2293&lt;=N_CAP,D2293&lt;=R_MAX,OR(CORONA_REQ=0,O2293&gt;=G2293),OR(CORE_MODE&lt;&gt;3,E_CORE&lt;=E_NULL_MAX),N_CW_A_OK="yes"),1,0)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IF(CORE_MODE=1,G2293,IF(OR(CORE_MODE=3,CORE_MODE=4),IF(A_FEED=2,0,G2293)+(CHOOSE(N_CW+1,0,1,CW_N2,CW_N3,CW_N4,CW_N5,CW_N6)+IF(A_FEED=2,CHOOSE(MIN(N_CW_A,6)+1,0,1,CW_N2,CW_N3,CW_N4,CW_N5,CW_N6),CHOOSE(MIN(N_CW_A,2)+1,0,CW_A1,CW_A2)))*CW_PER_SWING*AM2293,AM2293))</f>
        <v>22.766368350726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2*ROUNDUP(G2294*1000/V_ZENER,0)*PRICE_Z+(4+IF(CORE_MODE=1,1,0)+IF(OR(CORE_MODE=3,CORE_MODE=4),IF(A_FEED=2,0,1)+2*N_CW+2*N_CW_A,0))*ROUNDUP(G2294*DIODE_SAFETY/V_STICK,0)*PRICE_STICK</f>
        <v>86.4</v>
      </c>
      <c r="AG2294" s="24" t="n">
        <f aca="false">SUM(X2294:AF2294)</f>
        <v>4003.06446121</v>
      </c>
      <c r="AH2294" s="20" t="n">
        <f aca="false">FIXED_BOM</f>
        <v>3754</v>
      </c>
      <c r="AI2294" s="24" t="n">
        <f aca="false">(AG2294+AH2294)*(1+CONT)</f>
        <v>8920.6241303915</v>
      </c>
      <c r="AJ2294" s="24" t="n">
        <f aca="false">IF(AR2294&gt;0,AI2294/AR2294,1000000000000)</f>
        <v>567.721230346032</v>
      </c>
      <c r="AK2294" s="8" t="n">
        <f aca="false">IF(AND(AP2294&gt;=V_NEED,AR2294&gt;=P_MIN,AQ2294&gt;=Z_MIN,F2294&lt;=N_CAP,D2294&lt;=R_MAX,OR(CORONA_REQ=0,O2294&gt;=G2294),OR(CORE_MODE&lt;&gt;3,E_CORE&lt;=E_NULL_MAX),N_CW_A_OK="yes"),1,0)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IF(CORE_MODE=1,G2294,IF(OR(CORE_MODE=3,CORE_MODE=4),IF(A_FEED=2,0,G2294)+(CHOOSE(N_CW+1,0,1,CW_N2,CW_N3,CW_N4,CW_N5,CW_N6)+IF(A_FEED=2,CHOOSE(MIN(N_CW_A,6)+1,0,1,CW_N2,CW_N3,CW_N4,CW_N5,CW_N6),CHOOSE(MIN(N_CW_A,2)+1,0,CW_A1,CW_A2)))*CW_PER_SWING*AM2294,AM2294))</f>
        <v>23.13582887187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2*ROUNDUP(G2295*1000/V_ZENER,0)*PRICE_Z+(4+IF(CORE_MODE=1,1,0)+IF(OR(CORE_MODE=3,CORE_MODE=4),IF(A_FEED=2,0,1)+2*N_CW+2*N_CW_A,0))*ROUNDUP(G2295*DIODE_SAFETY/V_STICK,0)*PRICE_STICK</f>
        <v>86.4</v>
      </c>
      <c r="AG2295" s="24" t="n">
        <f aca="false">SUM(X2295:AF2295)</f>
        <v>4661.88117629</v>
      </c>
      <c r="AH2295" s="20" t="n">
        <f aca="false">FIXED_BOM</f>
        <v>3754</v>
      </c>
      <c r="AI2295" s="24" t="n">
        <f aca="false">(AG2295+AH2295)*(1+CONT)</f>
        <v>9678.2633527335</v>
      </c>
      <c r="AJ2295" s="24" t="n">
        <f aca="false">IF(AR2295&gt;0,AI2295/AR2295,1000000000000)</f>
        <v>506.769113453265</v>
      </c>
      <c r="AK2295" s="8" t="n">
        <f aca="false">IF(AND(AP2295&gt;=V_NEED,AR2295&gt;=P_MIN,AQ2295&gt;=Z_MIN,F2295&lt;=N_CAP,D2295&lt;=R_MAX,OR(CORONA_REQ=0,O2295&gt;=G2295),OR(CORE_MODE&lt;&gt;3,E_CORE&lt;=E_NULL_MAX),N_CW_A_OK="yes"),1,0)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IF(CORE_MODE=1,G2295,IF(OR(CORE_MODE=3,CORE_MODE=4),IF(A_FEED=2,0,G2295)+(CHOOSE(N_CW+1,0,1,CW_N2,CW_N3,CW_N4,CW_N5,CW_N6)+IF(A_FEED=2,CHOOSE(MIN(N_CW_A,6)+1,0,1,CW_N2,CW_N3,CW_N4,CW_N5,CW_N6),CHOOSE(MIN(N_CW_A,2)+1,0,CW_A1,CW_A2)))*CW_PER_SWING*AM2295,AM2295))</f>
        <v>23.473272933396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2*ROUNDUP(G2296*1000/V_ZENER,0)*PRICE_Z+(4+IF(CORE_MODE=1,1,0)+IF(OR(CORE_MODE=3,CORE_MODE=4),IF(A_FEED=2,0,1)+2*N_CW+2*N_CW_A,0))*ROUNDUP(G2296*DIODE_SAFETY/V_STICK,0)*PRICE_STICK</f>
        <v>86.4</v>
      </c>
      <c r="AG2296" s="24" t="n">
        <f aca="false">SUM(X2296:AF2296)</f>
        <v>6107.16850571</v>
      </c>
      <c r="AH2296" s="20" t="n">
        <f aca="false">FIXED_BOM</f>
        <v>3754</v>
      </c>
      <c r="AI2296" s="24" t="n">
        <f aca="false">(AG2296+AH2296)*(1+CONT)</f>
        <v>11340.3437815665</v>
      </c>
      <c r="AJ2296" s="24" t="n">
        <f aca="false">IF(AR2296&gt;0,AI2296/AR2296,1000000000000)</f>
        <v>438.09382200071</v>
      </c>
      <c r="AK2296" s="8" t="n">
        <f aca="false">IF(AND(AP2296&gt;=V_NEED,AR2296&gt;=P_MIN,AQ2296&gt;=Z_MIN,F2296&lt;=N_CAP,D2296&lt;=R_MAX,OR(CORONA_REQ=0,O2296&gt;=G2296),OR(CORE_MODE&lt;&gt;3,E_CORE&lt;=E_NULL_MAX),N_CW_A_OK="yes"),1,0)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IF(CORE_MODE=1,G2296,IF(OR(CORE_MODE=3,CORE_MODE=4),IF(A_FEED=2,0,G2296)+(CHOOSE(N_CW+1,0,1,CW_N2,CW_N3,CW_N4,CW_N5,CW_N6)+IF(A_FEED=2,CHOOSE(MIN(N_CW_A,6)+1,0,1,CW_N2,CW_N3,CW_N4,CW_N5,CW_N6),CHOOSE(MIN(N_CW_A,2)+1,0,CW_A1,CW_A2)))*CW_PER_SWING*AM2296,AM2296))</f>
        <v>24.000451551648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2*ROUNDUP(G2297*1000/V_ZENER,0)*PRICE_Z+(4+IF(CORE_MODE=1,1,0)+IF(OR(CORE_MODE=3,CORE_MODE=4),IF(A_FEED=2,0,1)+2*N_CW+2*N_CW_A,0))*ROUNDUP(G2297*DIODE_SAFETY/V_STICK,0)*PRICE_STICK</f>
        <v>86.4</v>
      </c>
      <c r="AG2297" s="24" t="n">
        <f aca="false">SUM(X2297:AF2297)</f>
        <v>1922.65152615</v>
      </c>
      <c r="AH2297" s="20" t="n">
        <f aca="false">FIXED_BOM</f>
        <v>3754</v>
      </c>
      <c r="AI2297" s="24" t="n">
        <f aca="false">(AG2297+AH2297)*(1+CONT)</f>
        <v>6528.1492550725</v>
      </c>
      <c r="AJ2297" s="24" t="n">
        <f aca="false">IF(AR2297&gt;0,AI2297/AR2297,1000000000000)</f>
        <v>966.560875741061</v>
      </c>
      <c r="AK2297" s="8" t="n">
        <f aca="false">IF(AND(AP2297&gt;=V_NEED,AR2297&gt;=P_MIN,AQ2297&gt;=Z_MIN,F2297&lt;=N_CAP,D2297&lt;=R_MAX,OR(CORONA_REQ=0,O2297&gt;=G2297),OR(CORE_MODE&lt;&gt;3,E_CORE&lt;=E_NULL_MAX),N_CW_A_OK="yes"),1,0)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IF(CORE_MODE=1,G2297,IF(OR(CORE_MODE=3,CORE_MODE=4),IF(A_FEED=2,0,G2297)+(CHOOSE(N_CW+1,0,1,CW_N2,CW_N3,CW_N4,CW_N5,CW_N6)+IF(A_FEED=2,CHOOSE(MIN(N_CW_A,6)+1,0,1,CW_N2,CW_N3,CW_N4,CW_N5,CW_N6),CHOOSE(MIN(N_CW_A,2)+1,0,CW_A1,CW_A2)))*CW_PER_SWING*AM2297,AM2297))</f>
        <v>22.310752440834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2*ROUNDUP(G2298*1000/V_ZENER,0)*PRICE_Z+(4+IF(CORE_MODE=1,1,0)+IF(OR(CORE_MODE=3,CORE_MODE=4),IF(A_FEED=2,0,1)+2*N_CW+2*N_CW_A,0))*ROUNDUP(G2298*DIODE_SAFETY/V_STICK,0)*PRICE_STICK</f>
        <v>86.4</v>
      </c>
      <c r="AG2298" s="24" t="n">
        <f aca="false">SUM(X2298:AF2298)</f>
        <v>2720.96754446</v>
      </c>
      <c r="AH2298" s="20" t="n">
        <f aca="false">FIXED_BOM</f>
        <v>3754</v>
      </c>
      <c r="AI2298" s="24" t="n">
        <f aca="false">(AG2298+AH2298)*(1+CONT)</f>
        <v>7446.212676129</v>
      </c>
      <c r="AJ2298" s="24" t="n">
        <f aca="false">IF(AR2298&gt;0,AI2298/AR2298,1000000000000)</f>
        <v>688.364601702318</v>
      </c>
      <c r="AK2298" s="8" t="n">
        <f aca="false">IF(AND(AP2298&gt;=V_NEED,AR2298&gt;=P_MIN,AQ2298&gt;=Z_MIN,F2298&lt;=N_CAP,D2298&lt;=R_MAX,OR(CORONA_REQ=0,O2298&gt;=G2298),OR(CORE_MODE&lt;&gt;3,E_CORE&lt;=E_NULL_MAX),N_CW_A_OK="yes"),1,0)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IF(CORE_MODE=1,G2298,IF(OR(CORE_MODE=3,CORE_MODE=4),IF(A_FEED=2,0,G2298)+(CHOOSE(N_CW+1,0,1,CW_N2,CW_N3,CW_N4,CW_N5,CW_N6)+IF(A_FEED=2,CHOOSE(MIN(N_CW_A,6)+1,0,1,CW_N2,CW_N3,CW_N4,CW_N5,CW_N6),CHOOSE(MIN(N_CW_A,2)+1,0,CW_A1,CW_A2)))*CW_PER_SWING*AM2298,AM2298))</f>
        <v>22.647551334408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2*ROUNDUP(G2299*1000/V_ZENER,0)*PRICE_Z+(4+IF(CORE_MODE=1,1,0)+IF(OR(CORE_MODE=3,CORE_MODE=4),IF(A_FEED=2,0,1)+2*N_CW+2*N_CW_A,0))*ROUNDUP(G2299*DIODE_SAFETY/V_STICK,0)*PRICE_STICK</f>
        <v>86.4</v>
      </c>
      <c r="AG2299" s="24" t="n">
        <f aca="false">SUM(X2299:AF2299)</f>
        <v>3519.28355777</v>
      </c>
      <c r="AH2299" s="20" t="n">
        <f aca="false">FIXED_BOM</f>
        <v>3754</v>
      </c>
      <c r="AI2299" s="24" t="n">
        <f aca="false">(AG2299+AH2299)*(1+CONT)</f>
        <v>8364.2760914355</v>
      </c>
      <c r="AJ2299" s="24" t="n">
        <f aca="false">IF(AR2299&gt;0,AI2299/AR2299,1000000000000)</f>
        <v>562.319131620452</v>
      </c>
      <c r="AK2299" s="8" t="n">
        <f aca="false">IF(AND(AP2299&gt;=V_NEED,AR2299&gt;=P_MIN,AQ2299&gt;=Z_MIN,F2299&lt;=N_CAP,D2299&lt;=R_MAX,OR(CORONA_REQ=0,O2299&gt;=G2299),OR(CORE_MODE&lt;&gt;3,E_CORE&lt;=E_NULL_MAX),N_CW_A_OK="yes"),1,0)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IF(CORE_MODE=1,G2299,IF(OR(CORE_MODE=3,CORE_MODE=4),IF(A_FEED=2,0,G2299)+(CHOOSE(N_CW+1,0,1,CW_N2,CW_N3,CW_N4,CW_N5,CW_N6)+IF(A_FEED=2,CHOOSE(MIN(N_CW_A,6)+1,0,1,CW_N2,CW_N3,CW_N4,CW_N5,CW_N6),CHOOSE(MIN(N_CW_A,2)+1,0,CW_A1,CW_A2)))*CW_PER_SWING*AM2299,AM2299))</f>
        <v>23.024668980456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2*ROUNDUP(G2300*1000/V_ZENER,0)*PRICE_Z+(4+IF(CORE_MODE=1,1,0)+IF(OR(CORE_MODE=3,CORE_MODE=4),IF(A_FEED=2,0,1)+2*N_CW+2*N_CW_A,0))*ROUNDUP(G2300*DIODE_SAFETY/V_STICK,0)*PRICE_STICK</f>
        <v>86.4</v>
      </c>
      <c r="AG2300" s="24" t="n">
        <f aca="false">SUM(X2300:AF2300)</f>
        <v>4189.94587379</v>
      </c>
      <c r="AH2300" s="20" t="n">
        <f aca="false">FIXED_BOM</f>
        <v>3754</v>
      </c>
      <c r="AI2300" s="24" t="n">
        <f aca="false">(AG2300+AH2300)*(1+CONT)</f>
        <v>9135.5377548585</v>
      </c>
      <c r="AJ2300" s="24" t="n">
        <f aca="false">IF(AR2300&gt;0,AI2300/AR2300,1000000000000)</f>
        <v>482.500458829526</v>
      </c>
      <c r="AK2300" s="8" t="n">
        <f aca="false">IF(AND(AP2300&gt;=V_NEED,AR2300&gt;=P_MIN,AQ2300&gt;=Z_MIN,F2300&lt;=N_CAP,D2300&lt;=R_MAX,OR(CORONA_REQ=0,O2300&gt;=G2300),OR(CORE_MODE&lt;&gt;3,E_CORE&lt;=E_NULL_MAX),N_CW_A_OK="yes"),1,0)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IF(CORE_MODE=1,G2300,IF(OR(CORE_MODE=3,CORE_MODE=4),IF(A_FEED=2,0,G2300)+(CHOOSE(N_CW+1,0,1,CW_N2,CW_N3,CW_N4,CW_N5,CW_N6)+IF(A_FEED=2,CHOOSE(MIN(N_CW_A,6)+1,0,1,CW_N2,CW_N3,CW_N4,CW_N5,CW_N6),CHOOSE(MIN(N_CW_A,2)+1,0,CW_A1,CW_A2)))*CW_PER_SWING*AM2300,AM2300))</f>
        <v>23.43780567414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2*ROUNDUP(G2301*1000/V_ZENER,0)*PRICE_Z+(4+IF(CORE_MODE=1,1,0)+IF(OR(CORE_MODE=3,CORE_MODE=4),IF(A_FEED=2,0,1)+2*N_CW+2*N_CW_A,0))*ROUNDUP(G2301*DIODE_SAFETY/V_STICK,0)*PRICE_STICK</f>
        <v>86.4</v>
      </c>
      <c r="AG2301" s="24" t="n">
        <f aca="false">SUM(X2301:AF2301)</f>
        <v>4988.2618871</v>
      </c>
      <c r="AH2301" s="20" t="n">
        <f aca="false">FIXED_BOM</f>
        <v>3754</v>
      </c>
      <c r="AI2301" s="24" t="n">
        <f aca="false">(AG2301+AH2301)*(1+CONT)</f>
        <v>10053.601170165</v>
      </c>
      <c r="AJ2301" s="24" t="n">
        <f aca="false">IF(AR2301&gt;0,AI2301/AR2301,1000000000000)</f>
        <v>437.530193791046</v>
      </c>
      <c r="AK2301" s="8" t="n">
        <f aca="false">IF(AND(AP2301&gt;=V_NEED,AR2301&gt;=P_MIN,AQ2301&gt;=Z_MIN,F2301&lt;=N_CAP,D2301&lt;=R_MAX,OR(CORONA_REQ=0,O2301&gt;=G2301),OR(CORE_MODE&lt;&gt;3,E_CORE&lt;=E_NULL_MAX),N_CW_A_OK="yes"),1,0)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IF(CORE_MODE=1,G2301,IF(OR(CORE_MODE=3,CORE_MODE=4),IF(A_FEED=2,0,G2301)+(CHOOSE(N_CW+1,0,1,CW_N2,CW_N3,CW_N4,CW_N5,CW_N6)+IF(A_FEED=2,CHOOSE(MIN(N_CW_A,6)+1,0,1,CW_N2,CW_N3,CW_N4,CW_N5,CW_N6),CHOOSE(MIN(N_CW_A,2)+1,0,CW_A1,CW_A2)))*CW_PER_SWING*AM2301,AM2301))</f>
        <v>23.77170131193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2*ROUNDUP(G2302*1000/V_ZENER,0)*PRICE_Z+(4+IF(CORE_MODE=1,1,0)+IF(OR(CORE_MODE=3,CORE_MODE=4),IF(A_FEED=2,0,1)+2*N_CW+2*N_CW_A,0))*ROUNDUP(G2302*DIODE_SAFETY/V_STICK,0)*PRICE_STICK</f>
        <v>86.4</v>
      </c>
      <c r="AG2302" s="24" t="n">
        <f aca="false">SUM(X2302:AF2302)</f>
        <v>6457.24015643</v>
      </c>
      <c r="AH2302" s="20" t="n">
        <f aca="false">FIXED_BOM</f>
        <v>3754</v>
      </c>
      <c r="AI2302" s="24" t="n">
        <f aca="false">(AG2302+AH2302)*(1+CONT)</f>
        <v>11742.9261798945</v>
      </c>
      <c r="AJ2302" s="24" t="n">
        <f aca="false">IF(AR2302&gt;0,AI2302/AR2302,1000000000000)</f>
        <v>377.265702483065</v>
      </c>
      <c r="AK2302" s="8" t="n">
        <f aca="false">IF(AND(AP2302&gt;=V_NEED,AR2302&gt;=P_MIN,AQ2302&gt;=Z_MIN,F2302&lt;=N_CAP,D2302&lt;=R_MAX,OR(CORONA_REQ=0,O2302&gt;=G2302),OR(CORE_MODE&lt;&gt;3,E_CORE&lt;=E_NULL_MAX),N_CW_A_OK="yes"),1,0)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IF(CORE_MODE=1,G2302,IF(OR(CORE_MODE=3,CORE_MODE=4),IF(A_FEED=2,0,G2302)+(CHOOSE(N_CW+1,0,1,CW_N2,CW_N3,CW_N4,CW_N5,CW_N6)+IF(A_FEED=2,CHOOSE(MIN(N_CW_A,6)+1,0,1,CW_N2,CW_N3,CW_N4,CW_N5,CW_N6),CHOOSE(MIN(N_CW_A,2)+1,0,CW_A1,CW_A2)))*CW_PER_SWING*AM2302,AM2302))</f>
        <v>24.589914344424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2*ROUNDUP(G2303*1000/V_ZENER,0)*PRICE_Z+(4+IF(CORE_MODE=1,1,0)+IF(OR(CORE_MODE=3,CORE_MODE=4),IF(A_FEED=2,0,1)+2*N_CW+2*N_CW_A,0))*ROUNDUP(G2303*DIODE_SAFETY/V_STICK,0)*PRICE_STICK</f>
        <v>86.4</v>
      </c>
      <c r="AG2303" s="24" t="n">
        <f aca="false">SUM(X2303:AF2303)</f>
        <v>2073.99628835</v>
      </c>
      <c r="AH2303" s="20" t="n">
        <f aca="false">FIXED_BOM</f>
        <v>3754</v>
      </c>
      <c r="AI2303" s="24" t="n">
        <f aca="false">(AG2303+AH2303)*(1+CONT)</f>
        <v>6702.1957316025</v>
      </c>
      <c r="AJ2303" s="24" t="n">
        <f aca="false">IF(AR2303&gt;0,AI2303/AR2303,1000000000000)</f>
        <v>868.355223823295</v>
      </c>
      <c r="AK2303" s="8" t="n">
        <f aca="false">IF(AND(AP2303&gt;=V_NEED,AR2303&gt;=P_MIN,AQ2303&gt;=Z_MIN,F2303&lt;=N_CAP,D2303&lt;=R_MAX,OR(CORONA_REQ=0,O2303&gt;=G2303),OR(CORE_MODE&lt;&gt;3,E_CORE&lt;=E_NULL_MAX),N_CW_A_OK="yes"),1,0)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IF(CORE_MODE=1,G2303,IF(OR(CORE_MODE=3,CORE_MODE=4),IF(A_FEED=2,0,G2303)+(CHOOSE(N_CW+1,0,1,CW_N2,CW_N3,CW_N4,CW_N5,CW_N6)+IF(A_FEED=2,CHOOSE(MIN(N_CW_A,6)+1,0,1,CW_N2,CW_N3,CW_N4,CW_N5,CW_N6),CHOOSE(MIN(N_CW_A,2)+1,0,CW_A1,CW_A2)))*CW_PER_SWING*AM2303,AM2303))</f>
        <v>22.356992307078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2*ROUNDUP(G2304*1000/V_ZENER,0)*PRICE_Z+(4+IF(CORE_MODE=1,1,0)+IF(OR(CORE_MODE=3,CORE_MODE=4),IF(A_FEED=2,0,1)+2*N_CW+2*N_CW_A,0))*ROUNDUP(G2304*DIODE_SAFETY/V_STICK,0)*PRICE_STICK</f>
        <v>86.4</v>
      </c>
      <c r="AG2304" s="24" t="n">
        <f aca="false">SUM(X2304:AF2304)</f>
        <v>2884.15789213</v>
      </c>
      <c r="AH2304" s="20" t="n">
        <f aca="false">FIXED_BOM</f>
        <v>3754</v>
      </c>
      <c r="AI2304" s="24" t="n">
        <f aca="false">(AG2304+AH2304)*(1+CONT)</f>
        <v>7633.8815759495</v>
      </c>
      <c r="AJ2304" s="24" t="n">
        <f aca="false">IF(AR2304&gt;0,AI2304/AR2304,1000000000000)</f>
        <v>619.548408911012</v>
      </c>
      <c r="AK2304" s="8" t="n">
        <f aca="false">IF(AND(AP2304&gt;=V_NEED,AR2304&gt;=P_MIN,AQ2304&gt;=Z_MIN,F2304&lt;=N_CAP,D2304&lt;=R_MAX,OR(CORONA_REQ=0,O2304&gt;=G2304),OR(CORE_MODE&lt;&gt;3,E_CORE&lt;=E_NULL_MAX),N_CW_A_OK="yes"),1,0)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IF(CORE_MODE=1,G2304,IF(OR(CORE_MODE=3,CORE_MODE=4),IF(A_FEED=2,0,G2304)+(CHOOSE(N_CW+1,0,1,CW_N2,CW_N3,CW_N4,CW_N5,CW_N6)+IF(A_FEED=2,CHOOSE(MIN(N_CW_A,6)+1,0,1,CW_N2,CW_N3,CW_N4,CW_N5,CW_N6),CHOOSE(MIN(N_CW_A,2)+1,0,CW_A1,CW_A2)))*CW_PER_SWING*AM2304,AM2304))</f>
        <v>22.688676546822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2*ROUNDUP(G2305*1000/V_ZENER,0)*PRICE_Z+(4+IF(CORE_MODE=1,1,0)+IF(OR(CORE_MODE=3,CORE_MODE=4),IF(A_FEED=2,0,1)+2*N_CW+2*N_CW_A,0))*ROUNDUP(G2305*DIODE_SAFETY/V_STICK,0)*PRICE_STICK</f>
        <v>86.4</v>
      </c>
      <c r="AG2305" s="24" t="n">
        <f aca="false">SUM(X2305:AF2305)</f>
        <v>3694.31944638</v>
      </c>
      <c r="AH2305" s="20" t="n">
        <f aca="false">FIXED_BOM</f>
        <v>3754</v>
      </c>
      <c r="AI2305" s="24" t="n">
        <f aca="false">(AG2305+AH2305)*(1+CONT)</f>
        <v>8565.567363337</v>
      </c>
      <c r="AJ2305" s="24" t="n">
        <f aca="false">IF(AR2305&gt;0,AI2305/AR2305,1000000000000)</f>
        <v>505.654923400095</v>
      </c>
      <c r="AK2305" s="8" t="n">
        <f aca="false">IF(AND(AP2305&gt;=V_NEED,AR2305&gt;=P_MIN,AQ2305&gt;=Z_MIN,F2305&lt;=N_CAP,D2305&lt;=R_MAX,OR(CORONA_REQ=0,O2305&gt;=G2305),OR(CORE_MODE&lt;&gt;3,E_CORE&lt;=E_NULL_MAX),N_CW_A_OK="yes"),1,0)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IF(CORE_MODE=1,G2305,IF(OR(CORE_MODE=3,CORE_MODE=4),IF(A_FEED=2,0,G2305)+(CHOOSE(N_CW+1,0,1,CW_N2,CW_N3,CW_N4,CW_N5,CW_N6)+IF(A_FEED=2,CHOOSE(MIN(N_CW_A,6)+1,0,1,CW_N2,CW_N3,CW_N4,CW_N5,CW_N6),CHOOSE(MIN(N_CW_A,2)+1,0,CW_A1,CW_A2)))*CW_PER_SWING*AM2305,AM2305))</f>
        <v>23.214199799934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2*ROUNDUP(G2306*1000/V_ZENER,0)*PRICE_Z+(4+IF(CORE_MODE=1,1,0)+IF(OR(CORE_MODE=3,CORE_MODE=4),IF(A_FEED=2,0,1)+2*N_CW+2*N_CW_A,0))*ROUNDUP(G2306*DIODE_SAFETY/V_STICK,0)*PRICE_STICK</f>
        <v>86.4</v>
      </c>
      <c r="AG2306" s="24" t="n">
        <f aca="false">SUM(X2306:AF2306)</f>
        <v>4504.48100063</v>
      </c>
      <c r="AH2306" s="20" t="n">
        <f aca="false">FIXED_BOM</f>
        <v>3754</v>
      </c>
      <c r="AI2306" s="24" t="n">
        <f aca="false">(AG2306+AH2306)*(1+CONT)</f>
        <v>9497.2531507245</v>
      </c>
      <c r="AJ2306" s="24" t="n">
        <f aca="false">IF(AR2306&gt;0,AI2306/AR2306,1000000000000)</f>
        <v>440.897972035943</v>
      </c>
      <c r="AK2306" s="8" t="n">
        <f aca="false">IF(AND(AP2306&gt;=V_NEED,AR2306&gt;=P_MIN,AQ2306&gt;=Z_MIN,F2306&lt;=N_CAP,D2306&lt;=R_MAX,OR(CORONA_REQ=0,O2306&gt;=G2306),OR(CORE_MODE&lt;&gt;3,E_CORE&lt;=E_NULL_MAX),N_CW_A_OK="yes"),1,0)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IF(CORE_MODE=1,G2306,IF(OR(CORE_MODE=3,CORE_MODE=4),IF(A_FEED=2,0,G2306)+(CHOOSE(N_CW+1,0,1,CW_N2,CW_N3,CW_N4,CW_N5,CW_N6)+IF(A_FEED=2,CHOOSE(MIN(N_CW_A,6)+1,0,1,CW_N2,CW_N3,CW_N4,CW_N5,CW_N6),CHOOSE(MIN(N_CW_A,2)+1,0,CW_A1,CW_A2)))*CW_PER_SWING*AM2306,AM2306))</f>
        <v>23.616559642104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2*ROUNDUP(G2307*1000/V_ZENER,0)*PRICE_Z+(4+IF(CORE_MODE=1,1,0)+IF(OR(CORE_MODE=3,CORE_MODE=4),IF(A_FEED=2,0,1)+2*N_CW+2*N_CW_A,0))*ROUNDUP(G2307*DIODE_SAFETY/V_STICK,0)*PRICE_STICK</f>
        <v>86.4</v>
      </c>
      <c r="AG2307" s="24" t="n">
        <f aca="false">SUM(X2307:AF2307)</f>
        <v>5314.64253244</v>
      </c>
      <c r="AH2307" s="20" t="n">
        <f aca="false">FIXED_BOM</f>
        <v>3754</v>
      </c>
      <c r="AI2307" s="24" t="n">
        <f aca="false">(AG2307+AH2307)*(1+CONT)</f>
        <v>10428.938912306</v>
      </c>
      <c r="AJ2307" s="24" t="n">
        <f aca="false">IF(AR2307&gt;0,AI2307/AR2307,1000000000000)</f>
        <v>398.613498483872</v>
      </c>
      <c r="AK2307" s="8" t="n">
        <f aca="false">IF(AND(AP2307&gt;=V_NEED,AR2307&gt;=P_MIN,AQ2307&gt;=Z_MIN,F2307&lt;=N_CAP,D2307&lt;=R_MAX,OR(CORONA_REQ=0,O2307&gt;=G2307),OR(CORE_MODE&lt;&gt;3,E_CORE&lt;=E_NULL_MAX),N_CW_A_OK="yes"),1,0)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IF(CORE_MODE=1,G2307,IF(OR(CORE_MODE=3,CORE_MODE=4),IF(A_FEED=2,0,G2307)+(CHOOSE(N_CW+1,0,1,CW_N2,CW_N3,CW_N4,CW_N5,CW_N6)+IF(A_FEED=2,CHOOSE(MIN(N_CW_A,6)+1,0,1,CW_N2,CW_N3,CW_N4,CW_N5,CW_N6),CHOOSE(MIN(N_CW_A,2)+1,0,CW_A1,CW_A2)))*CW_PER_SWING*AM2307,AM2307))</f>
        <v>24.008367592638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2*ROUNDUP(G2308*1000/V_ZENER,0)*PRICE_Z+(4+IF(CORE_MODE=1,1,0)+IF(OR(CORE_MODE=3,CORE_MODE=4),IF(A_FEED=2,0,1)+2*N_CW+2*N_CW_A,0))*ROUNDUP(G2308*DIODE_SAFETY/V_STICK,0)*PRICE_STICK</f>
        <v>86.4</v>
      </c>
      <c r="AG2308" s="24" t="n">
        <f aca="false">SUM(X2308:AF2308)</f>
        <v>6934.96562897</v>
      </c>
      <c r="AH2308" s="20" t="n">
        <f aca="false">FIXED_BOM</f>
        <v>3754</v>
      </c>
      <c r="AI2308" s="24" t="n">
        <f aca="false">(AG2308+AH2308)*(1+CONT)</f>
        <v>12292.3104733155</v>
      </c>
      <c r="AJ2308" s="24" t="n">
        <f aca="false">IF(AR2308&gt;0,AI2308/AR2308,1000000000000)</f>
        <v>347.478765541784</v>
      </c>
      <c r="AK2308" s="8" t="n">
        <f aca="false">IF(AND(AP2308&gt;=V_NEED,AR2308&gt;=P_MIN,AQ2308&gt;=Z_MIN,F2308&lt;=N_CAP,D2308&lt;=R_MAX,OR(CORONA_REQ=0,O2308&gt;=G2308),OR(CORE_MODE&lt;&gt;3,E_CORE&lt;=E_NULL_MAX),N_CW_A_OK="yes"),1,0)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IF(CORE_MODE=1,G2308,IF(OR(CORE_MODE=3,CORE_MODE=4),IF(A_FEED=2,0,G2308)+(CHOOSE(N_CW+1,0,1,CW_N2,CW_N3,CW_N4,CW_N5,CW_N6)+IF(A_FEED=2,CHOOSE(MIN(N_CW_A,6)+1,0,1,CW_N2,CW_N3,CW_N4,CW_N5,CW_N6),CHOOSE(MIN(N_CW_A,2)+1,0,CW_A1,CW_A2)))*CW_PER_SWING*AM2308,AM2308))</f>
        <v>24.99030472653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2*ROUNDUP(G2309*1000/V_ZENER,0)*PRICE_Z+(4+IF(CORE_MODE=1,1,0)+IF(OR(CORE_MODE=3,CORE_MODE=4),IF(A_FEED=2,0,1)+2*N_CW+2*N_CW_A,0))*ROUNDUP(G2309*DIODE_SAFETY/V_STICK,0)*PRICE_STICK</f>
        <v>86.4</v>
      </c>
      <c r="AG2309" s="24" t="n">
        <f aca="false">SUM(X2309:AF2309)</f>
        <v>1972.7027274</v>
      </c>
      <c r="AH2309" s="20" t="n">
        <f aca="false">FIXED_BOM</f>
        <v>3754</v>
      </c>
      <c r="AI2309" s="24" t="n">
        <f aca="false">(AG2309+AH2309)*(1+CONT)</f>
        <v>6585.70813651</v>
      </c>
      <c r="AJ2309" s="24" t="n">
        <f aca="false">IF(AR2309&gt;0,AI2309/AR2309,1000000000000)</f>
        <v>1187.82908869306</v>
      </c>
      <c r="AK2309" s="8" t="n">
        <f aca="false">IF(AND(AP2309&gt;=V_NEED,AR2309&gt;=P_MIN,AQ2309&gt;=Z_MIN,F2309&lt;=N_CAP,D2309&lt;=R_MAX,OR(CORONA_REQ=0,O2309&gt;=G2309),OR(CORE_MODE&lt;&gt;3,E_CORE&lt;=E_NULL_MAX),N_CW_A_OK="yes"),1,0)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IF(CORE_MODE=1,G2309,IF(OR(CORE_MODE=3,CORE_MODE=4),IF(A_FEED=2,0,G2309)+(CHOOSE(N_CW+1,0,1,CW_N2,CW_N3,CW_N4,CW_N5,CW_N6)+IF(A_FEED=2,CHOOSE(MIN(N_CW_A,6)+1,0,1,CW_N2,CW_N3,CW_N4,CW_N5,CW_N6),CHOOSE(MIN(N_CW_A,2)+1,0,CW_A1,CW_A2)))*CW_PER_SWING*AM2309,AM2309))</f>
        <v>22.225339844136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2*ROUNDUP(G2310*1000/V_ZENER,0)*PRICE_Z+(4+IF(CORE_MODE=1,1,0)+IF(OR(CORE_MODE=3,CORE_MODE=4),IF(A_FEED=2,0,1)+2*N_CW+2*N_CW_A,0))*ROUNDUP(G2310*DIODE_SAFETY/V_STICK,0)*PRICE_STICK</f>
        <v>86.4</v>
      </c>
      <c r="AG2310" s="24" t="n">
        <f aca="false">SUM(X2310:AF2310)</f>
        <v>2658.41848756</v>
      </c>
      <c r="AH2310" s="20" t="n">
        <f aca="false">FIXED_BOM</f>
        <v>3754</v>
      </c>
      <c r="AI2310" s="24" t="n">
        <f aca="false">(AG2310+AH2310)*(1+CONT)</f>
        <v>7374.281260694</v>
      </c>
      <c r="AJ2310" s="24" t="n">
        <f aca="false">IF(AR2310&gt;0,AI2310/AR2310,1000000000000)</f>
        <v>827.292250392988</v>
      </c>
      <c r="AK2310" s="8" t="n">
        <f aca="false">IF(AND(AP2310&gt;=V_NEED,AR2310&gt;=P_MIN,AQ2310&gt;=Z_MIN,F2310&lt;=N_CAP,D2310&lt;=R_MAX,OR(CORONA_REQ=0,O2310&gt;=G2310),OR(CORE_MODE&lt;&gt;3,E_CORE&lt;=E_NULL_MAX),N_CW_A_OK="yes"),1,0)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IF(CORE_MODE=1,G2310,IF(OR(CORE_MODE=3,CORE_MODE=4),IF(A_FEED=2,0,G2310)+(CHOOSE(N_CW+1,0,1,CW_N2,CW_N3,CW_N4,CW_N5,CW_N6)+IF(A_FEED=2,CHOOSE(MIN(N_CW_A,6)+1,0,1,CW_N2,CW_N3,CW_N4,CW_N5,CW_N6),CHOOSE(MIN(N_CW_A,2)+1,0,CW_A1,CW_A2)))*CW_PER_SWING*AM2310,AM2310))</f>
        <v>22.520270733246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2*ROUNDUP(G2311*1000/V_ZENER,0)*PRICE_Z+(4+IF(CORE_MODE=1,1,0)+IF(OR(CORE_MODE=3,CORE_MODE=4),IF(A_FEED=2,0,1)+2*N_CW+2*N_CW_A,0))*ROUNDUP(G2311*DIODE_SAFETY/V_STICK,0)*PRICE_STICK</f>
        <v>86.4</v>
      </c>
      <c r="AG2311" s="24" t="n">
        <f aca="false">SUM(X2311:AF2311)</f>
        <v>3481.76007201</v>
      </c>
      <c r="AH2311" s="20" t="n">
        <f aca="false">FIXED_BOM</f>
        <v>3754</v>
      </c>
      <c r="AI2311" s="24" t="n">
        <f aca="false">(AG2311+AH2311)*(1+CONT)</f>
        <v>8321.1240828115</v>
      </c>
      <c r="AJ2311" s="24" t="n">
        <f aca="false">IF(AR2311&gt;0,AI2311/AR2311,1000000000000)</f>
        <v>677.484663624762</v>
      </c>
      <c r="AK2311" s="8" t="n">
        <f aca="false">IF(AND(AP2311&gt;=V_NEED,AR2311&gt;=P_MIN,AQ2311&gt;=Z_MIN,F2311&lt;=N_CAP,D2311&lt;=R_MAX,OR(CORONA_REQ=0,O2311&gt;=G2311),OR(CORE_MODE&lt;&gt;3,E_CORE&lt;=E_NULL_MAX),N_CW_A_OK="yes"),1,0)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IF(CORE_MODE=1,G2311,IF(OR(CORE_MODE=3,CORE_MODE=4),IF(A_FEED=2,0,G2311)+(CHOOSE(N_CW+1,0,1,CW_N2,CW_N3,CW_N4,CW_N5,CW_N6)+IF(A_FEED=2,CHOOSE(MIN(N_CW_A,6)+1,0,1,CW_N2,CW_N3,CW_N4,CW_N5,CW_N6),CHOOSE(MIN(N_CW_A,2)+1,0,CW_A1,CW_A2)))*CW_PER_SWING*AM2311,AM2311))</f>
        <v>22.751792648442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2*ROUNDUP(G2312*1000/V_ZENER,0)*PRICE_Z+(4+IF(CORE_MODE=1,1,0)+IF(OR(CORE_MODE=3,CORE_MODE=4),IF(A_FEED=2,0,1)+2*N_CW+2*N_CW_A,0))*ROUNDUP(G2312*DIODE_SAFETY/V_STICK,0)*PRICE_STICK</f>
        <v>86.4</v>
      </c>
      <c r="AG2312" s="24" t="n">
        <f aca="false">SUM(X2312:AF2312)</f>
        <v>4167.47583217</v>
      </c>
      <c r="AH2312" s="20" t="n">
        <f aca="false">FIXED_BOM</f>
        <v>3754</v>
      </c>
      <c r="AI2312" s="24" t="n">
        <f aca="false">(AG2312+AH2312)*(1+CONT)</f>
        <v>9109.6972069955</v>
      </c>
      <c r="AJ2312" s="24" t="n">
        <f aca="false">IF(AR2312&gt;0,AI2312/AR2312,1000000000000)</f>
        <v>581.846315739434</v>
      </c>
      <c r="AK2312" s="8" t="n">
        <f aca="false">IF(AND(AP2312&gt;=V_NEED,AR2312&gt;=P_MIN,AQ2312&gt;=Z_MIN,F2312&lt;=N_CAP,D2312&lt;=R_MAX,OR(CORONA_REQ=0,O2312&gt;=G2312),OR(CORE_MODE&lt;&gt;3,E_CORE&lt;=E_NULL_MAX),N_CW_A_OK="yes"),1,0)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IF(CORE_MODE=1,G2312,IF(OR(CORE_MODE=3,CORE_MODE=4),IF(A_FEED=2,0,G2312)+(CHOOSE(N_CW+1,0,1,CW_N2,CW_N3,CW_N4,CW_N5,CW_N6)+IF(A_FEED=2,CHOOSE(MIN(N_CW_A,6)+1,0,1,CW_N2,CW_N3,CW_N4,CW_N5,CW_N6),CHOOSE(MIN(N_CW_A,2)+1,0,CW_A1,CW_A2)))*CW_PER_SWING*AM2312,AM2312))</f>
        <v>23.120416997964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2*ROUNDUP(G2313*1000/V_ZENER,0)*PRICE_Z+(4+IF(CORE_MODE=1,1,0)+IF(OR(CORE_MODE=3,CORE_MODE=4),IF(A_FEED=2,0,1)+2*N_CW+2*N_CW_A,0))*ROUNDUP(G2313*DIODE_SAFETY/V_STICK,0)*PRICE_STICK</f>
        <v>86.4</v>
      </c>
      <c r="AG2313" s="24" t="n">
        <f aca="false">SUM(X2313:AF2313)</f>
        <v>4853.19158186</v>
      </c>
      <c r="AH2313" s="20" t="n">
        <f aca="false">FIXED_BOM</f>
        <v>3754</v>
      </c>
      <c r="AI2313" s="24" t="n">
        <f aca="false">(AG2313+AH2313)*(1+CONT)</f>
        <v>9898.270319139</v>
      </c>
      <c r="AJ2313" s="24" t="n">
        <f aca="false">IF(AR2313&gt;0,AI2313/AR2313,1000000000000)</f>
        <v>520.451553222</v>
      </c>
      <c r="AK2313" s="8" t="n">
        <f aca="false">IF(AND(AP2313&gt;=V_NEED,AR2313&gt;=P_MIN,AQ2313&gt;=Z_MIN,F2313&lt;=N_CAP,D2313&lt;=R_MAX,OR(CORONA_REQ=0,O2313&gt;=G2313),OR(CORE_MODE&lt;&gt;3,E_CORE&lt;=E_NULL_MAX),N_CW_A_OK="yes"),1,0)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IF(CORE_MODE=1,G2313,IF(OR(CORE_MODE=3,CORE_MODE=4),IF(A_FEED=2,0,G2313)+(CHOOSE(N_CW+1,0,1,CW_N2,CW_N3,CW_N4,CW_N5,CW_N6)+IF(A_FEED=2,CHOOSE(MIN(N_CW_A,6)+1,0,1,CW_N2,CW_N3,CW_N4,CW_N5,CW_N6),CHOOSE(MIN(N_CW_A,2)+1,0,CW_A1,CW_A2)))*CW_PER_SWING*AM2313,AM2313))</f>
        <v>23.456154760038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2*ROUNDUP(G2314*1000/V_ZENER,0)*PRICE_Z+(4+IF(CORE_MODE=1,1,0)+IF(OR(CORE_MODE=3,CORE_MODE=4),IF(A_FEED=2,0,1)+2*N_CW+2*N_CW_A,0))*ROUNDUP(G2314*DIODE_SAFETY/V_STICK,0)*PRICE_STICK</f>
        <v>86.4</v>
      </c>
      <c r="AG2314" s="24" t="n">
        <f aca="false">SUM(X2314:AF2314)</f>
        <v>6362.24892647</v>
      </c>
      <c r="AH2314" s="20" t="n">
        <f aca="false">FIXED_BOM</f>
        <v>3754</v>
      </c>
      <c r="AI2314" s="24" t="n">
        <f aca="false">(AG2314+AH2314)*(1+CONT)</f>
        <v>11633.6862654405</v>
      </c>
      <c r="AJ2314" s="24" t="n">
        <f aca="false">IF(AR2314&gt;0,AI2314/AR2314,1000000000000)</f>
        <v>451.718226360597</v>
      </c>
      <c r="AK2314" s="8" t="n">
        <f aca="false">IF(AND(AP2314&gt;=V_NEED,AR2314&gt;=P_MIN,AQ2314&gt;=Z_MIN,F2314&lt;=N_CAP,D2314&lt;=R_MAX,OR(CORONA_REQ=0,O2314&gt;=G2314),OR(CORE_MODE&lt;&gt;3,E_CORE&lt;=E_NULL_MAX),N_CW_A_OK="yes"),1,0)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IF(CORE_MODE=1,G2314,IF(OR(CORE_MODE=3,CORE_MODE=4),IF(A_FEED=2,0,G2314)+(CHOOSE(N_CW+1,0,1,CW_N2,CW_N3,CW_N4,CW_N5,CW_N6)+IF(A_FEED=2,CHOOSE(MIN(N_CW_A,6)+1,0,1,CW_N2,CW_N3,CW_N4,CW_N5,CW_N6),CHOOSE(MIN(N_CW_A,2)+1,0,CW_A1,CW_A2)))*CW_PER_SWING*AM2314,AM2314))</f>
        <v>23.980667815962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2*ROUNDUP(G2315*1000/V_ZENER,0)*PRICE_Z+(4+IF(CORE_MODE=1,1,0)+IF(OR(CORE_MODE=3,CORE_MODE=4),IF(A_FEED=2,0,1)+2*N_CW+2*N_CW_A,0))*ROUNDUP(G2315*DIODE_SAFETY/V_STICK,0)*PRICE_STICK</f>
        <v>86.4</v>
      </c>
      <c r="AG2315" s="24" t="n">
        <f aca="false">SUM(X2315:AF2315)</f>
        <v>2001.13200408</v>
      </c>
      <c r="AH2315" s="20" t="n">
        <f aca="false">FIXED_BOM</f>
        <v>3754</v>
      </c>
      <c r="AI2315" s="24" t="n">
        <f aca="false">(AG2315+AH2315)*(1+CONT)</f>
        <v>6618.401804692</v>
      </c>
      <c r="AJ2315" s="24" t="n">
        <f aca="false">IF(AR2315&gt;0,AI2315/AR2315,1000000000000)</f>
        <v>983.610139024511</v>
      </c>
      <c r="AK2315" s="8" t="n">
        <f aca="false">IF(AND(AP2315&gt;=V_NEED,AR2315&gt;=P_MIN,AQ2315&gt;=Z_MIN,F2315&lt;=N_CAP,D2315&lt;=R_MAX,OR(CORONA_REQ=0,O2315&gt;=G2315),OR(CORE_MODE&lt;&gt;3,E_CORE&lt;=E_NULL_MAX),N_CW_A_OK="yes"),1,0)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IF(CORE_MODE=1,G2315,IF(OR(CORE_MODE=3,CORE_MODE=4),IF(A_FEED=2,0,G2315)+(CHOOSE(N_CW+1,0,1,CW_N2,CW_N3,CW_N4,CW_N5,CW_N6)+IF(A_FEED=2,CHOOSE(MIN(N_CW_A,6)+1,0,1,CW_N2,CW_N3,CW_N4,CW_N5,CW_N6),CHOOSE(MIN(N_CW_A,2)+1,0,CW_A1,CW_A2)))*CW_PER_SWING*AM2315,AM2315))</f>
        <v>22.298205621978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2*ROUNDUP(G2316*1000/V_ZENER,0)*PRICE_Z+(4+IF(CORE_MODE=1,1,0)+IF(OR(CORE_MODE=3,CORE_MODE=4),IF(A_FEED=2,0,1)+2*N_CW+2*N_CW_A,0))*ROUNDUP(G2316*DIODE_SAFETY/V_STICK,0)*PRICE_STICK</f>
        <v>86.4</v>
      </c>
      <c r="AG2316" s="24" t="n">
        <f aca="false">SUM(X2316:AF2316)</f>
        <v>2838.68835734</v>
      </c>
      <c r="AH2316" s="20" t="n">
        <f aca="false">FIXED_BOM</f>
        <v>3754</v>
      </c>
      <c r="AI2316" s="24" t="n">
        <f aca="false">(AG2316+AH2316)*(1+CONT)</f>
        <v>7581.591610941</v>
      </c>
      <c r="AJ2316" s="24" t="n">
        <f aca="false">IF(AR2316&gt;0,AI2316/AR2316,1000000000000)</f>
        <v>704.578371507424</v>
      </c>
      <c r="AK2316" s="8" t="n">
        <f aca="false">IF(AND(AP2316&gt;=V_NEED,AR2316&gt;=P_MIN,AQ2316&gt;=Z_MIN,F2316&lt;=N_CAP,D2316&lt;=R_MAX,OR(CORONA_REQ=0,O2316&gt;=G2316),OR(CORE_MODE&lt;&gt;3,E_CORE&lt;=E_NULL_MAX),N_CW_A_OK="yes"),1,0)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IF(CORE_MODE=1,G2316,IF(OR(CORE_MODE=3,CORE_MODE=4),IF(A_FEED=2,0,G2316)+(CHOOSE(N_CW+1,0,1,CW_N2,CW_N3,CW_N4,CW_N5,CW_N6)+IF(A_FEED=2,CHOOSE(MIN(N_CW_A,6)+1,0,1,CW_N2,CW_N3,CW_N4,CW_N5,CW_N6),CHOOSE(MIN(N_CW_A,2)+1,0,CW_A1,CW_A2)))*CW_PER_SWING*AM2316,AM2316))</f>
        <v>22.63406223078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2*ROUNDUP(G2317*1000/V_ZENER,0)*PRICE_Z+(4+IF(CORE_MODE=1,1,0)+IF(OR(CORE_MODE=3,CORE_MODE=4),IF(A_FEED=2,0,1)+2*N_CW+2*N_CW_A,0))*ROUNDUP(G2317*DIODE_SAFETY/V_STICK,0)*PRICE_STICK</f>
        <v>86.4</v>
      </c>
      <c r="AG2317" s="24" t="n">
        <f aca="false">SUM(X2317:AF2317)</f>
        <v>3676.24457363</v>
      </c>
      <c r="AH2317" s="20" t="n">
        <f aca="false">FIXED_BOM</f>
        <v>3754</v>
      </c>
      <c r="AI2317" s="24" t="n">
        <f aca="false">(AG2317+AH2317)*(1+CONT)</f>
        <v>8544.7812596745</v>
      </c>
      <c r="AJ2317" s="24" t="n">
        <f aca="false">IF(AR2317&gt;0,AI2317/AR2317,1000000000000)</f>
        <v>576.578482854263</v>
      </c>
      <c r="AK2317" s="8" t="n">
        <f aca="false">IF(AND(AP2317&gt;=V_NEED,AR2317&gt;=P_MIN,AQ2317&gt;=Z_MIN,F2317&lt;=N_CAP,D2317&lt;=R_MAX,OR(CORONA_REQ=0,O2317&gt;=G2317),OR(CORE_MODE&lt;&gt;3,E_CORE&lt;=E_NULL_MAX),N_CW_A_OK="yes"),1,0)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IF(CORE_MODE=1,G2317,IF(OR(CORE_MODE=3,CORE_MODE=4),IF(A_FEED=2,0,G2317)+(CHOOSE(N_CW+1,0,1,CW_N2,CW_N3,CW_N4,CW_N5,CW_N6)+IF(A_FEED=2,CHOOSE(MIN(N_CW_A,6)+1,0,1,CW_N2,CW_N3,CW_N4,CW_N5,CW_N6),CHOOSE(MIN(N_CW_A,2)+1,0,CW_A1,CW_A2)))*CW_PER_SWING*AM2317,AM2317))</f>
        <v>23.011052541048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2*ROUNDUP(G2318*1000/V_ZENER,0)*PRICE_Z+(4+IF(CORE_MODE=1,1,0)+IF(OR(CORE_MODE=3,CORE_MODE=4),IF(A_FEED=2,0,1)+2*N_CW+2*N_CW_A,0))*ROUNDUP(G2318*DIODE_SAFETY/V_STICK,0)*PRICE_STICK</f>
        <v>86.4</v>
      </c>
      <c r="AG2318" s="24" t="n">
        <f aca="false">SUM(X2318:AF2318)</f>
        <v>4376.17490666</v>
      </c>
      <c r="AH2318" s="20" t="n">
        <f aca="false">FIXED_BOM</f>
        <v>3754</v>
      </c>
      <c r="AI2318" s="24" t="n">
        <f aca="false">(AG2318+AH2318)*(1+CONT)</f>
        <v>9349.701142659</v>
      </c>
      <c r="AJ2318" s="24" t="n">
        <f aca="false">IF(AR2318&gt;0,AI2318/AR2318,1000000000000)</f>
        <v>495.638960941023</v>
      </c>
      <c r="AK2318" s="8" t="n">
        <f aca="false">IF(AND(AP2318&gt;=V_NEED,AR2318&gt;=P_MIN,AQ2318&gt;=Z_MIN,F2318&lt;=N_CAP,D2318&lt;=R_MAX,OR(CORONA_REQ=0,O2318&gt;=G2318),OR(CORE_MODE&lt;&gt;3,E_CORE&lt;=E_NULL_MAX),N_CW_A_OK="yes"),1,0)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IF(CORE_MODE=1,G2318,IF(OR(CORE_MODE=3,CORE_MODE=4),IF(A_FEED=2,0,G2318)+(CHOOSE(N_CW+1,0,1,CW_N2,CW_N3,CW_N4,CW_N5,CW_N6)+IF(A_FEED=2,CHOOSE(MIN(N_CW_A,6)+1,0,1,CW_N2,CW_N3,CW_N4,CW_N5,CW_N6),CHOOSE(MIN(N_CW_A,2)+1,0,CW_A1,CW_A2)))*CW_PER_SWING*AM2318,AM2318))</f>
        <v>23.422156106778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2*ROUNDUP(G2319*1000/V_ZENER,0)*PRICE_Z+(4+IF(CORE_MODE=1,1,0)+IF(OR(CORE_MODE=3,CORE_MODE=4),IF(A_FEED=2,0,1)+2*N_CW+2*N_CW_A,0))*ROUNDUP(G2319*DIODE_SAFETY/V_STICK,0)*PRICE_STICK</f>
        <v>86.4</v>
      </c>
      <c r="AG2319" s="24" t="n">
        <f aca="false">SUM(X2319:AF2319)</f>
        <v>5213.73124295</v>
      </c>
      <c r="AH2319" s="20" t="n">
        <f aca="false">FIXED_BOM</f>
        <v>3754</v>
      </c>
      <c r="AI2319" s="24" t="n">
        <f aca="false">(AG2319+AH2319)*(1+CONT)</f>
        <v>10312.8909293925</v>
      </c>
      <c r="AJ2319" s="24" t="n">
        <f aca="false">IF(AR2319&gt;0,AI2319/AR2319,1000000000000)</f>
        <v>450.524457402032</v>
      </c>
      <c r="AK2319" s="8" t="n">
        <f aca="false">IF(AND(AP2319&gt;=V_NEED,AR2319&gt;=P_MIN,AQ2319&gt;=Z_MIN,F2319&lt;=N_CAP,D2319&lt;=R_MAX,OR(CORONA_REQ=0,O2319&gt;=G2319),OR(CORE_MODE&lt;&gt;3,E_CORE&lt;=E_NULL_MAX),N_CW_A_OK="yes"),1,0)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IF(CORE_MODE=1,G2319,IF(OR(CORE_MODE=3,CORE_MODE=4),IF(A_FEED=2,0,G2319)+(CHOOSE(N_CW+1,0,1,CW_N2,CW_N3,CW_N4,CW_N5,CW_N6)+IF(A_FEED=2,CHOOSE(MIN(N_CW_A,6)+1,0,1,CW_N2,CW_N3,CW_N4,CW_N5,CW_N6),CHOOSE(MIN(N_CW_A,2)+1,0,CW_A1,CW_A2)))*CW_PER_SWING*AM2319,AM2319))</f>
        <v>23.754409113006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2*ROUNDUP(G2320*1000/V_ZENER,0)*PRICE_Z+(4+IF(CORE_MODE=1,1,0)+IF(OR(CORE_MODE=3,CORE_MODE=4),IF(A_FEED=2,0,1)+2*N_CW+2*N_CW_A,0))*ROUNDUP(G2320*DIODE_SAFETY/V_STICK,0)*PRICE_STICK</f>
        <v>86.4</v>
      </c>
      <c r="AG2320" s="24" t="n">
        <f aca="false">SUM(X2320:AF2320)</f>
        <v>6751.21786424</v>
      </c>
      <c r="AH2320" s="20" t="n">
        <f aca="false">FIXED_BOM</f>
        <v>3754</v>
      </c>
      <c r="AI2320" s="24" t="n">
        <f aca="false">(AG2320+AH2320)*(1+CONT)</f>
        <v>12081.000543876</v>
      </c>
      <c r="AJ2320" s="24" t="n">
        <f aca="false">IF(AR2320&gt;0,AI2320/AR2320,1000000000000)</f>
        <v>390.185330882087</v>
      </c>
      <c r="AK2320" s="8" t="n">
        <f aca="false">IF(AND(AP2320&gt;=V_NEED,AR2320&gt;=P_MIN,AQ2320&gt;=Z_MIN,F2320&lt;=N_CAP,D2320&lt;=R_MAX,OR(CORONA_REQ=0,O2320&gt;=G2320),OR(CORE_MODE&lt;&gt;3,E_CORE&lt;=E_NULL_MAX),N_CW_A_OK="yes"),1,0)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IF(CORE_MODE=1,G2320,IF(OR(CORE_MODE=3,CORE_MODE=4),IF(A_FEED=2,0,G2320)+(CHOOSE(N_CW+1,0,1,CW_N2,CW_N3,CW_N4,CW_N5,CW_N6)+IF(A_FEED=2,CHOOSE(MIN(N_CW_A,6)+1,0,1,CW_N2,CW_N3,CW_N4,CW_N5,CW_N6),CHOOSE(MIN(N_CW_A,2)+1,0,CW_A1,CW_A2)))*CW_PER_SWING*AM2320,AM2320))</f>
        <v>24.570007517484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2*ROUNDUP(G2321*1000/V_ZENER,0)*PRICE_Z+(4+IF(CORE_MODE=1,1,0)+IF(OR(CORE_MODE=3,CORE_MODE=4),IF(A_FEED=2,0,1)+2*N_CW+2*N_CW_A,0))*ROUNDUP(G2321*DIODE_SAFETY/V_STICK,0)*PRICE_STICK</f>
        <v>86.4</v>
      </c>
      <c r="AG2321" s="24" t="n">
        <f aca="false">SUM(X2321:AF2321)</f>
        <v>2167.18722902</v>
      </c>
      <c r="AH2321" s="20" t="n">
        <f aca="false">FIXED_BOM</f>
        <v>3754</v>
      </c>
      <c r="AI2321" s="24" t="n">
        <f aca="false">(AG2321+AH2321)*(1+CONT)</f>
        <v>6809.365313373</v>
      </c>
      <c r="AJ2321" s="24" t="n">
        <f aca="false">IF(AR2321&gt;0,AI2321/AR2321,1000000000000)</f>
        <v>888.94830008013</v>
      </c>
      <c r="AK2321" s="8" t="n">
        <f aca="false">IF(AND(AP2321&gt;=V_NEED,AR2321&gt;=P_MIN,AQ2321&gt;=Z_MIN,F2321&lt;=N_CAP,D2321&lt;=R_MAX,OR(CORONA_REQ=0,O2321&gt;=G2321),OR(CORE_MODE&lt;&gt;3,E_CORE&lt;=E_NULL_MAX),N_CW_A_OK="yes"),1,0)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IF(CORE_MODE=1,G2321,IF(OR(CORE_MODE=3,CORE_MODE=4),IF(A_FEED=2,0,G2321)+(CHOOSE(N_CW+1,0,1,CW_N2,CW_N3,CW_N4,CW_N5,CW_N6)+IF(A_FEED=2,CHOOSE(MIN(N_CW_A,6)+1,0,1,CW_N2,CW_N3,CW_N4,CW_N5,CW_N6),CHOOSE(MIN(N_CW_A,2)+1,0,CW_A1,CW_A2)))*CW_PER_SWING*AM2321,AM2321))</f>
        <v>22.341733236108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2*ROUNDUP(G2322*1000/V_ZENER,0)*PRICE_Z+(4+IF(CORE_MODE=1,1,0)+IF(OR(CORE_MODE=3,CORE_MODE=4),IF(A_FEED=2,0,1)+2*N_CW+2*N_CW_A,0))*ROUNDUP(G2322*DIODE_SAFETY/V_STICK,0)*PRICE_STICK</f>
        <v>86.4</v>
      </c>
      <c r="AG2322" s="24" t="n">
        <f aca="false">SUM(X2322:AF2322)</f>
        <v>3018.95815015</v>
      </c>
      <c r="AH2322" s="20" t="n">
        <f aca="false">FIXED_BOM</f>
        <v>3754</v>
      </c>
      <c r="AI2322" s="24" t="n">
        <f aca="false">(AG2322+AH2322)*(1+CONT)</f>
        <v>7788.9018726725</v>
      </c>
      <c r="AJ2322" s="24" t="n">
        <f aca="false">IF(AR2322&gt;0,AI2322/AR2322,1000000000000)</f>
        <v>636.92235898542</v>
      </c>
      <c r="AK2322" s="8" t="n">
        <f aca="false">IF(AND(AP2322&gt;=V_NEED,AR2322&gt;=P_MIN,AQ2322&gt;=Z_MIN,F2322&lt;=N_CAP,D2322&lt;=R_MAX,OR(CORONA_REQ=0,O2322&gt;=G2322),OR(CORE_MODE&lt;&gt;3,E_CORE&lt;=E_NULL_MAX),N_CW_A_OK="yes"),1,0)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IF(CORE_MODE=1,G2322,IF(OR(CORE_MODE=3,CORE_MODE=4),IF(A_FEED=2,0,G2322)+(CHOOSE(N_CW+1,0,1,CW_N2,CW_N3,CW_N4,CW_N5,CW_N6)+IF(A_FEED=2,CHOOSE(MIN(N_CW_A,6)+1,0,1,CW_N2,CW_N3,CW_N4,CW_N5,CW_N6),CHOOSE(MIN(N_CW_A,2)+1,0,CW_A1,CW_A2)))*CW_PER_SWING*AM2322,AM2322))</f>
        <v>22.674041421174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2*ROUNDUP(G2323*1000/V_ZENER,0)*PRICE_Z+(4+IF(CORE_MODE=1,1,0)+IF(OR(CORE_MODE=3,CORE_MODE=4),IF(A_FEED=2,0,1)+2*N_CW+2*N_CW_A,0))*ROUNDUP(G2323*DIODE_SAFETY/V_STICK,0)*PRICE_STICK</f>
        <v>86.4</v>
      </c>
      <c r="AG2323" s="24" t="n">
        <f aca="false">SUM(X2323:AF2323)</f>
        <v>3870.72900978</v>
      </c>
      <c r="AH2323" s="20" t="n">
        <f aca="false">FIXED_BOM</f>
        <v>3754</v>
      </c>
      <c r="AI2323" s="24" t="n">
        <f aca="false">(AG2323+AH2323)*(1+CONT)</f>
        <v>8768.438361247</v>
      </c>
      <c r="AJ2323" s="24" t="n">
        <f aca="false">IF(AR2323&gt;0,AI2323/AR2323,1000000000000)</f>
        <v>521.550402444348</v>
      </c>
      <c r="AK2323" s="8" t="n">
        <f aca="false">IF(AND(AP2323&gt;=V_NEED,AR2323&gt;=P_MIN,AQ2323&gt;=Z_MIN,F2323&lt;=N_CAP,D2323&lt;=R_MAX,OR(CORONA_REQ=0,O2323&gt;=G2323),OR(CORE_MODE&lt;&gt;3,E_CORE&lt;=E_NULL_MAX),N_CW_A_OK="yes"),1,0)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IF(CORE_MODE=1,G2323,IF(OR(CORE_MODE=3,CORE_MODE=4),IF(A_FEED=2,0,G2323)+(CHOOSE(N_CW+1,0,1,CW_N2,CW_N3,CW_N4,CW_N5,CW_N6)+IF(A_FEED=2,CHOOSE(MIN(N_CW_A,6)+1,0,1,CW_N2,CW_N3,CW_N4,CW_N5,CW_N6),CHOOSE(MIN(N_CW_A,2)+1,0,CW_A1,CW_A2)))*CW_PER_SWING*AM2323,AM2323))</f>
        <v>23.197896575568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2*ROUNDUP(G2324*1000/V_ZENER,0)*PRICE_Z+(4+IF(CORE_MODE=1,1,0)+IF(OR(CORE_MODE=3,CORE_MODE=4),IF(A_FEED=2,0,1)+2*N_CW+2*N_CW_A,0))*ROUNDUP(G2324*DIODE_SAFETY/V_STICK,0)*PRICE_STICK</f>
        <v>86.4</v>
      </c>
      <c r="AG2324" s="24" t="n">
        <f aca="false">SUM(X2324:AF2324)</f>
        <v>4722.49998941</v>
      </c>
      <c r="AH2324" s="20" t="n">
        <f aca="false">FIXED_BOM</f>
        <v>3754</v>
      </c>
      <c r="AI2324" s="24" t="n">
        <f aca="false">(AG2324+AH2324)*(1+CONT)</f>
        <v>9747.9749878215</v>
      </c>
      <c r="AJ2324" s="24" t="n">
        <f aca="false">IF(AR2324&gt;0,AI2324/AR2324,1000000000000)</f>
        <v>455.962121734598</v>
      </c>
      <c r="AK2324" s="8" t="n">
        <f aca="false">IF(AND(AP2324&gt;=V_NEED,AR2324&gt;=P_MIN,AQ2324&gt;=Z_MIN,F2324&lt;=N_CAP,D2324&lt;=R_MAX,OR(CORONA_REQ=0,O2324&gt;=G2324),OR(CORE_MODE&lt;&gt;3,E_CORE&lt;=E_NULL_MAX),N_CW_A_OK="yes"),1,0)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IF(CORE_MODE=1,G2324,IF(OR(CORE_MODE=3,CORE_MODE=4),IF(A_FEED=2,0,G2324)+(CHOOSE(N_CW+1,0,1,CW_N2,CW_N3,CW_N4,CW_N5,CW_N6)+IF(A_FEED=2,CHOOSE(MIN(N_CW_A,6)+1,0,1,CW_N2,CW_N3,CW_N4,CW_N5,CW_N6),CHOOSE(MIN(N_CW_A,2)+1,0,CW_A1,CW_A2)))*CW_PER_SWING*AM2324,AM2324))</f>
        <v>23.598350625564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2*ROUNDUP(G2325*1000/V_ZENER,0)*PRICE_Z+(4+IF(CORE_MODE=1,1,0)+IF(OR(CORE_MODE=3,CORE_MODE=4),IF(A_FEED=2,0,1)+2*N_CW+2*N_CW_A,0))*ROUNDUP(G2325*DIODE_SAFETY/V_STICK,0)*PRICE_STICK</f>
        <v>86.4</v>
      </c>
      <c r="AG2325" s="24" t="n">
        <f aca="false">SUM(X2325:AF2325)</f>
        <v>5574.27092251</v>
      </c>
      <c r="AH2325" s="20" t="n">
        <f aca="false">FIXED_BOM</f>
        <v>3754</v>
      </c>
      <c r="AI2325" s="24" t="n">
        <f aca="false">(AG2325+AH2325)*(1+CONT)</f>
        <v>10727.5115608865</v>
      </c>
      <c r="AJ2325" s="24" t="n">
        <f aca="false">IF(AR2325&gt;0,AI2325/AR2325,1000000000000)</f>
        <v>413.126496785685</v>
      </c>
      <c r="AK2325" s="8" t="n">
        <f aca="false">IF(AND(AP2325&gt;=V_NEED,AR2325&gt;=P_MIN,AQ2325&gt;=Z_MIN,F2325&lt;=N_CAP,D2325&lt;=R_MAX,OR(CORONA_REQ=0,O2325&gt;=G2325),OR(CORE_MODE&lt;&gt;3,E_CORE&lt;=E_NULL_MAX),N_CW_A_OK="yes"),1,0)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IF(CORE_MODE=1,G2325,IF(OR(CORE_MODE=3,CORE_MODE=4),IF(A_FEED=2,0,G2325)+(CHOOSE(N_CW+1,0,1,CW_N2,CW_N3,CW_N4,CW_N5,CW_N6)+IF(A_FEED=2,CHOOSE(MIN(N_CW_A,6)+1,0,1,CW_N2,CW_N3,CW_N4,CW_N5,CW_N6),CHOOSE(MIN(N_CW_A,2)+1,0,CW_A1,CW_A2)))*CW_PER_SWING*AM2325,AM2325))</f>
        <v>23.988358897074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2*ROUNDUP(G2326*1000/V_ZENER,0)*PRICE_Z+(4+IF(CORE_MODE=1,1,0)+IF(OR(CORE_MODE=3,CORE_MODE=4),IF(A_FEED=2,0,1)+2*N_CW+2*N_CW_A,0))*ROUNDUP(G2326*DIODE_SAFETY/V_STICK,0)*PRICE_STICK</f>
        <v>86.4</v>
      </c>
      <c r="AG2326" s="24" t="n">
        <f aca="false">SUM(X2326:AF2326)</f>
        <v>7277.81271374</v>
      </c>
      <c r="AH2326" s="20" t="n">
        <f aca="false">FIXED_BOM</f>
        <v>3754</v>
      </c>
      <c r="AI2326" s="24" t="n">
        <f aca="false">(AG2326+AH2326)*(1+CONT)</f>
        <v>12686.584620801</v>
      </c>
      <c r="AJ2326" s="24" t="n">
        <f aca="false">IF(AR2326&gt;0,AI2326/AR2326,1000000000000)</f>
        <v>361.335536131063</v>
      </c>
      <c r="AK2326" s="8" t="n">
        <f aca="false">IF(AND(AP2326&gt;=V_NEED,AR2326&gt;=P_MIN,AQ2326&gt;=Z_MIN,F2326&lt;=N_CAP,D2326&lt;=R_MAX,OR(CORONA_REQ=0,O2326&gt;=G2326),OR(CORE_MODE&lt;&gt;3,E_CORE&lt;=E_NULL_MAX),N_CW_A_OK="yes"),1,0)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IF(CORE_MODE=1,G2326,IF(OR(CORE_MODE=3,CORE_MODE=4),IF(A_FEED=2,0,G2326)+(CHOOSE(N_CW+1,0,1,CW_N2,CW_N3,CW_N4,CW_N5,CW_N6)+IF(A_FEED=2,CHOOSE(MIN(N_CW_A,6)+1,0,1,CW_N2,CW_N3,CW_N4,CW_N5,CW_N6),CHOOSE(MIN(N_CW_A,2)+1,0,CW_A1,CW_A2)))*CW_PER_SWING*AM2326,AM2326))</f>
        <v>24.964035355116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2*ROUNDUP(G2327*1000/V_ZENER,0)*PRICE_Z+(4+IF(CORE_MODE=1,1,0)+IF(OR(CORE_MODE=3,CORE_MODE=4),IF(A_FEED=2,0,1)+2*N_CW+2*N_CW_A,0))*ROUNDUP(G2327*DIODE_SAFETY/V_STICK,0)*PRICE_STICK</f>
        <v>86.4</v>
      </c>
      <c r="AG2327" s="24" t="n">
        <f aca="false">SUM(X2327:AF2327)</f>
        <v>2120.18732169</v>
      </c>
      <c r="AH2327" s="20" t="n">
        <f aca="false">FIXED_BOM</f>
        <v>3754</v>
      </c>
      <c r="AI2327" s="24" t="n">
        <f aca="false">(AG2327+AH2327)*(1+CONT)</f>
        <v>6755.3154199435</v>
      </c>
      <c r="AJ2327" s="24" t="n">
        <f aca="false">IF(AR2327&gt;0,AI2327/AR2327,1000000000000)</f>
        <v>1231.2609053899</v>
      </c>
      <c r="AK2327" s="8" t="n">
        <f aca="false">IF(AND(AP2327&gt;=V_NEED,AR2327&gt;=P_MIN,AQ2327&gt;=Z_MIN,F2327&lt;=N_CAP,D2327&lt;=R_MAX,OR(CORONA_REQ=0,O2327&gt;=G2327),OR(CORE_MODE&lt;&gt;3,E_CORE&lt;=E_NULL_MAX),N_CW_A_OK="yes"),1,0)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IF(CORE_MODE=1,G2327,IF(OR(CORE_MODE=3,CORE_MODE=4),IF(A_FEED=2,0,G2327)+(CHOOSE(N_CW+1,0,1,CW_N2,CW_N3,CW_N4,CW_N5,CW_N6)+IF(A_FEED=2,CHOOSE(MIN(N_CW_A,6)+1,0,1,CW_N2,CW_N3,CW_N4,CW_N5,CW_N6),CHOOSE(MIN(N_CW_A,2)+1,0,CW_A1,CW_A2)))*CW_PER_SWING*AM2327,AM2327))</f>
        <v>22.199622261102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2*ROUNDUP(G2328*1000/V_ZENER,0)*PRICE_Z+(4+IF(CORE_MODE=1,1,0)+IF(OR(CORE_MODE=3,CORE_MODE=4),IF(A_FEED=2,0,1)+2*N_CW+2*N_CW_A,0))*ROUNDUP(G2328*DIODE_SAFETY/V_STICK,0)*PRICE_STICK</f>
        <v>86.4</v>
      </c>
      <c r="AG2328" s="24" t="n">
        <f aca="false">SUM(X2328:AF2328)</f>
        <v>2859.70103107</v>
      </c>
      <c r="AH2328" s="20" t="n">
        <f aca="false">FIXED_BOM</f>
        <v>3754</v>
      </c>
      <c r="AI2328" s="24" t="n">
        <f aca="false">(AG2328+AH2328)*(1+CONT)</f>
        <v>7605.7561857305</v>
      </c>
      <c r="AJ2328" s="24" t="n">
        <f aca="false">IF(AR2328&gt;0,AI2328/AR2328,1000000000000)</f>
        <v>863.482824840822</v>
      </c>
      <c r="AK2328" s="8" t="n">
        <f aca="false">IF(AND(AP2328&gt;=V_NEED,AR2328&gt;=P_MIN,AQ2328&gt;=Z_MIN,F2328&lt;=N_CAP,D2328&lt;=R_MAX,OR(CORONA_REQ=0,O2328&gt;=G2328),OR(CORE_MODE&lt;&gt;3,E_CORE&lt;=E_NULL_MAX),N_CW_A_OK="yes"),1,0)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IF(CORE_MODE=1,G2328,IF(OR(CORE_MODE=3,CORE_MODE=4),IF(A_FEED=2,0,G2328)+(CHOOSE(N_CW+1,0,1,CW_N2,CW_N3,CW_N4,CW_N5,CW_N6)+IF(A_FEED=2,CHOOSE(MIN(N_CW_A,6)+1,0,1,CW_N2,CW_N3,CW_N4,CW_N5,CW_N6),CHOOSE(MIN(N_CW_A,2)+1,0,CW_A1,CW_A2)))*CW_PER_SWING*AM2328,AM2328))</f>
        <v>22.493029365378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2*ROUNDUP(G2329*1000/V_ZENER,0)*PRICE_Z+(4+IF(CORE_MODE=1,1,0)+IF(OR(CORE_MODE=3,CORE_MODE=4),IF(A_FEED=2,0,1)+2*N_CW+2*N_CW_A,0))*ROUNDUP(G2329*DIODE_SAFETY/V_STICK,0)*PRICE_STICK</f>
        <v>86.4</v>
      </c>
      <c r="AG2329" s="24" t="n">
        <f aca="false">SUM(X2329:AF2329)</f>
        <v>3756.78493668</v>
      </c>
      <c r="AH2329" s="20" t="n">
        <f aca="false">FIXED_BOM</f>
        <v>3754</v>
      </c>
      <c r="AI2329" s="24" t="n">
        <f aca="false">(AG2329+AH2329)*(1+CONT)</f>
        <v>8637.402677182</v>
      </c>
      <c r="AJ2329" s="24" t="n">
        <f aca="false">IF(AR2329&gt;0,AI2329/AR2329,1000000000000)</f>
        <v>711.194753722277</v>
      </c>
      <c r="AK2329" s="8" t="n">
        <f aca="false">IF(AND(AP2329&gt;=V_NEED,AR2329&gt;=P_MIN,AQ2329&gt;=Z_MIN,F2329&lt;=N_CAP,D2329&lt;=R_MAX,OR(CORONA_REQ=0,O2329&gt;=G2329),OR(CORE_MODE&lt;&gt;3,E_CORE&lt;=E_NULL_MAX),N_CW_A_OK="yes"),1,0)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IF(CORE_MODE=1,G2329,IF(OR(CORE_MODE=3,CORE_MODE=4),IF(A_FEED=2,0,G2329)+(CHOOSE(N_CW+1,0,1,CW_N2,CW_N3,CW_N4,CW_N5,CW_N6)+IF(A_FEED=2,CHOOSE(MIN(N_CW_A,6)+1,0,1,CW_N2,CW_N3,CW_N4,CW_N5,CW_N6),CHOOSE(MIN(N_CW_A,2)+1,0,CW_A1,CW_A2)))*CW_PER_SWING*AM2329,AM2329))</f>
        <v>22.723362813294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2*ROUNDUP(G2330*1000/V_ZENER,0)*PRICE_Z+(4+IF(CORE_MODE=1,1,0)+IF(OR(CORE_MODE=3,CORE_MODE=4),IF(A_FEED=2,0,1)+2*N_CW+2*N_CW_A,0))*ROUNDUP(G2330*DIODE_SAFETY/V_STICK,0)*PRICE_STICK</f>
        <v>86.4</v>
      </c>
      <c r="AG2330" s="24" t="n">
        <f aca="false">SUM(X2330:AF2330)</f>
        <v>4496.29858606</v>
      </c>
      <c r="AH2330" s="20" t="n">
        <f aca="false">FIXED_BOM</f>
        <v>3754</v>
      </c>
      <c r="AI2330" s="24" t="n">
        <f aca="false">(AG2330+AH2330)*(1+CONT)</f>
        <v>9487.843373969</v>
      </c>
      <c r="AJ2330" s="24" t="n">
        <f aca="false">IF(AR2330&gt;0,AI2330/AR2330,1000000000000)</f>
        <v>613.180877512577</v>
      </c>
      <c r="AK2330" s="8" t="n">
        <f aca="false">IF(AND(AP2330&gt;=V_NEED,AR2330&gt;=P_MIN,AQ2330&gt;=Z_MIN,F2330&lt;=N_CAP,D2330&lt;=R_MAX,OR(CORONA_REQ=0,O2330&gt;=G2330),OR(CORE_MODE&lt;&gt;3,E_CORE&lt;=E_NULL_MAX),N_CW_A_OK="yes"),1,0)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IF(CORE_MODE=1,G2330,IF(OR(CORE_MODE=3,CORE_MODE=4),IF(A_FEED=2,0,G2330)+(CHOOSE(N_CW+1,0,1,CW_N2,CW_N3,CW_N4,CW_N5,CW_N6)+IF(A_FEED=2,CHOOSE(MIN(N_CW_A,6)+1,0,1,CW_N2,CW_N3,CW_N4,CW_N5,CW_N6),CHOOSE(MIN(N_CW_A,2)+1,0,CW_A1,CW_A2)))*CW_PER_SWING*AM2330,AM2330))</f>
        <v>23.088065220792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2*ROUNDUP(G2331*1000/V_ZENER,0)*PRICE_Z+(4+IF(CORE_MODE=1,1,0)+IF(OR(CORE_MODE=3,CORE_MODE=4),IF(A_FEED=2,0,1)+2*N_CW+2*N_CW_A,0))*ROUNDUP(G2331*DIODE_SAFETY/V_STICK,0)*PRICE_STICK</f>
        <v>86.4</v>
      </c>
      <c r="AG2331" s="24" t="n">
        <f aca="false">SUM(X2331:AF2331)</f>
        <v>5235.81222497</v>
      </c>
      <c r="AH2331" s="20" t="n">
        <f aca="false">FIXED_BOM</f>
        <v>3754</v>
      </c>
      <c r="AI2331" s="24" t="n">
        <f aca="false">(AG2331+AH2331)*(1+CONT)</f>
        <v>10338.2840587155</v>
      </c>
      <c r="AJ2331" s="24" t="n">
        <f aca="false">IF(AR2331&gt;0,AI2331/AR2331,1000000000000)</f>
        <v>549.210907328306</v>
      </c>
      <c r="AK2331" s="8" t="n">
        <f aca="false">IF(AND(AP2331&gt;=V_NEED,AR2331&gt;=P_MIN,AQ2331&gt;=Z_MIN,F2331&lt;=N_CAP,D2331&lt;=R_MAX,OR(CORONA_REQ=0,O2331&gt;=G2331),OR(CORE_MODE&lt;&gt;3,E_CORE&lt;=E_NULL_MAX),N_CW_A_OK="yes"),1,0)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IF(CORE_MODE=1,G2331,IF(OR(CORE_MODE=3,CORE_MODE=4),IF(A_FEED=2,0,G2331)+(CHOOSE(N_CW+1,0,1,CW_N2,CW_N3,CW_N4,CW_N5,CW_N6)+IF(A_FEED=2,CHOOSE(MIN(N_CW_A,6)+1,0,1,CW_N2,CW_N3,CW_N4,CW_N5,CW_N6),CHOOSE(MIN(N_CW_A,2)+1,0,CW_A1,CW_A2)))*CW_PER_SWING*AM2331,AM2331))</f>
        <v>23.420695989834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2*ROUNDUP(G2332*1000/V_ZENER,0)*PRICE_Z+(4+IF(CORE_MODE=1,1,0)+IF(OR(CORE_MODE=3,CORE_MODE=4),IF(A_FEED=2,0,1)+2*N_CW+2*N_CW_A,0))*ROUNDUP(G2332*DIODE_SAFETY/V_STICK,0)*PRICE_STICK</f>
        <v>86.4</v>
      </c>
      <c r="AG2332" s="24" t="n">
        <f aca="false">SUM(X2332:AF2332)</f>
        <v>6872.40983996</v>
      </c>
      <c r="AH2332" s="20" t="n">
        <f aca="false">FIXED_BOM</f>
        <v>3754</v>
      </c>
      <c r="AI2332" s="24" t="n">
        <f aca="false">(AG2332+AH2332)*(1+CONT)</f>
        <v>12220.371315954</v>
      </c>
      <c r="AJ2332" s="24" t="n">
        <f aca="false">IF(AR2332&gt;0,AI2332/AR2332,1000000000000)</f>
        <v>479.40266344237</v>
      </c>
      <c r="AK2332" s="8" t="n">
        <f aca="false">IF(AND(AP2332&gt;=V_NEED,AR2332&gt;=P_MIN,AQ2332&gt;=Z_MIN,F2332&lt;=N_CAP,D2332&lt;=R_MAX,OR(CORONA_REQ=0,O2332&gt;=G2332),OR(CORE_MODE&lt;&gt;3,E_CORE&lt;=E_NULL_MAX),N_CW_A_OK="yes"),1,0)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IF(CORE_MODE=1,G2332,IF(OR(CORE_MODE=3,CORE_MODE=4),IF(A_FEED=2,0,G2332)+(CHOOSE(N_CW+1,0,1,CW_N2,CW_N3,CW_N4,CW_N5,CW_N6)+IF(A_FEED=2,CHOOSE(MIN(N_CW_A,6)+1,0,1,CW_N2,CW_N3,CW_N4,CW_N5,CW_N6),CHOOSE(MIN(N_CW_A,2)+1,0,CW_A1,CW_A2)))*CW_PER_SWING*AM2332,AM2332))</f>
        <v>23.940353308014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2*ROUNDUP(G2333*1000/V_ZENER,0)*PRICE_Z+(4+IF(CORE_MODE=1,1,0)+IF(OR(CORE_MODE=3,CORE_MODE=4),IF(A_FEED=2,0,1)+2*N_CW+2*N_CW_A,0))*ROUNDUP(G2333*DIODE_SAFETY/V_STICK,0)*PRICE_STICK</f>
        <v>86.4</v>
      </c>
      <c r="AG2333" s="24" t="n">
        <f aca="false">SUM(X2333:AF2333)</f>
        <v>2158.09301994</v>
      </c>
      <c r="AH2333" s="20" t="n">
        <f aca="false">FIXED_BOM</f>
        <v>3754</v>
      </c>
      <c r="AI2333" s="24" t="n">
        <f aca="false">(AG2333+AH2333)*(1+CONT)</f>
        <v>6798.906972931</v>
      </c>
      <c r="AJ2333" s="24" t="n">
        <f aca="false">IF(AR2333&gt;0,AI2333/AR2333,1000000000000)</f>
        <v>1024.29181777616</v>
      </c>
      <c r="AK2333" s="8" t="n">
        <f aca="false">IF(AND(AP2333&gt;=V_NEED,AR2333&gt;=P_MIN,AQ2333&gt;=Z_MIN,F2333&lt;=N_CAP,D2333&lt;=R_MAX,OR(CORONA_REQ=0,O2333&gt;=G2333),OR(CORE_MODE&lt;&gt;3,E_CORE&lt;=E_NULL_MAX),N_CW_A_OK="yes"),1,0)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IF(CORE_MODE=1,G2333,IF(OR(CORE_MODE=3,CORE_MODE=4),IF(A_FEED=2,0,G2333)+(CHOOSE(N_CW+1,0,1,CW_N2,CW_N3,CW_N4,CW_N5,CW_N6)+IF(A_FEED=2,CHOOSE(MIN(N_CW_A,6)+1,0,1,CW_N2,CW_N3,CW_N4,CW_N5,CW_N6),CHOOSE(MIN(N_CW_A,2)+1,0,CW_A1,CW_A2)))*CW_PER_SWING*AM2333,AM2333))</f>
        <v>22.272521995152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2*ROUNDUP(G2334*1000/V_ZENER,0)*PRICE_Z+(4+IF(CORE_MODE=1,1,0)+IF(OR(CORE_MODE=3,CORE_MODE=4),IF(A_FEED=2,0,1)+2*N_CW+2*N_CW_A,0))*ROUNDUP(G2334*DIODE_SAFETY/V_STICK,0)*PRICE_STICK</f>
        <v>86.4</v>
      </c>
      <c r="AG2334" s="24" t="n">
        <f aca="false">SUM(X2334:AF2334)</f>
        <v>3074.12985113</v>
      </c>
      <c r="AH2334" s="20" t="n">
        <f aca="false">FIXED_BOM</f>
        <v>3754</v>
      </c>
      <c r="AI2334" s="24" t="n">
        <f aca="false">(AG2334+AH2334)*(1+CONT)</f>
        <v>7852.3493287995</v>
      </c>
      <c r="AJ2334" s="24" t="n">
        <f aca="false">IF(AR2334&gt;0,AI2334/AR2334,1000000000000)</f>
        <v>738.288010414503</v>
      </c>
      <c r="AK2334" s="8" t="n">
        <f aca="false">IF(AND(AP2334&gt;=V_NEED,AR2334&gt;=P_MIN,AQ2334&gt;=Z_MIN,F2334&lt;=N_CAP,D2334&lt;=R_MAX,OR(CORONA_REQ=0,O2334&gt;=G2334),OR(CORE_MODE&lt;&gt;3,E_CORE&lt;=E_NULL_MAX),N_CW_A_OK="yes"),1,0)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IF(CORE_MODE=1,G2334,IF(OR(CORE_MODE=3,CORE_MODE=4),IF(A_FEED=2,0,G2334)+(CHOOSE(N_CW+1,0,1,CW_N2,CW_N3,CW_N4,CW_N5,CW_N6)+IF(A_FEED=2,CHOOSE(MIN(N_CW_A,6)+1,0,1,CW_N2,CW_N3,CW_N4,CW_N5,CW_N6),CHOOSE(MIN(N_CW_A,2)+1,0,CW_A1,CW_A2)))*CW_PER_SWING*AM2334,AM2334))</f>
        <v>22.606697771658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2*ROUNDUP(G2335*1000/V_ZENER,0)*PRICE_Z+(4+IF(CORE_MODE=1,1,0)+IF(OR(CORE_MODE=3,CORE_MODE=4),IF(A_FEED=2,0,1)+2*N_CW+2*N_CW_A,0))*ROUNDUP(G2335*DIODE_SAFETY/V_STICK,0)*PRICE_STICK</f>
        <v>86.4</v>
      </c>
      <c r="AG2335" s="24" t="n">
        <f aca="false">SUM(X2335:AF2335)</f>
        <v>3990.16660535</v>
      </c>
      <c r="AH2335" s="20" t="n">
        <f aca="false">FIXED_BOM</f>
        <v>3754</v>
      </c>
      <c r="AI2335" s="24" t="n">
        <f aca="false">(AG2335+AH2335)*(1+CONT)</f>
        <v>8905.7915961525</v>
      </c>
      <c r="AJ2335" s="24" t="n">
        <f aca="false">IF(AR2335&gt;0,AI2335/AR2335,1000000000000)</f>
        <v>609.180855989073</v>
      </c>
      <c r="AK2335" s="8" t="n">
        <f aca="false">IF(AND(AP2335&gt;=V_NEED,AR2335&gt;=P_MIN,AQ2335&gt;=Z_MIN,F2335&lt;=N_CAP,D2335&lt;=R_MAX,OR(CORONA_REQ=0,O2335&gt;=G2335),OR(CORE_MODE&lt;&gt;3,E_CORE&lt;=E_NULL_MAX),N_CW_A_OK="yes"),1,0)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IF(CORE_MODE=1,G2335,IF(OR(CORE_MODE=3,CORE_MODE=4),IF(A_FEED=2,0,G2335)+(CHOOSE(N_CW+1,0,1,CW_N2,CW_N3,CW_N4,CW_N5,CW_N6)+IF(A_FEED=2,CHOOSE(MIN(N_CW_A,6)+1,0,1,CW_N2,CW_N3,CW_N4,CW_N5,CW_N6),CHOOSE(MIN(N_CW_A,2)+1,0,CW_A1,CW_A2)))*CW_PER_SWING*AM2335,AM2335))</f>
        <v>22.979838296844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2*ROUNDUP(G2336*1000/V_ZENER,0)*PRICE_Z+(4+IF(CORE_MODE=1,1,0)+IF(OR(CORE_MODE=3,CORE_MODE=4),IF(A_FEED=2,0,1)+2*N_CW+2*N_CW_A,0))*ROUNDUP(G2336*DIODE_SAFETY/V_STICK,0)*PRICE_STICK</f>
        <v>86.4</v>
      </c>
      <c r="AG2336" s="24" t="n">
        <f aca="false">SUM(X2336:AF2336)</f>
        <v>4748.63316437</v>
      </c>
      <c r="AH2336" s="20" t="n">
        <f aca="false">FIXED_BOM</f>
        <v>3754</v>
      </c>
      <c r="AI2336" s="24" t="n">
        <f aca="false">(AG2336+AH2336)*(1+CONT)</f>
        <v>9778.0281390255</v>
      </c>
      <c r="AJ2336" s="24" t="n">
        <f aca="false">IF(AR2336&gt;0,AI2336/AR2336,1000000000000)</f>
        <v>525.449182472935</v>
      </c>
      <c r="AK2336" s="8" t="n">
        <f aca="false">IF(AND(AP2336&gt;=V_NEED,AR2336&gt;=P_MIN,AQ2336&gt;=Z_MIN,F2336&lt;=N_CAP,D2336&lt;=R_MAX,OR(CORONA_REQ=0,O2336&gt;=G2336),OR(CORE_MODE&lt;&gt;3,E_CORE&lt;=E_NULL_MAX),N_CW_A_OK="yes"),1,0)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IF(CORE_MODE=1,G2336,IF(OR(CORE_MODE=3,CORE_MODE=4),IF(A_FEED=2,0,G2336)+(CHOOSE(N_CW+1,0,1,CW_N2,CW_N3,CW_N4,CW_N5,CW_N6)+IF(A_FEED=2,CHOOSE(MIN(N_CW_A,6)+1,0,1,CW_N2,CW_N3,CW_N4,CW_N5,CW_N6),CHOOSE(MIN(N_CW_A,2)+1,0,CW_A1,CW_A2)))*CW_PER_SWING*AM2336,AM2336))</f>
        <v>23.387236391376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2*ROUNDUP(G2337*1000/V_ZENER,0)*PRICE_Z+(4+IF(CORE_MODE=1,1,0)+IF(OR(CORE_MODE=3,CORE_MODE=4),IF(A_FEED=2,0,1)+2*N_CW+2*N_CW_A,0))*ROUNDUP(G2337*DIODE_SAFETY/V_STICK,0)*PRICE_STICK</f>
        <v>86.4</v>
      </c>
      <c r="AG2337" s="24" t="n">
        <f aca="false">SUM(X2337:AF2337)</f>
        <v>5664.66991859</v>
      </c>
      <c r="AH2337" s="20" t="n">
        <f aca="false">FIXED_BOM</f>
        <v>3754</v>
      </c>
      <c r="AI2337" s="24" t="n">
        <f aca="false">(AG2337+AH2337)*(1+CONT)</f>
        <v>10831.4704063785</v>
      </c>
      <c r="AJ2337" s="24" t="n">
        <f aca="false">IF(AR2337&gt;0,AI2337/AR2337,1000000000000)</f>
        <v>478.898134084084</v>
      </c>
      <c r="AK2337" s="8" t="n">
        <f aca="false">IF(AND(AP2337&gt;=V_NEED,AR2337&gt;=P_MIN,AQ2337&gt;=Z_MIN,F2337&lt;=N_CAP,D2337&lt;=R_MAX,OR(CORONA_REQ=0,O2337&gt;=G2337),OR(CORE_MODE&lt;&gt;3,E_CORE&lt;=E_NULL_MAX),N_CW_A_OK="yes"),1,0)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IF(CORE_MODE=1,G2337,IF(OR(CORE_MODE=3,CORE_MODE=4),IF(A_FEED=2,0,G2337)+(CHOOSE(N_CW+1,0,1,CW_N2,CW_N3,CW_N4,CW_N5,CW_N6)+IF(A_FEED=2,CHOOSE(MIN(N_CW_A,6)+1,0,1,CW_N2,CW_N3,CW_N4,CW_N5,CW_N6),CHOOSE(MIN(N_CW_A,2)+1,0,CW_A1,CW_A2)))*CW_PER_SWING*AM2337,AM2337))</f>
        <v>23.716492762248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2*ROUNDUP(G2338*1000/V_ZENER,0)*PRICE_Z+(4+IF(CORE_MODE=1,1,0)+IF(OR(CORE_MODE=3,CORE_MODE=4),IF(A_FEED=2,0,1)+2*N_CW+2*N_CW_A,0))*ROUNDUP(G2338*DIODE_SAFETY/V_STICK,0)*PRICE_STICK</f>
        <v>86.4</v>
      </c>
      <c r="AG2338" s="24" t="n">
        <f aca="false">SUM(X2338:AF2338)</f>
        <v>7339.1732438</v>
      </c>
      <c r="AH2338" s="20" t="n">
        <f aca="false">FIXED_BOM</f>
        <v>3754</v>
      </c>
      <c r="AI2338" s="24" t="n">
        <f aca="false">(AG2338+AH2338)*(1+CONT)</f>
        <v>12757.14923037</v>
      </c>
      <c r="AJ2338" s="24" t="n">
        <f aca="false">IF(AR2338&gt;0,AI2338/AR2338,1000000000000)</f>
        <v>416.827016373265</v>
      </c>
      <c r="AK2338" s="8" t="n">
        <f aca="false">IF(AND(AP2338&gt;=V_NEED,AR2338&gt;=P_MIN,AQ2338&gt;=Z_MIN,F2338&lt;=N_CAP,D2338&lt;=R_MAX,OR(CORONA_REQ=0,O2338&gt;=G2338),OR(CORE_MODE&lt;&gt;3,E_CORE&lt;=E_NULL_MAX),N_CW_A_OK="yes"),1,0)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IF(CORE_MODE=1,G2338,IF(OR(CORE_MODE=3,CORE_MODE=4),IF(A_FEED=2,0,G2338)+(CHOOSE(N_CW+1,0,1,CW_N2,CW_N3,CW_N4,CW_N5,CW_N6)+IF(A_FEED=2,CHOOSE(MIN(N_CW_A,6)+1,0,1,CW_N2,CW_N3,CW_N4,CW_N5,CW_N6),CHOOSE(MIN(N_CW_A,2)+1,0,CW_A1,CW_A2)))*CW_PER_SWING*AM2338,AM2338))</f>
        <v>24.521352515946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2*ROUNDUP(G2339*1000/V_ZENER,0)*PRICE_Z+(4+IF(CORE_MODE=1,1,0)+IF(OR(CORE_MODE=3,CORE_MODE=4),IF(A_FEED=2,0,1)+2*N_CW+2*N_CW_A,0))*ROUNDUP(G2339*DIODE_SAFETY/V_STICK,0)*PRICE_STICK</f>
        <v>86.4</v>
      </c>
      <c r="AG2339" s="24" t="n">
        <f aca="false">SUM(X2339:AF2339)</f>
        <v>2353.56906233</v>
      </c>
      <c r="AH2339" s="20" t="n">
        <f aca="false">FIXED_BOM</f>
        <v>3754</v>
      </c>
      <c r="AI2339" s="24" t="n">
        <f aca="false">(AG2339+AH2339)*(1+CONT)</f>
        <v>7023.7044216795</v>
      </c>
      <c r="AJ2339" s="24" t="n">
        <f aca="false">IF(AR2339&gt;0,AI2339/AR2339,1000000000000)</f>
        <v>930.768085831388</v>
      </c>
      <c r="AK2339" s="8" t="n">
        <f aca="false">IF(AND(AP2339&gt;=V_NEED,AR2339&gt;=P_MIN,AQ2339&gt;=Z_MIN,F2339&lt;=N_CAP,D2339&lt;=R_MAX,OR(CORONA_REQ=0,O2339&gt;=G2339),OR(CORE_MODE&lt;&gt;3,E_CORE&lt;=E_NULL_MAX),N_CW_A_OK="yes"),1,0)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IF(CORE_MODE=1,G2339,IF(OR(CORE_MODE=3,CORE_MODE=4),IF(A_FEED=2,0,G2339)+(CHOOSE(N_CW+1,0,1,CW_N2,CW_N3,CW_N4,CW_N5,CW_N6)+IF(A_FEED=2,CHOOSE(MIN(N_CW_A,6)+1,0,1,CW_N2,CW_N3,CW_N4,CW_N5,CW_N6),CHOOSE(MIN(N_CW_A,2)+1,0,CW_A1,CW_A2)))*CW_PER_SWING*AM2339,AM2339))</f>
        <v>22.29916912938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2*ROUNDUP(G2340*1000/V_ZENER,0)*PRICE_Z+(4+IF(CORE_MODE=1,1,0)+IF(OR(CORE_MODE=3,CORE_MODE=4),IF(A_FEED=2,0,1)+2*N_CW+2*N_CW_A,0))*ROUNDUP(G2340*DIODE_SAFETY/V_STICK,0)*PRICE_STICK</f>
        <v>86.4</v>
      </c>
      <c r="AG2340" s="24" t="n">
        <f aca="false">SUM(X2340:AF2340)</f>
        <v>3288.55866619</v>
      </c>
      <c r="AH2340" s="20" t="n">
        <f aca="false">FIXED_BOM</f>
        <v>3754</v>
      </c>
      <c r="AI2340" s="24" t="n">
        <f aca="false">(AG2340+AH2340)*(1+CONT)</f>
        <v>8098.9424661185</v>
      </c>
      <c r="AJ2340" s="24" t="n">
        <f aca="false">IF(AR2340&gt;0,AI2340/AR2340,1000000000000)</f>
        <v>672.234251115308</v>
      </c>
      <c r="AK2340" s="8" t="n">
        <f aca="false">IF(AND(AP2340&gt;=V_NEED,AR2340&gt;=P_MIN,AQ2340&gt;=Z_MIN,F2340&lt;=N_CAP,D2340&lt;=R_MAX,OR(CORONA_REQ=0,O2340&gt;=G2340),OR(CORE_MODE&lt;&gt;3,E_CORE&lt;=E_NULL_MAX),N_CW_A_OK="yes"),1,0)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IF(CORE_MODE=1,G2340,IF(OR(CORE_MODE=3,CORE_MODE=4),IF(A_FEED=2,0,G2340)+(CHOOSE(N_CW+1,0,1,CW_N2,CW_N3,CW_N4,CW_N5,CW_N6)+IF(A_FEED=2,CHOOSE(MIN(N_CW_A,6)+1,0,1,CW_N2,CW_N3,CW_N4,CW_N5,CW_N6),CHOOSE(MIN(N_CW_A,2)+1,0,CW_A1,CW_A2)))*CW_PER_SWING*AM2340,AM2340))</f>
        <v>22.628773551384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2*ROUNDUP(G2341*1000/V_ZENER,0)*PRICE_Z+(4+IF(CORE_MODE=1,1,0)+IF(OR(CORE_MODE=3,CORE_MODE=4),IF(A_FEED=2,0,1)+2*N_CW+2*N_CW_A,0))*ROUNDUP(G2341*DIODE_SAFETY/V_STICK,0)*PRICE_STICK</f>
        <v>86.4</v>
      </c>
      <c r="AG2341" s="24" t="n">
        <f aca="false">SUM(X2341:AF2341)</f>
        <v>4223.54834052</v>
      </c>
      <c r="AH2341" s="20" t="n">
        <f aca="false">FIXED_BOM</f>
        <v>3754</v>
      </c>
      <c r="AI2341" s="24" t="n">
        <f aca="false">(AG2341+AH2341)*(1+CONT)</f>
        <v>9174.180591598</v>
      </c>
      <c r="AJ2341" s="24" t="n">
        <f aca="false">IF(AR2341&gt;0,AI2341/AR2341,1000000000000)</f>
        <v>554.151347363303</v>
      </c>
      <c r="AK2341" s="8" t="n">
        <f aca="false">IF(AND(AP2341&gt;=V_NEED,AR2341&gt;=P_MIN,AQ2341&gt;=Z_MIN,F2341&lt;=N_CAP,D2341&lt;=R_MAX,OR(CORONA_REQ=0,O2341&gt;=G2341),OR(CORE_MODE&lt;&gt;3,E_CORE&lt;=E_NULL_MAX),N_CW_A_OK="yes"),1,0)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IF(CORE_MODE=1,G2341,IF(OR(CORE_MODE=3,CORE_MODE=4),IF(A_FEED=2,0,G2341)+(CHOOSE(N_CW+1,0,1,CW_N2,CW_N3,CW_N4,CW_N5,CW_N6)+IF(A_FEED=2,CHOOSE(MIN(N_CW_A,6)+1,0,1,CW_N2,CW_N3,CW_N4,CW_N5,CW_N6),CHOOSE(MIN(N_CW_A,2)+1,0,CW_A1,CW_A2)))*CW_PER_SWING*AM2341,AM2341))</f>
        <v>23.145141361914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2*ROUNDUP(G2342*1000/V_ZENER,0)*PRICE_Z+(4+IF(CORE_MODE=1,1,0)+IF(OR(CORE_MODE=3,CORE_MODE=4),IF(A_FEED=2,0,1)+2*N_CW+2*N_CW_A,0))*ROUNDUP(G2342*DIODE_SAFETY/V_STICK,0)*PRICE_STICK</f>
        <v>86.4</v>
      </c>
      <c r="AG2342" s="24" t="n">
        <f aca="false">SUM(X2342:AF2342)</f>
        <v>5158.53795485</v>
      </c>
      <c r="AH2342" s="20" t="n">
        <f aca="false">FIXED_BOM</f>
        <v>3754</v>
      </c>
      <c r="AI2342" s="24" t="n">
        <f aca="false">(AG2342+AH2342)*(1+CONT)</f>
        <v>10249.4186480775</v>
      </c>
      <c r="AJ2342" s="24" t="n">
        <f aca="false">IF(AR2342&gt;0,AI2342/AR2342,1000000000000)</f>
        <v>486.608285936303</v>
      </c>
      <c r="AK2342" s="8" t="n">
        <f aca="false">IF(AND(AP2342&gt;=V_NEED,AR2342&gt;=P_MIN,AQ2342&gt;=Z_MIN,F2342&lt;=N_CAP,D2342&lt;=R_MAX,OR(CORONA_REQ=0,O2342&gt;=G2342),OR(CORE_MODE&lt;&gt;3,E_CORE&lt;=E_NULL_MAX),N_CW_A_OK="yes"),1,0)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IF(CORE_MODE=1,G2342,IF(OR(CORE_MODE=3,CORE_MODE=4),IF(A_FEED=2,0,G2342)+(CHOOSE(N_CW+1,0,1,CW_N2,CW_N3,CW_N4,CW_N5,CW_N6)+IF(A_FEED=2,CHOOSE(MIN(N_CW_A,6)+1,0,1,CW_N2,CW_N3,CW_N4,CW_N5,CW_N6),CHOOSE(MIN(N_CW_A,2)+1,0,CW_A1,CW_A2)))*CW_PER_SWING*AM2342,AM2342))</f>
        <v>23.54039586756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2*ROUNDUP(G2343*1000/V_ZENER,0)*PRICE_Z+(4+IF(CORE_MODE=1,1,0)+IF(OR(CORE_MODE=3,CORE_MODE=4),IF(A_FEED=2,0,1)+2*N_CW+2*N_CW_A,0))*ROUNDUP(G2343*DIODE_SAFETY/V_STICK,0)*PRICE_STICK</f>
        <v>86.4</v>
      </c>
      <c r="AG2343" s="24" t="n">
        <f aca="false">SUM(X2343:AF2343)</f>
        <v>6093.52763068</v>
      </c>
      <c r="AH2343" s="20" t="n">
        <f aca="false">FIXED_BOM</f>
        <v>3754</v>
      </c>
      <c r="AI2343" s="24" t="n">
        <f aca="false">(AG2343+AH2343)*(1+CONT)</f>
        <v>11324.656775282</v>
      </c>
      <c r="AJ2343" s="24" t="n">
        <f aca="false">IF(AR2343&gt;0,AI2343/AR2343,1000000000000)</f>
        <v>443.350578214482</v>
      </c>
      <c r="AK2343" s="8" t="n">
        <f aca="false">IF(AND(AP2343&gt;=V_NEED,AR2343&gt;=P_MIN,AQ2343&gt;=Z_MIN,F2343&lt;=N_CAP,D2343&lt;=R_MAX,OR(CORONA_REQ=0,O2343&gt;=G2343),OR(CORE_MODE&lt;&gt;3,E_CORE&lt;=E_NULL_MAX),N_CW_A_OK="yes"),1,0)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IF(CORE_MODE=1,G2343,IF(OR(CORE_MODE=3,CORE_MODE=4),IF(A_FEED=2,0,G2343)+(CHOOSE(N_CW+1,0,1,CW_N2,CW_N3,CW_N4,CW_N5,CW_N6)+IF(A_FEED=2,CHOOSE(MIN(N_CW_A,6)+1,0,1,CW_N2,CW_N3,CW_N4,CW_N5,CW_N6),CHOOSE(MIN(N_CW_A,2)+1,0,CW_A1,CW_A2)))*CW_PER_SWING*AM2343,AM2343))</f>
        <v>23.924512736982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2*ROUNDUP(G2344*1000/V_ZENER,0)*PRICE_Z+(4+IF(CORE_MODE=1,1,0)+IF(OR(CORE_MODE=3,CORE_MODE=4),IF(A_FEED=2,0,1)+2*N_CW+2*N_CW_A,0))*ROUNDUP(G2344*DIODE_SAFETY/V_STICK,0)*PRICE_STICK</f>
        <v>86.4</v>
      </c>
      <c r="AG2344" s="24" t="n">
        <f aca="false">SUM(X2344:AF2344)</f>
        <v>7963.50691934</v>
      </c>
      <c r="AH2344" s="20" t="n">
        <f aca="false">FIXED_BOM</f>
        <v>3754</v>
      </c>
      <c r="AI2344" s="24" t="n">
        <f aca="false">(AG2344+AH2344)*(1+CONT)</f>
        <v>13475.132957241</v>
      </c>
      <c r="AJ2344" s="24" t="n">
        <f aca="false">IF(AR2344&gt;0,AI2344/AR2344,1000000000000)</f>
        <v>390.12031589159</v>
      </c>
      <c r="AK2344" s="8" t="n">
        <f aca="false">IF(AND(AP2344&gt;=V_NEED,AR2344&gt;=P_MIN,AQ2344&gt;=Z_MIN,F2344&lt;=N_CAP,D2344&lt;=R_MAX,OR(CORONA_REQ=0,O2344&gt;=G2344),OR(CORE_MODE&lt;&gt;3,E_CORE&lt;=E_NULL_MAX),N_CW_A_OK="yes"),1,0)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IF(CORE_MODE=1,G2344,IF(OR(CORE_MODE=3,CORE_MODE=4),IF(A_FEED=2,0,G2344)+(CHOOSE(N_CW+1,0,1,CW_N2,CW_N3,CW_N4,CW_N5,CW_N6)+IF(A_FEED=2,CHOOSE(MIN(N_CW_A,6)+1,0,1,CW_N2,CW_N3,CW_N4,CW_N5,CW_N6),CHOOSE(MIN(N_CW_A,2)+1,0,CW_A1,CW_A2)))*CW_PER_SWING*AM2344,AM2344))</f>
        <v>24.882795127476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2*ROUNDUP(G2345*1000/V_ZENER,0)*PRICE_Z+(4+IF(CORE_MODE=1,1,0)+IF(OR(CORE_MODE=3,CORE_MODE=4),IF(A_FEED=2,0,1)+2*N_CW+2*N_CW_A,0))*ROUNDUP(G2345*DIODE_SAFETY/V_STICK,0)*PRICE_STICK</f>
        <v>98.4</v>
      </c>
      <c r="AG2345" s="24" t="n">
        <f aca="false">SUM(X2345:AF2345)</f>
        <v>1787.89269195</v>
      </c>
      <c r="AH2345" s="20" t="n">
        <f aca="false">FIXED_BOM</f>
        <v>3754</v>
      </c>
      <c r="AI2345" s="24" t="n">
        <f aca="false">(AG2345+AH2345)*(1+CONT)</f>
        <v>6373.1765957425</v>
      </c>
      <c r="AJ2345" s="24" t="n">
        <f aca="false">IF(AR2345&gt;0,AI2345/AR2345,1000000000000)</f>
        <v>1000.58051776959</v>
      </c>
      <c r="AK2345" s="8" t="n">
        <f aca="false">IF(AND(AP2345&gt;=V_NEED,AR2345&gt;=P_MIN,AQ2345&gt;=Z_MIN,F2345&lt;=N_CAP,D2345&lt;=R_MAX,OR(CORONA_REQ=0,O2345&gt;=G2345),OR(CORE_MODE&lt;&gt;3,E_CORE&lt;=E_NULL_MAX),N_CW_A_OK="yes"),1,0)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IF(CORE_MODE=1,G2345,IF(OR(CORE_MODE=3,CORE_MODE=4),IF(A_FEED=2,0,G2345)+(CHOOSE(N_CW+1,0,1,CW_N2,CW_N3,CW_N4,CW_N5,CW_N6)+IF(A_FEED=2,CHOOSE(MIN(N_CW_A,6)+1,0,1,CW_N2,CW_N3,CW_N4,CW_N5,CW_N6),CHOOSE(MIN(N_CW_A,2)+1,0,CW_A1,CW_A2)))*CW_PER_SWING*AM2345,AM2345))</f>
        <v>26.784610180614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2*ROUNDUP(G2346*1000/V_ZENER,0)*PRICE_Z+(4+IF(CORE_MODE=1,1,0)+IF(OR(CORE_MODE=3,CORE_MODE=4),IF(A_FEED=2,0,1)+2*N_CW+2*N_CW_A,0))*ROUNDUP(G2346*DIODE_SAFETY/V_STICK,0)*PRICE_STICK</f>
        <v>98.4</v>
      </c>
      <c r="AG2346" s="24" t="n">
        <f aca="false">SUM(X2346:AF2346)</f>
        <v>2403.79192828</v>
      </c>
      <c r="AH2346" s="20" t="n">
        <f aca="false">FIXED_BOM</f>
        <v>3754</v>
      </c>
      <c r="AI2346" s="24" t="n">
        <f aca="false">(AG2346+AH2346)*(1+CONT)</f>
        <v>7081.460717522</v>
      </c>
      <c r="AJ2346" s="24" t="n">
        <f aca="false">IF(AR2346&gt;0,AI2346/AR2346,1000000000000)</f>
        <v>687.642631411406</v>
      </c>
      <c r="AK2346" s="8" t="n">
        <f aca="false">IF(AND(AP2346&gt;=V_NEED,AR2346&gt;=P_MIN,AQ2346&gt;=Z_MIN,F2346&lt;=N_CAP,D2346&lt;=R_MAX,OR(CORONA_REQ=0,O2346&gt;=G2346),OR(CORE_MODE&lt;&gt;3,E_CORE&lt;=E_NULL_MAX),N_CW_A_OK="yes"),1,0)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IF(CORE_MODE=1,G2346,IF(OR(CORE_MODE=3,CORE_MODE=4),IF(A_FEED=2,0,G2346)+(CHOOSE(N_CW+1,0,1,CW_N2,CW_N3,CW_N4,CW_N5,CW_N6)+IF(A_FEED=2,CHOOSE(MIN(N_CW_A,6)+1,0,1,CW_N2,CW_N3,CW_N4,CW_N5,CW_N6),CHOOSE(MIN(N_CW_A,2)+1,0,CW_A1,CW_A2)))*CW_PER_SWING*AM2346,AM2346))</f>
        <v>27.04189636863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2*ROUNDUP(G2347*1000/V_ZENER,0)*PRICE_Z+(4+IF(CORE_MODE=1,1,0)+IF(OR(CORE_MODE=3,CORE_MODE=4),IF(A_FEED=2,0,1)+2*N_CW+2*N_CW_A,0))*ROUNDUP(G2347*DIODE_SAFETY/V_STICK,0)*PRICE_STICK</f>
        <v>98.4</v>
      </c>
      <c r="AG2347" s="24" t="n">
        <f aca="false">SUM(X2347:AF2347)</f>
        <v>3129.57657099</v>
      </c>
      <c r="AH2347" s="20" t="n">
        <f aca="false">FIXED_BOM</f>
        <v>3754</v>
      </c>
      <c r="AI2347" s="24" t="n">
        <f aca="false">(AG2347+AH2347)*(1+CONT)</f>
        <v>7916.1130566385</v>
      </c>
      <c r="AJ2347" s="24" t="n">
        <f aca="false">IF(AR2347&gt;0,AI2347/AR2347,1000000000000)</f>
        <v>556.144622278339</v>
      </c>
      <c r="AK2347" s="8" t="n">
        <f aca="false">IF(AND(AP2347&gt;=V_NEED,AR2347&gt;=P_MIN,AQ2347&gt;=Z_MIN,F2347&lt;=N_CAP,D2347&lt;=R_MAX,OR(CORONA_REQ=0,O2347&gt;=G2347),OR(CORE_MODE&lt;&gt;3,E_CORE&lt;=E_NULL_MAX),N_CW_A_OK="yes"),1,0)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IF(CORE_MODE=1,G2347,IF(OR(CORE_MODE=3,CORE_MODE=4),IF(A_FEED=2,0,G2347)+(CHOOSE(N_CW+1,0,1,CW_N2,CW_N3,CW_N4,CW_N5,CW_N6)+IF(A_FEED=2,CHOOSE(MIN(N_CW_A,6)+1,0,1,CW_N2,CW_N3,CW_N4,CW_N5,CW_N6),CHOOSE(MIN(N_CW_A,2)+1,0,CW_A1,CW_A2)))*CW_PER_SWING*AM2347,AM2347))</f>
        <v>27.321445095516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2*ROUNDUP(G2348*1000/V_ZENER,0)*PRICE_Z+(4+IF(CORE_MODE=1,1,0)+IF(OR(CORE_MODE=3,CORE_MODE=4),IF(A_FEED=2,0,1)+2*N_CW+2*N_CW_A,0))*ROUNDUP(G2348*DIODE_SAFETY/V_STICK,0)*PRICE_STICK</f>
        <v>98.4</v>
      </c>
      <c r="AG2348" s="24" t="n">
        <f aca="false">SUM(X2348:AF2348)</f>
        <v>3745.47579535</v>
      </c>
      <c r="AH2348" s="20" t="n">
        <f aca="false">FIXED_BOM</f>
        <v>3754</v>
      </c>
      <c r="AI2348" s="24" t="n">
        <f aca="false">(AG2348+AH2348)*(1+CONT)</f>
        <v>8624.3971646525</v>
      </c>
      <c r="AJ2348" s="24" t="n">
        <f aca="false">IF(AR2348&gt;0,AI2348/AR2348,1000000000000)</f>
        <v>475.064302845082</v>
      </c>
      <c r="AK2348" s="8" t="n">
        <f aca="false">IF(AND(AP2348&gt;=V_NEED,AR2348&gt;=P_MIN,AQ2348&gt;=Z_MIN,F2348&lt;=N_CAP,D2348&lt;=R_MAX,OR(CORONA_REQ=0,O2348&gt;=G2348),OR(CORE_MODE&lt;&gt;3,E_CORE&lt;=E_NULL_MAX),N_CW_A_OK="yes"),1,0)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IF(CORE_MODE=1,G2348,IF(OR(CORE_MODE=3,CORE_MODE=4),IF(A_FEED=2,0,G2348)+(CHOOSE(N_CW+1,0,1,CW_N2,CW_N3,CW_N4,CW_N5,CW_N6)+IF(A_FEED=2,CHOOSE(MIN(N_CW_A,6)+1,0,1,CW_N2,CW_N3,CW_N4,CW_N5,CW_N6),CHOOSE(MIN(N_CW_A,2)+1,0,CW_A1,CW_A2)))*CW_PER_SWING*AM2348,AM2348))</f>
        <v>27.534138293376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2*ROUNDUP(G2349*1000/V_ZENER,0)*PRICE_Z+(4+IF(CORE_MODE=1,1,0)+IF(OR(CORE_MODE=3,CORE_MODE=4),IF(A_FEED=2,0,1)+2*N_CW+2*N_CW_A,0))*ROUNDUP(G2349*DIODE_SAFETY/V_STICK,0)*PRICE_STICK</f>
        <v>98.4</v>
      </c>
      <c r="AG2349" s="24" t="n">
        <f aca="false">SUM(X2349:AF2349)</f>
        <v>4361.37497318</v>
      </c>
      <c r="AH2349" s="20" t="n">
        <f aca="false">FIXED_BOM</f>
        <v>3754</v>
      </c>
      <c r="AI2349" s="24" t="n">
        <f aca="false">(AG2349+AH2349)*(1+CONT)</f>
        <v>9332.681219157</v>
      </c>
      <c r="AJ2349" s="24" t="n">
        <f aca="false">IF(AR2349&gt;0,AI2349/AR2349,1000000000000)</f>
        <v>422.641095719726</v>
      </c>
      <c r="AK2349" s="8" t="n">
        <f aca="false">IF(AND(AP2349&gt;=V_NEED,AR2349&gt;=P_MIN,AQ2349&gt;=Z_MIN,F2349&lt;=N_CAP,D2349&lt;=R_MAX,OR(CORONA_REQ=0,O2349&gt;=G2349),OR(CORE_MODE&lt;&gt;3,E_CORE&lt;=E_NULL_MAX),N_CW_A_OK="yes"),1,0)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IF(CORE_MODE=1,G2349,IF(OR(CORE_MODE=3,CORE_MODE=4),IF(A_FEED=2,0,G2349)+(CHOOSE(N_CW+1,0,1,CW_N2,CW_N3,CW_N4,CW_N5,CW_N6)+IF(A_FEED=2,CHOOSE(MIN(N_CW_A,6)+1,0,1,CW_N2,CW_N3,CW_N4,CW_N5,CW_N6),CHOOSE(MIN(N_CW_A,2)+1,0,CW_A1,CW_A2)))*CW_PER_SWING*AM2349,AM2349))</f>
        <v>27.90105209892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2*ROUNDUP(G2350*1000/V_ZENER,0)*PRICE_Z+(4+IF(CORE_MODE=1,1,0)+IF(OR(CORE_MODE=3,CORE_MODE=4),IF(A_FEED=2,0,1)+2*N_CW+2*N_CW_A,0))*ROUNDUP(G2350*DIODE_SAFETY/V_STICK,0)*PRICE_STICK</f>
        <v>98.4</v>
      </c>
      <c r="AG2350" s="24" t="n">
        <f aca="false">SUM(X2350:AF2350)</f>
        <v>5703.05879222</v>
      </c>
      <c r="AH2350" s="20" t="n">
        <f aca="false">FIXED_BOM</f>
        <v>3754</v>
      </c>
      <c r="AI2350" s="24" t="n">
        <f aca="false">(AG2350+AH2350)*(1+CONT)</f>
        <v>10875.617611053</v>
      </c>
      <c r="AJ2350" s="24" t="n">
        <f aca="false">IF(AR2350&gt;0,AI2350/AR2350,1000000000000)</f>
        <v>363.11410915031</v>
      </c>
      <c r="AK2350" s="8" t="n">
        <f aca="false">IF(AND(AP2350&gt;=V_NEED,AR2350&gt;=P_MIN,AQ2350&gt;=Z_MIN,F2350&lt;=N_CAP,D2350&lt;=R_MAX,OR(CORONA_REQ=0,O2350&gt;=G2350),OR(CORE_MODE&lt;&gt;3,E_CORE&lt;=E_NULL_MAX),N_CW_A_OK="yes"),1,0)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IF(CORE_MODE=1,G2350,IF(OR(CORE_MODE=3,CORE_MODE=4),IF(A_FEED=2,0,G2350)+(CHOOSE(N_CW+1,0,1,CW_N2,CW_N3,CW_N4,CW_N5,CW_N6)+IF(A_FEED=2,CHOOSE(MIN(N_CW_A,6)+1,0,1,CW_N2,CW_N3,CW_N4,CW_N5,CW_N6),CHOOSE(MIN(N_CW_A,2)+1,0,CW_A1,CW_A2)))*CW_PER_SWING*AM2350,AM2350))</f>
        <v>28.53138543255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2*ROUNDUP(G2351*1000/V_ZENER,0)*PRICE_Z+(4+IF(CORE_MODE=1,1,0)+IF(OR(CORE_MODE=3,CORE_MODE=4),IF(A_FEED=2,0,1)+2*N_CW+2*N_CW_A,0))*ROUNDUP(G2351*DIODE_SAFETY/V_STICK,0)*PRICE_STICK</f>
        <v>98.4</v>
      </c>
      <c r="AG2351" s="24" t="n">
        <f aca="false">SUM(X2351:AF2351)</f>
        <v>1802.10733029</v>
      </c>
      <c r="AH2351" s="20" t="n">
        <f aca="false">FIXED_BOM</f>
        <v>3754</v>
      </c>
      <c r="AI2351" s="24" t="n">
        <f aca="false">(AG2351+AH2351)*(1+CONT)</f>
        <v>6389.5234298335</v>
      </c>
      <c r="AJ2351" s="24" t="n">
        <f aca="false">IF(AR2351&gt;0,AI2351/AR2351,1000000000000)</f>
        <v>825.558861030573</v>
      </c>
      <c r="AK2351" s="8" t="n">
        <f aca="false">IF(AND(AP2351&gt;=V_NEED,AR2351&gt;=P_MIN,AQ2351&gt;=Z_MIN,F2351&lt;=N_CAP,D2351&lt;=R_MAX,OR(CORONA_REQ=0,O2351&gt;=G2351),OR(CORE_MODE&lt;&gt;3,E_CORE&lt;=E_NULL_MAX),N_CW_A_OK="yes"),1,0)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IF(CORE_MODE=1,G2351,IF(OR(CORE_MODE=3,CORE_MODE=4),IF(A_FEED=2,0,G2351)+(CHOOSE(N_CW+1,0,1,CW_N2,CW_N3,CW_N4,CW_N5,CW_N6)+IF(A_FEED=2,CHOOSE(MIN(N_CW_A,6)+1,0,1,CW_N2,CW_N3,CW_N4,CW_N5,CW_N6),CHOOSE(MIN(N_CW_A,2)+1,0,CW_A1,CW_A2)))*CW_PER_SWING*AM2351,AM2351))</f>
        <v>26.8396234821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2*ROUNDUP(G2352*1000/V_ZENER,0)*PRICE_Z+(4+IF(CORE_MODE=1,1,0)+IF(OR(CORE_MODE=3,CORE_MODE=4),IF(A_FEED=2,0,1)+2*N_CW+2*N_CW_A,0))*ROUNDUP(G2352*DIODE_SAFETY/V_STICK,0)*PRICE_STICK</f>
        <v>98.4</v>
      </c>
      <c r="AG2352" s="24" t="n">
        <f aca="false">SUM(X2352:AF2352)</f>
        <v>2534.99929067</v>
      </c>
      <c r="AH2352" s="20" t="n">
        <f aca="false">FIXED_BOM</f>
        <v>3754</v>
      </c>
      <c r="AI2352" s="24" t="n">
        <f aca="false">(AG2352+AH2352)*(1+CONT)</f>
        <v>7232.3491842705</v>
      </c>
      <c r="AJ2352" s="24" t="n">
        <f aca="false">IF(AR2352&gt;0,AI2352/AR2352,1000000000000)</f>
        <v>580.705045970036</v>
      </c>
      <c r="AK2352" s="8" t="n">
        <f aca="false">IF(AND(AP2352&gt;=V_NEED,AR2352&gt;=P_MIN,AQ2352&gt;=Z_MIN,F2352&lt;=N_CAP,D2352&lt;=R_MAX,OR(CORONA_REQ=0,O2352&gt;=G2352),OR(CORE_MODE&lt;&gt;3,E_CORE&lt;=E_NULL_MAX),N_CW_A_OK="yes"),1,0)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IF(CORE_MODE=1,G2352,IF(OR(CORE_MODE=3,CORE_MODE=4),IF(A_FEED=2,0,G2352)+(CHOOSE(N_CW+1,0,1,CW_N2,CW_N3,CW_N4,CW_N5,CW_N6)+IF(A_FEED=2,CHOOSE(MIN(N_CW_A,6)+1,0,1,CW_N2,CW_N3,CW_N4,CW_N5,CW_N6),CHOOSE(MIN(N_CW_A,2)+1,0,CW_A1,CW_A2)))*CW_PER_SWING*AM2352,AM2352))</f>
        <v>27.182160974826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2*ROUNDUP(G2353*1000/V_ZENER,0)*PRICE_Z+(4+IF(CORE_MODE=1,1,0)+IF(OR(CORE_MODE=3,CORE_MODE=4),IF(A_FEED=2,0,1)+2*N_CW+2*N_CW_A,0))*ROUNDUP(G2353*DIODE_SAFETY/V_STICK,0)*PRICE_STICK</f>
        <v>98.4</v>
      </c>
      <c r="AG2353" s="24" t="n">
        <f aca="false">SUM(X2353:AF2353)</f>
        <v>3267.89123408</v>
      </c>
      <c r="AH2353" s="20" t="n">
        <f aca="false">FIXED_BOM</f>
        <v>3754</v>
      </c>
      <c r="AI2353" s="24" t="n">
        <f aca="false">(AG2353+AH2353)*(1+CONT)</f>
        <v>8075.174919192</v>
      </c>
      <c r="AJ2353" s="24" t="n">
        <f aca="false">IF(AR2353&gt;0,AI2353/AR2353,1000000000000)</f>
        <v>470.35723887654</v>
      </c>
      <c r="AK2353" s="8" t="n">
        <f aca="false">IF(AND(AP2353&gt;=V_NEED,AR2353&gt;=P_MIN,AQ2353&gt;=Z_MIN,F2353&lt;=N_CAP,D2353&lt;=R_MAX,OR(CORONA_REQ=0,O2353&gt;=G2353),OR(CORE_MODE&lt;&gt;3,E_CORE&lt;=E_NULL_MAX),N_CW_A_OK="yes"),1,0)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IF(CORE_MODE=1,G2353,IF(OR(CORE_MODE=3,CORE_MODE=4),IF(A_FEED=2,0,G2353)+(CHOOSE(N_CW+1,0,1,CW_N2,CW_N3,CW_N4,CW_N5,CW_N6)+IF(A_FEED=2,CHOOSE(MIN(N_CW_A,6)+1,0,1,CW_N2,CW_N3,CW_N4,CW_N5,CW_N6),CHOOSE(MIN(N_CW_A,2)+1,0,CW_A1,CW_A2)))*CW_PER_SWING*AM2353,AM2353))</f>
        <v>27.459842110272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2*ROUNDUP(G2354*1000/V_ZENER,0)*PRICE_Z+(4+IF(CORE_MODE=1,1,0)+IF(OR(CORE_MODE=3,CORE_MODE=4),IF(A_FEED=2,0,1)+2*N_CW+2*N_CW_A,0))*ROUNDUP(G2354*DIODE_SAFETY/V_STICK,0)*PRICE_STICK</f>
        <v>98.4</v>
      </c>
      <c r="AG2354" s="24" t="n">
        <f aca="false">SUM(X2354:AF2354)</f>
        <v>3890.89779608</v>
      </c>
      <c r="AH2354" s="20" t="n">
        <f aca="false">FIXED_BOM</f>
        <v>3754</v>
      </c>
      <c r="AI2354" s="24" t="n">
        <f aca="false">(AG2354+AH2354)*(1+CONT)</f>
        <v>8791.632465492</v>
      </c>
      <c r="AJ2354" s="24" t="n">
        <f aca="false">IF(AR2354&gt;0,AI2354/AR2354,1000000000000)</f>
        <v>401.838481760949</v>
      </c>
      <c r="AK2354" s="8" t="n">
        <f aca="false">IF(AND(AP2354&gt;=V_NEED,AR2354&gt;=P_MIN,AQ2354&gt;=Z_MIN,F2354&lt;=N_CAP,D2354&lt;=R_MAX,OR(CORONA_REQ=0,O2354&gt;=G2354),OR(CORE_MODE&lt;&gt;3,E_CORE&lt;=E_NULL_MAX),N_CW_A_OK="yes"),1,0)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IF(CORE_MODE=1,G2354,IF(OR(CORE_MODE=3,CORE_MODE=4),IF(A_FEED=2,0,G2354)+(CHOOSE(N_CW+1,0,1,CW_N2,CW_N3,CW_N4,CW_N5,CW_N6)+IF(A_FEED=2,CHOOSE(MIN(N_CW_A,6)+1,0,1,CW_N2,CW_N3,CW_N4,CW_N5,CW_N6),CHOOSE(MIN(N_CW_A,2)+1,0,CW_A1,CW_A2)))*CW_PER_SWING*AM2354,AM2354))</f>
        <v>27.867125602602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2*ROUNDUP(G2355*1000/V_ZENER,0)*PRICE_Z+(4+IF(CORE_MODE=1,1,0)+IF(OR(CORE_MODE=3,CORE_MODE=4),IF(A_FEED=2,0,1)+2*N_CW+2*N_CW_A,0))*ROUNDUP(G2355*DIODE_SAFETY/V_STICK,0)*PRICE_STICK</f>
        <v>98.4</v>
      </c>
      <c r="AG2355" s="24" t="n">
        <f aca="false">SUM(X2355:AF2355)</f>
        <v>4623.78975146</v>
      </c>
      <c r="AH2355" s="20" t="n">
        <f aca="false">FIXED_BOM</f>
        <v>3754</v>
      </c>
      <c r="AI2355" s="24" t="n">
        <f aca="false">(AG2355+AH2355)*(1+CONT)</f>
        <v>9634.458214179</v>
      </c>
      <c r="AJ2355" s="24" t="n">
        <f aca="false">IF(AR2355&gt;0,AI2355/AR2355,1000000000000)</f>
        <v>362.274844490522</v>
      </c>
      <c r="AK2355" s="8" t="n">
        <f aca="false">IF(AND(AP2355&gt;=V_NEED,AR2355&gt;=P_MIN,AQ2355&gt;=Z_MIN,F2355&lt;=N_CAP,D2355&lt;=R_MAX,OR(CORONA_REQ=0,O2355&gt;=G2355),OR(CORE_MODE&lt;&gt;3,E_CORE&lt;=E_NULL_MAX),N_CW_A_OK="yes"),1,0)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IF(CORE_MODE=1,G2355,IF(OR(CORE_MODE=3,CORE_MODE=4),IF(A_FEED=2,0,G2355)+(CHOOSE(N_CW+1,0,1,CW_N2,CW_N3,CW_N4,CW_N5,CW_N6)+IF(A_FEED=2,CHOOSE(MIN(N_CW_A,6)+1,0,1,CW_N2,CW_N3,CW_N4,CW_N5,CW_N6),CHOOSE(MIN(N_CW_A,2)+1,0,CW_A1,CW_A2)))*CW_PER_SWING*AM2355,AM2355))</f>
        <v>28.266573699936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2*ROUNDUP(G2356*1000/V_ZENER,0)*PRICE_Z+(4+IF(CORE_MODE=1,1,0)+IF(OR(CORE_MODE=3,CORE_MODE=4),IF(A_FEED=2,0,1)+2*N_CW+2*N_CW_A,0))*ROUNDUP(G2356*DIODE_SAFETY/V_STICK,0)*PRICE_STICK</f>
        <v>98.4</v>
      </c>
      <c r="AG2356" s="24" t="n">
        <f aca="false">SUM(X2356:AF2356)</f>
        <v>6089.57366175</v>
      </c>
      <c r="AH2356" s="20" t="n">
        <f aca="false">FIXED_BOM</f>
        <v>3754</v>
      </c>
      <c r="AI2356" s="24" t="n">
        <f aca="false">(AG2356+AH2356)*(1+CONT)</f>
        <v>11320.1097110125</v>
      </c>
      <c r="AJ2356" s="24" t="n">
        <f aca="false">IF(AR2356&gt;0,AI2356/AR2356,1000000000000)</f>
        <v>314.275103348519</v>
      </c>
      <c r="AK2356" s="8" t="n">
        <f aca="false">IF(AND(AP2356&gt;=V_NEED,AR2356&gt;=P_MIN,AQ2356&gt;=Z_MIN,F2356&lt;=N_CAP,D2356&lt;=R_MAX,OR(CORONA_REQ=0,O2356&gt;=G2356),OR(CORE_MODE&lt;&gt;3,E_CORE&lt;=E_NULL_MAX),N_CW_A_OK="yes"),1,0)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IF(CORE_MODE=1,G2356,IF(OR(CORE_MODE=3,CORE_MODE=4),IF(A_FEED=2,0,G2356)+(CHOOSE(N_CW+1,0,1,CW_N2,CW_N3,CW_N4,CW_N5,CW_N6)+IF(A_FEED=2,CHOOSE(MIN(N_CW_A,6)+1,0,1,CW_N2,CW_N3,CW_N4,CW_N5,CW_N6),CHOOSE(MIN(N_CW_A,2)+1,0,CW_A1,CW_A2)))*CW_PER_SWING*AM2356,AM2356))</f>
        <v>28.890625135086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2*ROUNDUP(G2357*1000/V_ZENER,0)*PRICE_Z+(4+IF(CORE_MODE=1,1,0)+IF(OR(CORE_MODE=3,CORE_MODE=4),IF(A_FEED=2,0,1)+2*N_CW+2*N_CW_A,0))*ROUNDUP(G2357*DIODE_SAFETY/V_STICK,0)*PRICE_STICK</f>
        <v>98.4</v>
      </c>
      <c r="AG2357" s="24" t="n">
        <f aca="false">SUM(X2357:AF2357)</f>
        <v>1926.20742701</v>
      </c>
      <c r="AH2357" s="20" t="n">
        <f aca="false">FIXED_BOM</f>
        <v>3754</v>
      </c>
      <c r="AI2357" s="24" t="n">
        <f aca="false">(AG2357+AH2357)*(1+CONT)</f>
        <v>6532.2385410615</v>
      </c>
      <c r="AJ2357" s="24" t="n">
        <f aca="false">IF(AR2357&gt;0,AI2357/AR2357,1000000000000)</f>
        <v>741.178548981694</v>
      </c>
      <c r="AK2357" s="8" t="n">
        <f aca="false">IF(AND(AP2357&gt;=V_NEED,AR2357&gt;=P_MIN,AQ2357&gt;=Z_MIN,F2357&lt;=N_CAP,D2357&lt;=R_MAX,OR(CORONA_REQ=0,O2357&gt;=G2357),OR(CORE_MODE&lt;&gt;3,E_CORE&lt;=E_NULL_MAX),N_CW_A_OK="yes"),1,0)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IF(CORE_MODE=1,G2357,IF(OR(CORE_MODE=3,CORE_MODE=4),IF(A_FEED=2,0,G2357)+(CHOOSE(N_CW+1,0,1,CW_N2,CW_N3,CW_N4,CW_N5,CW_N6)+IF(A_FEED=2,CHOOSE(MIN(N_CW_A,6)+1,0,1,CW_N2,CW_N3,CW_N4,CW_N5,CW_N6),CHOOSE(MIN(N_CW_A,2)+1,0,CW_A1,CW_A2)))*CW_PER_SWING*AM2357,AM2357))</f>
        <v>26.815272636438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2*ROUNDUP(G2358*1000/V_ZENER,0)*PRICE_Z+(4+IF(CORE_MODE=1,1,0)+IF(OR(CORE_MODE=3,CORE_MODE=4),IF(A_FEED=2,0,1)+2*N_CW+2*N_CW_A,0))*ROUNDUP(G2358*DIODE_SAFETY/V_STICK,0)*PRICE_STICK</f>
        <v>98.4</v>
      </c>
      <c r="AG2358" s="24" t="n">
        <f aca="false">SUM(X2358:AF2358)</f>
        <v>2666.20664806</v>
      </c>
      <c r="AH2358" s="20" t="n">
        <f aca="false">FIXED_BOM</f>
        <v>3754</v>
      </c>
      <c r="AI2358" s="24" t="n">
        <f aca="false">(AG2358+AH2358)*(1+CONT)</f>
        <v>7383.237645269</v>
      </c>
      <c r="AJ2358" s="24" t="n">
        <f aca="false">IF(AR2358&gt;0,AI2358/AR2358,1000000000000)</f>
        <v>522.677967979342</v>
      </c>
      <c r="AK2358" s="8" t="n">
        <f aca="false">IF(AND(AP2358&gt;=V_NEED,AR2358&gt;=P_MIN,AQ2358&gt;=Z_MIN,F2358&lt;=N_CAP,D2358&lt;=R_MAX,OR(CORONA_REQ=0,O2358&gt;=G2358),OR(CORE_MODE&lt;&gt;3,E_CORE&lt;=E_NULL_MAX),N_CW_A_OK="yes"),1,0)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IF(CORE_MODE=1,G2358,IF(OR(CORE_MODE=3,CORE_MODE=4),IF(A_FEED=2,0,G2358)+(CHOOSE(N_CW+1,0,1,CW_N2,CW_N3,CW_N4,CW_N5,CW_N6)+IF(A_FEED=2,CHOOSE(MIN(N_CW_A,6)+1,0,1,CW_N2,CW_N3,CW_N4,CW_N5,CW_N6),CHOOSE(MIN(N_CW_A,2)+1,0,CW_A1,CW_A2)))*CW_PER_SWING*AM2358,AM2358))</f>
        <v>27.21577337622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2*ROUNDUP(G2359*1000/V_ZENER,0)*PRICE_Z+(4+IF(CORE_MODE=1,1,0)+IF(OR(CORE_MODE=3,CORE_MODE=4),IF(A_FEED=2,0,1)+2*N_CW+2*N_CW_A,0))*ROUNDUP(G2359*DIODE_SAFETY/V_STICK,0)*PRICE_STICK</f>
        <v>98.4</v>
      </c>
      <c r="AG2359" s="24" t="n">
        <f aca="false">SUM(X2359:AF2359)</f>
        <v>3406.20597564</v>
      </c>
      <c r="AH2359" s="20" t="n">
        <f aca="false">FIXED_BOM</f>
        <v>3754</v>
      </c>
      <c r="AI2359" s="24" t="n">
        <f aca="false">(AG2359+AH2359)*(1+CONT)</f>
        <v>8234.236871986</v>
      </c>
      <c r="AJ2359" s="24" t="n">
        <f aca="false">IF(AR2359&gt;0,AI2359/AR2359,1000000000000)</f>
        <v>423.762221577522</v>
      </c>
      <c r="AK2359" s="8" t="n">
        <f aca="false">IF(AND(AP2359&gt;=V_NEED,AR2359&gt;=P_MIN,AQ2359&gt;=Z_MIN,F2359&lt;=N_CAP,D2359&lt;=R_MAX,OR(CORONA_REQ=0,O2359&gt;=G2359),OR(CORE_MODE&lt;&gt;3,E_CORE&lt;=E_NULL_MAX),N_CW_A_OK="yes"),1,0)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IF(CORE_MODE=1,G2359,IF(OR(CORE_MODE=3,CORE_MODE=4),IF(A_FEED=2,0,G2359)+(CHOOSE(N_CW+1,0,1,CW_N2,CW_N3,CW_N4,CW_N5,CW_N6)+IF(A_FEED=2,CHOOSE(MIN(N_CW_A,6)+1,0,1,CW_N2,CW_N3,CW_N4,CW_N5,CW_N6),CHOOSE(MIN(N_CW_A,2)+1,0,CW_A1,CW_A2)))*CW_PER_SWING*AM2359,AM2359))</f>
        <v>27.590102368686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2*ROUNDUP(G2360*1000/V_ZENER,0)*PRICE_Z+(4+IF(CORE_MODE=1,1,0)+IF(OR(CORE_MODE=3,CORE_MODE=4),IF(A_FEED=2,0,1)+2*N_CW+2*N_CW_A,0))*ROUNDUP(G2360*DIODE_SAFETY/V_STICK,0)*PRICE_STICK</f>
        <v>98.4</v>
      </c>
      <c r="AG2360" s="24" t="n">
        <f aca="false">SUM(X2360:AF2360)</f>
        <v>4146.20519519</v>
      </c>
      <c r="AH2360" s="20" t="n">
        <f aca="false">FIXED_BOM</f>
        <v>3754</v>
      </c>
      <c r="AI2360" s="24" t="n">
        <f aca="false">(AG2360+AH2360)*(1+CONT)</f>
        <v>9085.2359744685</v>
      </c>
      <c r="AJ2360" s="24" t="n">
        <f aca="false">IF(AR2360&gt;0,AI2360/AR2360,1000000000000)</f>
        <v>367.151936152563</v>
      </c>
      <c r="AK2360" s="8" t="n">
        <f aca="false">IF(AND(AP2360&gt;=V_NEED,AR2360&gt;=P_MIN,AQ2360&gt;=Z_MIN,F2360&lt;=N_CAP,D2360&lt;=R_MAX,OR(CORONA_REQ=0,O2360&gt;=G2360),OR(CORE_MODE&lt;&gt;3,E_CORE&lt;=E_NULL_MAX),N_CW_A_OK="yes"),1,0)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IF(CORE_MODE=1,G2360,IF(OR(CORE_MODE=3,CORE_MODE=4),IF(A_FEED=2,0,G2360)+(CHOOSE(N_CW+1,0,1,CW_N2,CW_N3,CW_N4,CW_N5,CW_N6)+IF(A_FEED=2,CHOOSE(MIN(N_CW_A,6)+1,0,1,CW_N2,CW_N3,CW_N4,CW_N5,CW_N6),CHOOSE(MIN(N_CW_A,2)+1,0,CW_A1,CW_A2)))*CW_PER_SWING*AM2360,AM2360))</f>
        <v>28.07028135054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2*ROUNDUP(G2361*1000/V_ZENER,0)*PRICE_Z+(4+IF(CORE_MODE=1,1,0)+IF(OR(CORE_MODE=3,CORE_MODE=4),IF(A_FEED=2,0,1)+2*N_CW+2*N_CW_A,0))*ROUNDUP(G2361*DIODE_SAFETY/V_STICK,0)*PRICE_STICK</f>
        <v>98.4</v>
      </c>
      <c r="AG2361" s="24" t="n">
        <f aca="false">SUM(X2361:AF2361)</f>
        <v>4886.20452427</v>
      </c>
      <c r="AH2361" s="20" t="n">
        <f aca="false">FIXED_BOM</f>
        <v>3754</v>
      </c>
      <c r="AI2361" s="24" t="n">
        <f aca="false">(AG2361+AH2361)*(1+CONT)</f>
        <v>9936.2352029105</v>
      </c>
      <c r="AJ2361" s="24" t="n">
        <f aca="false">IF(AR2361&gt;0,AI2361/AR2361,1000000000000)</f>
        <v>330.276471456724</v>
      </c>
      <c r="AK2361" s="8" t="n">
        <f aca="false">IF(AND(AP2361&gt;=V_NEED,AR2361&gt;=P_MIN,AQ2361&gt;=Z_MIN,F2361&lt;=N_CAP,D2361&lt;=R_MAX,OR(CORONA_REQ=0,O2361&gt;=G2361),OR(CORE_MODE&lt;&gt;3,E_CORE&lt;=E_NULL_MAX),N_CW_A_OK="yes"),1,0)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IF(CORE_MODE=1,G2361,IF(OR(CORE_MODE=3,CORE_MODE=4),IF(A_FEED=2,0,G2361)+(CHOOSE(N_CW+1,0,1,CW_N2,CW_N3,CW_N4,CW_N5,CW_N6)+IF(A_FEED=2,CHOOSE(MIN(N_CW_A,6)+1,0,1,CW_N2,CW_N3,CW_N4,CW_N5,CW_N6),CHOOSE(MIN(N_CW_A,2)+1,0,CW_A1,CW_A2)))*CW_PER_SWING*AM2361,AM2361))</f>
        <v>28.458354118194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2*ROUNDUP(G2362*1000/V_ZENER,0)*PRICE_Z+(4+IF(CORE_MODE=1,1,0)+IF(OR(CORE_MODE=3,CORE_MODE=4),IF(A_FEED=2,0,1)+2*N_CW+2*N_CW_A,0))*ROUNDUP(G2362*DIODE_SAFETY/V_STICK,0)*PRICE_STICK</f>
        <v>98.4</v>
      </c>
      <c r="AG2362" s="24" t="n">
        <f aca="false">SUM(X2362:AF2362)</f>
        <v>6366.2030714</v>
      </c>
      <c r="AH2362" s="20" t="n">
        <f aca="false">FIXED_BOM</f>
        <v>3754</v>
      </c>
      <c r="AI2362" s="24" t="n">
        <f aca="false">(AG2362+AH2362)*(1+CONT)</f>
        <v>11638.23353211</v>
      </c>
      <c r="AJ2362" s="24" t="n">
        <f aca="false">IF(AR2362&gt;0,AI2362/AR2362,1000000000000)</f>
        <v>285.781275340019</v>
      </c>
      <c r="AK2362" s="8" t="n">
        <f aca="false">IF(AND(AP2362&gt;=V_NEED,AR2362&gt;=P_MIN,AQ2362&gt;=Z_MIN,F2362&lt;=N_CAP,D2362&lt;=R_MAX,OR(CORONA_REQ=0,O2362&gt;=G2362),OR(CORE_MODE&lt;&gt;3,E_CORE&lt;=E_NULL_MAX),N_CW_A_OK="yes"),1,0)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IF(CORE_MODE=1,G2362,IF(OR(CORE_MODE=3,CORE_MODE=4),IF(A_FEED=2,0,G2362)+(CHOOSE(N_CW+1,0,1,CW_N2,CW_N3,CW_N4,CW_N5,CW_N6)+IF(A_FEED=2,CHOOSE(MIN(N_CW_A,6)+1,0,1,CW_N2,CW_N3,CW_N4,CW_N5,CW_N6),CHOOSE(MIN(N_CW_A,2)+1,0,CW_A1,CW_A2)))*CW_PER_SWING*AM2362,AM2362))</f>
        <v>29.289517199514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2*ROUNDUP(G2363*1000/V_ZENER,0)*PRICE_Z+(4+IF(CORE_MODE=1,1,0)+IF(OR(CORE_MODE=3,CORE_MODE=4),IF(A_FEED=2,0,1)+2*N_CW+2*N_CW_A,0))*ROUNDUP(G2363*DIODE_SAFETY/V_STICK,0)*PRICE_STICK</f>
        <v>98.4</v>
      </c>
      <c r="AG2363" s="24" t="n">
        <f aca="false">SUM(X2363:AF2363)</f>
        <v>1861.63495311</v>
      </c>
      <c r="AH2363" s="20" t="n">
        <f aca="false">FIXED_BOM</f>
        <v>3754</v>
      </c>
      <c r="AI2363" s="24" t="n">
        <f aca="false">(AG2363+AH2363)*(1+CONT)</f>
        <v>6457.9801960765</v>
      </c>
      <c r="AJ2363" s="24" t="n">
        <f aca="false">IF(AR2363&gt;0,AI2363/AR2363,1000000000000)</f>
        <v>1016.64228628982</v>
      </c>
      <c r="AK2363" s="8" t="n">
        <f aca="false">IF(AND(AP2363&gt;=V_NEED,AR2363&gt;=P_MIN,AQ2363&gt;=Z_MIN,F2363&lt;=N_CAP,D2363&lt;=R_MAX,OR(CORONA_REQ=0,O2363&gt;=G2363),OR(CORE_MODE&lt;&gt;3,E_CORE&lt;=E_NULL_MAX),N_CW_A_OK="yes"),1,0)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IF(CORE_MODE=1,G2363,IF(OR(CORE_MODE=3,CORE_MODE=4),IF(A_FEED=2,0,G2363)+(CHOOSE(N_CW+1,0,1,CW_N2,CW_N3,CW_N4,CW_N5,CW_N6)+IF(A_FEED=2,CHOOSE(MIN(N_CW_A,6)+1,0,1,CW_N2,CW_N3,CW_N4,CW_N5,CW_N6),CHOOSE(MIN(N_CW_A,2)+1,0,CW_A1,CW_A2)))*CW_PER_SWING*AM2363,AM2363))</f>
        <v>26.768048040162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2*ROUNDUP(G2364*1000/V_ZENER,0)*PRICE_Z+(4+IF(CORE_MODE=1,1,0)+IF(OR(CORE_MODE=3,CORE_MODE=4),IF(A_FEED=2,0,1)+2*N_CW+2*N_CW_A,0))*ROUNDUP(G2364*DIODE_SAFETY/V_STICK,0)*PRICE_STICK</f>
        <v>98.4</v>
      </c>
      <c r="AG2364" s="24" t="n">
        <f aca="false">SUM(X2364:AF2364)</f>
        <v>2504.43316405</v>
      </c>
      <c r="AH2364" s="20" t="n">
        <f aca="false">FIXED_BOM</f>
        <v>3754</v>
      </c>
      <c r="AI2364" s="24" t="n">
        <f aca="false">(AG2364+AH2364)*(1+CONT)</f>
        <v>7197.1981386575</v>
      </c>
      <c r="AJ2364" s="24" t="n">
        <f aca="false">IF(AR2364&gt;0,AI2364/AR2364,1000000000000)</f>
        <v>700.838591457162</v>
      </c>
      <c r="AK2364" s="8" t="n">
        <f aca="false">IF(AND(AP2364&gt;=V_NEED,AR2364&gt;=P_MIN,AQ2364&gt;=Z_MIN,F2364&lt;=N_CAP,D2364&lt;=R_MAX,OR(CORONA_REQ=0,O2364&gt;=G2364),OR(CORE_MODE&lt;&gt;3,E_CORE&lt;=E_NULL_MAX),N_CW_A_OK="yes"),1,0)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IF(CORE_MODE=1,G2364,IF(OR(CORE_MODE=3,CORE_MODE=4),IF(A_FEED=2,0,G2364)+(CHOOSE(N_CW+1,0,1,CW_N2,CW_N3,CW_N4,CW_N5,CW_N6)+IF(A_FEED=2,CHOOSE(MIN(N_CW_A,6)+1,0,1,CW_N2,CW_N3,CW_N4,CW_N5,CW_N6),CHOOSE(MIN(N_CW_A,2)+1,0,CW_A1,CW_A2)))*CW_PER_SWING*AM2364,AM2364))</f>
        <v>27.026577874296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2*ROUNDUP(G2365*1000/V_ZENER,0)*PRICE_Z+(4+IF(CORE_MODE=1,1,0)+IF(OR(CORE_MODE=3,CORE_MODE=4),IF(A_FEED=2,0,1)+2*N_CW+2*N_CW_A,0))*ROUNDUP(G2365*DIODE_SAFETY/V_STICK,0)*PRICE_STICK</f>
        <v>98.4</v>
      </c>
      <c r="AG2365" s="24" t="n">
        <f aca="false">SUM(X2365:AF2365)</f>
        <v>3267.08896734</v>
      </c>
      <c r="AH2365" s="20" t="n">
        <f aca="false">FIXED_BOM</f>
        <v>3754</v>
      </c>
      <c r="AI2365" s="24" t="n">
        <f aca="false">(AG2365+AH2365)*(1+CONT)</f>
        <v>8074.252312441</v>
      </c>
      <c r="AJ2365" s="24" t="n">
        <f aca="false">IF(AR2365&gt;0,AI2365/AR2365,1000000000000)</f>
        <v>569.715890592919</v>
      </c>
      <c r="AK2365" s="8" t="n">
        <f aca="false">IF(AND(AP2365&gt;=V_NEED,AR2365&gt;=P_MIN,AQ2365&gt;=Z_MIN,F2365&lt;=N_CAP,D2365&lt;=R_MAX,OR(CORONA_REQ=0,O2365&gt;=G2365),OR(CORE_MODE&lt;&gt;3,E_CORE&lt;=E_NULL_MAX),N_CW_A_OK="yes"),1,0)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IF(CORE_MODE=1,G2365,IF(OR(CORE_MODE=3,CORE_MODE=4),IF(A_FEED=2,0,G2365)+(CHOOSE(N_CW+1,0,1,CW_N2,CW_N3,CW_N4,CW_N5,CW_N6)+IF(A_FEED=2,CHOOSE(MIN(N_CW_A,6)+1,0,1,CW_N2,CW_N3,CW_N4,CW_N5,CW_N6),CHOOSE(MIN(N_CW_A,2)+1,0,CW_A1,CW_A2)))*CW_PER_SWING*AM2365,AM2365))</f>
        <v>27.305273451456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2*ROUNDUP(G2366*1000/V_ZENER,0)*PRICE_Z+(4+IF(CORE_MODE=1,1,0)+IF(OR(CORE_MODE=3,CORE_MODE=4),IF(A_FEED=2,0,1)+2*N_CW+2*N_CW_A,0))*ROUNDUP(G2366*DIODE_SAFETY/V_STICK,0)*PRICE_STICK</f>
        <v>98.4</v>
      </c>
      <c r="AG2366" s="24" t="n">
        <f aca="false">SUM(X2366:AF2366)</f>
        <v>3909.88716631</v>
      </c>
      <c r="AH2366" s="20" t="n">
        <f aca="false">FIXED_BOM</f>
        <v>3754</v>
      </c>
      <c r="AI2366" s="24" t="n">
        <f aca="false">(AG2366+AH2366)*(1+CONT)</f>
        <v>8813.4702412565</v>
      </c>
      <c r="AJ2366" s="24" t="n">
        <f aca="false">IF(AR2366&gt;0,AI2366/AR2366,1000000000000)</f>
        <v>486.874251297815</v>
      </c>
      <c r="AK2366" s="8" t="n">
        <f aca="false">IF(AND(AP2366&gt;=V_NEED,AR2366&gt;=P_MIN,AQ2366&gt;=Z_MIN,F2366&lt;=N_CAP,D2366&lt;=R_MAX,OR(CORONA_REQ=0,O2366&gt;=G2366),OR(CORE_MODE&lt;&gt;3,E_CORE&lt;=E_NULL_MAX),N_CW_A_OK="yes"),1,0)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IF(CORE_MODE=1,G2366,IF(OR(CORE_MODE=3,CORE_MODE=4),IF(A_FEED=2,0,G2366)+(CHOOSE(N_CW+1,0,1,CW_N2,CW_N3,CW_N4,CW_N5,CW_N6)+IF(A_FEED=2,CHOOSE(MIN(N_CW_A,6)+1,0,1,CW_N2,CW_N3,CW_N4,CW_N5,CW_N6),CHOOSE(MIN(N_CW_A,2)+1,0,CW_A1,CW_A2)))*CW_PER_SWING*AM2366,AM2366))</f>
        <v>27.517338459468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2*ROUNDUP(G2367*1000/V_ZENER,0)*PRICE_Z+(4+IF(CORE_MODE=1,1,0)+IF(OR(CORE_MODE=3,CORE_MODE=4),IF(A_FEED=2,0,1)+2*N_CW+2*N_CW_A,0))*ROUNDUP(G2367*DIODE_SAFETY/V_STICK,0)*PRICE_STICK</f>
        <v>98.4</v>
      </c>
      <c r="AG2367" s="24" t="n">
        <f aca="false">SUM(X2367:AF2367)</f>
        <v>4552.68527072</v>
      </c>
      <c r="AH2367" s="20" t="n">
        <f aca="false">FIXED_BOM</f>
        <v>3754</v>
      </c>
      <c r="AI2367" s="24" t="n">
        <f aca="false">(AG2367+AH2367)*(1+CONT)</f>
        <v>9552.688061328</v>
      </c>
      <c r="AJ2367" s="24" t="n">
        <f aca="false">IF(AR2367&gt;0,AI2367/AR2367,1000000000000)</f>
        <v>433.855399640424</v>
      </c>
      <c r="AK2367" s="8" t="n">
        <f aca="false">IF(AND(AP2367&gt;=V_NEED,AR2367&gt;=P_MIN,AQ2367&gt;=Z_MIN,F2367&lt;=N_CAP,D2367&lt;=R_MAX,OR(CORONA_REQ=0,O2367&gt;=G2367),OR(CORE_MODE&lt;&gt;3,E_CORE&lt;=E_NULL_MAX),N_CW_A_OK="yes"),1,0)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IF(CORE_MODE=1,G2367,IF(OR(CORE_MODE=3,CORE_MODE=4),IF(A_FEED=2,0,G2367)+(CHOOSE(N_CW+1,0,1,CW_N2,CW_N3,CW_N4,CW_N5,CW_N6)+IF(A_FEED=2,CHOOSE(MIN(N_CW_A,6)+1,0,1,CW_N2,CW_N3,CW_N4,CW_N5,CW_N6),CHOOSE(MIN(N_CW_A,2)+1,0,CW_A1,CW_A2)))*CW_PER_SWING*AM2367,AM2367))</f>
        <v>27.88623870318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2*ROUNDUP(G2368*1000/V_ZENER,0)*PRICE_Z+(4+IF(CORE_MODE=1,1,0)+IF(OR(CORE_MODE=3,CORE_MODE=4),IF(A_FEED=2,0,1)+2*N_CW+2*N_CW_A,0))*ROUNDUP(G2368*DIODE_SAFETY/V_STICK,0)*PRICE_STICK</f>
        <v>98.4</v>
      </c>
      <c r="AG2368" s="24" t="n">
        <f aca="false">SUM(X2368:AF2368)</f>
        <v>5958.13927298</v>
      </c>
      <c r="AH2368" s="20" t="n">
        <f aca="false">FIXED_BOM</f>
        <v>3754</v>
      </c>
      <c r="AI2368" s="24" t="n">
        <f aca="false">(AG2368+AH2368)*(1+CONT)</f>
        <v>11168.960163927</v>
      </c>
      <c r="AJ2368" s="24" t="n">
        <f aca="false">IF(AR2368&gt;0,AI2368/AR2368,1000000000000)</f>
        <v>373.994850978543</v>
      </c>
      <c r="AK2368" s="8" t="n">
        <f aca="false">IF(AND(AP2368&gt;=V_NEED,AR2368&gt;=P_MIN,AQ2368&gt;=Z_MIN,F2368&lt;=N_CAP,D2368&lt;=R_MAX,OR(CORONA_REQ=0,O2368&gt;=G2368),OR(CORE_MODE&lt;&gt;3,E_CORE&lt;=E_NULL_MAX),N_CW_A_OK="yes"),1,0)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IF(CORE_MODE=1,G2368,IF(OR(CORE_MODE=3,CORE_MODE=4),IF(A_FEED=2,0,G2368)+(CHOOSE(N_CW+1,0,1,CW_N2,CW_N3,CW_N4,CW_N5,CW_N6)+IF(A_FEED=2,CHOOSE(MIN(N_CW_A,6)+1,0,1,CW_N2,CW_N3,CW_N4,CW_N5,CW_N6),CHOOSE(MIN(N_CW_A,2)+1,0,CW_A1,CW_A2)))*CW_PER_SWING*AM2368,AM2368))</f>
        <v>28.513163682432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2*ROUNDUP(G2369*1000/V_ZENER,0)*PRICE_Z+(4+IF(CORE_MODE=1,1,0)+IF(OR(CORE_MODE=3,CORE_MODE=4),IF(A_FEED=2,0,1)+2*N_CW+2*N_CW_A,0))*ROUNDUP(G2369*DIODE_SAFETY/V_STICK,0)*PRICE_STICK</f>
        <v>98.4</v>
      </c>
      <c r="AG2369" s="24" t="n">
        <f aca="false">SUM(X2369:AF2369)</f>
        <v>1880.58780822</v>
      </c>
      <c r="AH2369" s="20" t="n">
        <f aca="false">FIXED_BOM</f>
        <v>3754</v>
      </c>
      <c r="AI2369" s="24" t="n">
        <f aca="false">(AG2369+AH2369)*(1+CONT)</f>
        <v>6479.775979453</v>
      </c>
      <c r="AJ2369" s="24" t="n">
        <f aca="false">IF(AR2369&gt;0,AI2369/AR2369,1000000000000)</f>
        <v>842.287187673923</v>
      </c>
      <c r="AK2369" s="8" t="n">
        <f aca="false">IF(AND(AP2369&gt;=V_NEED,AR2369&gt;=P_MIN,AQ2369&gt;=Z_MIN,F2369&lt;=N_CAP,D2369&lt;=R_MAX,OR(CORONA_REQ=0,O2369&gt;=G2369),OR(CORE_MODE&lt;&gt;3,E_CORE&lt;=E_NULL_MAX),N_CW_A_OK="yes"),1,0)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IF(CORE_MODE=1,G2369,IF(OR(CORE_MODE=3,CORE_MODE=4),IF(A_FEED=2,0,G2369)+(CHOOSE(N_CW+1,0,1,CW_N2,CW_N3,CW_N4,CW_N5,CW_N6)+IF(A_FEED=2,CHOOSE(MIN(N_CW_A,6)+1,0,1,CW_N2,CW_N3,CW_N4,CW_N5,CW_N6),CHOOSE(MIN(N_CW_A,2)+1,0,CW_A1,CW_A2)))*CW_PER_SWING*AM2369,AM2369))</f>
        <v>26.821826184582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2*ROUNDUP(G2370*1000/V_ZENER,0)*PRICE_Z+(4+IF(CORE_MODE=1,1,0)+IF(OR(CORE_MODE=3,CORE_MODE=4),IF(A_FEED=2,0,1)+2*N_CW+2*N_CW_A,0))*ROUNDUP(G2370*DIODE_SAFETY/V_STICK,0)*PRICE_STICK</f>
        <v>98.4</v>
      </c>
      <c r="AG2370" s="24" t="n">
        <f aca="false">SUM(X2370:AF2370)</f>
        <v>2652.72003158</v>
      </c>
      <c r="AH2370" s="20" t="n">
        <f aca="false">FIXED_BOM</f>
        <v>3754</v>
      </c>
      <c r="AI2370" s="24" t="n">
        <f aca="false">(AG2370+AH2370)*(1+CONT)</f>
        <v>7367.728036317</v>
      </c>
      <c r="AJ2370" s="24" t="n">
        <f aca="false">IF(AR2370&gt;0,AI2370/AR2370,1000000000000)</f>
        <v>595.162321111861</v>
      </c>
      <c r="AK2370" s="8" t="n">
        <f aca="false">IF(AND(AP2370&gt;=V_NEED,AR2370&gt;=P_MIN,AQ2370&gt;=Z_MIN,F2370&lt;=N_CAP,D2370&lt;=R_MAX,OR(CORONA_REQ=0,O2370&gt;=G2370),OR(CORE_MODE&lt;&gt;3,E_CORE&lt;=E_NULL_MAX),N_CW_A_OK="yes"),1,0)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IF(CORE_MODE=1,G2370,IF(OR(CORE_MODE=3,CORE_MODE=4),IF(A_FEED=2,0,G2370)+(CHOOSE(N_CW+1,0,1,CW_N2,CW_N3,CW_N4,CW_N5,CW_N6)+IF(A_FEED=2,CHOOSE(MIN(N_CW_A,6)+1,0,1,CW_N2,CW_N3,CW_N4,CW_N5,CW_N6),CHOOSE(MIN(N_CW_A,2)+1,0,CW_A1,CW_A2)))*CW_PER_SWING*AM2370,AM2370))</f>
        <v>27.16424483058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2*ROUNDUP(G2371*1000/V_ZENER,0)*PRICE_Z+(4+IF(CORE_MODE=1,1,0)+IF(OR(CORE_MODE=3,CORE_MODE=4),IF(A_FEED=2,0,1)+2*N_CW+2*N_CW_A,0))*ROUNDUP(G2371*DIODE_SAFETY/V_STICK,0)*PRICE_STICK</f>
        <v>98.4</v>
      </c>
      <c r="AG2371" s="24" t="n">
        <f aca="false">SUM(X2371:AF2371)</f>
        <v>3424.85230994</v>
      </c>
      <c r="AH2371" s="20" t="n">
        <f aca="false">FIXED_BOM</f>
        <v>3754</v>
      </c>
      <c r="AI2371" s="24" t="n">
        <f aca="false">(AG2371+AH2371)*(1+CONT)</f>
        <v>8255.680156431</v>
      </c>
      <c r="AJ2371" s="24" t="n">
        <f aca="false">IF(AR2371&gt;0,AI2371/AR2371,1000000000000)</f>
        <v>483.791260621054</v>
      </c>
      <c r="AK2371" s="8" t="n">
        <f aca="false">IF(AND(AP2371&gt;=V_NEED,AR2371&gt;=P_MIN,AQ2371&gt;=Z_MIN,F2371&lt;=N_CAP,D2371&lt;=R_MAX,OR(CORONA_REQ=0,O2371&gt;=G2371),OR(CORE_MODE&lt;&gt;3,E_CORE&lt;=E_NULL_MAX),N_CW_A_OK="yes"),1,0)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IF(CORE_MODE=1,G2371,IF(OR(CORE_MODE=3,CORE_MODE=4),IF(A_FEED=2,0,G2371)+(CHOOSE(N_CW+1,0,1,CW_N2,CW_N3,CW_N4,CW_N5,CW_N6)+IF(A_FEED=2,CHOOSE(MIN(N_CW_A,6)+1,0,1,CW_N2,CW_N3,CW_N4,CW_N5,CW_N6),CHOOSE(MIN(N_CW_A,2)+1,0,CW_A1,CW_A2)))*CW_PER_SWING*AM2371,AM2371))</f>
        <v>27.441089794404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2*ROUNDUP(G2372*1000/V_ZENER,0)*PRICE_Z+(4+IF(CORE_MODE=1,1,0)+IF(OR(CORE_MODE=3,CORE_MODE=4),IF(A_FEED=2,0,1)+2*N_CW+2*N_CW_A,0))*ROUNDUP(G2372*DIODE_SAFETY/V_STICK,0)*PRICE_STICK</f>
        <v>98.4</v>
      </c>
      <c r="AG2372" s="24" t="n">
        <f aca="false">SUM(X2372:AF2372)</f>
        <v>4077.12690092</v>
      </c>
      <c r="AH2372" s="20" t="n">
        <f aca="false">FIXED_BOM</f>
        <v>3754</v>
      </c>
      <c r="AI2372" s="24" t="n">
        <f aca="false">(AG2372+AH2372)*(1+CONT)</f>
        <v>9005.795936058</v>
      </c>
      <c r="AJ2372" s="24" t="n">
        <f aca="false">IF(AR2372&gt;0,AI2372/AR2372,1000000000000)</f>
        <v>413.879208048042</v>
      </c>
      <c r="AK2372" s="8" t="n">
        <f aca="false">IF(AND(AP2372&gt;=V_NEED,AR2372&gt;=P_MIN,AQ2372&gt;=Z_MIN,F2372&lt;=N_CAP,D2372&lt;=R_MAX,OR(CORONA_REQ=0,O2372&gt;=G2372),OR(CORE_MODE&lt;&gt;3,E_CORE&lt;=E_NULL_MAX),N_CW_A_OK="yes"),1,0)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IF(CORE_MODE=1,G2372,IF(OR(CORE_MODE=3,CORE_MODE=4),IF(A_FEED=2,0,G2372)+(CHOOSE(N_CW+1,0,1,CW_N2,CW_N3,CW_N4,CW_N5,CW_N6)+IF(A_FEED=2,CHOOSE(MIN(N_CW_A,6)+1,0,1,CW_N2,CW_N3,CW_N4,CW_N5,CW_N6),CHOOSE(MIN(N_CW_A,2)+1,0,CW_A1,CW_A2)))*CW_PER_SWING*AM2372,AM2372))</f>
        <v>27.848071925388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2*ROUNDUP(G2373*1000/V_ZENER,0)*PRICE_Z+(4+IF(CORE_MODE=1,1,0)+IF(OR(CORE_MODE=3,CORE_MODE=4),IF(A_FEED=2,0,1)+2*N_CW+2*N_CW_A,0))*ROUNDUP(G2373*DIODE_SAFETY/V_STICK,0)*PRICE_STICK</f>
        <v>98.4</v>
      </c>
      <c r="AG2373" s="24" t="n">
        <f aca="false">SUM(X2373:AF2373)</f>
        <v>4849.25905928</v>
      </c>
      <c r="AH2373" s="20" t="n">
        <f aca="false">FIXED_BOM</f>
        <v>3754</v>
      </c>
      <c r="AI2373" s="24" t="n">
        <f aca="false">(AG2373+AH2373)*(1+CONT)</f>
        <v>9893.747918172</v>
      </c>
      <c r="AJ2373" s="24" t="n">
        <f aca="false">IF(AR2373&gt;0,AI2373/AR2373,1000000000000)</f>
        <v>374.287408383389</v>
      </c>
      <c r="AK2373" s="8" t="n">
        <f aca="false">IF(AND(AP2373&gt;=V_NEED,AR2373&gt;=P_MIN,AQ2373&gt;=Z_MIN,F2373&lt;=N_CAP,D2373&lt;=R_MAX,OR(CORONA_REQ=0,O2373&gt;=G2373),OR(CORE_MODE&lt;&gt;3,E_CORE&lt;=E_NULL_MAX),N_CW_A_OK="yes"),1,0)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IF(CORE_MODE=1,G2373,IF(OR(CORE_MODE=3,CORE_MODE=4),IF(A_FEED=2,0,G2373)+(CHOOSE(N_CW+1,0,1,CW_N2,CW_N3,CW_N4,CW_N5,CW_N6)+IF(A_FEED=2,CHOOSE(MIN(N_CW_A,6)+1,0,1,CW_N2,CW_N3,CW_N4,CW_N5,CW_N6),CHOOSE(MIN(N_CW_A,2)+1,0,CW_A1,CW_A2)))*CW_PER_SWING*AM2373,AM2373))</f>
        <v>28.245291646572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2*ROUNDUP(G2374*1000/V_ZENER,0)*PRICE_Z+(4+IF(CORE_MODE=1,1,0)+IF(OR(CORE_MODE=3,CORE_MODE=4),IF(A_FEED=2,0,1)+2*N_CW+2*N_CW_A,0))*ROUNDUP(G2374*DIODE_SAFETY/V_STICK,0)*PRICE_STICK</f>
        <v>98.4</v>
      </c>
      <c r="AG2374" s="24" t="n">
        <f aca="false">SUM(X2374:AF2374)</f>
        <v>6393.5235675</v>
      </c>
      <c r="AH2374" s="20" t="n">
        <f aca="false">FIXED_BOM</f>
        <v>3754</v>
      </c>
      <c r="AI2374" s="24" t="n">
        <f aca="false">(AG2374+AH2374)*(1+CONT)</f>
        <v>11669.652102625</v>
      </c>
      <c r="AJ2374" s="24" t="n">
        <f aca="false">IF(AR2374&gt;0,AI2374/AR2374,1000000000000)</f>
        <v>325.95157451524</v>
      </c>
      <c r="AK2374" s="8" t="n">
        <f aca="false">IF(AND(AP2374&gt;=V_NEED,AR2374&gt;=P_MIN,AQ2374&gt;=Z_MIN,F2374&lt;=N_CAP,D2374&lt;=R_MAX,OR(CORONA_REQ=0,O2374&gt;=G2374),OR(CORE_MODE&lt;&gt;3,E_CORE&lt;=E_NULL_MAX),N_CW_A_OK="yes"),1,0)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IF(CORE_MODE=1,G2374,IF(OR(CORE_MODE=3,CORE_MODE=4),IF(A_FEED=2,0,G2374)+(CHOOSE(N_CW+1,0,1,CW_N2,CW_N3,CW_N4,CW_N5,CW_N6)+IF(A_FEED=2,CHOOSE(MIN(N_CW_A,6)+1,0,1,CW_N2,CW_N3,CW_N4,CW_N5,CW_N6),CHOOSE(MIN(N_CW_A,2)+1,0,CW_A1,CW_A2)))*CW_PER_SWING*AM2374,AM2374))</f>
        <v>28.865862570402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2*ROUNDUP(G2375*1000/V_ZENER,0)*PRICE_Z+(4+IF(CORE_MODE=1,1,0)+IF(OR(CORE_MODE=3,CORE_MODE=4),IF(A_FEED=2,0,1)+2*N_CW+2*N_CW_A,0))*ROUNDUP(G2375*DIODE_SAFETY/V_STICK,0)*PRICE_STICK</f>
        <v>98.4</v>
      </c>
      <c r="AG2375" s="24" t="n">
        <f aca="false">SUM(X2375:AF2375)</f>
        <v>2019.39830768</v>
      </c>
      <c r="AH2375" s="20" t="n">
        <f aca="false">FIXED_BOM</f>
        <v>3754</v>
      </c>
      <c r="AI2375" s="24" t="n">
        <f aca="false">(AG2375+AH2375)*(1+CONT)</f>
        <v>6639.408053832</v>
      </c>
      <c r="AJ2375" s="24" t="n">
        <f aca="false">IF(AR2375&gt;0,AI2375/AR2375,1000000000000)</f>
        <v>759.436879258788</v>
      </c>
      <c r="AK2375" s="8" t="n">
        <f aca="false">IF(AND(AP2375&gt;=V_NEED,AR2375&gt;=P_MIN,AQ2375&gt;=Z_MIN,F2375&lt;=N_CAP,D2375&lt;=R_MAX,OR(CORONA_REQ=0,O2375&gt;=G2375),OR(CORE_MODE&lt;&gt;3,E_CORE&lt;=E_NULL_MAX),N_CW_A_OK="yes"),1,0)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IF(CORE_MODE=1,G2375,IF(OR(CORE_MODE=3,CORE_MODE=4),IF(A_FEED=2,0,G2375)+(CHOOSE(N_CW+1,0,1,CW_N2,CW_N3,CW_N4,CW_N5,CW_N6)+IF(A_FEED=2,CHOOSE(MIN(N_CW_A,6)+1,0,1,CW_N2,CW_N3,CW_N4,CW_N5,CW_N6),CHOOSE(MIN(N_CW_A,2)+1,0,CW_A1,CW_A2)))*CW_PER_SWING*AM2375,AM2375))</f>
        <v>26.78554822086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2*ROUNDUP(G2376*1000/V_ZENER,0)*PRICE_Z+(4+IF(CORE_MODE=1,1,0)+IF(OR(CORE_MODE=3,CORE_MODE=4),IF(A_FEED=2,0,1)+2*N_CW+2*N_CW_A,0))*ROUNDUP(G2376*DIODE_SAFETY/V_STICK,0)*PRICE_STICK</f>
        <v>98.4</v>
      </c>
      <c r="AG2376" s="24" t="n">
        <f aca="false">SUM(X2376:AF2376)</f>
        <v>2801.00695411</v>
      </c>
      <c r="AH2376" s="20" t="n">
        <f aca="false">FIXED_BOM</f>
        <v>3754</v>
      </c>
      <c r="AI2376" s="24" t="n">
        <f aca="false">(AG2376+AH2376)*(1+CONT)</f>
        <v>7538.2579972265</v>
      </c>
      <c r="AJ2376" s="24" t="n">
        <f aca="false">IF(AR2376&gt;0,AI2376/AR2376,1000000000000)</f>
        <v>538.244312372262</v>
      </c>
      <c r="AK2376" s="8" t="n">
        <f aca="false">IF(AND(AP2376&gt;=V_NEED,AR2376&gt;=P_MIN,AQ2376&gt;=Z_MIN,F2376&lt;=N_CAP,D2376&lt;=R_MAX,OR(CORONA_REQ=0,O2376&gt;=G2376),OR(CORE_MODE&lt;&gt;3,E_CORE&lt;=E_NULL_MAX),N_CW_A_OK="yes"),1,0)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IF(CORE_MODE=1,G2376,IF(OR(CORE_MODE=3,CORE_MODE=4),IF(A_FEED=2,0,G2376)+(CHOOSE(N_CW+1,0,1,CW_N2,CW_N3,CW_N4,CW_N5,CW_N6)+IF(A_FEED=2,CHOOSE(MIN(N_CW_A,6)+1,0,1,CW_N2,CW_N3,CW_N4,CW_N5,CW_N6),CHOOSE(MIN(N_CW_A,2)+1,0,CW_A1,CW_A2)))*CW_PER_SWING*AM2376,AM2376))</f>
        <v>27.183947920272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2*ROUNDUP(G2377*1000/V_ZENER,0)*PRICE_Z+(4+IF(CORE_MODE=1,1,0)+IF(OR(CORE_MODE=3,CORE_MODE=4),IF(A_FEED=2,0,1)+2*N_CW+2*N_CW_A,0))*ROUNDUP(G2377*DIODE_SAFETY/V_STICK,0)*PRICE_STICK</f>
        <v>98.4</v>
      </c>
      <c r="AG2377" s="24" t="n">
        <f aca="false">SUM(X2377:AF2377)</f>
        <v>3582.61562298</v>
      </c>
      <c r="AH2377" s="20" t="n">
        <f aca="false">FIXED_BOM</f>
        <v>3754</v>
      </c>
      <c r="AI2377" s="24" t="n">
        <f aca="false">(AG2377+AH2377)*(1+CONT)</f>
        <v>8437.107966427</v>
      </c>
      <c r="AJ2377" s="24" t="n">
        <f aca="false">IF(AR2377&gt;0,AI2377/AR2377,1000000000000)</f>
        <v>437.280534777714</v>
      </c>
      <c r="AK2377" s="8" t="n">
        <f aca="false">IF(AND(AP2377&gt;=V_NEED,AR2377&gt;=P_MIN,AQ2377&gt;=Z_MIN,F2377&lt;=N_CAP,D2377&lt;=R_MAX,OR(CORONA_REQ=0,O2377&gt;=G2377),OR(CORE_MODE&lt;&gt;3,E_CORE&lt;=E_NULL_MAX),N_CW_A_OK="yes"),1,0)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IF(CORE_MODE=1,G2377,IF(OR(CORE_MODE=3,CORE_MODE=4),IF(A_FEED=2,0,G2377)+(CHOOSE(N_CW+1,0,1,CW_N2,CW_N3,CW_N4,CW_N5,CW_N6)+IF(A_FEED=2,CHOOSE(MIN(N_CW_A,6)+1,0,1,CW_N2,CW_N3,CW_N4,CW_N5,CW_N6),CHOOSE(MIN(N_CW_A,2)+1,0,CW_A1,CW_A2)))*CW_PER_SWING*AM2377,AM2377))</f>
        <v>27.557954328762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2*ROUNDUP(G2378*1000/V_ZENER,0)*PRICE_Z+(4+IF(CORE_MODE=1,1,0)+IF(OR(CORE_MODE=3,CORE_MODE=4),IF(A_FEED=2,0,1)+2*N_CW+2*N_CW_A,0))*ROUNDUP(G2378*DIODE_SAFETY/V_STICK,0)*PRICE_STICK</f>
        <v>98.4</v>
      </c>
      <c r="AG2378" s="24" t="n">
        <f aca="false">SUM(X2378:AF2378)</f>
        <v>4364.22420791</v>
      </c>
      <c r="AH2378" s="20" t="n">
        <f aca="false">FIXED_BOM</f>
        <v>3754</v>
      </c>
      <c r="AI2378" s="24" t="n">
        <f aca="false">(AG2378+AH2378)*(1+CONT)</f>
        <v>9335.9578390965</v>
      </c>
      <c r="AJ2378" s="24" t="n">
        <f aca="false">IF(AR2378&gt;0,AI2378/AR2378,1000000000000)</f>
        <v>379.95986875927</v>
      </c>
      <c r="AK2378" s="8" t="n">
        <f aca="false">IF(AND(AP2378&gt;=V_NEED,AR2378&gt;=P_MIN,AQ2378&gt;=Z_MIN,F2378&lt;=N_CAP,D2378&lt;=R_MAX,OR(CORONA_REQ=0,O2378&gt;=G2378),OR(CORE_MODE&lt;&gt;3,E_CORE&lt;=E_NULL_MAX),N_CW_A_OK="yes"),1,0)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IF(CORE_MODE=1,G2378,IF(OR(CORE_MODE=3,CORE_MODE=4),IF(A_FEED=2,0,G2378)+(CHOOSE(N_CW+1,0,1,CW_N2,CW_N3,CW_N4,CW_N5,CW_N6)+IF(A_FEED=2,CHOOSE(MIN(N_CW_A,6)+1,0,1,CW_N2,CW_N3,CW_N4,CW_N5,CW_N6),CHOOSE(MIN(N_CW_A,2)+1,0,CW_A1,CW_A2)))*CW_PER_SWING*AM2378,AM2378))</f>
        <v>28.03373598168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2*ROUNDUP(G2379*1000/V_ZENER,0)*PRICE_Z+(4+IF(CORE_MODE=1,1,0)+IF(OR(CORE_MODE=3,CORE_MODE=4),IF(A_FEED=2,0,1)+2*N_CW+2*N_CW_A,0))*ROUNDUP(G2379*DIODE_SAFETY/V_STICK,0)*PRICE_STICK</f>
        <v>98.4</v>
      </c>
      <c r="AG2379" s="24" t="n">
        <f aca="false">SUM(X2379:AF2379)</f>
        <v>5145.83291434</v>
      </c>
      <c r="AH2379" s="20" t="n">
        <f aca="false">FIXED_BOM</f>
        <v>3754</v>
      </c>
      <c r="AI2379" s="24" t="n">
        <f aca="false">(AG2379+AH2379)*(1+CONT)</f>
        <v>10234.807851491</v>
      </c>
      <c r="AJ2379" s="24" t="n">
        <f aca="false">IF(AR2379&gt;0,AI2379/AR2379,1000000000000)</f>
        <v>342.985355389465</v>
      </c>
      <c r="AK2379" s="8" t="n">
        <f aca="false">IF(AND(AP2379&gt;=V_NEED,AR2379&gt;=P_MIN,AQ2379&gt;=Z_MIN,F2379&lt;=N_CAP,D2379&lt;=R_MAX,OR(CORONA_REQ=0,O2379&gt;=G2379),OR(CORE_MODE&lt;&gt;3,E_CORE&lt;=E_NULL_MAX),N_CW_A_OK="yes"),1,0)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IF(CORE_MODE=1,G2379,IF(OR(CORE_MODE=3,CORE_MODE=4),IF(A_FEED=2,0,G2379)+(CHOOSE(N_CW+1,0,1,CW_N2,CW_N3,CW_N4,CW_N5,CW_N6)+IF(A_FEED=2,CHOOSE(MIN(N_CW_A,6)+1,0,1,CW_N2,CW_N3,CW_N4,CW_N5,CW_N6),CHOOSE(MIN(N_CW_A,2)+1,0,CW_A1,CW_A2)))*CW_PER_SWING*AM2379,AM2379))</f>
        <v>28.418260325598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2*ROUNDUP(G2380*1000/V_ZENER,0)*PRICE_Z+(4+IF(CORE_MODE=1,1,0)+IF(OR(CORE_MODE=3,CORE_MODE=4),IF(A_FEED=2,0,1)+2*N_CW+2*N_CW_A,0))*ROUNDUP(G2380*DIODE_SAFETY/V_STICK,0)*PRICE_STICK</f>
        <v>98.4</v>
      </c>
      <c r="AG2380" s="24" t="n">
        <f aca="false">SUM(X2380:AF2380)</f>
        <v>6709.05021617</v>
      </c>
      <c r="AH2380" s="20" t="n">
        <f aca="false">FIXED_BOM</f>
        <v>3754</v>
      </c>
      <c r="AI2380" s="24" t="n">
        <f aca="false">(AG2380+AH2380)*(1+CONT)</f>
        <v>12032.5077485955</v>
      </c>
      <c r="AJ2380" s="24" t="n">
        <f aca="false">IF(AR2380&gt;0,AI2380/AR2380,1000000000000)</f>
        <v>298.007592943648</v>
      </c>
      <c r="AK2380" s="8" t="n">
        <f aca="false">IF(AND(AP2380&gt;=V_NEED,AR2380&gt;=P_MIN,AQ2380&gt;=Z_MIN,F2380&lt;=N_CAP,D2380&lt;=R_MAX,OR(CORONA_REQ=0,O2380&gt;=G2380),OR(CORE_MODE&lt;&gt;3,E_CORE&lt;=E_NULL_MAX),N_CW_A_OK="yes"),1,0)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IF(CORE_MODE=1,G2380,IF(OR(CORE_MODE=3,CORE_MODE=4),IF(A_FEED=2,0,G2380)+(CHOOSE(N_CW+1,0,1,CW_N2,CW_N3,CW_N4,CW_N5,CW_N6)+IF(A_FEED=2,CHOOSE(MIN(N_CW_A,6)+1,0,1,CW_N2,CW_N3,CW_N4,CW_N5,CW_N6),CHOOSE(MIN(N_CW_A,2)+1,0,CW_A1,CW_A2)))*CW_PER_SWING*AM2380,AM2380))</f>
        <v>29.244240840672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2*ROUNDUP(G2381*1000/V_ZENER,0)*PRICE_Z+(4+IF(CORE_MODE=1,1,0)+IF(OR(CORE_MODE=3,CORE_MODE=4),IF(A_FEED=2,0,1)+2*N_CW+2*N_CW_A,0))*ROUNDUP(G2381*DIODE_SAFETY/V_STICK,0)*PRICE_STICK</f>
        <v>98.4</v>
      </c>
      <c r="AG2381" s="24" t="n">
        <f aca="false">SUM(X2381:AF2381)</f>
        <v>1935.37734624</v>
      </c>
      <c r="AH2381" s="20" t="n">
        <f aca="false">FIXED_BOM</f>
        <v>3754</v>
      </c>
      <c r="AI2381" s="24" t="n">
        <f aca="false">(AG2381+AH2381)*(1+CONT)</f>
        <v>6542.783948176</v>
      </c>
      <c r="AJ2381" s="24" t="n">
        <f aca="false">IF(AR2381&gt;0,AI2381/AR2381,1000000000000)</f>
        <v>1033.68439658138</v>
      </c>
      <c r="AK2381" s="8" t="n">
        <f aca="false">IF(AND(AP2381&gt;=V_NEED,AR2381&gt;=P_MIN,AQ2381&gt;=Z_MIN,F2381&lt;=N_CAP,D2381&lt;=R_MAX,OR(CORONA_REQ=0,O2381&gt;=G2381),OR(CORE_MODE&lt;&gt;3,E_CORE&lt;=E_NULL_MAX),N_CW_A_OK="yes"),1,0)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IF(CORE_MODE=1,G2381,IF(OR(CORE_MODE=3,CORE_MODE=4),IF(A_FEED=2,0,G2381)+(CHOOSE(N_CW+1,0,1,CW_N2,CW_N3,CW_N4,CW_N5,CW_N6)+IF(A_FEED=2,CHOOSE(MIN(N_CW_A,6)+1,0,1,CW_N2,CW_N3,CW_N4,CW_N5,CW_N6),CHOOSE(MIN(N_CW_A,2)+1,0,CW_A1,CW_A2)))*CW_PER_SWING*AM2381,AM2381))</f>
        <v>26.752373005644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2*ROUNDUP(G2382*1000/V_ZENER,0)*PRICE_Z+(4+IF(CORE_MODE=1,1,0)+IF(OR(CORE_MODE=3,CORE_MODE=4),IF(A_FEED=2,0,1)+2*N_CW+2*N_CW_A,0))*ROUNDUP(G2382*DIODE_SAFETY/V_STICK,0)*PRICE_STICK</f>
        <v>98.4</v>
      </c>
      <c r="AG2382" s="24" t="n">
        <f aca="false">SUM(X2382:AF2382)</f>
        <v>2605.07441179</v>
      </c>
      <c r="AH2382" s="20" t="n">
        <f aca="false">FIXED_BOM</f>
        <v>3754</v>
      </c>
      <c r="AI2382" s="24" t="n">
        <f aca="false">(AG2382+AH2382)*(1+CONT)</f>
        <v>7312.9355735585</v>
      </c>
      <c r="AJ2382" s="24" t="n">
        <f aca="false">IF(AR2382&gt;0,AI2382/AR2382,1000000000000)</f>
        <v>715.076061330511</v>
      </c>
      <c r="AK2382" s="8" t="n">
        <f aca="false">IF(AND(AP2382&gt;=V_NEED,AR2382&gt;=P_MIN,AQ2382&gt;=Z_MIN,F2382&lt;=N_CAP,D2382&lt;=R_MAX,OR(CORONA_REQ=0,O2382&gt;=G2382),OR(CORE_MODE&lt;&gt;3,E_CORE&lt;=E_NULL_MAX),N_CW_A_OK="yes"),1,0)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IF(CORE_MODE=1,G2382,IF(OR(CORE_MODE=3,CORE_MODE=4),IF(A_FEED=2,0,G2382)+(CHOOSE(N_CW+1,0,1,CW_N2,CW_N3,CW_N4,CW_N5,CW_N6)+IF(A_FEED=2,CHOOSE(MIN(N_CW_A,6)+1,0,1,CW_N2,CW_N3,CW_N4,CW_N5,CW_N6),CHOOSE(MIN(N_CW_A,2)+1,0,CW_A1,CW_A2)))*CW_PER_SWING*AM2382,AM2382))</f>
        <v>27.01180267929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2*ROUNDUP(G2383*1000/V_ZENER,0)*PRICE_Z+(4+IF(CORE_MODE=1,1,0)+IF(OR(CORE_MODE=3,CORE_MODE=4),IF(A_FEED=2,0,1)+2*N_CW+2*N_CW_A,0))*ROUNDUP(G2383*DIODE_SAFETY/V_STICK,0)*PRICE_STICK</f>
        <v>98.4</v>
      </c>
      <c r="AG2383" s="24" t="n">
        <f aca="false">SUM(X2383:AF2383)</f>
        <v>3404.60136369</v>
      </c>
      <c r="AH2383" s="20" t="n">
        <f aca="false">FIXED_BOM</f>
        <v>3754</v>
      </c>
      <c r="AI2383" s="24" t="n">
        <f aca="false">(AG2383+AH2383)*(1+CONT)</f>
        <v>8232.3915682435</v>
      </c>
      <c r="AJ2383" s="24" t="n">
        <f aca="false">IF(AR2383&gt;0,AI2383/AR2383,1000000000000)</f>
        <v>583.007648654285</v>
      </c>
      <c r="AK2383" s="8" t="n">
        <f aca="false">IF(AND(AP2383&gt;=V_NEED,AR2383&gt;=P_MIN,AQ2383&gt;=Z_MIN,F2383&lt;=N_CAP,D2383&lt;=R_MAX,OR(CORONA_REQ=0,O2383&gt;=G2383),OR(CORE_MODE&lt;&gt;3,E_CORE&lt;=E_NULL_MAX),N_CW_A_OK="yes"),1,0)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IF(CORE_MODE=1,G2383,IF(OR(CORE_MODE=3,CORE_MODE=4),IF(A_FEED=2,0,G2383)+(CHOOSE(N_CW+1,0,1,CW_N2,CW_N3,CW_N4,CW_N5,CW_N6)+IF(A_FEED=2,CHOOSE(MIN(N_CW_A,6)+1,0,1,CW_N2,CW_N3,CW_N4,CW_N5,CW_N6),CHOOSE(MIN(N_CW_A,2)+1,0,CW_A1,CW_A2)))*CW_PER_SWING*AM2383,AM2383))</f>
        <v>27.28971301914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2*ROUNDUP(G2384*1000/V_ZENER,0)*PRICE_Z+(4+IF(CORE_MODE=1,1,0)+IF(OR(CORE_MODE=3,CORE_MODE=4),IF(A_FEED=2,0,1)+2*N_CW+2*N_CW_A,0))*ROUNDUP(G2384*DIODE_SAFETY/V_STICK,0)*PRICE_STICK</f>
        <v>98.4</v>
      </c>
      <c r="AG2384" s="24" t="n">
        <f aca="false">SUM(X2384:AF2384)</f>
        <v>4074.29850121</v>
      </c>
      <c r="AH2384" s="20" t="n">
        <f aca="false">FIXED_BOM</f>
        <v>3754</v>
      </c>
      <c r="AI2384" s="24" t="n">
        <f aca="false">(AG2384+AH2384)*(1+CONT)</f>
        <v>9002.5432763915</v>
      </c>
      <c r="AJ2384" s="24" t="n">
        <f aca="false">IF(AR2384&gt;0,AI2384/AR2384,1000000000000)</f>
        <v>499.408300472296</v>
      </c>
      <c r="AK2384" s="8" t="n">
        <f aca="false">IF(AND(AP2384&gt;=V_NEED,AR2384&gt;=P_MIN,AQ2384&gt;=Z_MIN,F2384&lt;=N_CAP,D2384&lt;=R_MAX,OR(CORONA_REQ=0,O2384&gt;=G2384),OR(CORE_MODE&lt;&gt;3,E_CORE&lt;=E_NULL_MAX),N_CW_A_OK="yes"),1,0)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IF(CORE_MODE=1,G2384,IF(OR(CORE_MODE=3,CORE_MODE=4),IF(A_FEED=2,0,G2384)+(CHOOSE(N_CW+1,0,1,CW_N2,CW_N3,CW_N4,CW_N5,CW_N6)+IF(A_FEED=2,CHOOSE(MIN(N_CW_A,6)+1,0,1,CW_N2,CW_N3,CW_N4,CW_N5,CW_N6),CHOOSE(MIN(N_CW_A,2)+1,0,CW_A1,CW_A2)))*CW_PER_SWING*AM2384,AM2384))</f>
        <v>27.501200771616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2*ROUNDUP(G2385*1000/V_ZENER,0)*PRICE_Z+(4+IF(CORE_MODE=1,1,0)+IF(OR(CORE_MODE=3,CORE_MODE=4),IF(A_FEED=2,0,1)+2*N_CW+2*N_CW_A,0))*ROUNDUP(G2385*DIODE_SAFETY/V_STICK,0)*PRICE_STICK</f>
        <v>98.4</v>
      </c>
      <c r="AG2385" s="24" t="n">
        <f aca="false">SUM(X2385:AF2385)</f>
        <v>4873.82545161</v>
      </c>
      <c r="AH2385" s="20" t="n">
        <f aca="false">FIXED_BOM</f>
        <v>3754</v>
      </c>
      <c r="AI2385" s="24" t="n">
        <f aca="false">(AG2385+AH2385)*(1+CONT)</f>
        <v>9921.9992693515</v>
      </c>
      <c r="AJ2385" s="24" t="n">
        <f aca="false">IF(AR2385&gt;0,AI2385/AR2385,1000000000000)</f>
        <v>452.296783903936</v>
      </c>
      <c r="AK2385" s="8" t="n">
        <f aca="false">IF(AND(AP2385&gt;=V_NEED,AR2385&gt;=P_MIN,AQ2385&gt;=Z_MIN,F2385&lt;=N_CAP,D2385&lt;=R_MAX,OR(CORONA_REQ=0,O2385&gt;=G2385),OR(CORE_MODE&lt;&gt;3,E_CORE&lt;=E_NULL_MAX),N_CW_A_OK="yes"),1,0)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IF(CORE_MODE=1,G2385,IF(OR(CORE_MODE=3,CORE_MODE=4),IF(A_FEED=2,0,G2385)+(CHOOSE(N_CW+1,0,1,CW_N2,CW_N3,CW_N4,CW_N5,CW_N6)+IF(A_FEED=2,CHOOSE(MIN(N_CW_A,6)+1,0,1,CW_N2,CW_N3,CW_N4,CW_N5,CW_N6),CHOOSE(MIN(N_CW_A,2)+1,0,CW_A1,CW_A2)))*CW_PER_SWING*AM2385,AM2385))</f>
        <v>27.871183369458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2*ROUNDUP(G2386*1000/V_ZENER,0)*PRICE_Z+(4+IF(CORE_MODE=1,1,0)+IF(OR(CORE_MODE=3,CORE_MODE=4),IF(A_FEED=2,0,1)+2*N_CW+2*N_CW_A,0))*ROUNDUP(G2386*DIODE_SAFETY/V_STICK,0)*PRICE_STICK</f>
        <v>98.4</v>
      </c>
      <c r="AG2386" s="24" t="n">
        <f aca="false">SUM(X2386:AF2386)</f>
        <v>6213.21970571</v>
      </c>
      <c r="AH2386" s="20" t="n">
        <f aca="false">FIXED_BOM</f>
        <v>3754</v>
      </c>
      <c r="AI2386" s="24" t="n">
        <f aca="false">(AG2386+AH2386)*(1+CONT)</f>
        <v>11462.3026615665</v>
      </c>
      <c r="AJ2386" s="24" t="n">
        <f aca="false">IF(AR2386&gt;0,AI2386/AR2386,1000000000000)</f>
        <v>385.454570881095</v>
      </c>
      <c r="AK2386" s="8" t="n">
        <f aca="false">IF(AND(AP2386&gt;=V_NEED,AR2386&gt;=P_MIN,AQ2386&gt;=Z_MIN,F2386&lt;=N_CAP,D2386&lt;=R_MAX,OR(CORONA_REQ=0,O2386&gt;=G2386),OR(CORE_MODE&lt;&gt;3,E_CORE&lt;=E_NULL_MAX),N_CW_A_OK="yes"),1,0)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IF(CORE_MODE=1,G2386,IF(OR(CORE_MODE=3,CORE_MODE=4),IF(A_FEED=2,0,G2386)+(CHOOSE(N_CW+1,0,1,CW_N2,CW_N3,CW_N4,CW_N5,CW_N6)+IF(A_FEED=2,CHOOSE(MIN(N_CW_A,6)+1,0,1,CW_N2,CW_N3,CW_N4,CW_N5,CW_N6),CHOOSE(MIN(N_CW_A,2)+1,0,CW_A1,CW_A2)))*CW_PER_SWING*AM2386,AM2386))</f>
        <v>28.494950421366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2*ROUNDUP(G2387*1000/V_ZENER,0)*PRICE_Z+(4+IF(CORE_MODE=1,1,0)+IF(OR(CORE_MODE=3,CORE_MODE=4),IF(A_FEED=2,0,1)+2*N_CW+2*N_CW_A,0))*ROUNDUP(G2387*DIODE_SAFETY/V_STICK,0)*PRICE_STICK</f>
        <v>98.4</v>
      </c>
      <c r="AG2387" s="24" t="n">
        <f aca="false">SUM(X2387:AF2387)</f>
        <v>1959.06840615</v>
      </c>
      <c r="AH2387" s="20" t="n">
        <f aca="false">FIXED_BOM</f>
        <v>3754</v>
      </c>
      <c r="AI2387" s="24" t="n">
        <f aca="false">(AG2387+AH2387)*(1+CONT)</f>
        <v>6570.0286670725</v>
      </c>
      <c r="AJ2387" s="24" t="n">
        <f aca="false">IF(AR2387&gt;0,AI2387/AR2387,1000000000000)</f>
        <v>858.110726242257</v>
      </c>
      <c r="AK2387" s="8" t="n">
        <f aca="false">IF(AND(AP2387&gt;=V_NEED,AR2387&gt;=P_MIN,AQ2387&gt;=Z_MIN,F2387&lt;=N_CAP,D2387&lt;=R_MAX,OR(CORONA_REQ=0,O2387&gt;=G2387),OR(CORE_MODE&lt;&gt;3,E_CORE&lt;=E_NULL_MAX),N_CW_A_OK="yes"),1,0)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IF(CORE_MODE=1,G2387,IF(OR(CORE_MODE=3,CORE_MODE=4),IF(A_FEED=2,0,G2387)+(CHOOSE(N_CW+1,0,1,CW_N2,CW_N3,CW_N4,CW_N5,CW_N6)+IF(A_FEED=2,CHOOSE(MIN(N_CW_A,6)+1,0,1,CW_N2,CW_N3,CW_N4,CW_N5,CW_N6),CHOOSE(MIN(N_CW_A,2)+1,0,CW_A1,CW_A2)))*CW_PER_SWING*AM2387,AM2387))</f>
        <v>26.806482223092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2*ROUNDUP(G2388*1000/V_ZENER,0)*PRICE_Z+(4+IF(CORE_MODE=1,1,0)+IF(OR(CORE_MODE=3,CORE_MODE=4),IF(A_FEED=2,0,1)+2*N_CW+2*N_CW_A,0))*ROUNDUP(G2388*DIODE_SAFETY/V_STICK,0)*PRICE_STICK</f>
        <v>98.4</v>
      </c>
      <c r="AG2388" s="24" t="n">
        <f aca="false">SUM(X2388:AF2388)</f>
        <v>2770.44078446</v>
      </c>
      <c r="AH2388" s="20" t="n">
        <f aca="false">FIXED_BOM</f>
        <v>3754</v>
      </c>
      <c r="AI2388" s="24" t="n">
        <f aca="false">(AG2388+AH2388)*(1+CONT)</f>
        <v>7503.106902129</v>
      </c>
      <c r="AJ2388" s="24" t="n">
        <f aca="false">IF(AR2388&gt;0,AI2388/AR2388,1000000000000)</f>
        <v>609.022718109211</v>
      </c>
      <c r="AK2388" s="8" t="n">
        <f aca="false">IF(AND(AP2388&gt;=V_NEED,AR2388&gt;=P_MIN,AQ2388&gt;=Z_MIN,F2388&lt;=N_CAP,D2388&lt;=R_MAX,OR(CORONA_REQ=0,O2388&gt;=G2388),OR(CORE_MODE&lt;&gt;3,E_CORE&lt;=E_NULL_MAX),N_CW_A_OK="yes"),1,0)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IF(CORE_MODE=1,G2388,IF(OR(CORE_MODE=3,CORE_MODE=4),IF(A_FEED=2,0,G2388)+(CHOOSE(N_CW+1,0,1,CW_N2,CW_N3,CW_N4,CW_N5,CW_N6)+IF(A_FEED=2,CHOOSE(MIN(N_CW_A,6)+1,0,1,CW_N2,CW_N3,CW_N4,CW_N5,CW_N6),CHOOSE(MIN(N_CW_A,2)+1,0,CW_A1,CW_A2)))*CW_PER_SWING*AM2388,AM2388))</f>
        <v>27.14917676328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2*ROUNDUP(G2389*1000/V_ZENER,0)*PRICE_Z+(4+IF(CORE_MODE=1,1,0)+IF(OR(CORE_MODE=3,CORE_MODE=4),IF(A_FEED=2,0,1)+2*N_CW+2*N_CW_A,0))*ROUNDUP(G2389*DIODE_SAFETY/V_STICK,0)*PRICE_STICK</f>
        <v>98.4</v>
      </c>
      <c r="AG2389" s="24" t="n">
        <f aca="false">SUM(X2389:AF2389)</f>
        <v>3581.81327777</v>
      </c>
      <c r="AH2389" s="20" t="n">
        <f aca="false">FIXED_BOM</f>
        <v>3754</v>
      </c>
      <c r="AI2389" s="24" t="n">
        <f aca="false">(AG2389+AH2389)*(1+CONT)</f>
        <v>8436.1852694355</v>
      </c>
      <c r="AJ2389" s="24" t="n">
        <f aca="false">IF(AR2389&gt;0,AI2389/AR2389,1000000000000)</f>
        <v>496.763615457318</v>
      </c>
      <c r="AK2389" s="8" t="n">
        <f aca="false">IF(AND(AP2389&gt;=V_NEED,AR2389&gt;=P_MIN,AQ2389&gt;=Z_MIN,F2389&lt;=N_CAP,D2389&lt;=R_MAX,OR(CORONA_REQ=0,O2389&gt;=G2389),OR(CORE_MODE&lt;&gt;3,E_CORE&lt;=E_NULL_MAX),N_CW_A_OK="yes"),1,0)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IF(CORE_MODE=1,G2389,IF(OR(CORE_MODE=3,CORE_MODE=4),IF(A_FEED=2,0,G2389)+(CHOOSE(N_CW+1,0,1,CW_N2,CW_N3,CW_N4,CW_N5,CW_N6)+IF(A_FEED=2,CHOOSE(MIN(N_CW_A,6)+1,0,1,CW_N2,CW_N3,CW_N4,CW_N5,CW_N6),CHOOSE(MIN(N_CW_A,2)+1,0,CW_A1,CW_A2)))*CW_PER_SWING*AM2389,AM2389))</f>
        <v>27.425295913158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2*ROUNDUP(G2390*1000/V_ZENER,0)*PRICE_Z+(4+IF(CORE_MODE=1,1,0)+IF(OR(CORE_MODE=3,CORE_MODE=4),IF(A_FEED=2,0,1)+2*N_CW+2*N_CW_A,0))*ROUNDUP(G2390*DIODE_SAFETY/V_STICK,0)*PRICE_STICK</f>
        <v>98.4</v>
      </c>
      <c r="AG2390" s="24" t="n">
        <f aca="false">SUM(X2390:AF2390)</f>
        <v>4393.18576561</v>
      </c>
      <c r="AH2390" s="20" t="n">
        <f aca="false">FIXED_BOM</f>
        <v>3754</v>
      </c>
      <c r="AI2390" s="24" t="n">
        <f aca="false">(AG2390+AH2390)*(1+CONT)</f>
        <v>9369.2636304515</v>
      </c>
      <c r="AJ2390" s="24" t="n">
        <f aca="false">IF(AR2390&gt;0,AI2390/AR2390,1000000000000)</f>
        <v>432.675088921326</v>
      </c>
      <c r="AK2390" s="8" t="n">
        <f aca="false">IF(AND(AP2390&gt;=V_NEED,AR2390&gt;=P_MIN,AQ2390&gt;=Z_MIN,F2390&lt;=N_CAP,D2390&lt;=R_MAX,OR(CORONA_REQ=0,O2390&gt;=G2390),OR(CORE_MODE&lt;&gt;3,E_CORE&lt;=E_NULL_MAX),N_CW_A_OK="yes"),1,0)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IF(CORE_MODE=1,G2390,IF(OR(CORE_MODE=3,CORE_MODE=4),IF(A_FEED=2,0,G2390)+(CHOOSE(N_CW+1,0,1,CW_N2,CW_N3,CW_N4,CW_N5,CW_N6)+IF(A_FEED=2,CHOOSE(MIN(N_CW_A,6)+1,0,1,CW_N2,CW_N3,CW_N4,CW_N5,CW_N6),CHOOSE(MIN(N_CW_A,2)+1,0,CW_A1,CW_A2)))*CW_PER_SWING*AM2390,AM2390))</f>
        <v>27.83299112451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2*ROUNDUP(G2391*1000/V_ZENER,0)*PRICE_Z+(4+IF(CORE_MODE=1,1,0)+IF(OR(CORE_MODE=3,CORE_MODE=4),IF(A_FEED=2,0,1)+2*N_CW+2*N_CW_A,0))*ROUNDUP(G2391*DIODE_SAFETY/V_STICK,0)*PRICE_STICK</f>
        <v>98.4</v>
      </c>
      <c r="AG2391" s="24" t="n">
        <f aca="false">SUM(X2391:AF2391)</f>
        <v>5074.7284871</v>
      </c>
      <c r="AH2391" s="20" t="n">
        <f aca="false">FIXED_BOM</f>
        <v>3754</v>
      </c>
      <c r="AI2391" s="24" t="n">
        <f aca="false">(AG2391+AH2391)*(1+CONT)</f>
        <v>10153.037760165</v>
      </c>
      <c r="AJ2391" s="24" t="n">
        <f aca="false">IF(AR2391&gt;0,AI2391/AR2391,1000000000000)</f>
        <v>385.964425645787</v>
      </c>
      <c r="AK2391" s="8" t="n">
        <f aca="false">IF(AND(AP2391&gt;=V_NEED,AR2391&gt;=P_MIN,AQ2391&gt;=Z_MIN,F2391&lt;=N_CAP,D2391&lt;=R_MAX,OR(CORONA_REQ=0,O2391&gt;=G2391),OR(CORE_MODE&lt;&gt;3,E_CORE&lt;=E_NULL_MAX),N_CW_A_OK="yes"),1,0)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IF(CORE_MODE=1,G2391,IF(OR(CORE_MODE=3,CORE_MODE=4),IF(A_FEED=2,0,G2391)+(CHOOSE(N_CW+1,0,1,CW_N2,CW_N3,CW_N4,CW_N5,CW_N6)+IF(A_FEED=2,CHOOSE(MIN(N_CW_A,6)+1,0,1,CW_N2,CW_N3,CW_N4,CW_N5,CW_N6),CHOOSE(MIN(N_CW_A,2)+1,0,CW_A1,CW_A2)))*CW_PER_SWING*AM2391,AM2391))</f>
        <v>28.228254119208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2*ROUNDUP(G2392*1000/V_ZENER,0)*PRICE_Z+(4+IF(CORE_MODE=1,1,0)+IF(OR(CORE_MODE=3,CORE_MODE=4),IF(A_FEED=2,0,1)+2*N_CW+2*N_CW_A,0))*ROUNDUP(G2392*DIODE_SAFETY/V_STICK,0)*PRICE_STICK</f>
        <v>98.4</v>
      </c>
      <c r="AG2392" s="24" t="n">
        <f aca="false">SUM(X2392:AF2392)</f>
        <v>6697.47335325</v>
      </c>
      <c r="AH2392" s="20" t="n">
        <f aca="false">FIXED_BOM</f>
        <v>3754</v>
      </c>
      <c r="AI2392" s="24" t="n">
        <f aca="false">(AG2392+AH2392)*(1+CONT)</f>
        <v>12019.1943562375</v>
      </c>
      <c r="AJ2392" s="24" t="n">
        <f aca="false">IF(AR2392&gt;0,AI2392/AR2392,1000000000000)</f>
        <v>337.350800151428</v>
      </c>
      <c r="AK2392" s="8" t="n">
        <f aca="false">IF(AND(AP2392&gt;=V_NEED,AR2392&gt;=P_MIN,AQ2392&gt;=Z_MIN,F2392&lt;=N_CAP,D2392&lt;=R_MAX,OR(CORONA_REQ=0,O2392&gt;=G2392),OR(CORE_MODE&lt;&gt;3,E_CORE&lt;=E_NULL_MAX),N_CW_A_OK="yes"),1,0)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IF(CORE_MODE=1,G2392,IF(OR(CORE_MODE=3,CORE_MODE=4),IF(A_FEED=2,0,G2392)+(CHOOSE(N_CW+1,0,1,CW_N2,CW_N3,CW_N4,CW_N5,CW_N6)+IF(A_FEED=2,CHOOSE(MIN(N_CW_A,6)+1,0,1,CW_N2,CW_N3,CW_N4,CW_N5,CW_N6),CHOOSE(MIN(N_CW_A,2)+1,0,CW_A1,CW_A2)))*CW_PER_SWING*AM2392,AM2392))</f>
        <v>28.845760495266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2*ROUNDUP(G2393*1000/V_ZENER,0)*PRICE_Z+(4+IF(CORE_MODE=1,1,0)+IF(OR(CORE_MODE=3,CORE_MODE=4),IF(A_FEED=2,0,1)+2*N_CW+2*N_CW_A,0))*ROUNDUP(G2393*DIODE_SAFETY/V_STICK,0)*PRICE_STICK</f>
        <v>98.4</v>
      </c>
      <c r="AG2393" s="24" t="n">
        <f aca="false">SUM(X2393:AF2393)</f>
        <v>2112.58924835</v>
      </c>
      <c r="AH2393" s="20" t="n">
        <f aca="false">FIXED_BOM</f>
        <v>3754</v>
      </c>
      <c r="AI2393" s="24" t="n">
        <f aca="false">(AG2393+AH2393)*(1+CONT)</f>
        <v>6746.5776356025</v>
      </c>
      <c r="AJ2393" s="24" t="n">
        <f aca="false">IF(AR2393&gt;0,AI2393/AR2393,1000000000000)</f>
        <v>778.166426804754</v>
      </c>
      <c r="AK2393" s="8" t="n">
        <f aca="false">IF(AND(AP2393&gt;=V_NEED,AR2393&gt;=P_MIN,AQ2393&gt;=Z_MIN,F2393&lt;=N_CAP,D2393&lt;=R_MAX,OR(CORONA_REQ=0,O2393&gt;=G2393),OR(CORE_MODE&lt;&gt;3,E_CORE&lt;=E_NULL_MAX),N_CW_A_OK="yes"),1,0)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IF(CORE_MODE=1,G2393,IF(OR(CORE_MODE=3,CORE_MODE=4),IF(A_FEED=2,0,G2393)+(CHOOSE(N_CW+1,0,1,CW_N2,CW_N3,CW_N4,CW_N5,CW_N6)+IF(A_FEED=2,CHOOSE(MIN(N_CW_A,6)+1,0,1,CW_N2,CW_N3,CW_N4,CW_N5,CW_N6),CHOOSE(MIN(N_CW_A,2)+1,0,CW_A1,CW_A2)))*CW_PER_SWING*AM2393,AM2393))</f>
        <v>26.758926553788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2*ROUNDUP(G2394*1000/V_ZENER,0)*PRICE_Z+(4+IF(CORE_MODE=1,1,0)+IF(OR(CORE_MODE=3,CORE_MODE=4),IF(A_FEED=2,0,1)+2*N_CW+2*N_CW_A,0))*ROUNDUP(G2394*DIODE_SAFETY/V_STICK,0)*PRICE_STICK</f>
        <v>98.4</v>
      </c>
      <c r="AG2394" s="24" t="n">
        <f aca="false">SUM(X2394:AF2394)</f>
        <v>2935.80727213</v>
      </c>
      <c r="AH2394" s="20" t="n">
        <f aca="false">FIXED_BOM</f>
        <v>3754</v>
      </c>
      <c r="AI2394" s="24" t="n">
        <f aca="false">(AG2394+AH2394)*(1+CONT)</f>
        <v>7693.2783629495</v>
      </c>
      <c r="AJ2394" s="24" t="n">
        <f aca="false">IF(AR2394&gt;0,AI2394/AR2394,1000000000000)</f>
        <v>553.635610194004</v>
      </c>
      <c r="AK2394" s="8" t="n">
        <f aca="false">IF(AND(AP2394&gt;=V_NEED,AR2394&gt;=P_MIN,AQ2394&gt;=Z_MIN,F2394&lt;=N_CAP,D2394&lt;=R_MAX,OR(CORONA_REQ=0,O2394&gt;=G2394),OR(CORE_MODE&lt;&gt;3,E_CORE&lt;=E_NULL_MAX),N_CW_A_OK="yes"),1,0)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IF(CORE_MODE=1,G2394,IF(OR(CORE_MODE=3,CORE_MODE=4),IF(A_FEED=2,0,G2394)+(CHOOSE(N_CW+1,0,1,CW_N2,CW_N3,CW_N4,CW_N5,CW_N6)+IF(A_FEED=2,CHOOSE(MIN(N_CW_A,6)+1,0,1,CW_N2,CW_N3,CW_N4,CW_N5,CW_N6),CHOOSE(MIN(N_CW_A,2)+1,0,CW_A1,CW_A2)))*CW_PER_SWING*AM2394,AM2394))</f>
        <v>27.155471395338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2*ROUNDUP(G2395*1000/V_ZENER,0)*PRICE_Z+(4+IF(CORE_MODE=1,1,0)+IF(OR(CORE_MODE=3,CORE_MODE=4),IF(A_FEED=2,0,1)+2*N_CW+2*N_CW_A,0))*ROUNDUP(G2395*DIODE_SAFETY/V_STICK,0)*PRICE_STICK</f>
        <v>98.4</v>
      </c>
      <c r="AG2395" s="24" t="n">
        <f aca="false">SUM(X2395:AF2395)</f>
        <v>3759.02524638</v>
      </c>
      <c r="AH2395" s="20" t="n">
        <f aca="false">FIXED_BOM</f>
        <v>3754</v>
      </c>
      <c r="AI2395" s="24" t="n">
        <f aca="false">(AG2395+AH2395)*(1+CONT)</f>
        <v>8639.979033337</v>
      </c>
      <c r="AJ2395" s="24" t="n">
        <f aca="false">IF(AR2395&gt;0,AI2395/AR2395,1000000000000)</f>
        <v>451.572921852033</v>
      </c>
      <c r="AK2395" s="8" t="n">
        <f aca="false">IF(AND(AP2395&gt;=V_NEED,AR2395&gt;=P_MIN,AQ2395&gt;=Z_MIN,F2395&lt;=N_CAP,D2395&lt;=R_MAX,OR(CORONA_REQ=0,O2395&gt;=G2395),OR(CORE_MODE&lt;&gt;3,E_CORE&lt;=E_NULL_MAX),N_CW_A_OK="yes"),1,0)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IF(CORE_MODE=1,G2395,IF(OR(CORE_MODE=3,CORE_MODE=4),IF(A_FEED=2,0,G2395)+(CHOOSE(N_CW+1,0,1,CW_N2,CW_N3,CW_N4,CW_N5,CW_N6)+IF(A_FEED=2,CHOOSE(MIN(N_CW_A,6)+1,0,1,CW_N2,CW_N3,CW_N4,CW_N5,CW_N6),CHOOSE(MIN(N_CW_A,2)+1,0,CW_A1,CW_A2)))*CW_PER_SWING*AM2395,AM2395))</f>
        <v>27.528989683338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2*ROUNDUP(G2396*1000/V_ZENER,0)*PRICE_Z+(4+IF(CORE_MODE=1,1,0)+IF(OR(CORE_MODE=3,CORE_MODE=4),IF(A_FEED=2,0,1)+2*N_CW+2*N_CW_A,0))*ROUNDUP(G2396*DIODE_SAFETY/V_STICK,0)*PRICE_STICK</f>
        <v>98.4</v>
      </c>
      <c r="AG2396" s="24" t="n">
        <f aca="false">SUM(X2396:AF2396)</f>
        <v>4582.24322063</v>
      </c>
      <c r="AH2396" s="20" t="n">
        <f aca="false">FIXED_BOM</f>
        <v>3754</v>
      </c>
      <c r="AI2396" s="24" t="n">
        <f aca="false">(AG2396+AH2396)*(1+CONT)</f>
        <v>9586.6797037245</v>
      </c>
      <c r="AJ2396" s="24" t="n">
        <f aca="false">IF(AR2396&gt;0,AI2396/AR2396,1000000000000)</f>
        <v>393.457385944007</v>
      </c>
      <c r="AK2396" s="8" t="n">
        <f aca="false">IF(AND(AP2396&gt;=V_NEED,AR2396&gt;=P_MIN,AQ2396&gt;=Z_MIN,F2396&lt;=N_CAP,D2396&lt;=R_MAX,OR(CORONA_REQ=0,O2396&gt;=G2396),OR(CORE_MODE&lt;&gt;3,E_CORE&lt;=E_NULL_MAX),N_CW_A_OK="yes"),1,0)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IF(CORE_MODE=1,G2396,IF(OR(CORE_MODE=3,CORE_MODE=4),IF(A_FEED=2,0,G2396)+(CHOOSE(N_CW+1,0,1,CW_N2,CW_N3,CW_N4,CW_N5,CW_N6)+IF(A_FEED=2,CHOOSE(MIN(N_CW_A,6)+1,0,1,CW_N2,CW_N3,CW_N4,CW_N5,CW_N6),CHOOSE(MIN(N_CW_A,2)+1,0,CW_A1,CW_A2)))*CW_PER_SWING*AM2396,AM2396))</f>
        <v>28.000866372336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2*ROUNDUP(G2397*1000/V_ZENER,0)*PRICE_Z+(4+IF(CORE_MODE=1,1,0)+IF(OR(CORE_MODE=3,CORE_MODE=4),IF(A_FEED=2,0,1)+2*N_CW+2*N_CW_A,0))*ROUNDUP(G2397*DIODE_SAFETY/V_STICK,0)*PRICE_STICK</f>
        <v>98.4</v>
      </c>
      <c r="AG2397" s="24" t="n">
        <f aca="false">SUM(X2397:AF2397)</f>
        <v>5405.46123244</v>
      </c>
      <c r="AH2397" s="20" t="n">
        <f aca="false">FIXED_BOM</f>
        <v>3754</v>
      </c>
      <c r="AI2397" s="24" t="n">
        <f aca="false">(AG2397+AH2397)*(1+CONT)</f>
        <v>10533.380417306</v>
      </c>
      <c r="AJ2397" s="24" t="n">
        <f aca="false">IF(AR2397&gt;0,AI2397/AR2397,1000000000000)</f>
        <v>355.946998466337</v>
      </c>
      <c r="AK2397" s="8" t="n">
        <f aca="false">IF(AND(AP2397&gt;=V_NEED,AR2397&gt;=P_MIN,AQ2397&gt;=Z_MIN,F2397&lt;=N_CAP,D2397&lt;=R_MAX,OR(CORONA_REQ=0,O2397&gt;=G2397),OR(CORE_MODE&lt;&gt;3,E_CORE&lt;=E_NULL_MAX),N_CW_A_OK="yes"),1,0)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IF(CORE_MODE=1,G2397,IF(OR(CORE_MODE=3,CORE_MODE=4),IF(A_FEED=2,0,G2397)+(CHOOSE(N_CW+1,0,1,CW_N2,CW_N3,CW_N4,CW_N5,CW_N6)+IF(A_FEED=2,CHOOSE(MIN(N_CW_A,6)+1,0,1,CW_N2,CW_N3,CW_N4,CW_N5,CW_N6),CHOOSE(MIN(N_CW_A,2)+1,0,CW_A1,CW_A2)))*CW_PER_SWING*AM2397,AM2397))</f>
        <v>28.382228544384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2*ROUNDUP(G2398*1000/V_ZENER,0)*PRICE_Z+(4+IF(CORE_MODE=1,1,0)+IF(OR(CORE_MODE=3,CORE_MODE=4),IF(A_FEED=2,0,1)+2*N_CW+2*N_CW_A,0))*ROUNDUP(G2398*DIODE_SAFETY/V_STICK,0)*PRICE_STICK</f>
        <v>98.4</v>
      </c>
      <c r="AG2398" s="24" t="n">
        <f aca="false">SUM(X2398:AF2398)</f>
        <v>7051.89728897</v>
      </c>
      <c r="AH2398" s="20" t="n">
        <f aca="false">FIXED_BOM</f>
        <v>3754</v>
      </c>
      <c r="AI2398" s="24" t="n">
        <f aca="false">(AG2398+AH2398)*(1+CONT)</f>
        <v>12426.7818823155</v>
      </c>
      <c r="AJ2398" s="24" t="n">
        <f aca="false">IF(AR2398&gt;0,AI2398/AR2398,1000000000000)</f>
        <v>310.350374973505</v>
      </c>
      <c r="AK2398" s="8" t="n">
        <f aca="false">IF(AND(AP2398&gt;=V_NEED,AR2398&gt;=P_MIN,AQ2398&gt;=Z_MIN,F2398&lt;=N_CAP,D2398&lt;=R_MAX,OR(CORONA_REQ=0,O2398&gt;=G2398),OR(CORE_MODE&lt;&gt;3,E_CORE&lt;=E_NULL_MAX),N_CW_A_OK="yes"),1,0)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IF(CORE_MODE=1,G2398,IF(OR(CORE_MODE=3,CORE_MODE=4),IF(A_FEED=2,0,G2398)+(CHOOSE(N_CW+1,0,1,CW_N2,CW_N3,CW_N4,CW_N5,CW_N6)+IF(A_FEED=2,CHOOSE(MIN(N_CW_A,6)+1,0,1,CW_N2,CW_N3,CW_N4,CW_N5,CW_N6),CHOOSE(MIN(N_CW_A,2)+1,0,CW_A1,CW_A2)))*CW_PER_SWING*AM2398,AM2398))</f>
        <v>29.203247208564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2*ROUNDUP(G2399*1000/V_ZENER,0)*PRICE_Z+(4+IF(CORE_MODE=1,1,0)+IF(OR(CORE_MODE=3,CORE_MODE=4),IF(A_FEED=2,0,1)+2*N_CW+2*N_CW_A,0))*ROUNDUP(G2399*DIODE_SAFETY/V_STICK,0)*PRICE_STICK</f>
        <v>98.4</v>
      </c>
      <c r="AG2399" s="24" t="n">
        <f aca="false">SUM(X2399:AF2399)</f>
        <v>2009.1196074</v>
      </c>
      <c r="AH2399" s="20" t="n">
        <f aca="false">FIXED_BOM</f>
        <v>3754</v>
      </c>
      <c r="AI2399" s="24" t="n">
        <f aca="false">(AG2399+AH2399)*(1+CONT)</f>
        <v>6627.58754851</v>
      </c>
      <c r="AJ2399" s="24" t="n">
        <f aca="false">IF(AR2399&gt;0,AI2399/AR2399,1000000000000)</f>
        <v>1054.35391882942</v>
      </c>
      <c r="AK2399" s="8" t="n">
        <f aca="false">IF(AND(AP2399&gt;=V_NEED,AR2399&gt;=P_MIN,AQ2399&gt;=Z_MIN,F2399&lt;=N_CAP,D2399&lt;=R_MAX,OR(CORONA_REQ=0,O2399&gt;=G2399),OR(CORE_MODE&lt;&gt;3,E_CORE&lt;=E_NULL_MAX),N_CW_A_OK="yes"),1,0)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IF(CORE_MODE=1,G2399,IF(OR(CORE_MODE=3,CORE_MODE=4),IF(A_FEED=2,0,G2399)+(CHOOSE(N_CW+1,0,1,CW_N2,CW_N3,CW_N4,CW_N5,CW_N6)+IF(A_FEED=2,CHOOSE(MIN(N_CW_A,6)+1,0,1,CW_N2,CW_N3,CW_N4,CW_N5,CW_N6),CHOOSE(MIN(N_CW_A,2)+1,0,CW_A1,CW_A2)))*CW_PER_SWING*AM2399,AM2399))</f>
        <v>26.731082463228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2*ROUNDUP(G2400*1000/V_ZENER,0)*PRICE_Z+(4+IF(CORE_MODE=1,1,0)+IF(OR(CORE_MODE=3,CORE_MODE=4),IF(A_FEED=2,0,1)+2*N_CW+2*N_CW_A,0))*ROUNDUP(G2400*DIODE_SAFETY/V_STICK,0)*PRICE_STICK</f>
        <v>98.4</v>
      </c>
      <c r="AG2400" s="24" t="n">
        <f aca="false">SUM(X2400:AF2400)</f>
        <v>2705.71570756</v>
      </c>
      <c r="AH2400" s="20" t="n">
        <f aca="false">FIXED_BOM</f>
        <v>3754</v>
      </c>
      <c r="AI2400" s="24" t="n">
        <f aca="false">(AG2400+AH2400)*(1+CONT)</f>
        <v>7428.673063694</v>
      </c>
      <c r="AJ2400" s="24" t="n">
        <f aca="false">IF(AR2400&gt;0,AI2400/AR2400,1000000000000)</f>
        <v>731.084922433977</v>
      </c>
      <c r="AK2400" s="8" t="n">
        <f aca="false">IF(AND(AP2400&gt;=V_NEED,AR2400&gt;=P_MIN,AQ2400&gt;=Z_MIN,F2400&lt;=N_CAP,D2400&lt;=R_MAX,OR(CORONA_REQ=0,O2400&gt;=G2400),OR(CORE_MODE&lt;&gt;3,E_CORE&lt;=E_NULL_MAX),N_CW_A_OK="yes"),1,0)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IF(CORE_MODE=1,G2400,IF(OR(CORE_MODE=3,CORE_MODE=4),IF(A_FEED=2,0,G2400)+(CHOOSE(N_CW+1,0,1,CW_N2,CW_N3,CW_N4,CW_N5,CW_N6)+IF(A_FEED=2,CHOOSE(MIN(N_CW_A,6)+1,0,1,CW_N2,CW_N3,CW_N4,CW_N5,CW_N6),CHOOSE(MIN(N_CW_A,2)+1,0,CW_A1,CW_A2)))*CW_PER_SWING*AM2400,AM2400))</f>
        <v>26.99149262238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2*ROUNDUP(G2401*1000/V_ZENER,0)*PRICE_Z+(4+IF(CORE_MODE=1,1,0)+IF(OR(CORE_MODE=3,CORE_MODE=4),IF(A_FEED=2,0,1)+2*N_CW+2*N_CW_A,0))*ROUNDUP(G2401*DIODE_SAFETY/V_STICK,0)*PRICE_STICK</f>
        <v>98.4</v>
      </c>
      <c r="AG2401" s="24" t="n">
        <f aca="false">SUM(X2401:AF2401)</f>
        <v>3542.11377201</v>
      </c>
      <c r="AH2401" s="20" t="n">
        <f aca="false">FIXED_BOM</f>
        <v>3754</v>
      </c>
      <c r="AI2401" s="24" t="n">
        <f aca="false">(AG2401+AH2401)*(1+CONT)</f>
        <v>8390.5308378115</v>
      </c>
      <c r="AJ2401" s="24" t="n">
        <f aca="false">IF(AR2401&gt;0,AI2401/AR2401,1000000000000)</f>
        <v>598.07438204695</v>
      </c>
      <c r="AK2401" s="8" t="n">
        <f aca="false">IF(AND(AP2401&gt;=V_NEED,AR2401&gt;=P_MIN,AQ2401&gt;=Z_MIN,F2401&lt;=N_CAP,D2401&lt;=R_MAX,OR(CORONA_REQ=0,O2401&gt;=G2401),OR(CORE_MODE&lt;&gt;3,E_CORE&lt;=E_NULL_MAX),N_CW_A_OK="yes"),1,0)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IF(CORE_MODE=1,G2401,IF(OR(CORE_MODE=3,CORE_MODE=4),IF(A_FEED=2,0,G2401)+(CHOOSE(N_CW+1,0,1,CW_N2,CW_N3,CW_N4,CW_N5,CW_N6)+IF(A_FEED=2,CHOOSE(MIN(N_CW_A,6)+1,0,1,CW_N2,CW_N3,CW_N4,CW_N5,CW_N6),CHOOSE(MIN(N_CW_A,2)+1,0,CW_A1,CW_A2)))*CW_PER_SWING*AM2401,AM2401))</f>
        <v>27.268367297886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2*ROUNDUP(G2402*1000/V_ZENER,0)*PRICE_Z+(4+IF(CORE_MODE=1,1,0)+IF(OR(CORE_MODE=3,CORE_MODE=4),IF(A_FEED=2,0,1)+2*N_CW+2*N_CW_A,0))*ROUNDUP(G2402*DIODE_SAFETY/V_STICK,0)*PRICE_STICK</f>
        <v>98.4</v>
      </c>
      <c r="AG2402" s="24" t="n">
        <f aca="false">SUM(X2402:AF2402)</f>
        <v>4238.70987217</v>
      </c>
      <c r="AH2402" s="20" t="n">
        <f aca="false">FIXED_BOM</f>
        <v>3754</v>
      </c>
      <c r="AI2402" s="24" t="n">
        <f aca="false">(AG2402+AH2402)*(1+CONT)</f>
        <v>9191.6163529955</v>
      </c>
      <c r="AJ2402" s="24" t="n">
        <f aca="false">IF(AR2402&gt;0,AI2402/AR2402,1000000000000)</f>
        <v>513.218201323797</v>
      </c>
      <c r="AK2402" s="8" t="n">
        <f aca="false">IF(AND(AP2402&gt;=V_NEED,AR2402&gt;=P_MIN,AQ2402&gt;=Z_MIN,F2402&lt;=N_CAP,D2402&lt;=R_MAX,OR(CORONA_REQ=0,O2402&gt;=G2402),OR(CORE_MODE&lt;&gt;3,E_CORE&lt;=E_NULL_MAX),N_CW_A_OK="yes"),1,0)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IF(CORE_MODE=1,G2402,IF(OR(CORE_MODE=3,CORE_MODE=4),IF(A_FEED=2,0,G2402)+(CHOOSE(N_CW+1,0,1,CW_N2,CW_N3,CW_N4,CW_N5,CW_N6)+IF(A_FEED=2,CHOOSE(MIN(N_CW_A,6)+1,0,1,CW_N2,CW_N3,CW_N4,CW_N5,CW_N6),CHOOSE(MIN(N_CW_A,2)+1,0,CW_A1,CW_A2)))*CW_PER_SWING*AM2402,AM2402))</f>
        <v>27.479095280208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2*ROUNDUP(G2403*1000/V_ZENER,0)*PRICE_Z+(4+IF(CORE_MODE=1,1,0)+IF(OR(CORE_MODE=3,CORE_MODE=4),IF(A_FEED=2,0,1)+2*N_CW+2*N_CW_A,0))*ROUNDUP(G2403*DIODE_SAFETY/V_STICK,0)*PRICE_STICK</f>
        <v>98.4</v>
      </c>
      <c r="AG2403" s="24" t="n">
        <f aca="false">SUM(X2403:AF2403)</f>
        <v>5075.10793512</v>
      </c>
      <c r="AH2403" s="20" t="n">
        <f aca="false">FIXED_BOM</f>
        <v>3754</v>
      </c>
      <c r="AI2403" s="24" t="n">
        <f aca="false">(AG2403+AH2403)*(1+CONT)</f>
        <v>10153.474125388</v>
      </c>
      <c r="AJ2403" s="24" t="n">
        <f aca="false">IF(AR2403&gt;0,AI2403/AR2403,1000000000000)</f>
        <v>466.105700720587</v>
      </c>
      <c r="AK2403" s="8" t="n">
        <f aca="false">IF(AND(AP2403&gt;=V_NEED,AR2403&gt;=P_MIN,AQ2403&gt;=Z_MIN,F2403&lt;=N_CAP,D2403&lt;=R_MAX,OR(CORONA_REQ=0,O2403&gt;=G2403),OR(CORE_MODE&lt;&gt;3,E_CORE&lt;=E_NULL_MAX),N_CW_A_OK="yes"),1,0)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IF(CORE_MODE=1,G2403,IF(OR(CORE_MODE=3,CORE_MODE=4),IF(A_FEED=2,0,G2403)+(CHOOSE(N_CW+1,0,1,CW_N2,CW_N3,CW_N4,CW_N5,CW_N6)+IF(A_FEED=2,CHOOSE(MIN(N_CW_A,6)+1,0,1,CW_N2,CW_N3,CW_N4,CW_N5,CW_N6),CHOOSE(MIN(N_CW_A,2)+1,0,CW_A1,CW_A2)))*CW_PER_SWING*AM2403,AM2403))</f>
        <v>27.849854626308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2*ROUNDUP(G2404*1000/V_ZENER,0)*PRICE_Z+(4+IF(CORE_MODE=1,1,0)+IF(OR(CORE_MODE=3,CORE_MODE=4),IF(A_FEED=2,0,1)+2*N_CW+2*N_CW_A,0))*ROUNDUP(G2404*DIODE_SAFETY/V_STICK,0)*PRICE_STICK</f>
        <v>98.4</v>
      </c>
      <c r="AG2404" s="24" t="n">
        <f aca="false">SUM(X2404:AF2404)</f>
        <v>6468.30018647</v>
      </c>
      <c r="AH2404" s="20" t="n">
        <f aca="false">FIXED_BOM</f>
        <v>3754</v>
      </c>
      <c r="AI2404" s="24" t="n">
        <f aca="false">(AG2404+AH2404)*(1+CONT)</f>
        <v>11755.6452144405</v>
      </c>
      <c r="AJ2404" s="24" t="n">
        <f aca="false">IF(AR2404&gt;0,AI2404/AR2404,1000000000000)</f>
        <v>397.888649431565</v>
      </c>
      <c r="AK2404" s="8" t="n">
        <f aca="false">IF(AND(AP2404&gt;=V_NEED,AR2404&gt;=P_MIN,AQ2404&gt;=Z_MIN,F2404&lt;=N_CAP,D2404&lt;=R_MAX,OR(CORONA_REQ=0,O2404&gt;=G2404),OR(CORE_MODE&lt;&gt;3,E_CORE&lt;=E_NULL_MAX),N_CW_A_OK="yes"),1,0)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IF(CORE_MODE=1,G2404,IF(OR(CORE_MODE=3,CORE_MODE=4),IF(A_FEED=2,0,G2404)+(CHOOSE(N_CW+1,0,1,CW_N2,CW_N3,CW_N4,CW_N5,CW_N6)+IF(A_FEED=2,CHOOSE(MIN(N_CW_A,6)+1,0,1,CW_N2,CW_N3,CW_N4,CW_N5,CW_N6),CHOOSE(MIN(N_CW_A,2)+1,0,CW_A1,CW_A2)))*CW_PER_SWING*AM2404,AM2404))</f>
        <v>28.469406863898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2*ROUNDUP(G2405*1000/V_ZENER,0)*PRICE_Z+(4+IF(CORE_MODE=1,1,0)+IF(OR(CORE_MODE=3,CORE_MODE=4),IF(A_FEED=2,0,1)+2*N_CW+2*N_CW_A,0))*ROUNDUP(G2405*DIODE_SAFETY/V_STICK,0)*PRICE_STICK</f>
        <v>98.4</v>
      </c>
      <c r="AG2405" s="24" t="n">
        <f aca="false">SUM(X2405:AF2405)</f>
        <v>2037.54888408</v>
      </c>
      <c r="AH2405" s="20" t="n">
        <f aca="false">FIXED_BOM</f>
        <v>3754</v>
      </c>
      <c r="AI2405" s="24" t="n">
        <f aca="false">(AG2405+AH2405)*(1+CONT)</f>
        <v>6660.281216692</v>
      </c>
      <c r="AJ2405" s="24" t="n">
        <f aca="false">IF(AR2405&gt;0,AI2405/AR2405,1000000000000)</f>
        <v>876.239802853316</v>
      </c>
      <c r="AK2405" s="8" t="n">
        <f aca="false">IF(AND(AP2405&gt;=V_NEED,AR2405&gt;=P_MIN,AQ2405&gt;=Z_MIN,F2405&lt;=N_CAP,D2405&lt;=R_MAX,OR(CORONA_REQ=0,O2405&gt;=G2405),OR(CORE_MODE&lt;&gt;3,E_CORE&lt;=E_NULL_MAX),N_CW_A_OK="yes"),1,0)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IF(CORE_MODE=1,G2405,IF(OR(CORE_MODE=3,CORE_MODE=4),IF(A_FEED=2,0,G2405)+(CHOOSE(N_CW+1,0,1,CW_N2,CW_N3,CW_N4,CW_N5,CW_N6)+IF(A_FEED=2,CHOOSE(MIN(N_CW_A,6)+1,0,1,CW_N2,CW_N3,CW_N4,CW_N5,CW_N6),CHOOSE(MIN(N_CW_A,2)+1,0,CW_A1,CW_A2)))*CW_PER_SWING*AM2405,AM2405))</f>
        <v>26.78542088508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2*ROUNDUP(G2406*1000/V_ZENER,0)*PRICE_Z+(4+IF(CORE_MODE=1,1,0)+IF(OR(CORE_MODE=3,CORE_MODE=4),IF(A_FEED=2,0,1)+2*N_CW+2*N_CW_A,0))*ROUNDUP(G2406*DIODE_SAFETY/V_STICK,0)*PRICE_STICK</f>
        <v>98.4</v>
      </c>
      <c r="AG2406" s="24" t="n">
        <f aca="false">SUM(X2406:AF2406)</f>
        <v>2888.16159734</v>
      </c>
      <c r="AH2406" s="20" t="n">
        <f aca="false">FIXED_BOM</f>
        <v>3754</v>
      </c>
      <c r="AI2406" s="24" t="n">
        <f aca="false">(AG2406+AH2406)*(1+CONT)</f>
        <v>7638.485836941</v>
      </c>
      <c r="AJ2406" s="24" t="n">
        <f aca="false">IF(AR2406&gt;0,AI2406/AR2406,1000000000000)</f>
        <v>625.469263468842</v>
      </c>
      <c r="AK2406" s="8" t="n">
        <f aca="false">IF(AND(AP2406&gt;=V_NEED,AR2406&gt;=P_MIN,AQ2406&gt;=Z_MIN,F2406&lt;=N_CAP,D2406&lt;=R_MAX,OR(CORONA_REQ=0,O2406&gt;=G2406),OR(CORE_MODE&lt;&gt;3,E_CORE&lt;=E_NULL_MAX),N_CW_A_OK="yes"),1,0)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IF(CORE_MODE=1,G2406,IF(OR(CORE_MODE=3,CORE_MODE=4),IF(A_FEED=2,0,G2406)+(CHOOSE(N_CW+1,0,1,CW_N2,CW_N3,CW_N4,CW_N5,CW_N6)+IF(A_FEED=2,CHOOSE(MIN(N_CW_A,6)+1,0,1,CW_N2,CW_N3,CW_N4,CW_N5,CW_N6),CHOOSE(MIN(N_CW_A,2)+1,0,CW_A1,CW_A2)))*CW_PER_SWING*AM2406,AM2406))</f>
        <v>27.1282512501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2*ROUNDUP(G2407*1000/V_ZENER,0)*PRICE_Z+(4+IF(CORE_MODE=1,1,0)+IF(OR(CORE_MODE=3,CORE_MODE=4),IF(A_FEED=2,0,1)+2*N_CW+2*N_CW_A,0))*ROUNDUP(G2407*DIODE_SAFETY/V_STICK,0)*PRICE_STICK</f>
        <v>98.4</v>
      </c>
      <c r="AG2407" s="24" t="n">
        <f aca="false">SUM(X2407:AF2407)</f>
        <v>3738.77435363</v>
      </c>
      <c r="AH2407" s="20" t="n">
        <f aca="false">FIXED_BOM</f>
        <v>3754</v>
      </c>
      <c r="AI2407" s="24" t="n">
        <f aca="false">(AG2407+AH2407)*(1+CONT)</f>
        <v>8616.6905066745</v>
      </c>
      <c r="AJ2407" s="24" t="n">
        <f aca="false">IF(AR2407&gt;0,AI2407/AR2407,1000000000000)</f>
        <v>511.864643482678</v>
      </c>
      <c r="AK2407" s="8" t="n">
        <f aca="false">IF(AND(AP2407&gt;=V_NEED,AR2407&gt;=P_MIN,AQ2407&gt;=Z_MIN,F2407&lt;=N_CAP,D2407&lt;=R_MAX,OR(CORONA_REQ=0,O2407&gt;=G2407),OR(CORE_MODE&lt;&gt;3,E_CORE&lt;=E_NULL_MAX),N_CW_A_OK="yes"),1,0)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IF(CORE_MODE=1,G2407,IF(OR(CORE_MODE=3,CORE_MODE=4),IF(A_FEED=2,0,G2407)+(CHOOSE(N_CW+1,0,1,CW_N2,CW_N3,CW_N4,CW_N5,CW_N6)+IF(A_FEED=2,CHOOSE(MIN(N_CW_A,6)+1,0,1,CW_N2,CW_N3,CW_N4,CW_N5,CW_N6),CHOOSE(MIN(N_CW_A,2)+1,0,CW_A1,CW_A2)))*CW_PER_SWING*AM2407,AM2407))</f>
        <v>27.403394158998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2*ROUNDUP(G2408*1000/V_ZENER,0)*PRICE_Z+(4+IF(CORE_MODE=1,1,0)+IF(OR(CORE_MODE=3,CORE_MODE=4),IF(A_FEED=2,0,1)+2*N_CW+2*N_CW_A,0))*ROUNDUP(G2408*DIODE_SAFETY/V_STICK,0)*PRICE_STICK</f>
        <v>98.4</v>
      </c>
      <c r="AG2408" s="24" t="n">
        <f aca="false">SUM(X2408:AF2408)</f>
        <v>4589.38705642</v>
      </c>
      <c r="AH2408" s="20" t="n">
        <f aca="false">FIXED_BOM</f>
        <v>3754</v>
      </c>
      <c r="AI2408" s="24" t="n">
        <f aca="false">(AG2408+AH2408)*(1+CONT)</f>
        <v>9594.895114883</v>
      </c>
      <c r="AJ2408" s="24" t="n">
        <f aca="false">IF(AR2408&gt;0,AI2408/AR2408,1000000000000)</f>
        <v>447.041522568925</v>
      </c>
      <c r="AK2408" s="8" t="n">
        <f aca="false">IF(AND(AP2408&gt;=V_NEED,AR2408&gt;=P_MIN,AQ2408&gt;=Z_MIN,F2408&lt;=N_CAP,D2408&lt;=R_MAX,OR(CORONA_REQ=0,O2408&gt;=G2408),OR(CORE_MODE&lt;&gt;3,E_CORE&lt;=E_NULL_MAX),N_CW_A_OK="yes"),1,0)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IF(CORE_MODE=1,G2408,IF(OR(CORE_MODE=3,CORE_MODE=4),IF(A_FEED=2,0,G2408)+(CHOOSE(N_CW+1,0,1,CW_N2,CW_N3,CW_N4,CW_N5,CW_N6)+IF(A_FEED=2,CHOOSE(MIN(N_CW_A,6)+1,0,1,CW_N2,CW_N3,CW_N4,CW_N5,CW_N6),CHOOSE(MIN(N_CW_A,2)+1,0,CW_A1,CW_A2)))*CW_PER_SWING*AM2408,AM2408))</f>
        <v>27.811369509066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2*ROUNDUP(G2409*1000/V_ZENER,0)*PRICE_Z+(4+IF(CORE_MODE=1,1,0)+IF(OR(CORE_MODE=3,CORE_MODE=4),IF(A_FEED=2,0,1)+2*N_CW+2*N_CW_A,0))*ROUNDUP(G2409*DIODE_SAFETY/V_STICK,0)*PRICE_STICK</f>
        <v>98.4</v>
      </c>
      <c r="AG2409" s="24" t="n">
        <f aca="false">SUM(X2409:AF2409)</f>
        <v>5300.19778295</v>
      </c>
      <c r="AH2409" s="20" t="n">
        <f aca="false">FIXED_BOM</f>
        <v>3754</v>
      </c>
      <c r="AI2409" s="24" t="n">
        <f aca="false">(AG2409+AH2409)*(1+CONT)</f>
        <v>10412.3274503925</v>
      </c>
      <c r="AJ2409" s="24" t="n">
        <f aca="false">IF(AR2409&gt;0,AI2409/AR2409,1000000000000)</f>
        <v>399.314998059383</v>
      </c>
      <c r="AK2409" s="8" t="n">
        <f aca="false">IF(AND(AP2409&gt;=V_NEED,AR2409&gt;=P_MIN,AQ2409&gt;=Z_MIN,F2409&lt;=N_CAP,D2409&lt;=R_MAX,OR(CORONA_REQ=0,O2409&gt;=G2409),OR(CORE_MODE&lt;&gt;3,E_CORE&lt;=E_NULL_MAX),N_CW_A_OK="yes"),1,0)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IF(CORE_MODE=1,G2409,IF(OR(CORE_MODE=3,CORE_MODE=4),IF(A_FEED=2,0,G2409)+(CHOOSE(N_CW+1,0,1,CW_N2,CW_N3,CW_N4,CW_N5,CW_N6)+IF(A_FEED=2,CHOOSE(MIN(N_CW_A,6)+1,0,1,CW_N2,CW_N3,CW_N4,CW_N5,CW_N6),CHOOSE(MIN(N_CW_A,2)+1,0,CW_A1,CW_A2)))*CW_PER_SWING*AM2409,AM2409))</f>
        <v>28.203979675014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2*ROUNDUP(G2410*1000/V_ZENER,0)*PRICE_Z+(4+IF(CORE_MODE=1,1,0)+IF(OR(CORE_MODE=3,CORE_MODE=4),IF(A_FEED=2,0,1)+2*N_CW+2*N_CW_A,0))*ROUNDUP(G2410*DIODE_SAFETY/V_STICK,0)*PRICE_STICK</f>
        <v>98.4</v>
      </c>
      <c r="AG2410" s="24" t="n">
        <f aca="false">SUM(X2410:AF2410)</f>
        <v>7001.423259</v>
      </c>
      <c r="AH2410" s="20" t="n">
        <f aca="false">FIXED_BOM</f>
        <v>3754</v>
      </c>
      <c r="AI2410" s="24" t="n">
        <f aca="false">(AG2410+AH2410)*(1+CONT)</f>
        <v>12368.73674785</v>
      </c>
      <c r="AJ2410" s="24" t="n">
        <f aca="false">IF(AR2410&gt;0,AI2410/AR2410,1000000000000)</f>
        <v>350.2284050272</v>
      </c>
      <c r="AK2410" s="8" t="n">
        <f aca="false">IF(AND(AP2410&gt;=V_NEED,AR2410&gt;=P_MIN,AQ2410&gt;=Z_MIN,F2410&lt;=N_CAP,D2410&lt;=R_MAX,OR(CORONA_REQ=0,O2410&gt;=G2410),OR(CORE_MODE&lt;&gt;3,E_CORE&lt;=E_NULL_MAX),N_CW_A_OK="yes"),1,0)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IF(CORE_MODE=1,G2410,IF(OR(CORE_MODE=3,CORE_MODE=4),IF(A_FEED=2,0,G2410)+(CHOOSE(N_CW+1,0,1,CW_N2,CW_N3,CW_N4,CW_N5,CW_N6)+IF(A_FEED=2,CHOOSE(MIN(N_CW_A,6)+1,0,1,CW_N2,CW_N3,CW_N4,CW_N5,CW_N6),CHOOSE(MIN(N_CW_A,2)+1,0,CW_A1,CW_A2)))*CW_PER_SWING*AM2410,AM2410))</f>
        <v>28.817347638222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2*ROUNDUP(G2411*1000/V_ZENER,0)*PRICE_Z+(4+IF(CORE_MODE=1,1,0)+IF(OR(CORE_MODE=3,CORE_MODE=4),IF(A_FEED=2,0,1)+2*N_CW+2*N_CW_A,0))*ROUNDUP(G2411*DIODE_SAFETY/V_STICK,0)*PRICE_STICK</f>
        <v>98.4</v>
      </c>
      <c r="AG2411" s="24" t="n">
        <f aca="false">SUM(X2411:AF2411)</f>
        <v>2205.78012902</v>
      </c>
      <c r="AH2411" s="20" t="n">
        <f aca="false">FIXED_BOM</f>
        <v>3754</v>
      </c>
      <c r="AI2411" s="24" t="n">
        <f aca="false">(AG2411+AH2411)*(1+CONT)</f>
        <v>6853.747148373</v>
      </c>
      <c r="AJ2411" s="24" t="n">
        <f aca="false">IF(AR2411&gt;0,AI2411/AR2411,1000000000000)</f>
        <v>800.18212559902</v>
      </c>
      <c r="AK2411" s="8" t="n">
        <f aca="false">IF(AND(AP2411&gt;=V_NEED,AR2411&gt;=P_MIN,AQ2411&gt;=Z_MIN,F2411&lt;=N_CAP,D2411&lt;=R_MAX,OR(CORONA_REQ=0,O2411&gt;=G2411),OR(CORE_MODE&lt;&gt;3,E_CORE&lt;=E_NULL_MAX),N_CW_A_OK="yes"),1,0)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IF(CORE_MODE=1,G2411,IF(OR(CORE_MODE=3,CORE_MODE=4),IF(A_FEED=2,0,G2411)+(CHOOSE(N_CW+1,0,1,CW_N2,CW_N3,CW_N4,CW_N5,CW_N6)+IF(A_FEED=2,CHOOSE(MIN(N_CW_A,6)+1,0,1,CW_N2,CW_N3,CW_N4,CW_N5,CW_N6),CHOOSE(MIN(N_CW_A,2)+1,0,CW_A1,CW_A2)))*CW_PER_SWING*AM2411,AM2411))</f>
        <v>26.722020400218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2*ROUNDUP(G2412*1000/V_ZENER,0)*PRICE_Z+(4+IF(CORE_MODE=1,1,0)+IF(OR(CORE_MODE=3,CORE_MODE=4),IF(A_FEED=2,0,1)+2*N_CW+2*N_CW_A,0))*ROUNDUP(G2412*DIODE_SAFETY/V_STICK,0)*PRICE_STICK</f>
        <v>98.4</v>
      </c>
      <c r="AG2412" s="24" t="n">
        <f aca="false">SUM(X2412:AF2412)</f>
        <v>3070.60747015</v>
      </c>
      <c r="AH2412" s="20" t="n">
        <f aca="false">FIXED_BOM</f>
        <v>3754</v>
      </c>
      <c r="AI2412" s="24" t="n">
        <f aca="false">(AG2412+AH2412)*(1+CONT)</f>
        <v>7848.2985906725</v>
      </c>
      <c r="AJ2412" s="24" t="n">
        <f aca="false">IF(AR2412&gt;0,AI2412/AR2412,1000000000000)</f>
        <v>571.960720931137</v>
      </c>
      <c r="AK2412" s="8" t="n">
        <f aca="false">IF(AND(AP2412&gt;=V_NEED,AR2412&gt;=P_MIN,AQ2412&gt;=Z_MIN,F2412&lt;=N_CAP,D2412&lt;=R_MAX,OR(CORONA_REQ=0,O2412&gt;=G2412),OR(CORE_MODE&lt;&gt;3,E_CORE&lt;=E_NULL_MAX),N_CW_A_OK="yes"),1,0)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IF(CORE_MODE=1,G2412,IF(OR(CORE_MODE=3,CORE_MODE=4),IF(A_FEED=2,0,G2412)+(CHOOSE(N_CW+1,0,1,CW_N2,CW_N3,CW_N4,CW_N5,CW_N6)+IF(A_FEED=2,CHOOSE(MIN(N_CW_A,6)+1,0,1,CW_N2,CW_N3,CW_N4,CW_N5,CW_N6),CHOOSE(MIN(N_CW_A,2)+1,0,CW_A1,CW_A2)))*CW_PER_SWING*AM2412,AM2412))</f>
        <v>27.116060971428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2*ROUNDUP(G2413*1000/V_ZENER,0)*PRICE_Z+(4+IF(CORE_MODE=1,1,0)+IF(OR(CORE_MODE=3,CORE_MODE=4),IF(A_FEED=2,0,1)+2*N_CW+2*N_CW_A,0))*ROUNDUP(G2413*DIODE_SAFETY/V_STICK,0)*PRICE_STICK</f>
        <v>98.4</v>
      </c>
      <c r="AG2413" s="24" t="n">
        <f aca="false">SUM(X2413:AF2413)</f>
        <v>3935.43486978</v>
      </c>
      <c r="AH2413" s="20" t="n">
        <f aca="false">FIXED_BOM</f>
        <v>3754</v>
      </c>
      <c r="AI2413" s="24" t="n">
        <f aca="false">(AG2413+AH2413)*(1+CONT)</f>
        <v>8842.850100247</v>
      </c>
      <c r="AJ2413" s="24" t="n">
        <f aca="false">IF(AR2413&gt;0,AI2413/AR2413,1000000000000)</f>
        <v>467.769663639028</v>
      </c>
      <c r="AK2413" s="8" t="n">
        <f aca="false">IF(AND(AP2413&gt;=V_NEED,AR2413&gt;=P_MIN,AQ2413&gt;=Z_MIN,F2413&lt;=N_CAP,D2413&lt;=R_MAX,OR(CORONA_REQ=0,O2413&gt;=G2413),OR(CORE_MODE&lt;&gt;3,E_CORE&lt;=E_NULL_MAX),N_CW_A_OK="yes"),1,0)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IF(CORE_MODE=1,G2413,IF(OR(CORE_MODE=3,CORE_MODE=4),IF(A_FEED=2,0,G2413)+(CHOOSE(N_CW+1,0,1,CW_N2,CW_N3,CW_N4,CW_N5,CW_N6)+IF(A_FEED=2,CHOOSE(MIN(N_CW_A,6)+1,0,1,CW_N2,CW_N3,CW_N4,CW_N5,CW_N6),CHOOSE(MIN(N_CW_A,2)+1,0,CW_A1,CW_A2)))*CW_PER_SWING*AM2413,AM2413))</f>
        <v>27.488114897958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2*ROUNDUP(G2414*1000/V_ZENER,0)*PRICE_Z+(4+IF(CORE_MODE=1,1,0)+IF(OR(CORE_MODE=3,CORE_MODE=4),IF(A_FEED=2,0,1)+2*N_CW+2*N_CW_A,0))*ROUNDUP(G2414*DIODE_SAFETY/V_STICK,0)*PRICE_STICK</f>
        <v>98.4</v>
      </c>
      <c r="AG2414" s="24" t="n">
        <f aca="false">SUM(X2414:AF2414)</f>
        <v>4800.26220941</v>
      </c>
      <c r="AH2414" s="20" t="n">
        <f aca="false">FIXED_BOM</f>
        <v>3754</v>
      </c>
      <c r="AI2414" s="24" t="n">
        <f aca="false">(AG2414+AH2414)*(1+CONT)</f>
        <v>9837.4015408215</v>
      </c>
      <c r="AJ2414" s="24" t="n">
        <f aca="false">IF(AR2414&gt;0,AI2414/AR2414,1000000000000)</f>
        <v>408.629287709405</v>
      </c>
      <c r="AK2414" s="8" t="n">
        <f aca="false">IF(AND(AP2414&gt;=V_NEED,AR2414&gt;=P_MIN,AQ2414&gt;=Z_MIN,F2414&lt;=N_CAP,D2414&lt;=R_MAX,OR(CORONA_REQ=0,O2414&gt;=G2414),OR(CORE_MODE&lt;&gt;3,E_CORE&lt;=E_NULL_MAX),N_CW_A_OK="yes"),1,0)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IF(CORE_MODE=1,G2414,IF(OR(CORE_MODE=3,CORE_MODE=4),IF(A_FEED=2,0,G2414)+(CHOOSE(N_CW+1,0,1,CW_N2,CW_N3,CW_N4,CW_N5,CW_N6)+IF(A_FEED=2,CHOOSE(MIN(N_CW_A,6)+1,0,1,CW_N2,CW_N3,CW_N4,CW_N5,CW_N6),CHOOSE(MIN(N_CW_A,2)+1,0,CW_A1,CW_A2)))*CW_PER_SWING*AM2414,AM2414))</f>
        <v>27.954677440404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2*ROUNDUP(G2415*1000/V_ZENER,0)*PRICE_Z+(4+IF(CORE_MODE=1,1,0)+IF(OR(CORE_MODE=3,CORE_MODE=4),IF(A_FEED=2,0,1)+2*N_CW+2*N_CW_A,0))*ROUNDUP(G2415*DIODE_SAFETY/V_STICK,0)*PRICE_STICK</f>
        <v>98.4</v>
      </c>
      <c r="AG2415" s="24" t="n">
        <f aca="false">SUM(X2415:AF2415)</f>
        <v>5665.08962251</v>
      </c>
      <c r="AH2415" s="20" t="n">
        <f aca="false">FIXED_BOM</f>
        <v>3754</v>
      </c>
      <c r="AI2415" s="24" t="n">
        <f aca="false">(AG2415+AH2415)*(1+CONT)</f>
        <v>10831.9530658865</v>
      </c>
      <c r="AJ2415" s="24" t="n">
        <f aca="false">IF(AR2415&gt;0,AI2415/AR2415,1000000000000)</f>
        <v>370.485663452214</v>
      </c>
      <c r="AK2415" s="8" t="n">
        <f aca="false">IF(AND(AP2415&gt;=V_NEED,AR2415&gt;=P_MIN,AQ2415&gt;=Z_MIN,F2415&lt;=N_CAP,D2415&lt;=R_MAX,OR(CORONA_REQ=0,O2415&gt;=G2415),OR(CORE_MODE&lt;&gt;3,E_CORE&lt;=E_NULL_MAX),N_CW_A_OK="yes"),1,0)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IF(CORE_MODE=1,G2415,IF(OR(CORE_MODE=3,CORE_MODE=4),IF(A_FEED=2,0,G2415)+(CHOOSE(N_CW+1,0,1,CW_N2,CW_N3,CW_N4,CW_N5,CW_N6)+IF(A_FEED=2,CHOOSE(MIN(N_CW_A,6)+1,0,1,CW_N2,CW_N3,CW_N4,CW_N5,CW_N6),CHOOSE(MIN(N_CW_A,2)+1,0,CW_A1,CW_A2)))*CW_PER_SWING*AM2415,AM2415))</f>
        <v>28.33174415214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2*ROUNDUP(G2416*1000/V_ZENER,0)*PRICE_Z+(4+IF(CORE_MODE=1,1,0)+IF(OR(CORE_MODE=3,CORE_MODE=4),IF(A_FEED=2,0,1)+2*N_CW+2*N_CW_A,0))*ROUNDUP(G2416*DIODE_SAFETY/V_STICK,0)*PRICE_STICK</f>
        <v>98.4</v>
      </c>
      <c r="AG2416" s="24" t="n">
        <f aca="false">SUM(X2416:AF2416)</f>
        <v>7394.74437374</v>
      </c>
      <c r="AH2416" s="20" t="n">
        <f aca="false">FIXED_BOM</f>
        <v>3754</v>
      </c>
      <c r="AI2416" s="24" t="n">
        <f aca="false">(AG2416+AH2416)*(1+CONT)</f>
        <v>12821.056029801</v>
      </c>
      <c r="AJ2416" s="24" t="n">
        <f aca="false">IF(AR2416&gt;0,AI2416/AR2416,1000000000000)</f>
        <v>324.088235784979</v>
      </c>
      <c r="AK2416" s="8" t="n">
        <f aca="false">IF(AND(AP2416&gt;=V_NEED,AR2416&gt;=P_MIN,AQ2416&gt;=Z_MIN,F2416&lt;=N_CAP,D2416&lt;=R_MAX,OR(CORONA_REQ=0,O2416&gt;=G2416),OR(CORE_MODE&lt;&gt;3,E_CORE&lt;=E_NULL_MAX),N_CW_A_OK="yes"),1,0)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IF(CORE_MODE=1,G2416,IF(OR(CORE_MODE=3,CORE_MODE=4),IF(A_FEED=2,0,G2416)+(CHOOSE(N_CW+1,0,1,CW_N2,CW_N3,CW_N4,CW_N5,CW_N6)+IF(A_FEED=2,CHOOSE(MIN(N_CW_A,6)+1,0,1,CW_N2,CW_N3,CW_N4,CW_N5,CW_N6),CHOOSE(MIN(N_CW_A,2)+1,0,CW_A1,CW_A2)))*CW_PER_SWING*AM2416,AM2416))</f>
        <v>29.144672749764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2*ROUNDUP(G2417*1000/V_ZENER,0)*PRICE_Z+(4+IF(CORE_MODE=1,1,0)+IF(OR(CORE_MODE=3,CORE_MODE=4),IF(A_FEED=2,0,1)+2*N_CW+2*N_CW_A,0))*ROUNDUP(G2417*DIODE_SAFETY/V_STICK,0)*PRICE_STICK</f>
        <v>98.4</v>
      </c>
      <c r="AG2417" s="24" t="n">
        <f aca="false">SUM(X2417:AF2417)</f>
        <v>2156.60414169</v>
      </c>
      <c r="AH2417" s="20" t="n">
        <f aca="false">FIXED_BOM</f>
        <v>3754</v>
      </c>
      <c r="AI2417" s="24" t="n">
        <f aca="false">(AG2417+AH2417)*(1+CONT)</f>
        <v>6797.1947629435</v>
      </c>
      <c r="AJ2417" s="24" t="n">
        <f aca="false">IF(AR2417&gt;0,AI2417/AR2417,1000000000000)</f>
        <v>1094.2784357247</v>
      </c>
      <c r="AK2417" s="8" t="n">
        <f aca="false">IF(AND(AP2417&gt;=V_NEED,AR2417&gt;=P_MIN,AQ2417&gt;=Z_MIN,F2417&lt;=N_CAP,D2417&lt;=R_MAX,OR(CORONA_REQ=0,O2417&gt;=G2417),OR(CORE_MODE&lt;&gt;3,E_CORE&lt;=E_NULL_MAX),N_CW_A_OK="yes"),1,0)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IF(CORE_MODE=1,G2417,IF(OR(CORE_MODE=3,CORE_MODE=4),IF(A_FEED=2,0,G2417)+(CHOOSE(N_CW+1,0,1,CW_N2,CW_N3,CW_N4,CW_N5,CW_N6)+IF(A_FEED=2,CHOOSE(MIN(N_CW_A,6)+1,0,1,CW_N2,CW_N3,CW_N4,CW_N5,CW_N6),CHOOSE(MIN(N_CW_A,2)+1,0,CW_A1,CW_A2)))*CW_PER_SWING*AM2417,AM2417))</f>
        <v>26.703942963984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2*ROUNDUP(G2418*1000/V_ZENER,0)*PRICE_Z+(4+IF(CORE_MODE=1,1,0)+IF(OR(CORE_MODE=3,CORE_MODE=4),IF(A_FEED=2,0,1)+2*N_CW+2*N_CW_A,0))*ROUNDUP(G2418*DIODE_SAFETY/V_STICK,0)*PRICE_STICK</f>
        <v>98.4</v>
      </c>
      <c r="AG2418" s="24" t="n">
        <f aca="false">SUM(X2418:AF2418)</f>
        <v>2906.99819107</v>
      </c>
      <c r="AH2418" s="20" t="n">
        <f aca="false">FIXED_BOM</f>
        <v>3754</v>
      </c>
      <c r="AI2418" s="24" t="n">
        <f aca="false">(AG2418+AH2418)*(1+CONT)</f>
        <v>7660.1479197305</v>
      </c>
      <c r="AJ2418" s="24" t="n">
        <f aca="false">IF(AR2418&gt;0,AI2418/AR2418,1000000000000)</f>
        <v>764.027327685542</v>
      </c>
      <c r="AK2418" s="8" t="n">
        <f aca="false">IF(AND(AP2418&gt;=V_NEED,AR2418&gt;=P_MIN,AQ2418&gt;=Z_MIN,F2418&lt;=N_CAP,D2418&lt;=R_MAX,OR(CORONA_REQ=0,O2418&gt;=G2418),OR(CORE_MODE&lt;&gt;3,E_CORE&lt;=E_NULL_MAX),N_CW_A_OK="yes"),1,0)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IF(CORE_MODE=1,G2418,IF(OR(CORE_MODE=3,CORE_MODE=4),IF(A_FEED=2,0,G2418)+(CHOOSE(N_CW+1,0,1,CW_N2,CW_N3,CW_N4,CW_N5,CW_N6)+IF(A_FEED=2,CHOOSE(MIN(N_CW_A,6)+1,0,1,CW_N2,CW_N3,CW_N4,CW_N5,CW_N6),CHOOSE(MIN(N_CW_A,2)+1,0,CW_A1,CW_A2)))*CW_PER_SWING*AM2418,AM2418))</f>
        <v>26.964340389558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2*ROUNDUP(G2419*1000/V_ZENER,0)*PRICE_Z+(4+IF(CORE_MODE=1,1,0)+IF(OR(CORE_MODE=3,CORE_MODE=4),IF(A_FEED=2,0,1)+2*N_CW+2*N_CW_A,0))*ROUNDUP(G2419*DIODE_SAFETY/V_STICK,0)*PRICE_STICK</f>
        <v>98.4</v>
      </c>
      <c r="AG2419" s="24" t="n">
        <f aca="false">SUM(X2419:AF2419)</f>
        <v>3817.13857668</v>
      </c>
      <c r="AH2419" s="20" t="n">
        <f aca="false">FIXED_BOM</f>
        <v>3754</v>
      </c>
      <c r="AI2419" s="24" t="n">
        <f aca="false">(AG2419+AH2419)*(1+CONT)</f>
        <v>8706.809363182</v>
      </c>
      <c r="AJ2419" s="24" t="n">
        <f aca="false">IF(AR2419&gt;0,AI2419/AR2419,1000000000000)</f>
        <v>628.035293022496</v>
      </c>
      <c r="AK2419" s="8" t="n">
        <f aca="false">IF(AND(AP2419&gt;=V_NEED,AR2419&gt;=P_MIN,AQ2419&gt;=Z_MIN,F2419&lt;=N_CAP,D2419&lt;=R_MAX,OR(CORONA_REQ=0,O2419&gt;=G2419),OR(CORE_MODE&lt;&gt;3,E_CORE&lt;=E_NULL_MAX),N_CW_A_OK="yes"),1,0)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IF(CORE_MODE=1,G2419,IF(OR(CORE_MODE=3,CORE_MODE=4),IF(A_FEED=2,0,G2419)+(CHOOSE(N_CW+1,0,1,CW_N2,CW_N3,CW_N4,CW_N5,CW_N6)+IF(A_FEED=2,CHOOSE(MIN(N_CW_A,6)+1,0,1,CW_N2,CW_N3,CW_N4,CW_N5,CW_N6),CHOOSE(MIN(N_CW_A,2)+1,0,CW_A1,CW_A2)))*CW_PER_SWING*AM2419,AM2419))</f>
        <v>27.239992641576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2*ROUNDUP(G2420*1000/V_ZENER,0)*PRICE_Z+(4+IF(CORE_MODE=1,1,0)+IF(OR(CORE_MODE=3,CORE_MODE=4),IF(A_FEED=2,0,1)+2*N_CW+2*N_CW_A,0))*ROUNDUP(G2420*DIODE_SAFETY/V_STICK,0)*PRICE_STICK</f>
        <v>98.4</v>
      </c>
      <c r="AG2420" s="24" t="n">
        <f aca="false">SUM(X2420:AF2420)</f>
        <v>4567.53262606</v>
      </c>
      <c r="AH2420" s="20" t="n">
        <f aca="false">FIXED_BOM</f>
        <v>3754</v>
      </c>
      <c r="AI2420" s="24" t="n">
        <f aca="false">(AG2420+AH2420)*(1+CONT)</f>
        <v>9569.762519969</v>
      </c>
      <c r="AJ2420" s="24" t="n">
        <f aca="false">IF(AR2420&gt;0,AI2420/AR2420,1000000000000)</f>
        <v>540.667695409131</v>
      </c>
      <c r="AK2420" s="8" t="n">
        <f aca="false">IF(AND(AP2420&gt;=V_NEED,AR2420&gt;=P_MIN,AQ2420&gt;=Z_MIN,F2420&lt;=N_CAP,D2420&lt;=R_MAX,OR(CORONA_REQ=0,O2420&gt;=G2420),OR(CORE_MODE&lt;&gt;3,E_CORE&lt;=E_NULL_MAX),N_CW_A_OK="yes"),1,0)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IF(CORE_MODE=1,G2420,IF(OR(CORE_MODE=3,CORE_MODE=4),IF(A_FEED=2,0,G2420)+(CHOOSE(N_CW+1,0,1,CW_N2,CW_N3,CW_N4,CW_N5,CW_N6)+IF(A_FEED=2,CHOOSE(MIN(N_CW_A,6)+1,0,1,CW_N2,CW_N3,CW_N4,CW_N5,CW_N6),CHOOSE(MIN(N_CW_A,2)+1,0,CW_A1,CW_A2)))*CW_PER_SWING*AM2420,AM2420))</f>
        <v>27.449812295334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2*ROUNDUP(G2421*1000/V_ZENER,0)*PRICE_Z+(4+IF(CORE_MODE=1,1,0)+IF(OR(CORE_MODE=3,CORE_MODE=4),IF(A_FEED=2,0,1)+2*N_CW+2*N_CW_A,0))*ROUNDUP(G2421*DIODE_SAFETY/V_STICK,0)*PRICE_STICK</f>
        <v>98.4</v>
      </c>
      <c r="AG2421" s="24" t="n">
        <f aca="false">SUM(X2421:AF2421)</f>
        <v>5477.67301017</v>
      </c>
      <c r="AH2421" s="20" t="n">
        <f aca="false">FIXED_BOM</f>
        <v>3754</v>
      </c>
      <c r="AI2421" s="24" t="n">
        <f aca="false">(AG2421+AH2421)*(1+CONT)</f>
        <v>10616.4239616955</v>
      </c>
      <c r="AJ2421" s="24" t="n">
        <f aca="false">IF(AR2421&gt;0,AI2421/AR2421,1000000000000)</f>
        <v>492.884631935852</v>
      </c>
      <c r="AK2421" s="8" t="n">
        <f aca="false">IF(AND(AP2421&gt;=V_NEED,AR2421&gt;=P_MIN,AQ2421&gt;=Z_MIN,F2421&lt;=N_CAP,D2421&lt;=R_MAX,OR(CORONA_REQ=0,O2421&gt;=G2421),OR(CORE_MODE&lt;&gt;3,E_CORE&lt;=E_NULL_MAX),N_CW_A_OK="yes"),1,0)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IF(CORE_MODE=1,G2421,IF(OR(CORE_MODE=3,CORE_MODE=4),IF(A_FEED=2,0,G2421)+(CHOOSE(N_CW+1,0,1,CW_N2,CW_N3,CW_N4,CW_N5,CW_N6)+IF(A_FEED=2,CHOOSE(MIN(N_CW_A,6)+1,0,1,CW_N2,CW_N3,CW_N4,CW_N5,CW_N6),CHOOSE(MIN(N_CW_A,2)+1,0,CW_A1,CW_A2)))*CW_PER_SWING*AM2421,AM2421))</f>
        <v>27.81813528351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2*ROUNDUP(G2422*1000/V_ZENER,0)*PRICE_Z+(4+IF(CORE_MODE=1,1,0)+IF(OR(CORE_MODE=3,CORE_MODE=4),IF(A_FEED=2,0,1)+2*N_CW+2*N_CW_A,0))*ROUNDUP(G2422*DIODE_SAFETY/V_STICK,0)*PRICE_STICK</f>
        <v>98.4</v>
      </c>
      <c r="AG2422" s="24" t="n">
        <f aca="false">SUM(X2422:AF2422)</f>
        <v>6978.46103996</v>
      </c>
      <c r="AH2422" s="20" t="n">
        <f aca="false">FIXED_BOM</f>
        <v>3754</v>
      </c>
      <c r="AI2422" s="24" t="n">
        <f aca="false">(AG2422+AH2422)*(1+CONT)</f>
        <v>12342.330195954</v>
      </c>
      <c r="AJ2422" s="24" t="n">
        <f aca="false">IF(AR2422&gt;0,AI2422/AR2422,1000000000000)</f>
        <v>422.691515914173</v>
      </c>
      <c r="AK2422" s="8" t="n">
        <f aca="false">IF(AND(AP2422&gt;=V_NEED,AR2422&gt;=P_MIN,AQ2422&gt;=Z_MIN,F2422&lt;=N_CAP,D2422&lt;=R_MAX,OR(CORONA_REQ=0,O2422&gt;=G2422),OR(CORE_MODE&lt;&gt;3,E_CORE&lt;=E_NULL_MAX),N_CW_A_OK="yes"),1,0)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IF(CORE_MODE=1,G2422,IF(OR(CORE_MODE=3,CORE_MODE=4),IF(A_FEED=2,0,G2422)+(CHOOSE(N_CW+1,0,1,CW_N2,CW_N3,CW_N4,CW_N5,CW_N6)+IF(A_FEED=2,CHOOSE(MIN(N_CW_A,6)+1,0,1,CW_N2,CW_N3,CW_N4,CW_N5,CW_N6),CHOOSE(MIN(N_CW_A,2)+1,0,CW_A1,CW_A2)))*CW_PER_SWING*AM2422,AM2422))</f>
        <v>28.432598334426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2*ROUNDUP(G2423*1000/V_ZENER,0)*PRICE_Z+(4+IF(CORE_MODE=1,1,0)+IF(OR(CORE_MODE=3,CORE_MODE=4),IF(A_FEED=2,0,1)+2*N_CW+2*N_CW_A,0))*ROUNDUP(G2423*DIODE_SAFETY/V_STICK,0)*PRICE_STICK</f>
        <v>98.4</v>
      </c>
      <c r="AG2423" s="24" t="n">
        <f aca="false">SUM(X2423:AF2423)</f>
        <v>2194.50983994</v>
      </c>
      <c r="AH2423" s="20" t="n">
        <f aca="false">FIXED_BOM</f>
        <v>3754</v>
      </c>
      <c r="AI2423" s="24" t="n">
        <f aca="false">(AG2423+AH2423)*(1+CONT)</f>
        <v>6840.786315931</v>
      </c>
      <c r="AJ2423" s="24" t="n">
        <f aca="false">IF(AR2423&gt;0,AI2423/AR2423,1000000000000)</f>
        <v>913.611204277747</v>
      </c>
      <c r="AK2423" s="8" t="n">
        <f aca="false">IF(AND(AP2423&gt;=V_NEED,AR2423&gt;=P_MIN,AQ2423&gt;=Z_MIN,F2423&lt;=N_CAP,D2423&lt;=R_MAX,OR(CORONA_REQ=0,O2423&gt;=G2423),OR(CORE_MODE&lt;&gt;3,E_CORE&lt;=E_NULL_MAX),N_CW_A_OK="yes"),1,0)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IF(CORE_MODE=1,G2423,IF(OR(CORE_MODE=3,CORE_MODE=4),IF(A_FEED=2,0,G2423)+(CHOOSE(N_CW+1,0,1,CW_N2,CW_N3,CW_N4,CW_N5,CW_N6)+IF(A_FEED=2,CHOOSE(MIN(N_CW_A,6)+1,0,1,CW_N2,CW_N3,CW_N4,CW_N5,CW_N6),CHOOSE(MIN(N_CW_A,2)+1,0,CW_A1,CW_A2)))*CW_PER_SWING*AM2423,AM2423))</f>
        <v>26.738421248682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2*ROUNDUP(G2424*1000/V_ZENER,0)*PRICE_Z+(4+IF(CORE_MODE=1,1,0)+IF(OR(CORE_MODE=3,CORE_MODE=4),IF(A_FEED=2,0,1)+2*N_CW+2*N_CW_A,0))*ROUNDUP(G2424*DIODE_SAFETY/V_STICK,0)*PRICE_STICK</f>
        <v>98.4</v>
      </c>
      <c r="AG2424" s="24" t="n">
        <f aca="false">SUM(X2424:AF2424)</f>
        <v>3123.60309113</v>
      </c>
      <c r="AH2424" s="20" t="n">
        <f aca="false">FIXED_BOM</f>
        <v>3754</v>
      </c>
      <c r="AI2424" s="24" t="n">
        <f aca="false">(AG2424+AH2424)*(1+CONT)</f>
        <v>7909.2435547995</v>
      </c>
      <c r="AJ2424" s="24" t="n">
        <f aca="false">IF(AR2424&gt;0,AI2424/AR2424,1000000000000)</f>
        <v>656.414354656792</v>
      </c>
      <c r="AK2424" s="8" t="n">
        <f aca="false">IF(AND(AP2424&gt;=V_NEED,AR2424&gt;=P_MIN,AQ2424&gt;=Z_MIN,F2424&lt;=N_CAP,D2424&lt;=R_MAX,OR(CORONA_REQ=0,O2424&gt;=G2424),OR(CORE_MODE&lt;&gt;3,E_CORE&lt;=E_NULL_MAX),N_CW_A_OK="yes"),1,0)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IF(CORE_MODE=1,G2424,IF(OR(CORE_MODE=3,CORE_MODE=4),IF(A_FEED=2,0,G2424)+(CHOOSE(N_CW+1,0,1,CW_N2,CW_N3,CW_N4,CW_N5,CW_N6)+IF(A_FEED=2,CHOOSE(MIN(N_CW_A,6)+1,0,1,CW_N2,CW_N3,CW_N4,CW_N5,CW_N6),CHOOSE(MIN(N_CW_A,2)+1,0,CW_A1,CW_A2)))*CW_PER_SWING*AM2424,AM2424))</f>
        <v>27.081939226914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2*ROUNDUP(G2425*1000/V_ZENER,0)*PRICE_Z+(4+IF(CORE_MODE=1,1,0)+IF(OR(CORE_MODE=3,CORE_MODE=4),IF(A_FEED=2,0,1)+2*N_CW+2*N_CW_A,0))*ROUNDUP(G2425*DIODE_SAFETY/V_STICK,0)*PRICE_STICK</f>
        <v>98.4</v>
      </c>
      <c r="AG2425" s="24" t="n">
        <f aca="false">SUM(X2425:AF2425)</f>
        <v>4052.69638535</v>
      </c>
      <c r="AH2425" s="20" t="n">
        <f aca="false">FIXED_BOM</f>
        <v>3754</v>
      </c>
      <c r="AI2425" s="24" t="n">
        <f aca="false">(AG2425+AH2425)*(1+CONT)</f>
        <v>8977.7008431525</v>
      </c>
      <c r="AJ2425" s="24" t="n">
        <f aca="false">IF(AR2425&gt;0,AI2425/AR2425,1000000000000)</f>
        <v>540.51833107282</v>
      </c>
      <c r="AK2425" s="8" t="n">
        <f aca="false">IF(AND(AP2425&gt;=V_NEED,AR2425&gt;=P_MIN,AQ2425&gt;=Z_MIN,F2425&lt;=N_CAP,D2425&lt;=R_MAX,OR(CORONA_REQ=0,O2425&gt;=G2425),OR(CORE_MODE&lt;&gt;3,E_CORE&lt;=E_NULL_MAX),N_CW_A_OK="yes"),1,0)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IF(CORE_MODE=1,G2425,IF(OR(CORE_MODE=3,CORE_MODE=4),IF(A_FEED=2,0,G2425)+(CHOOSE(N_CW+1,0,1,CW_N2,CW_N3,CW_N4,CW_N5,CW_N6)+IF(A_FEED=2,CHOOSE(MIN(N_CW_A,6)+1,0,1,CW_N2,CW_N3,CW_N4,CW_N5,CW_N6),CHOOSE(MIN(N_CW_A,2)+1,0,CW_A1,CW_A2)))*CW_PER_SWING*AM2425,AM2425))</f>
        <v>27.356386033548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2*ROUNDUP(G2426*1000/V_ZENER,0)*PRICE_Z+(4+IF(CORE_MODE=1,1,0)+IF(OR(CORE_MODE=3,CORE_MODE=4),IF(A_FEED=2,0,1)+2*N_CW+2*N_CW_A,0))*ROUNDUP(G2426*DIODE_SAFETY/V_STICK,0)*PRICE_STICK</f>
        <v>98.4</v>
      </c>
      <c r="AG2426" s="24" t="n">
        <f aca="false">SUM(X2426:AF2426)</f>
        <v>4981.78962607</v>
      </c>
      <c r="AH2426" s="20" t="n">
        <f aca="false">FIXED_BOM</f>
        <v>3754</v>
      </c>
      <c r="AI2426" s="24" t="n">
        <f aca="false">(AG2426+AH2426)*(1+CONT)</f>
        <v>10046.1580699805</v>
      </c>
      <c r="AJ2426" s="24" t="n">
        <f aca="false">IF(AR2426&gt;0,AI2426/AR2426,1000000000000)</f>
        <v>474.38440407568</v>
      </c>
      <c r="AK2426" s="8" t="n">
        <f aca="false">IF(AND(AP2426&gt;=V_NEED,AR2426&gt;=P_MIN,AQ2426&gt;=Z_MIN,F2426&lt;=N_CAP,D2426&lt;=R_MAX,OR(CORONA_REQ=0,O2426&gt;=G2426),OR(CORE_MODE&lt;&gt;3,E_CORE&lt;=E_NULL_MAX),N_CW_A_OK="yes"),1,0)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IF(CORE_MODE=1,G2426,IF(OR(CORE_MODE=3,CORE_MODE=4),IF(A_FEED=2,0,G2426)+(CHOOSE(N_CW+1,0,1,CW_N2,CW_N3,CW_N4,CW_N5,CW_N6)+IF(A_FEED=2,CHOOSE(MIN(N_CW_A,6)+1,0,1,CW_N2,CW_N3,CW_N4,CW_N5,CW_N6),CHOOSE(MIN(N_CW_A,2)+1,0,CW_A1,CW_A2)))*CW_PER_SWING*AM2426,AM2426))</f>
        <v>27.760299372234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2*ROUNDUP(G2427*1000/V_ZENER,0)*PRICE_Z+(4+IF(CORE_MODE=1,1,0)+IF(OR(CORE_MODE=3,CORE_MODE=4),IF(A_FEED=2,0,1)+2*N_CW+2*N_CW_A,0))*ROUNDUP(G2427*DIODE_SAFETY/V_STICK,0)*PRICE_STICK</f>
        <v>98.4</v>
      </c>
      <c r="AG2427" s="24" t="n">
        <f aca="false">SUM(X2427:AF2427)</f>
        <v>5751.13651859</v>
      </c>
      <c r="AH2427" s="20" t="n">
        <f aca="false">FIXED_BOM</f>
        <v>3754</v>
      </c>
      <c r="AI2427" s="24" t="n">
        <f aca="false">(AG2427+AH2427)*(1+CONT)</f>
        <v>10930.9069963785</v>
      </c>
      <c r="AJ2427" s="24" t="n">
        <f aca="false">IF(AR2427&gt;0,AI2427/AR2427,1000000000000)</f>
        <v>424.857099584557</v>
      </c>
      <c r="AK2427" s="8" t="n">
        <f aca="false">IF(AND(AP2427&gt;=V_NEED,AR2427&gt;=P_MIN,AQ2427&gt;=Z_MIN,F2427&lt;=N_CAP,D2427&lt;=R_MAX,OR(CORONA_REQ=0,O2427&gt;=G2427),OR(CORE_MODE&lt;&gt;3,E_CORE&lt;=E_NULL_MAX),N_CW_A_OK="yes"),1,0)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IF(CORE_MODE=1,G2427,IF(OR(CORE_MODE=3,CORE_MODE=4),IF(A_FEED=2,0,G2427)+(CHOOSE(N_CW+1,0,1,CW_N2,CW_N3,CW_N4,CW_N5,CW_N6)+IF(A_FEED=2,CHOOSE(MIN(N_CW_A,6)+1,0,1,CW_N2,CW_N3,CW_N4,CW_N5,CW_N6),CHOOSE(MIN(N_CW_A,2)+1,0,CW_A1,CW_A2)))*CW_PER_SWING*AM2427,AM2427))</f>
        <v>28.14865652313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2*ROUNDUP(G2428*1000/V_ZENER,0)*PRICE_Z+(4+IF(CORE_MODE=1,1,0)+IF(OR(CORE_MODE=3,CORE_MODE=4),IF(A_FEED=2,0,1)+2*N_CW+2*N_CW_A,0))*ROUNDUP(G2428*DIODE_SAFETY/V_STICK,0)*PRICE_STICK</f>
        <v>98.4</v>
      </c>
      <c r="AG2428" s="24" t="n">
        <f aca="false">SUM(X2428:AF2428)</f>
        <v>7609.3229505</v>
      </c>
      <c r="AH2428" s="20" t="n">
        <f aca="false">FIXED_BOM</f>
        <v>3754</v>
      </c>
      <c r="AI2428" s="24" t="n">
        <f aca="false">(AG2428+AH2428)*(1+CONT)</f>
        <v>13067.821393075</v>
      </c>
      <c r="AJ2428" s="24" t="n">
        <f aca="false">IF(AR2428&gt;0,AI2428/AR2428,1000000000000)</f>
        <v>375.010026606763</v>
      </c>
      <c r="AK2428" s="8" t="n">
        <f aca="false">IF(AND(AP2428&gt;=V_NEED,AR2428&gt;=P_MIN,AQ2428&gt;=Z_MIN,F2428&lt;=N_CAP,D2428&lt;=R_MAX,OR(CORONA_REQ=0,O2428&gt;=G2428),OR(CORE_MODE&lt;&gt;3,E_CORE&lt;=E_NULL_MAX),N_CW_A_OK="yes"),1,0)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IF(CORE_MODE=1,G2428,IF(OR(CORE_MODE=3,CORE_MODE=4),IF(A_FEED=2,0,G2428)+(CHOOSE(N_CW+1,0,1,CW_N2,CW_N3,CW_N4,CW_N5,CW_N6)+IF(A_FEED=2,CHOOSE(MIN(N_CW_A,6)+1,0,1,CW_N2,CW_N3,CW_N4,CW_N5,CW_N6),CHOOSE(MIN(N_CW_A,2)+1,0,CW_A1,CW_A2)))*CW_PER_SWING*AM2428,AM2428))</f>
        <v>28.75534784694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2*ROUNDUP(G2429*1000/V_ZENER,0)*PRICE_Z+(4+IF(CORE_MODE=1,1,0)+IF(OR(CORE_MODE=3,CORE_MODE=4),IF(A_FEED=2,0,1)+2*N_CW+2*N_CW_A,0))*ROUNDUP(G2429*DIODE_SAFETY/V_STICK,0)*PRICE_STICK</f>
        <v>98.4</v>
      </c>
      <c r="AG2429" s="24" t="n">
        <f aca="false">SUM(X2429:AF2429)</f>
        <v>2392.16196233</v>
      </c>
      <c r="AH2429" s="20" t="n">
        <f aca="false">FIXED_BOM</f>
        <v>3754</v>
      </c>
      <c r="AI2429" s="24" t="n">
        <f aca="false">(AG2429+AH2429)*(1+CONT)</f>
        <v>7068.0862566795</v>
      </c>
      <c r="AJ2429" s="24" t="n">
        <f aca="false">IF(AR2429&gt;0,AI2429/AR2429,1000000000000)</f>
        <v>839.792347203976</v>
      </c>
      <c r="AK2429" s="8" t="n">
        <f aca="false">IF(AND(AP2429&gt;=V_NEED,AR2429&gt;=P_MIN,AQ2429&gt;=Z_MIN,F2429&lt;=N_CAP,D2429&lt;=R_MAX,OR(CORONA_REQ=0,O2429&gt;=G2429),OR(CORE_MODE&lt;&gt;3,E_CORE&lt;=E_NULL_MAX),N_CW_A_OK="yes"),1,0)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IF(CORE_MODE=1,G2429,IF(OR(CORE_MODE=3,CORE_MODE=4),IF(A_FEED=2,0,G2429)+(CHOOSE(N_CW+1,0,1,CW_N2,CW_N3,CW_N4,CW_N5,CW_N6)+IF(A_FEED=2,CHOOSE(MIN(N_CW_A,6)+1,0,1,CW_N2,CW_N3,CW_N4,CW_N5,CW_N6),CHOOSE(MIN(N_CW_A,2)+1,0,CW_A1,CW_A2)))*CW_PER_SWING*AM2429,AM2429))</f>
        <v>26.679125220462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2*ROUNDUP(G2430*1000/V_ZENER,0)*PRICE_Z+(4+IF(CORE_MODE=1,1,0)+IF(OR(CORE_MODE=3,CORE_MODE=4),IF(A_FEED=2,0,1)+2*N_CW+2*N_CW_A,0))*ROUNDUP(G2430*DIODE_SAFETY/V_STICK,0)*PRICE_STICK</f>
        <v>98.4</v>
      </c>
      <c r="AG2430" s="24" t="n">
        <f aca="false">SUM(X2430:AF2430)</f>
        <v>3340.20804619</v>
      </c>
      <c r="AH2430" s="20" t="n">
        <f aca="false">FIXED_BOM</f>
        <v>3754</v>
      </c>
      <c r="AI2430" s="24" t="n">
        <f aca="false">(AG2430+AH2430)*(1+CONT)</f>
        <v>8158.3392531185</v>
      </c>
      <c r="AJ2430" s="24" t="n">
        <f aca="false">IF(AR2430&gt;0,AI2430/AR2430,1000000000000)</f>
        <v>605.03186802151</v>
      </c>
      <c r="AK2430" s="8" t="n">
        <f aca="false">IF(AND(AP2430&gt;=V_NEED,AR2430&gt;=P_MIN,AQ2430&gt;=Z_MIN,F2430&lt;=N_CAP,D2430&lt;=R_MAX,OR(CORONA_REQ=0,O2430&gt;=G2430),OR(CORE_MODE&lt;&gt;3,E_CORE&lt;=E_NULL_MAX),N_CW_A_OK="yes"),1,0)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IF(CORE_MODE=1,G2430,IF(OR(CORE_MODE=3,CORE_MODE=4),IF(A_FEED=2,0,G2430)+(CHOOSE(N_CW+1,0,1,CW_N2,CW_N3,CW_N4,CW_N5,CW_N6)+IF(A_FEED=2,CHOOSE(MIN(N_CW_A,6)+1,0,1,CW_N2,CW_N3,CW_N4,CW_N5,CW_N6),CHOOSE(MIN(N_CW_A,2)+1,0,CW_A1,CW_A2)))*CW_PER_SWING*AM2430,AM2430))</f>
        <v>27.070364404512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2*ROUNDUP(G2431*1000/V_ZENER,0)*PRICE_Z+(4+IF(CORE_MODE=1,1,0)+IF(OR(CORE_MODE=3,CORE_MODE=4),IF(A_FEED=2,0,1)+2*N_CW+2*N_CW_A,0))*ROUNDUP(G2431*DIODE_SAFETY/V_STICK,0)*PRICE_STICK</f>
        <v>98.4</v>
      </c>
      <c r="AG2431" s="24" t="n">
        <f aca="false">SUM(X2431:AF2431)</f>
        <v>4288.25414052</v>
      </c>
      <c r="AH2431" s="20" t="n">
        <f aca="false">FIXED_BOM</f>
        <v>3754</v>
      </c>
      <c r="AI2431" s="24" t="n">
        <f aca="false">(AG2431+AH2431)*(1+CONT)</f>
        <v>9248.592261598</v>
      </c>
      <c r="AJ2431" s="24" t="n">
        <f aca="false">IF(AR2431&gt;0,AI2431/AR2431,1000000000000)</f>
        <v>498.347484780603</v>
      </c>
      <c r="AK2431" s="8" t="n">
        <f aca="false">IF(AND(AP2431&gt;=V_NEED,AR2431&gt;=P_MIN,AQ2431&gt;=Z_MIN,F2431&lt;=N_CAP,D2431&lt;=R_MAX,OR(CORONA_REQ=0,O2431&gt;=G2431),OR(CORE_MODE&lt;&gt;3,E_CORE&lt;=E_NULL_MAX),N_CW_A_OK="yes"),1,0)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IF(CORE_MODE=1,G2431,IF(OR(CORE_MODE=3,CORE_MODE=4),IF(A_FEED=2,0,G2431)+(CHOOSE(N_CW+1,0,1,CW_N2,CW_N3,CW_N4,CW_N5,CW_N6)+IF(A_FEED=2,CHOOSE(MIN(N_CW_A,6)+1,0,1,CW_N2,CW_N3,CW_N4,CW_N5,CW_N6),CHOOSE(MIN(N_CW_A,2)+1,0,CW_A1,CW_A2)))*CW_PER_SWING*AM2431,AM2431))</f>
        <v>27.439408962108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2*ROUNDUP(G2432*1000/V_ZENER,0)*PRICE_Z+(4+IF(CORE_MODE=1,1,0)+IF(OR(CORE_MODE=3,CORE_MODE=4),IF(A_FEED=2,0,1)+2*N_CW+2*N_CW_A,0))*ROUNDUP(G2432*DIODE_SAFETY/V_STICK,0)*PRICE_STICK</f>
        <v>98.4</v>
      </c>
      <c r="AG2432" s="24" t="n">
        <f aca="false">SUM(X2432:AF2432)</f>
        <v>5236.30023485</v>
      </c>
      <c r="AH2432" s="20" t="n">
        <f aca="false">FIXED_BOM</f>
        <v>3754</v>
      </c>
      <c r="AI2432" s="24" t="n">
        <f aca="false">(AG2432+AH2432)*(1+CONT)</f>
        <v>10338.8452700775</v>
      </c>
      <c r="AJ2432" s="24" t="n">
        <f aca="false">IF(AR2432&gt;0,AI2432/AR2432,1000000000000)</f>
        <v>436.769415547707</v>
      </c>
      <c r="AK2432" s="8" t="n">
        <f aca="false">IF(AND(AP2432&gt;=V_NEED,AR2432&gt;=P_MIN,AQ2432&gt;=Z_MIN,F2432&lt;=N_CAP,D2432&lt;=R_MAX,OR(CORONA_REQ=0,O2432&gt;=G2432),OR(CORE_MODE&lt;&gt;3,E_CORE&lt;=E_NULL_MAX),N_CW_A_OK="yes"),1,0)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IF(CORE_MODE=1,G2432,IF(OR(CORE_MODE=3,CORE_MODE=4),IF(A_FEED=2,0,G2432)+(CHOOSE(N_CW+1,0,1,CW_N2,CW_N3,CW_N4,CW_N5,CW_N6)+IF(A_FEED=2,CHOOSE(MIN(N_CW_A,6)+1,0,1,CW_N2,CW_N3,CW_N4,CW_N5,CW_N6),CHOOSE(MIN(N_CW_A,2)+1,0,CW_A1,CW_A2)))*CW_PER_SWING*AM2432,AM2432))</f>
        <v>27.899961255738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2*ROUNDUP(G2433*1000/V_ZENER,0)*PRICE_Z+(4+IF(CORE_MODE=1,1,0)+IF(OR(CORE_MODE=3,CORE_MODE=4),IF(A_FEED=2,0,1)+2*N_CW+2*N_CW_A,0))*ROUNDUP(G2433*DIODE_SAFETY/V_STICK,0)*PRICE_STICK</f>
        <v>98.4</v>
      </c>
      <c r="AG2433" s="24" t="n">
        <f aca="false">SUM(X2433:AF2433)</f>
        <v>6184.34639068</v>
      </c>
      <c r="AH2433" s="20" t="n">
        <f aca="false">FIXED_BOM</f>
        <v>3754</v>
      </c>
      <c r="AI2433" s="24" t="n">
        <f aca="false">(AG2433+AH2433)*(1+CONT)</f>
        <v>11429.098349282</v>
      </c>
      <c r="AJ2433" s="24" t="n">
        <f aca="false">IF(AR2433&gt;0,AI2433/AR2433,1000000000000)</f>
        <v>397.750896185787</v>
      </c>
      <c r="AK2433" s="8" t="n">
        <f aca="false">IF(AND(AP2433&gt;=V_NEED,AR2433&gt;=P_MIN,AQ2433&gt;=Z_MIN,F2433&lt;=N_CAP,D2433&lt;=R_MAX,OR(CORONA_REQ=0,O2433&gt;=G2433),OR(CORE_MODE&lt;&gt;3,E_CORE&lt;=E_NULL_MAX),N_CW_A_OK="yes"),1,0)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IF(CORE_MODE=1,G2433,IF(OR(CORE_MODE=3,CORE_MODE=4),IF(A_FEED=2,0,G2433)+(CHOOSE(N_CW+1,0,1,CW_N2,CW_N3,CW_N4,CW_N5,CW_N6)+IF(A_FEED=2,CHOOSE(MIN(N_CW_A,6)+1,0,1,CW_N2,CW_N3,CW_N4,CW_N5,CW_N6),CHOOSE(MIN(N_CW_A,2)+1,0,CW_A1,CW_A2)))*CW_PER_SWING*AM2433,AM2433))</f>
        <v>28.272176474256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2*ROUNDUP(G2434*1000/V_ZENER,0)*PRICE_Z+(4+IF(CORE_MODE=1,1,0)+IF(OR(CORE_MODE=3,CORE_MODE=4),IF(A_FEED=2,0,1)+2*N_CW+2*N_CW_A,0))*ROUNDUP(G2434*DIODE_SAFETY/V_STICK,0)*PRICE_STICK</f>
        <v>98.4</v>
      </c>
      <c r="AG2434" s="24" t="n">
        <f aca="false">SUM(X2434:AF2434)</f>
        <v>8080.43851934</v>
      </c>
      <c r="AH2434" s="20" t="n">
        <f aca="false">FIXED_BOM</f>
        <v>3754</v>
      </c>
      <c r="AI2434" s="24" t="n">
        <f aca="false">(AG2434+AH2434)*(1+CONT)</f>
        <v>13609.604297241</v>
      </c>
      <c r="AJ2434" s="24" t="n">
        <f aca="false">IF(AR2434&gt;0,AI2434/AR2434,1000000000000)</f>
        <v>350.036554221274</v>
      </c>
      <c r="AK2434" s="8" t="n">
        <f aca="false">IF(AND(AP2434&gt;=V_NEED,AR2434&gt;=P_MIN,AQ2434&gt;=Z_MIN,F2434&lt;=N_CAP,D2434&lt;=R_MAX,OR(CORONA_REQ=0,O2434&gt;=G2434),OR(CORE_MODE&lt;&gt;3,E_CORE&lt;=E_NULL_MAX),N_CW_A_OK="yes"),1,0)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IF(CORE_MODE=1,G2434,IF(OR(CORE_MODE=3,CORE_MODE=4),IF(A_FEED=2,0,G2434)+(CHOOSE(N_CW+1,0,1,CW_N2,CW_N3,CW_N4,CW_N5,CW_N6)+IF(A_FEED=2,CHOOSE(MIN(N_CW_A,6)+1,0,1,CW_N2,CW_N3,CW_N4,CW_N5,CW_N6),CHOOSE(MIN(N_CW_A,2)+1,0,CW_A1,CW_A2)))*CW_PER_SWING*AM2434,AM2434))</f>
        <v>29.073733986726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2*ROUNDUP(G2435*1000/V_ZENER,0)*PRICE_Z+(4+IF(CORE_MODE=1,1,0)+IF(OR(CORE_MODE=3,CORE_MODE=4),IF(A_FEED=2,0,1)+2*N_CW+2*N_CW_A,0))*ROUNDUP(G2435*DIODE_SAFETY/V_STICK,0)*PRICE_STICK</f>
        <v>109.2</v>
      </c>
      <c r="AG2435" s="24" t="n">
        <f aca="false">SUM(X2435:AF2435)</f>
        <v>1823.10951195</v>
      </c>
      <c r="AH2435" s="20" t="n">
        <f aca="false">FIXED_BOM</f>
        <v>3754</v>
      </c>
      <c r="AI2435" s="24" t="n">
        <f aca="false">(AG2435+AH2435)*(1+CONT)</f>
        <v>6413.6759387425</v>
      </c>
      <c r="AJ2435" s="24" t="n">
        <f aca="false">IF(AR2435&gt;0,AI2435/AR2435,1000000000000)</f>
        <v>913.276880089473</v>
      </c>
      <c r="AK2435" s="8" t="n">
        <f aca="false">IF(AND(AP2435&gt;=V_NEED,AR2435&gt;=P_MIN,AQ2435&gt;=Z_MIN,F2435&lt;=N_CAP,D2435&lt;=R_MAX,OR(CORONA_REQ=0,O2435&gt;=G2435),OR(CORE_MODE&lt;&gt;3,E_CORE&lt;=E_NULL_MAX),N_CW_A_OK="yes"),1,0)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IF(CORE_MODE=1,G2435,IF(OR(CORE_MODE=3,CORE_MODE=4),IF(A_FEED=2,0,G2435)+(CHOOSE(N_CW+1,0,1,CW_N2,CW_N3,CW_N4,CW_N5,CW_N6)+IF(A_FEED=2,CHOOSE(MIN(N_CW_A,6)+1,0,1,CW_N2,CW_N3,CW_N4,CW_N5,CW_N6),CHOOSE(MIN(N_CW_A,2)+1,0,CW_A1,CW_A2)))*CW_PER_SWING*AM2435,AM2435))</f>
        <v>31.191043624884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2*ROUNDUP(G2436*1000/V_ZENER,0)*PRICE_Z+(4+IF(CORE_MODE=1,1,0)+IF(OR(CORE_MODE=3,CORE_MODE=4),IF(A_FEED=2,0,1)+2*N_CW+2*N_CW_A,0))*ROUNDUP(G2436*DIODE_SAFETY/V_STICK,0)*PRICE_STICK</f>
        <v>109.2</v>
      </c>
      <c r="AG2436" s="24" t="n">
        <f aca="false">SUM(X2436:AF2436)</f>
        <v>2449.88908828</v>
      </c>
      <c r="AH2436" s="20" t="n">
        <f aca="false">FIXED_BOM</f>
        <v>3754</v>
      </c>
      <c r="AI2436" s="24" t="n">
        <f aca="false">(AG2436+AH2436)*(1+CONT)</f>
        <v>7134.472451522</v>
      </c>
      <c r="AJ2436" s="24" t="n">
        <f aca="false">IF(AR2436&gt;0,AI2436/AR2436,1000000000000)</f>
        <v>625.200780224318</v>
      </c>
      <c r="AK2436" s="8" t="n">
        <f aca="false">IF(AND(AP2436&gt;=V_NEED,AR2436&gt;=P_MIN,AQ2436&gt;=Z_MIN,F2436&lt;=N_CAP,D2436&lt;=R_MAX,OR(CORONA_REQ=0,O2436&gt;=G2436),OR(CORE_MODE&lt;&gt;3,E_CORE&lt;=E_NULL_MAX),N_CW_A_OK="yes"),1,0)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IF(CORE_MODE=1,G2436,IF(OR(CORE_MODE=3,CORE_MODE=4),IF(A_FEED=2,0,G2436)+(CHOOSE(N_CW+1,0,1,CW_N2,CW_N3,CW_N4,CW_N5,CW_N6)+IF(A_FEED=2,CHOOSE(MIN(N_CW_A,6)+1,0,1,CW_N2,CW_N3,CW_N4,CW_N5,CW_N6),CHOOSE(MIN(N_CW_A,2)+1,0,CW_A1,CW_A2)))*CW_PER_SWING*AM2436,AM2436))</f>
        <v>31.432930672572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2*ROUNDUP(G2437*1000/V_ZENER,0)*PRICE_Z+(4+IF(CORE_MODE=1,1,0)+IF(OR(CORE_MODE=3,CORE_MODE=4),IF(A_FEED=2,0,1)+2*N_CW+2*N_CW_A,0))*ROUNDUP(G2437*DIODE_SAFETY/V_STICK,0)*PRICE_STICK</f>
        <v>109.2</v>
      </c>
      <c r="AG2437" s="24" t="n">
        <f aca="false">SUM(X2437:AF2437)</f>
        <v>3188.73021099</v>
      </c>
      <c r="AH2437" s="20" t="n">
        <f aca="false">FIXED_BOM</f>
        <v>3754</v>
      </c>
      <c r="AI2437" s="24" t="n">
        <f aca="false">(AG2437+AH2437)*(1+CONT)</f>
        <v>7984.1397426385</v>
      </c>
      <c r="AJ2437" s="24" t="n">
        <f aca="false">IF(AR2437&gt;0,AI2437/AR2437,1000000000000)</f>
        <v>504.918297670846</v>
      </c>
      <c r="AK2437" s="8" t="n">
        <f aca="false">IF(AND(AP2437&gt;=V_NEED,AR2437&gt;=P_MIN,AQ2437&gt;=Z_MIN,F2437&lt;=N_CAP,D2437&lt;=R_MAX,OR(CORONA_REQ=0,O2437&gt;=G2437),OR(CORE_MODE&lt;&gt;3,E_CORE&lt;=E_NULL_MAX),N_CW_A_OK="yes"),1,0)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IF(CORE_MODE=1,G2437,IF(OR(CORE_MODE=3,CORE_MODE=4),IF(A_FEED=2,0,G2437)+(CHOOSE(N_CW+1,0,1,CW_N2,CW_N3,CW_N4,CW_N5,CW_N6)+IF(A_FEED=2,CHOOSE(MIN(N_CW_A,6)+1,0,1,CW_N2,CW_N3,CW_N4,CW_N5,CW_N6),CHOOSE(MIN(N_CW_A,2)+1,0,CW_A1,CW_A2)))*CW_PER_SWING*AM2437,AM2437))</f>
        <v>31.727326751406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2*ROUNDUP(G2438*1000/V_ZENER,0)*PRICE_Z+(4+IF(CORE_MODE=1,1,0)+IF(OR(CORE_MODE=3,CORE_MODE=4),IF(A_FEED=2,0,1)+2*N_CW+2*N_CW_A,0))*ROUNDUP(G2438*DIODE_SAFETY/V_STICK,0)*PRICE_STICK</f>
        <v>109.2</v>
      </c>
      <c r="AG2438" s="24" t="n">
        <f aca="false">SUM(X2438:AF2438)</f>
        <v>3815.50983535</v>
      </c>
      <c r="AH2438" s="20" t="n">
        <f aca="false">FIXED_BOM</f>
        <v>3754</v>
      </c>
      <c r="AI2438" s="24" t="n">
        <f aca="false">(AG2438+AH2438)*(1+CONT)</f>
        <v>8704.9363106525</v>
      </c>
      <c r="AJ2438" s="24" t="n">
        <f aca="false">IF(AR2438&gt;0,AI2438/AR2438,1000000000000)</f>
        <v>430.979088209539</v>
      </c>
      <c r="AK2438" s="8" t="n">
        <f aca="false">IF(AND(AP2438&gt;=V_NEED,AR2438&gt;=P_MIN,AQ2438&gt;=Z_MIN,F2438&lt;=N_CAP,D2438&lt;=R_MAX,OR(CORONA_REQ=0,O2438&gt;=G2438),OR(CORE_MODE&lt;&gt;3,E_CORE&lt;=E_NULL_MAX),N_CW_A_OK="yes"),1,0)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IF(CORE_MODE=1,G2438,IF(OR(CORE_MODE=3,CORE_MODE=4),IF(A_FEED=2,0,G2438)+(CHOOSE(N_CW+1,0,1,CW_N2,CW_N3,CW_N4,CW_N5,CW_N6)+IF(A_FEED=2,CHOOSE(MIN(N_CW_A,6)+1,0,1,CW_N2,CW_N3,CW_N4,CW_N5,CW_N6),CHOOSE(MIN(N_CW_A,2)+1,0,CW_A1,CW_A2)))*CW_PER_SWING*AM2438,AM2438))</f>
        <v>31.973657817816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2*ROUNDUP(G2439*1000/V_ZENER,0)*PRICE_Z+(4+IF(CORE_MODE=1,1,0)+IF(OR(CORE_MODE=3,CORE_MODE=4),IF(A_FEED=2,0,1)+2*N_CW+2*N_CW_A,0))*ROUNDUP(G2439*DIODE_SAFETY/V_STICK,0)*PRICE_STICK</f>
        <v>109.2</v>
      </c>
      <c r="AG2439" s="24" t="n">
        <f aca="false">SUM(X2439:AF2439)</f>
        <v>4554.35089656</v>
      </c>
      <c r="AH2439" s="20" t="n">
        <f aca="false">FIXED_BOM</f>
        <v>3754</v>
      </c>
      <c r="AI2439" s="24" t="n">
        <f aca="false">(AG2439+AH2439)*(1+CONT)</f>
        <v>9554.603531044</v>
      </c>
      <c r="AJ2439" s="24" t="n">
        <f aca="false">IF(AR2439&gt;0,AI2439/AR2439,1000000000000)</f>
        <v>388.401912091671</v>
      </c>
      <c r="AK2439" s="8" t="n">
        <f aca="false">IF(AND(AP2439&gt;=V_NEED,AR2439&gt;=P_MIN,AQ2439&gt;=Z_MIN,F2439&lt;=N_CAP,D2439&lt;=R_MAX,OR(CORONA_REQ=0,O2439&gt;=G2439),OR(CORE_MODE&lt;&gt;3,E_CORE&lt;=E_NULL_MAX),N_CW_A_OK="yes"),1,0)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IF(CORE_MODE=1,G2439,IF(OR(CORE_MODE=3,CORE_MODE=4),IF(A_FEED=2,0,G2439)+(CHOOSE(N_CW+1,0,1,CW_N2,CW_N3,CW_N4,CW_N5,CW_N6)+IF(A_FEED=2,CHOOSE(MIN(N_CW_A,6)+1,0,1,CW_N2,CW_N3,CW_N4,CW_N5,CW_N6),CHOOSE(MIN(N_CW_A,2)+1,0,CW_A1,CW_A2)))*CW_PER_SWING*AM2439,AM2439))</f>
        <v>32.17255206165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2*ROUNDUP(G2440*1000/V_ZENER,0)*PRICE_Z+(4+IF(CORE_MODE=1,1,0)+IF(OR(CORE_MODE=3,CORE_MODE=4),IF(A_FEED=2,0,1)+2*N_CW+2*N_CW_A,0))*ROUNDUP(G2440*DIODE_SAFETY/V_STICK,0)*PRICE_STICK</f>
        <v>109.2</v>
      </c>
      <c r="AG2440" s="24" t="n">
        <f aca="false">SUM(X2440:AF2440)</f>
        <v>5807.91011222</v>
      </c>
      <c r="AH2440" s="20" t="n">
        <f aca="false">FIXED_BOM</f>
        <v>3754</v>
      </c>
      <c r="AI2440" s="24" t="n">
        <f aca="false">(AG2440+AH2440)*(1+CONT)</f>
        <v>10996.196629053</v>
      </c>
      <c r="AJ2440" s="24" t="n">
        <f aca="false">IF(AR2440&gt;0,AI2440/AR2440,1000000000000)</f>
        <v>329.17421434495</v>
      </c>
      <c r="AK2440" s="8" t="n">
        <f aca="false">IF(AND(AP2440&gt;=V_NEED,AR2440&gt;=P_MIN,AQ2440&gt;=Z_MIN,F2440&lt;=N_CAP,D2440&lt;=R_MAX,OR(CORONA_REQ=0,O2440&gt;=G2440),OR(CORE_MODE&lt;&gt;3,E_CORE&lt;=E_NULL_MAX),N_CW_A_OK="yes"),1,0)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IF(CORE_MODE=1,G2440,IF(OR(CORE_MODE=3,CORE_MODE=4),IF(A_FEED=2,0,G2440)+(CHOOSE(N_CW+1,0,1,CW_N2,CW_N3,CW_N4,CW_N5,CW_N6)+IF(A_FEED=2,CHOOSE(MIN(N_CW_A,6)+1,0,1,CW_N2,CW_N3,CW_N4,CW_N5,CW_N6),CHOOSE(MIN(N_CW_A,2)+1,0,CW_A1,CW_A2)))*CW_PER_SWING*AM2440,AM2440))</f>
        <v>32.876795326518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2*ROUNDUP(G2441*1000/V_ZENER,0)*PRICE_Z+(4+IF(CORE_MODE=1,1,0)+IF(OR(CORE_MODE=3,CORE_MODE=4),IF(A_FEED=2,0,1)+2*N_CW+2*N_CW_A,0))*ROUNDUP(G2441*DIODE_SAFETY/V_STICK,0)*PRICE_STICK</f>
        <v>109.2</v>
      </c>
      <c r="AG2441" s="24" t="n">
        <f aca="false">SUM(X2441:AF2441)</f>
        <v>1837.32415029</v>
      </c>
      <c r="AH2441" s="20" t="n">
        <f aca="false">FIXED_BOM</f>
        <v>3754</v>
      </c>
      <c r="AI2441" s="24" t="n">
        <f aca="false">(AG2441+AH2441)*(1+CONT)</f>
        <v>6430.0227728335</v>
      </c>
      <c r="AJ2441" s="24" t="n">
        <f aca="false">IF(AR2441&gt;0,AI2441/AR2441,1000000000000)</f>
        <v>755.174190097165</v>
      </c>
      <c r="AK2441" s="8" t="n">
        <f aca="false">IF(AND(AP2441&gt;=V_NEED,AR2441&gt;=P_MIN,AQ2441&gt;=Z_MIN,F2441&lt;=N_CAP,D2441&lt;=R_MAX,OR(CORONA_REQ=0,O2441&gt;=G2441),OR(CORE_MODE&lt;&gt;3,E_CORE&lt;=E_NULL_MAX),N_CW_A_OK="yes"),1,0)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IF(CORE_MODE=1,G2441,IF(OR(CORE_MODE=3,CORE_MODE=4),IF(A_FEED=2,0,G2441)+(CHOOSE(N_CW+1,0,1,CW_N2,CW_N3,CW_N4,CW_N5,CW_N6)+IF(A_FEED=2,CHOOSE(MIN(N_CW_A,6)+1,0,1,CW_N2,CW_N3,CW_N4,CW_N5,CW_N6),CHOOSE(MIN(N_CW_A,2)+1,0,CW_A1,CW_A2)))*CW_PER_SWING*AM2441,AM2441))</f>
        <v>31.240717312662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2*ROUNDUP(G2442*1000/V_ZENER,0)*PRICE_Z+(4+IF(CORE_MODE=1,1,0)+IF(OR(CORE_MODE=3,CORE_MODE=4),IF(A_FEED=2,0,1)+2*N_CW+2*N_CW_A,0))*ROUNDUP(G2442*DIODE_SAFETY/V_STICK,0)*PRICE_STICK</f>
        <v>109.2</v>
      </c>
      <c r="AG2442" s="24" t="n">
        <f aca="false">SUM(X2442:AF2442)</f>
        <v>2583.27259067</v>
      </c>
      <c r="AH2442" s="20" t="n">
        <f aca="false">FIXED_BOM</f>
        <v>3754</v>
      </c>
      <c r="AI2442" s="24" t="n">
        <f aca="false">(AG2442+AH2442)*(1+CONT)</f>
        <v>7287.8634792705</v>
      </c>
      <c r="AJ2442" s="24" t="n">
        <f aca="false">IF(AR2442&gt;0,AI2442/AR2442,1000000000000)</f>
        <v>529.614875950616</v>
      </c>
      <c r="AK2442" s="8" t="n">
        <f aca="false">IF(AND(AP2442&gt;=V_NEED,AR2442&gt;=P_MIN,AQ2442&gt;=Z_MIN,F2442&lt;=N_CAP,D2442&lt;=R_MAX,OR(CORONA_REQ=0,O2442&gt;=G2442),OR(CORE_MODE&lt;&gt;3,E_CORE&lt;=E_NULL_MAX),N_CW_A_OK="yes"),1,0)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IF(CORE_MODE=1,G2442,IF(OR(CORE_MODE=3,CORE_MODE=4),IF(A_FEED=2,0,G2442)+(CHOOSE(N_CW+1,0,1,CW_N2,CW_N3,CW_N4,CW_N5,CW_N6)+IF(A_FEED=2,CHOOSE(MIN(N_CW_A,6)+1,0,1,CW_N2,CW_N3,CW_N4,CW_N5,CW_N6),CHOOSE(MIN(N_CW_A,2)+1,0,CW_A1,CW_A2)))*CW_PER_SWING*AM2442,AM2442))</f>
        <v>31.554065200086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2*ROUNDUP(G2443*1000/V_ZENER,0)*PRICE_Z+(4+IF(CORE_MODE=1,1,0)+IF(OR(CORE_MODE=3,CORE_MODE=4),IF(A_FEED=2,0,1)+2*N_CW+2*N_CW_A,0))*ROUNDUP(G2443*DIODE_SAFETY/V_STICK,0)*PRICE_STICK</f>
        <v>109.2</v>
      </c>
      <c r="AG2443" s="24" t="n">
        <f aca="false">SUM(X2443:AF2443)</f>
        <v>3329.22101408</v>
      </c>
      <c r="AH2443" s="20" t="n">
        <f aca="false">FIXED_BOM</f>
        <v>3754</v>
      </c>
      <c r="AI2443" s="24" t="n">
        <f aca="false">(AG2443+AH2443)*(1+CONT)</f>
        <v>8145.704166192</v>
      </c>
      <c r="AJ2443" s="24" t="n">
        <f aca="false">IF(AR2443&gt;0,AI2443/AR2443,1000000000000)</f>
        <v>429.041449731987</v>
      </c>
      <c r="AK2443" s="8" t="n">
        <f aca="false">IF(AND(AP2443&gt;=V_NEED,AR2443&gt;=P_MIN,AQ2443&gt;=Z_MIN,F2443&lt;=N_CAP,D2443&lt;=R_MAX,OR(CORONA_REQ=0,O2443&gt;=G2443),OR(CORE_MODE&lt;&gt;3,E_CORE&lt;=E_NULL_MAX),N_CW_A_OK="yes"),1,0)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IF(CORE_MODE=1,G2443,IF(OR(CORE_MODE=3,CORE_MODE=4),IF(A_FEED=2,0,G2443)+(CHOOSE(N_CW+1,0,1,CW_N2,CW_N3,CW_N4,CW_N5,CW_N6)+IF(A_FEED=2,CHOOSE(MIN(N_CW_A,6)+1,0,1,CW_N2,CW_N3,CW_N4,CW_N5,CW_N6),CHOOSE(MIN(N_CW_A,2)+1,0,CW_A1,CW_A2)))*CW_PER_SWING*AM2443,AM2443))</f>
        <v>31.87692082575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2*ROUNDUP(G2444*1000/V_ZENER,0)*PRICE_Z+(4+IF(CORE_MODE=1,1,0)+IF(OR(CORE_MODE=3,CORE_MODE=4),IF(A_FEED=2,0,1)+2*N_CW+2*N_CW_A,0))*ROUNDUP(G2444*DIODE_SAFETY/V_STICK,0)*PRICE_STICK</f>
        <v>109.2</v>
      </c>
      <c r="AG2444" s="24" t="n">
        <f aca="false">SUM(X2444:AF2444)</f>
        <v>4075.16939596</v>
      </c>
      <c r="AH2444" s="20" t="n">
        <f aca="false">FIXED_BOM</f>
        <v>3754</v>
      </c>
      <c r="AI2444" s="24" t="n">
        <f aca="false">(AG2444+AH2444)*(1+CONT)</f>
        <v>9003.544805354</v>
      </c>
      <c r="AJ2444" s="24" t="n">
        <f aca="false">IF(AR2444&gt;0,AI2444/AR2444,1000000000000)</f>
        <v>371.287562666872</v>
      </c>
      <c r="AK2444" s="8" t="n">
        <f aca="false">IF(AND(AP2444&gt;=V_NEED,AR2444&gt;=P_MIN,AQ2444&gt;=Z_MIN,F2444&lt;=N_CAP,D2444&lt;=R_MAX,OR(CORONA_REQ=0,O2444&gt;=G2444),OR(CORE_MODE&lt;&gt;3,E_CORE&lt;=E_NULL_MAX),N_CW_A_OK="yes"),1,0)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IF(CORE_MODE=1,G2444,IF(OR(CORE_MODE=3,CORE_MODE=4),IF(A_FEED=2,0,G2444)+(CHOOSE(N_CW+1,0,1,CW_N2,CW_N3,CW_N4,CW_N5,CW_N6)+IF(A_FEED=2,CHOOSE(MIN(N_CW_A,6)+1,0,1,CW_N2,CW_N3,CW_N4,CW_N5,CW_N6),CHOOSE(MIN(N_CW_A,2)+1,0,CW_A1,CW_A2)))*CW_PER_SWING*AM2444,AM2444))</f>
        <v>32.122479388428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2*ROUNDUP(G2445*1000/V_ZENER,0)*PRICE_Z+(4+IF(CORE_MODE=1,1,0)+IF(OR(CORE_MODE=3,CORE_MODE=4),IF(A_FEED=2,0,1)+2*N_CW+2*N_CW_A,0))*ROUNDUP(G2445*DIODE_SAFETY/V_STICK,0)*PRICE_STICK</f>
        <v>109.2</v>
      </c>
      <c r="AG2445" s="24" t="n">
        <f aca="false">SUM(X2445:AF2445)</f>
        <v>4709.05635146</v>
      </c>
      <c r="AH2445" s="20" t="n">
        <f aca="false">FIXED_BOM</f>
        <v>3754</v>
      </c>
      <c r="AI2445" s="24" t="n">
        <f aca="false">(AG2445+AH2445)*(1+CONT)</f>
        <v>9732.514804179</v>
      </c>
      <c r="AJ2445" s="24" t="n">
        <f aca="false">IF(AR2445&gt;0,AI2445/AR2445,1000000000000)</f>
        <v>329.991508700879</v>
      </c>
      <c r="AK2445" s="8" t="n">
        <f aca="false">IF(AND(AP2445&gt;=V_NEED,AR2445&gt;=P_MIN,AQ2445&gt;=Z_MIN,F2445&lt;=N_CAP,D2445&lt;=R_MAX,OR(CORONA_REQ=0,O2445&gt;=G2445),OR(CORE_MODE&lt;&gt;3,E_CORE&lt;=E_NULL_MAX),N_CW_A_OK="yes"),1,0)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IF(CORE_MODE=1,G2445,IF(OR(CORE_MODE=3,CORE_MODE=4),IF(A_FEED=2,0,G2445)+(CHOOSE(N_CW+1,0,1,CW_N2,CW_N3,CW_N4,CW_N5,CW_N6)+IF(A_FEED=2,CHOOSE(MIN(N_CW_A,6)+1,0,1,CW_N2,CW_N3,CW_N4,CW_N5,CW_N6),CHOOSE(MIN(N_CW_A,2)+1,0,CW_A1,CW_A2)))*CW_PER_SWING*AM2445,AM2445))</f>
        <v>32.564245409982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2*ROUNDUP(G2446*1000/V_ZENER,0)*PRICE_Z+(4+IF(CORE_MODE=1,1,0)+IF(OR(CORE_MODE=3,CORE_MODE=4),IF(A_FEED=2,0,1)+2*N_CW+2*N_CW_A,0))*ROUNDUP(G2446*DIODE_SAFETY/V_STICK,0)*PRICE_STICK</f>
        <v>109.2</v>
      </c>
      <c r="AG2446" s="24" t="n">
        <f aca="false">SUM(X2446:AF2446)</f>
        <v>6200.95316175</v>
      </c>
      <c r="AH2446" s="20" t="n">
        <f aca="false">FIXED_BOM</f>
        <v>3754</v>
      </c>
      <c r="AI2446" s="24" t="n">
        <f aca="false">(AG2446+AH2446)*(1+CONT)</f>
        <v>11448.1961360125</v>
      </c>
      <c r="AJ2446" s="24" t="n">
        <f aca="false">IF(AR2446&gt;0,AI2446/AR2446,1000000000000)</f>
        <v>286.210334241405</v>
      </c>
      <c r="AK2446" s="8" t="n">
        <f aca="false">IF(AND(AP2446&gt;=V_NEED,AR2446&gt;=P_MIN,AQ2446&gt;=Z_MIN,F2446&lt;=N_CAP,D2446&lt;=R_MAX,OR(CORONA_REQ=0,O2446&gt;=G2446),OR(CORE_MODE&lt;&gt;3,E_CORE&lt;=E_NULL_MAX),N_CW_A_OK="yes"),1,0)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IF(CORE_MODE=1,G2446,IF(OR(CORE_MODE=3,CORE_MODE=4),IF(A_FEED=2,0,G2446)+(CHOOSE(N_CW+1,0,1,CW_N2,CW_N3,CW_N4,CW_N5,CW_N6)+IF(A_FEED=2,CHOOSE(MIN(N_CW_A,6)+1,0,1,CW_N2,CW_N3,CW_N4,CW_N5,CW_N6),CHOOSE(MIN(N_CW_A,2)+1,0,CW_A1,CW_A2)))*CW_PER_SWING*AM2446,AM2446))</f>
        <v>33.278594891256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2*ROUNDUP(G2447*1000/V_ZENER,0)*PRICE_Z+(4+IF(CORE_MODE=1,1,0)+IF(OR(CORE_MODE=3,CORE_MODE=4),IF(A_FEED=2,0,1)+2*N_CW+2*N_CW_A,0))*ROUNDUP(G2447*DIODE_SAFETY/V_STICK,0)*PRICE_STICK</f>
        <v>109.2</v>
      </c>
      <c r="AG2447" s="24" t="n">
        <f aca="false">SUM(X2447:AF2447)</f>
        <v>1963.60026701</v>
      </c>
      <c r="AH2447" s="20" t="n">
        <f aca="false">FIXED_BOM</f>
        <v>3754</v>
      </c>
      <c r="AI2447" s="24" t="n">
        <f aca="false">(AG2447+AH2447)*(1+CONT)</f>
        <v>6575.2403070615</v>
      </c>
      <c r="AJ2447" s="24" t="n">
        <f aca="false">IF(AR2447&gt;0,AI2447/AR2447,1000000000000)</f>
        <v>685.551429811118</v>
      </c>
      <c r="AK2447" s="8" t="n">
        <f aca="false">IF(AND(AP2447&gt;=V_NEED,AR2447&gt;=P_MIN,AQ2447&gt;=Z_MIN,F2447&lt;=N_CAP,D2447&lt;=R_MAX,OR(CORONA_REQ=0,O2447&gt;=G2447),OR(CORE_MODE&lt;&gt;3,E_CORE&lt;=E_NULL_MAX),N_CW_A_OK="yes"),1,0)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IF(CORE_MODE=1,G2447,IF(OR(CORE_MODE=3,CORE_MODE=4),IF(A_FEED=2,0,G2447)+(CHOOSE(N_CW+1,0,1,CW_N2,CW_N3,CW_N4,CW_N5,CW_N6)+IF(A_FEED=2,CHOOSE(MIN(N_CW_A,6)+1,0,1,CW_N2,CW_N3,CW_N4,CW_N5,CW_N6),CHOOSE(MIN(N_CW_A,2)+1,0,CW_A1,CW_A2)))*CW_PER_SWING*AM2447,AM2447))</f>
        <v>31.158785227284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2*ROUNDUP(G2448*1000/V_ZENER,0)*PRICE_Z+(4+IF(CORE_MODE=1,1,0)+IF(OR(CORE_MODE=3,CORE_MODE=4),IF(A_FEED=2,0,1)+2*N_CW+2*N_CW_A,0))*ROUNDUP(G2448*DIODE_SAFETY/V_STICK,0)*PRICE_STICK</f>
        <v>109.2</v>
      </c>
      <c r="AG2448" s="24" t="n">
        <f aca="false">SUM(X2448:AF2448)</f>
        <v>2716.65602806</v>
      </c>
      <c r="AH2448" s="20" t="n">
        <f aca="false">FIXED_BOM</f>
        <v>3754</v>
      </c>
      <c r="AI2448" s="24" t="n">
        <f aca="false">(AG2448+AH2448)*(1+CONT)</f>
        <v>7441.254432269</v>
      </c>
      <c r="AJ2448" s="24" t="n">
        <f aca="false">IF(AR2448&gt;0,AI2448/AR2448,1000000000000)</f>
        <v>481.631691943149</v>
      </c>
      <c r="AK2448" s="8" t="n">
        <f aca="false">IF(AND(AP2448&gt;=V_NEED,AR2448&gt;=P_MIN,AQ2448&gt;=Z_MIN,F2448&lt;=N_CAP,D2448&lt;=R_MAX,OR(CORONA_REQ=0,O2448&gt;=G2448),OR(CORE_MODE&lt;&gt;3,E_CORE&lt;=E_NULL_MAX),N_CW_A_OK="yes"),1,0)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IF(CORE_MODE=1,G2448,IF(OR(CORE_MODE=3,CORE_MODE=4),IF(A_FEED=2,0,G2448)+(CHOOSE(N_CW+1,0,1,CW_N2,CW_N3,CW_N4,CW_N5,CW_N6)+IF(A_FEED=2,CHOOSE(MIN(N_CW_A,6)+1,0,1,CW_N2,CW_N3,CW_N4,CW_N5,CW_N6),CHOOSE(MIN(N_CW_A,2)+1,0,CW_A1,CW_A2)))*CW_PER_SWING*AM2448,AM2448))</f>
        <v>31.545011626128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2*ROUNDUP(G2449*1000/V_ZENER,0)*PRICE_Z+(4+IF(CORE_MODE=1,1,0)+IF(OR(CORE_MODE=3,CORE_MODE=4),IF(A_FEED=2,0,1)+2*N_CW+2*N_CW_A,0))*ROUNDUP(G2449*DIODE_SAFETY/V_STICK,0)*PRICE_STICK</f>
        <v>109.2</v>
      </c>
      <c r="AG2449" s="24" t="n">
        <f aca="false">SUM(X2449:AF2449)</f>
        <v>3469.71177564</v>
      </c>
      <c r="AH2449" s="20" t="n">
        <f aca="false">FIXED_BOM</f>
        <v>3754</v>
      </c>
      <c r="AI2449" s="24" t="n">
        <f aca="false">(AG2449+AH2449)*(1+CONT)</f>
        <v>8307.268541986</v>
      </c>
      <c r="AJ2449" s="24" t="n">
        <f aca="false">IF(AR2449&gt;0,AI2449/AR2449,1000000000000)</f>
        <v>390.06577008998</v>
      </c>
      <c r="AK2449" s="8" t="n">
        <f aca="false">IF(AND(AP2449&gt;=V_NEED,AR2449&gt;=P_MIN,AQ2449&gt;=Z_MIN,F2449&lt;=N_CAP,D2449&lt;=R_MAX,OR(CORONA_REQ=0,O2449&gt;=G2449),OR(CORE_MODE&lt;&gt;3,E_CORE&lt;=E_NULL_MAX),N_CW_A_OK="yes"),1,0)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IF(CORE_MODE=1,G2449,IF(OR(CORE_MODE=3,CORE_MODE=4),IF(A_FEED=2,0,G2449)+(CHOOSE(N_CW+1,0,1,CW_N2,CW_N3,CW_N4,CW_N5,CW_N6)+IF(A_FEED=2,CHOOSE(MIN(N_CW_A,6)+1,0,1,CW_N2,CW_N3,CW_N4,CW_N5,CW_N6),CHOOSE(MIN(N_CW_A,2)+1,0,CW_A1,CW_A2)))*CW_PER_SWING*AM2449,AM2449))</f>
        <v>31.860019123218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2*ROUNDUP(G2450*1000/V_ZENER,0)*PRICE_Z+(4+IF(CORE_MODE=1,1,0)+IF(OR(CORE_MODE=3,CORE_MODE=4),IF(A_FEED=2,0,1)+2*N_CW+2*N_CW_A,0))*ROUNDUP(G2450*DIODE_SAFETY/V_STICK,0)*PRICE_STICK</f>
        <v>109.2</v>
      </c>
      <c r="AG2450" s="24" t="n">
        <f aca="false">SUM(X2450:AF2450)</f>
        <v>4222.76753519</v>
      </c>
      <c r="AH2450" s="20" t="n">
        <f aca="false">FIXED_BOM</f>
        <v>3754</v>
      </c>
      <c r="AI2450" s="24" t="n">
        <f aca="false">(AG2450+AH2450)*(1+CONT)</f>
        <v>9173.2826654685</v>
      </c>
      <c r="AJ2450" s="24" t="n">
        <f aca="false">IF(AR2450&gt;0,AI2450/AR2450,1000000000000)</f>
        <v>337.717338431586</v>
      </c>
      <c r="AK2450" s="8" t="n">
        <f aca="false">IF(AND(AP2450&gt;=V_NEED,AR2450&gt;=P_MIN,AQ2450&gt;=Z_MIN,F2450&lt;=N_CAP,D2450&lt;=R_MAX,OR(CORONA_REQ=0,O2450&gt;=G2450),OR(CORE_MODE&lt;&gt;3,E_CORE&lt;=E_NULL_MAX),N_CW_A_OK="yes"),1,0)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IF(CORE_MODE=1,G2450,IF(OR(CORE_MODE=3,CORE_MODE=4),IF(A_FEED=2,0,G2450)+(CHOOSE(N_CW+1,0,1,CW_N2,CW_N3,CW_N4,CW_N5,CW_N6)+IF(A_FEED=2,CHOOSE(MIN(N_CW_A,6)+1,0,1,CW_N2,CW_N3,CW_N4,CW_N5,CW_N6),CHOOSE(MIN(N_CW_A,2)+1,0,CW_A1,CW_A2)))*CW_PER_SWING*AM2450,AM2450))</f>
        <v>32.288652581328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2*ROUNDUP(G2451*1000/V_ZENER,0)*PRICE_Z+(4+IF(CORE_MODE=1,1,0)+IF(OR(CORE_MODE=3,CORE_MODE=4),IF(A_FEED=2,0,1)+2*N_CW+2*N_CW_A,0))*ROUNDUP(G2451*DIODE_SAFETY/V_STICK,0)*PRICE_STICK</f>
        <v>109.2</v>
      </c>
      <c r="AG2451" s="24" t="n">
        <f aca="false">SUM(X2451:AF2451)</f>
        <v>4975.82328427</v>
      </c>
      <c r="AH2451" s="20" t="n">
        <f aca="false">FIXED_BOM</f>
        <v>3754</v>
      </c>
      <c r="AI2451" s="24" t="n">
        <f aca="false">(AG2451+AH2451)*(1+CONT)</f>
        <v>10039.2967769105</v>
      </c>
      <c r="AJ2451" s="24" t="n">
        <f aca="false">IF(AR2451&gt;0,AI2451/AR2451,1000000000000)</f>
        <v>304.039409444771</v>
      </c>
      <c r="AK2451" s="8" t="n">
        <f aca="false">IF(AND(AP2451&gt;=V_NEED,AR2451&gt;=P_MIN,AQ2451&gt;=Z_MIN,F2451&lt;=N_CAP,D2451&lt;=R_MAX,OR(CORONA_REQ=0,O2451&gt;=G2451),OR(CORE_MODE&lt;&gt;3,E_CORE&lt;=E_NULL_MAX),N_CW_A_OK="yes"),1,0)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IF(CORE_MODE=1,G2451,IF(OR(CORE_MODE=3,CORE_MODE=4),IF(A_FEED=2,0,G2451)+(CHOOSE(N_CW+1,0,1,CW_N2,CW_N3,CW_N4,CW_N5,CW_N6)+IF(A_FEED=2,CHOOSE(MIN(N_CW_A,6)+1,0,1,CW_N2,CW_N3,CW_N4,CW_N5,CW_N6),CHOOSE(MIN(N_CW_A,2)+1,0,CW_A1,CW_A2)))*CW_PER_SWING*AM2451,AM2451))</f>
        <v>32.727022982082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2*ROUNDUP(G2452*1000/V_ZENER,0)*PRICE_Z+(4+IF(CORE_MODE=1,1,0)+IF(OR(CORE_MODE=3,CORE_MODE=4),IF(A_FEED=2,0,1)+2*N_CW+2*N_CW_A,0))*ROUNDUP(G2452*DIODE_SAFETY/V_STICK,0)*PRICE_STICK</f>
        <v>109.2</v>
      </c>
      <c r="AG2452" s="24" t="n">
        <f aca="false">SUM(X2452:AF2452)</f>
        <v>6481.9347314</v>
      </c>
      <c r="AH2452" s="20" t="n">
        <f aca="false">FIXED_BOM</f>
        <v>3754</v>
      </c>
      <c r="AI2452" s="24" t="n">
        <f aca="false">(AG2452+AH2452)*(1+CONT)</f>
        <v>11771.32494111</v>
      </c>
      <c r="AJ2452" s="24" t="n">
        <f aca="false">IF(AR2452&gt;0,AI2452/AR2452,1000000000000)</f>
        <v>263.158081680172</v>
      </c>
      <c r="AK2452" s="8" t="n">
        <f aca="false">IF(AND(AP2452&gt;=V_NEED,AR2452&gt;=P_MIN,AQ2452&gt;=Z_MIN,F2452&lt;=N_CAP,D2452&lt;=R_MAX,OR(CORONA_REQ=0,O2452&gt;=G2452),OR(CORE_MODE&lt;&gt;3,E_CORE&lt;=E_NULL_MAX),N_CW_A_OK="yes"),1,0)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IF(CORE_MODE=1,G2452,IF(OR(CORE_MODE=3,CORE_MODE=4),IF(A_FEED=2,0,G2452)+(CHOOSE(N_CW+1,0,1,CW_N2,CW_N3,CW_N4,CW_N5,CW_N6)+IF(A_FEED=2,CHOOSE(MIN(N_CW_A,6)+1,0,1,CW_N2,CW_N3,CW_N4,CW_N5,CW_N6),CHOOSE(MIN(N_CW_A,2)+1,0,CW_A1,CW_A2)))*CW_PER_SWING*AM2452,AM2452))</f>
        <v>33.411864518604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2*ROUNDUP(G2453*1000/V_ZENER,0)*PRICE_Z+(4+IF(CORE_MODE=1,1,0)+IF(OR(CORE_MODE=3,CORE_MODE=4),IF(A_FEED=2,0,1)+2*N_CW+2*N_CW_A,0))*ROUNDUP(G2453*DIODE_SAFETY/V_STICK,0)*PRICE_STICK</f>
        <v>109.2</v>
      </c>
      <c r="AG2453" s="24" t="n">
        <f aca="false">SUM(X2453:AF2453)</f>
        <v>1896.85183311</v>
      </c>
      <c r="AH2453" s="20" t="n">
        <f aca="false">FIXED_BOM</f>
        <v>3754</v>
      </c>
      <c r="AI2453" s="24" t="n">
        <f aca="false">(AG2453+AH2453)*(1+CONT)</f>
        <v>6498.4796080765</v>
      </c>
      <c r="AJ2453" s="24" t="n">
        <f aca="false">IF(AR2453&gt;0,AI2453/AR2453,1000000000000)</f>
        <v>928.474533496912</v>
      </c>
      <c r="AK2453" s="8" t="n">
        <f aca="false">IF(AND(AP2453&gt;=V_NEED,AR2453&gt;=P_MIN,AQ2453&gt;=Z_MIN,F2453&lt;=N_CAP,D2453&lt;=R_MAX,OR(CORONA_REQ=0,O2453&gt;=G2453),OR(CORE_MODE&lt;&gt;3,E_CORE&lt;=E_NULL_MAX),N_CW_A_OK="yes"),1,0)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IF(CORE_MODE=1,G2453,IF(OR(CORE_MODE=3,CORE_MODE=4),IF(A_FEED=2,0,G2453)+(CHOOSE(N_CW+1,0,1,CW_N2,CW_N3,CW_N4,CW_N5,CW_N6)+IF(A_FEED=2,CHOOSE(MIN(N_CW_A,6)+1,0,1,CW_N2,CW_N3,CW_N4,CW_N5,CW_N6),CHOOSE(MIN(N_CW_A,2)+1,0,CW_A1,CW_A2)))*CW_PER_SWING*AM2453,AM2453))</f>
        <v>31.170601987668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2*ROUNDUP(G2454*1000/V_ZENER,0)*PRICE_Z+(4+IF(CORE_MODE=1,1,0)+IF(OR(CORE_MODE=3,CORE_MODE=4),IF(A_FEED=2,0,1)+2*N_CW+2*N_CW_A,0))*ROUNDUP(G2454*DIODE_SAFETY/V_STICK,0)*PRICE_STICK</f>
        <v>109.2</v>
      </c>
      <c r="AG2454" s="24" t="n">
        <f aca="false">SUM(X2454:AF2454)</f>
        <v>2550.53032405</v>
      </c>
      <c r="AH2454" s="20" t="n">
        <f aca="false">FIXED_BOM</f>
        <v>3754</v>
      </c>
      <c r="AI2454" s="24" t="n">
        <f aca="false">(AG2454+AH2454)*(1+CONT)</f>
        <v>7250.2098726575</v>
      </c>
      <c r="AJ2454" s="24" t="n">
        <f aca="false">IF(AR2454&gt;0,AI2454/AR2454,1000000000000)</f>
        <v>637.518455419053</v>
      </c>
      <c r="AK2454" s="8" t="n">
        <f aca="false">IF(AND(AP2454&gt;=V_NEED,AR2454&gt;=P_MIN,AQ2454&gt;=Z_MIN,F2454&lt;=N_CAP,D2454&lt;=R_MAX,OR(CORONA_REQ=0,O2454&gt;=G2454),OR(CORE_MODE&lt;&gt;3,E_CORE&lt;=E_NULL_MAX),N_CW_A_OK="yes"),1,0)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IF(CORE_MODE=1,G2454,IF(OR(CORE_MODE=3,CORE_MODE=4),IF(A_FEED=2,0,G2454)+(CHOOSE(N_CW+1,0,1,CW_N2,CW_N3,CW_N4,CW_N5,CW_N6)+IF(A_FEED=2,CHOOSE(MIN(N_CW_A,6)+1,0,1,CW_N2,CW_N3,CW_N4,CW_N5,CW_N6),CHOOSE(MIN(N_CW_A,2)+1,0,CW_A1,CW_A2)))*CW_PER_SWING*AM2454,AM2454))</f>
        <v>31.416737805882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2*ROUNDUP(G2455*1000/V_ZENER,0)*PRICE_Z+(4+IF(CORE_MODE=1,1,0)+IF(OR(CORE_MODE=3,CORE_MODE=4),IF(A_FEED=2,0,1)+2*N_CW+2*N_CW_A,0))*ROUNDUP(G2455*DIODE_SAFETY/V_STICK,0)*PRICE_STICK</f>
        <v>109.2</v>
      </c>
      <c r="AG2455" s="24" t="n">
        <f aca="false">SUM(X2455:AF2455)</f>
        <v>3326.24260734</v>
      </c>
      <c r="AH2455" s="20" t="n">
        <f aca="false">FIXED_BOM</f>
        <v>3754</v>
      </c>
      <c r="AI2455" s="24" t="n">
        <f aca="false">(AG2455+AH2455)*(1+CONT)</f>
        <v>8142.278998441</v>
      </c>
      <c r="AJ2455" s="24" t="n">
        <f aca="false">IF(AR2455&gt;0,AI2455/AR2455,1000000000000)</f>
        <v>516.750500783445</v>
      </c>
      <c r="AK2455" s="8" t="n">
        <f aca="false">IF(AND(AP2455&gt;=V_NEED,AR2455&gt;=P_MIN,AQ2455&gt;=Z_MIN,F2455&lt;=N_CAP,D2455&lt;=R_MAX,OR(CORONA_REQ=0,O2455&gt;=G2455),OR(CORE_MODE&lt;&gt;3,E_CORE&lt;=E_NULL_MAX),N_CW_A_OK="yes"),1,0)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IF(CORE_MODE=1,G2455,IF(OR(CORE_MODE=3,CORE_MODE=4),IF(A_FEED=2,0,G2455)+(CHOOSE(N_CW+1,0,1,CW_N2,CW_N3,CW_N4,CW_N5,CW_N6)+IF(A_FEED=2,CHOOSE(MIN(N_CW_A,6)+1,0,1,CW_N2,CW_N3,CW_N4,CW_N5,CW_N6),CHOOSE(MIN(N_CW_A,2)+1,0,CW_A1,CW_A2)))*CW_PER_SWING*AM2455,AM2455))</f>
        <v>31.71240299799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2*ROUNDUP(G2456*1000/V_ZENER,0)*PRICE_Z+(4+IF(CORE_MODE=1,1,0)+IF(OR(CORE_MODE=3,CORE_MODE=4),IF(A_FEED=2,0,1)+2*N_CW+2*N_CW_A,0))*ROUNDUP(G2456*DIODE_SAFETY/V_STICK,0)*PRICE_STICK</f>
        <v>109.2</v>
      </c>
      <c r="AG2456" s="24" t="n">
        <f aca="false">SUM(X2456:AF2456)</f>
        <v>3979.92120631</v>
      </c>
      <c r="AH2456" s="20" t="n">
        <f aca="false">FIXED_BOM</f>
        <v>3754</v>
      </c>
      <c r="AI2456" s="24" t="n">
        <f aca="false">(AG2456+AH2456)*(1+CONT)</f>
        <v>8894.0093872565</v>
      </c>
      <c r="AJ2456" s="24" t="n">
        <f aca="false">IF(AR2456&gt;0,AI2456/AR2456,1000000000000)</f>
        <v>441.919404263882</v>
      </c>
      <c r="AK2456" s="8" t="n">
        <f aca="false">IF(AND(AP2456&gt;=V_NEED,AR2456&gt;=P_MIN,AQ2456&gt;=Z_MIN,F2456&lt;=N_CAP,D2456&lt;=R_MAX,OR(CORONA_REQ=0,O2456&gt;=G2456),OR(CORE_MODE&lt;&gt;3,E_CORE&lt;=E_NULL_MAX),N_CW_A_OK="yes"),1,0)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IF(CORE_MODE=1,G2456,IF(OR(CORE_MODE=3,CORE_MODE=4),IF(A_FEED=2,0,G2456)+(CHOOSE(N_CW+1,0,1,CW_N2,CW_N3,CW_N4,CW_N5,CW_N6)+IF(A_FEED=2,CHOOSE(MIN(N_CW_A,6)+1,0,1,CW_N2,CW_N3,CW_N4,CW_N5,CW_N6),CHOOSE(MIN(N_CW_A,2)+1,0,CW_A1,CW_A2)))*CW_PER_SWING*AM2456,AM2456))</f>
        <v>31.958110119078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2*ROUNDUP(G2457*1000/V_ZENER,0)*PRICE_Z+(4+IF(CORE_MODE=1,1,0)+IF(OR(CORE_MODE=3,CORE_MODE=4),IF(A_FEED=2,0,1)+2*N_CW+2*N_CW_A,0))*ROUNDUP(G2457*DIODE_SAFETY/V_STICK,0)*PRICE_STICK</f>
        <v>109.2</v>
      </c>
      <c r="AG2457" s="24" t="n">
        <f aca="false">SUM(X2457:AF2457)</f>
        <v>4755.63344007</v>
      </c>
      <c r="AH2457" s="20" t="n">
        <f aca="false">FIXED_BOM</f>
        <v>3754</v>
      </c>
      <c r="AI2457" s="24" t="n">
        <f aca="false">(AG2457+AH2457)*(1+CONT)</f>
        <v>9786.0784560805</v>
      </c>
      <c r="AJ2457" s="24" t="n">
        <f aca="false">IF(AR2457&gt;0,AI2457/AR2457,1000000000000)</f>
        <v>399.246897960128</v>
      </c>
      <c r="AK2457" s="8" t="n">
        <f aca="false">IF(AND(AP2457&gt;=V_NEED,AR2457&gt;=P_MIN,AQ2457&gt;=Z_MIN,F2457&lt;=N_CAP,D2457&lt;=R_MAX,OR(CORONA_REQ=0,O2457&gt;=G2457),OR(CORE_MODE&lt;&gt;3,E_CORE&lt;=E_NULL_MAX),N_CW_A_OK="yes"),1,0)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IF(CORE_MODE=1,G2457,IF(OR(CORE_MODE=3,CORE_MODE=4),IF(A_FEED=2,0,G2457)+(CHOOSE(N_CW+1,0,1,CW_N2,CW_N3,CW_N4,CW_N5,CW_N6)+IF(A_FEED=2,CHOOSE(MIN(N_CW_A,6)+1,0,1,CW_N2,CW_N3,CW_N4,CW_N5,CW_N6),CHOOSE(MIN(N_CW_A,2)+1,0,CW_A1,CW_A2)))*CW_PER_SWING*AM2457,AM2457))</f>
        <v>32.156516242422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2*ROUNDUP(G2458*1000/V_ZENER,0)*PRICE_Z+(4+IF(CORE_MODE=1,1,0)+IF(OR(CORE_MODE=3,CORE_MODE=4),IF(A_FEED=2,0,1)+2*N_CW+2*N_CW_A,0))*ROUNDUP(G2458*DIODE_SAFETY/V_STICK,0)*PRICE_STICK</f>
        <v>109.2</v>
      </c>
      <c r="AG2458" s="24" t="n">
        <f aca="false">SUM(X2458:AF2458)</f>
        <v>6062.99053298</v>
      </c>
      <c r="AH2458" s="20" t="n">
        <f aca="false">FIXED_BOM</f>
        <v>3754</v>
      </c>
      <c r="AI2458" s="24" t="n">
        <f aca="false">(AG2458+AH2458)*(1+CONT)</f>
        <v>11289.539112927</v>
      </c>
      <c r="AJ2458" s="24" t="n">
        <f aca="false">IF(AR2458&gt;0,AI2458/AR2458,1000000000000)</f>
        <v>339.184034497326</v>
      </c>
      <c r="AK2458" s="8" t="n">
        <f aca="false">IF(AND(AP2458&gt;=V_NEED,AR2458&gt;=P_MIN,AQ2458&gt;=Z_MIN,F2458&lt;=N_CAP,D2458&lt;=R_MAX,OR(CORONA_REQ=0,O2458&gt;=G2458),OR(CORE_MODE&lt;&gt;3,E_CORE&lt;=E_NULL_MAX),N_CW_A_OK="yes"),1,0)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IF(CORE_MODE=1,G2458,IF(OR(CORE_MODE=3,CORE_MODE=4),IF(A_FEED=2,0,G2458)+(CHOOSE(N_CW+1,0,1,CW_N2,CW_N3,CW_N4,CW_N5,CW_N6)+IF(A_FEED=2,CHOOSE(MIN(N_CW_A,6)+1,0,1,CW_N2,CW_N3,CW_N4,CW_N5,CW_N6),CHOOSE(MIN(N_CW_A,2)+1,0,CW_A1,CW_A2)))*CW_PER_SWING*AM2458,AM2458))</f>
        <v>32.862601631574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2*ROUNDUP(G2459*1000/V_ZENER,0)*PRICE_Z+(4+IF(CORE_MODE=1,1,0)+IF(OR(CORE_MODE=3,CORE_MODE=4),IF(A_FEED=2,0,1)+2*N_CW+2*N_CW_A,0))*ROUNDUP(G2459*DIODE_SAFETY/V_STICK,0)*PRICE_STICK</f>
        <v>109.2</v>
      </c>
      <c r="AG2459" s="24" t="n">
        <f aca="false">SUM(X2459:AF2459)</f>
        <v>1915.80468822</v>
      </c>
      <c r="AH2459" s="20" t="n">
        <f aca="false">FIXED_BOM</f>
        <v>3754</v>
      </c>
      <c r="AI2459" s="24" t="n">
        <f aca="false">(AG2459+AH2459)*(1+CONT)</f>
        <v>6520.275391453</v>
      </c>
      <c r="AJ2459" s="24" t="n">
        <f aca="false">IF(AR2459&gt;0,AI2459/AR2459,1000000000000)</f>
        <v>771.241955996709</v>
      </c>
      <c r="AK2459" s="8" t="n">
        <f aca="false">IF(AND(AP2459&gt;=V_NEED,AR2459&gt;=P_MIN,AQ2459&gt;=Z_MIN,F2459&lt;=N_CAP,D2459&lt;=R_MAX,OR(CORONA_REQ=0,O2459&gt;=G2459),OR(CORE_MODE&lt;&gt;3,E_CORE&lt;=E_NULL_MAX),N_CW_A_OK="yes"),1,0)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IF(CORE_MODE=1,G2459,IF(OR(CORE_MODE=3,CORE_MODE=4),IF(A_FEED=2,0,G2459)+(CHOOSE(N_CW+1,0,1,CW_N2,CW_N3,CW_N4,CW_N5,CW_N6)+IF(A_FEED=2,CHOOSE(MIN(N_CW_A,6)+1,0,1,CW_N2,CW_N3,CW_N4,CW_N5,CW_N6),CHOOSE(MIN(N_CW_A,2)+1,0,CW_A1,CW_A2)))*CW_PER_SWING*AM2459,AM2459))</f>
        <v>31.207414761666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2*ROUNDUP(G2460*1000/V_ZENER,0)*PRICE_Z+(4+IF(CORE_MODE=1,1,0)+IF(OR(CORE_MODE=3,CORE_MODE=4),IF(A_FEED=2,0,1)+2*N_CW+2*N_CW_A,0))*ROUNDUP(G2460*DIODE_SAFETY/V_STICK,0)*PRICE_STICK</f>
        <v>109.2</v>
      </c>
      <c r="AG2460" s="24" t="n">
        <f aca="false">SUM(X2460:AF2460)</f>
        <v>2700.99333158</v>
      </c>
      <c r="AH2460" s="20" t="n">
        <f aca="false">FIXED_BOM</f>
        <v>3754</v>
      </c>
      <c r="AI2460" s="24" t="n">
        <f aca="false">(AG2460+AH2460)*(1+CONT)</f>
        <v>7423.242331317</v>
      </c>
      <c r="AJ2460" s="24" t="n">
        <f aca="false">IF(AR2460&gt;0,AI2460/AR2460,1000000000000)</f>
        <v>543.307135067834</v>
      </c>
      <c r="AK2460" s="8" t="n">
        <f aca="false">IF(AND(AP2460&gt;=V_NEED,AR2460&gt;=P_MIN,AQ2460&gt;=Z_MIN,F2460&lt;=N_CAP,D2460&lt;=R_MAX,OR(CORONA_REQ=0,O2460&gt;=G2460),OR(CORE_MODE&lt;&gt;3,E_CORE&lt;=E_NULL_MAX),N_CW_A_OK="yes"),1,0)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IF(CORE_MODE=1,G2460,IF(OR(CORE_MODE=3,CORE_MODE=4),IF(A_FEED=2,0,G2460)+(CHOOSE(N_CW+1,0,1,CW_N2,CW_N3,CW_N4,CW_N5,CW_N6)+IF(A_FEED=2,CHOOSE(MIN(N_CW_A,6)+1,0,1,CW_N2,CW_N3,CW_N4,CW_N5,CW_N6),CHOOSE(MIN(N_CW_A,2)+1,0,CW_A1,CW_A2)))*CW_PER_SWING*AM2460,AM2460))</f>
        <v>31.52148421851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2*ROUNDUP(G2461*1000/V_ZENER,0)*PRICE_Z+(4+IF(CORE_MODE=1,1,0)+IF(OR(CORE_MODE=3,CORE_MODE=4),IF(A_FEED=2,0,1)+2*N_CW+2*N_CW_A,0))*ROUNDUP(G2461*DIODE_SAFETY/V_STICK,0)*PRICE_STICK</f>
        <v>109.2</v>
      </c>
      <c r="AG2461" s="24" t="n">
        <f aca="false">SUM(X2461:AF2461)</f>
        <v>3486.18202994</v>
      </c>
      <c r="AH2461" s="20" t="n">
        <f aca="false">FIXED_BOM</f>
        <v>3754</v>
      </c>
      <c r="AI2461" s="24" t="n">
        <f aca="false">(AG2461+AH2461)*(1+CONT)</f>
        <v>8326.209334431</v>
      </c>
      <c r="AJ2461" s="24" t="n">
        <f aca="false">IF(AR2461&gt;0,AI2461/AR2461,1000000000000)</f>
        <v>441.430605016754</v>
      </c>
      <c r="AK2461" s="8" t="n">
        <f aca="false">IF(AND(AP2461&gt;=V_NEED,AR2461&gt;=P_MIN,AQ2461&gt;=Z_MIN,F2461&lt;=N_CAP,D2461&lt;=R_MAX,OR(CORONA_REQ=0,O2461&gt;=G2461),OR(CORE_MODE&lt;&gt;3,E_CORE&lt;=E_NULL_MAX),N_CW_A_OK="yes"),1,0)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IF(CORE_MODE=1,G2461,IF(OR(CORE_MODE=3,CORE_MODE=4),IF(A_FEED=2,0,G2461)+(CHOOSE(N_CW+1,0,1,CW_N2,CW_N3,CW_N4,CW_N5,CW_N6)+IF(A_FEED=2,CHOOSE(MIN(N_CW_A,6)+1,0,1,CW_N2,CW_N3,CW_N4,CW_N5,CW_N6),CHOOSE(MIN(N_CW_A,2)+1,0,CW_A1,CW_A2)))*CW_PER_SWING*AM2461,AM2461))</f>
        <v>31.842782103132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2*ROUNDUP(G2462*1000/V_ZENER,0)*PRICE_Z+(4+IF(CORE_MODE=1,1,0)+IF(OR(CORE_MODE=3,CORE_MODE=4),IF(A_FEED=2,0,1)+2*N_CW+2*N_CW_A,0))*ROUNDUP(G2462*DIODE_SAFETY/V_STICK,0)*PRICE_STICK</f>
        <v>109.2</v>
      </c>
      <c r="AG2462" s="24" t="n">
        <f aca="false">SUM(X2462:AF2462)</f>
        <v>4271.37068677</v>
      </c>
      <c r="AH2462" s="20" t="n">
        <f aca="false">FIXED_BOM</f>
        <v>3754</v>
      </c>
      <c r="AI2462" s="24" t="n">
        <f aca="false">(AG2462+AH2462)*(1+CONT)</f>
        <v>9229.1762897855</v>
      </c>
      <c r="AJ2462" s="24" t="n">
        <f aca="false">IF(AR2462&gt;0,AI2462/AR2462,1000000000000)</f>
        <v>383.31590079304</v>
      </c>
      <c r="AK2462" s="8" t="n">
        <f aca="false">IF(AND(AP2462&gt;=V_NEED,AR2462&gt;=P_MIN,AQ2462&gt;=Z_MIN,F2462&lt;=N_CAP,D2462&lt;=R_MAX,OR(CORONA_REQ=0,O2462&gt;=G2462),OR(CORE_MODE&lt;&gt;3,E_CORE&lt;=E_NULL_MAX),N_CW_A_OK="yes"),1,0)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IF(CORE_MODE=1,G2462,IF(OR(CORE_MODE=3,CORE_MODE=4),IF(A_FEED=2,0,G2462)+(CHOOSE(N_CW+1,0,1,CW_N2,CW_N3,CW_N4,CW_N5,CW_N6)+IF(A_FEED=2,CHOOSE(MIN(N_CW_A,6)+1,0,1,CW_N2,CW_N3,CW_N4,CW_N5,CW_N6),CHOOSE(MIN(N_CW_A,2)+1,0,CW_A1,CW_A2)))*CW_PER_SWING*AM2462,AM2462))</f>
        <v>32.087177665686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2*ROUNDUP(G2463*1000/V_ZENER,0)*PRICE_Z+(4+IF(CORE_MODE=1,1,0)+IF(OR(CORE_MODE=3,CORE_MODE=4),IF(A_FEED=2,0,1)+2*N_CW+2*N_CW_A,0))*ROUNDUP(G2463*DIODE_SAFETY/V_STICK,0)*PRICE_STICK</f>
        <v>109.2</v>
      </c>
      <c r="AG2463" s="24" t="n">
        <f aca="false">SUM(X2463:AF2463)</f>
        <v>4934.52565928</v>
      </c>
      <c r="AH2463" s="20" t="n">
        <f aca="false">FIXED_BOM</f>
        <v>3754</v>
      </c>
      <c r="AI2463" s="24" t="n">
        <f aca="false">(AG2463+AH2463)*(1+CONT)</f>
        <v>9991.804508172</v>
      </c>
      <c r="AJ2463" s="24" t="n">
        <f aca="false">IF(AR2463&gt;0,AI2463/AR2463,1000000000000)</f>
        <v>341.208936207809</v>
      </c>
      <c r="AK2463" s="8" t="n">
        <f aca="false">IF(AND(AP2463&gt;=V_NEED,AR2463&gt;=P_MIN,AQ2463&gt;=Z_MIN,F2463&lt;=N_CAP,D2463&lt;=R_MAX,OR(CORONA_REQ=0,O2463&gt;=G2463),OR(CORE_MODE&lt;&gt;3,E_CORE&lt;=E_NULL_MAX),N_CW_A_OK="yes"),1,0)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IF(CORE_MODE=1,G2463,IF(OR(CORE_MODE=3,CORE_MODE=4),IF(A_FEED=2,0,G2463)+(CHOOSE(N_CW+1,0,1,CW_N2,CW_N3,CW_N4,CW_N5,CW_N6)+IF(A_FEED=2,CHOOSE(MIN(N_CW_A,6)+1,0,1,CW_N2,CW_N3,CW_N4,CW_N5,CW_N6),CHOOSE(MIN(N_CW_A,2)+1,0,CW_A1,CW_A2)))*CW_PER_SWING*AM2463,AM2463))</f>
        <v>32.52788255574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2*ROUNDUP(G2464*1000/V_ZENER,0)*PRICE_Z+(4+IF(CORE_MODE=1,1,0)+IF(OR(CORE_MODE=3,CORE_MODE=4),IF(A_FEED=2,0,1)+2*N_CW+2*N_CW_A,0))*ROUNDUP(G2464*DIODE_SAFETY/V_STICK,0)*PRICE_STICK</f>
        <v>109.2</v>
      </c>
      <c r="AG2464" s="24" t="n">
        <f aca="false">SUM(X2464:AF2464)</f>
        <v>6504.9030075</v>
      </c>
      <c r="AH2464" s="20" t="n">
        <f aca="false">FIXED_BOM</f>
        <v>3754</v>
      </c>
      <c r="AI2464" s="24" t="n">
        <f aca="false">(AG2464+AH2464)*(1+CONT)</f>
        <v>11797.738458625</v>
      </c>
      <c r="AJ2464" s="24" t="n">
        <f aca="false">IF(AR2464&gt;0,AI2464/AR2464,1000000000000)</f>
        <v>297.062295420499</v>
      </c>
      <c r="AK2464" s="8" t="n">
        <f aca="false">IF(AND(AP2464&gt;=V_NEED,AR2464&gt;=P_MIN,AQ2464&gt;=Z_MIN,F2464&lt;=N_CAP,D2464&lt;=R_MAX,OR(CORONA_REQ=0,O2464&gt;=G2464),OR(CORE_MODE&lt;&gt;3,E_CORE&lt;=E_NULL_MAX),N_CW_A_OK="yes"),1,0)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IF(CORE_MODE=1,G2464,IF(OR(CORE_MODE=3,CORE_MODE=4),IF(A_FEED=2,0,G2464)+(CHOOSE(N_CW+1,0,1,CW_N2,CW_N3,CW_N4,CW_N5,CW_N6)+IF(A_FEED=2,CHOOSE(MIN(N_CW_A,6)+1,0,1,CW_N2,CW_N3,CW_N4,CW_N5,CW_N6),CHOOSE(MIN(N_CW_A,2)+1,0,CW_A1,CW_A2)))*CW_PER_SWING*AM2464,AM2464))</f>
        <v>33.23623027725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2*ROUNDUP(G2465*1000/V_ZENER,0)*PRICE_Z+(4+IF(CORE_MODE=1,1,0)+IF(OR(CORE_MODE=3,CORE_MODE=4),IF(A_FEED=2,0,1)+2*N_CW+2*N_CW_A,0))*ROUNDUP(G2465*DIODE_SAFETY/V_STICK,0)*PRICE_STICK</f>
        <v>109.2</v>
      </c>
      <c r="AG2465" s="24" t="n">
        <f aca="false">SUM(X2465:AF2465)</f>
        <v>2056.79120768</v>
      </c>
      <c r="AH2465" s="20" t="n">
        <f aca="false">FIXED_BOM</f>
        <v>3754</v>
      </c>
      <c r="AI2465" s="24" t="n">
        <f aca="false">(AG2465+AH2465)*(1+CONT)</f>
        <v>6682.409888832</v>
      </c>
      <c r="AJ2465" s="24" t="n">
        <f aca="false">IF(AR2465&gt;0,AI2465/AR2465,1000000000000)</f>
        <v>702.631646118282</v>
      </c>
      <c r="AK2465" s="8" t="n">
        <f aca="false">IF(AND(AP2465&gt;=V_NEED,AR2465&gt;=P_MIN,AQ2465&gt;=Z_MIN,F2465&lt;=N_CAP,D2465&lt;=R_MAX,OR(CORONA_REQ=0,O2465&gt;=G2465),OR(CORE_MODE&lt;&gt;3,E_CORE&lt;=E_NULL_MAX),N_CW_A_OK="yes"),1,0)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IF(CORE_MODE=1,G2465,IF(OR(CORE_MODE=3,CORE_MODE=4),IF(A_FEED=2,0,G2465)+(CHOOSE(N_CW+1,0,1,CW_N2,CW_N3,CW_N4,CW_N5,CW_N6)+IF(A_FEED=2,CHOOSE(MIN(N_CW_A,6)+1,0,1,CW_N2,CW_N3,CW_N4,CW_N5,CW_N6),CHOOSE(MIN(N_CW_A,2)+1,0,CW_A1,CW_A2)))*CW_PER_SWING*AM2465,AM2465))</f>
        <v>31.127842632744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2*ROUNDUP(G2466*1000/V_ZENER,0)*PRICE_Z+(4+IF(CORE_MODE=1,1,0)+IF(OR(CORE_MODE=3,CORE_MODE=4),IF(A_FEED=2,0,1)+2*N_CW+2*N_CW_A,0))*ROUNDUP(G2466*DIODE_SAFETY/V_STICK,0)*PRICE_STICK</f>
        <v>109.2</v>
      </c>
      <c r="AG2466" s="24" t="n">
        <f aca="false">SUM(X2466:AF2466)</f>
        <v>2851.45633411</v>
      </c>
      <c r="AH2466" s="20" t="n">
        <f aca="false">FIXED_BOM</f>
        <v>3754</v>
      </c>
      <c r="AI2466" s="24" t="n">
        <f aca="false">(AG2466+AH2466)*(1+CONT)</f>
        <v>7596.2747842265</v>
      </c>
      <c r="AJ2466" s="24" t="n">
        <f aca="false">IF(AR2466&gt;0,AI2466/AR2466,1000000000000)</f>
        <v>496.58520359234</v>
      </c>
      <c r="AK2466" s="8" t="n">
        <f aca="false">IF(AND(AP2466&gt;=V_NEED,AR2466&gt;=P_MIN,AQ2466&gt;=Z_MIN,F2466&lt;=N_CAP,D2466&lt;=R_MAX,OR(CORONA_REQ=0,O2466&gt;=G2466),OR(CORE_MODE&lt;&gt;3,E_CORE&lt;=E_NULL_MAX),N_CW_A_OK="yes"),1,0)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IF(CORE_MODE=1,G2466,IF(OR(CORE_MODE=3,CORE_MODE=4),IF(A_FEED=2,0,G2466)+(CHOOSE(N_CW+1,0,1,CW_N2,CW_N3,CW_N4,CW_N5,CW_N6)+IF(A_FEED=2,CHOOSE(MIN(N_CW_A,6)+1,0,1,CW_N2,CW_N3,CW_N4,CW_N5,CW_N6),CHOOSE(MIN(N_CW_A,2)+1,0,CW_A1,CW_A2)))*CW_PER_SWING*AM2466,AM2466))</f>
        <v>31.514086009692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2*ROUNDUP(G2467*1000/V_ZENER,0)*PRICE_Z+(4+IF(CORE_MODE=1,1,0)+IF(OR(CORE_MODE=3,CORE_MODE=4),IF(A_FEED=2,0,1)+2*N_CW+2*N_CW_A,0))*ROUNDUP(G2467*DIODE_SAFETY/V_STICK,0)*PRICE_STICK</f>
        <v>109.2</v>
      </c>
      <c r="AG2467" s="24" t="n">
        <f aca="false">SUM(X2467:AF2467)</f>
        <v>3646.12142298</v>
      </c>
      <c r="AH2467" s="20" t="n">
        <f aca="false">FIXED_BOM</f>
        <v>3754</v>
      </c>
      <c r="AI2467" s="24" t="n">
        <f aca="false">(AG2467+AH2467)*(1+CONT)</f>
        <v>8510.139636427</v>
      </c>
      <c r="AJ2467" s="24" t="n">
        <f aca="false">IF(AR2467&gt;0,AI2467/AR2467,1000000000000)</f>
        <v>403.393724463996</v>
      </c>
      <c r="AK2467" s="8" t="n">
        <f aca="false">IF(AND(AP2467&gt;=V_NEED,AR2467&gt;=P_MIN,AQ2467&gt;=Z_MIN,F2467&lt;=N_CAP,D2467&lt;=R_MAX,OR(CORONA_REQ=0,O2467&gt;=G2467),OR(CORE_MODE&lt;&gt;3,E_CORE&lt;=E_NULL_MAX),N_CW_A_OK="yes"),1,0)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IF(CORE_MODE=1,G2467,IF(OR(CORE_MODE=3,CORE_MODE=4),IF(A_FEED=2,0,G2467)+(CHOOSE(N_CW+1,0,1,CW_N2,CW_N3,CW_N4,CW_N5,CW_N6)+IF(A_FEED=2,CHOOSE(MIN(N_CW_A,6)+1,0,1,CW_N2,CW_N3,CW_N4,CW_N5,CW_N6),CHOOSE(MIN(N_CW_A,2)+1,0,CW_A1,CW_A2)))*CW_PER_SWING*AM2467,AM2467))</f>
        <v>31.827697057728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2*ROUNDUP(G2468*1000/V_ZENER,0)*PRICE_Z+(4+IF(CORE_MODE=1,1,0)+IF(OR(CORE_MODE=3,CORE_MODE=4),IF(A_FEED=2,0,1)+2*N_CW+2*N_CW_A,0))*ROUNDUP(G2468*DIODE_SAFETY/V_STICK,0)*PRICE_STICK</f>
        <v>109.2</v>
      </c>
      <c r="AG2468" s="24" t="n">
        <f aca="false">SUM(X2468:AF2468)</f>
        <v>4440.78654791</v>
      </c>
      <c r="AH2468" s="20" t="n">
        <f aca="false">FIXED_BOM</f>
        <v>3754</v>
      </c>
      <c r="AI2468" s="24" t="n">
        <f aca="false">(AG2468+AH2468)*(1+CONT)</f>
        <v>9424.0045300965</v>
      </c>
      <c r="AJ2468" s="24" t="n">
        <f aca="false">IF(AR2468&gt;0,AI2468/AR2468,1000000000000)</f>
        <v>350.263984966624</v>
      </c>
      <c r="AK2468" s="8" t="n">
        <f aca="false">IF(AND(AP2468&gt;=V_NEED,AR2468&gt;=P_MIN,AQ2468&gt;=Z_MIN,F2468&lt;=N_CAP,D2468&lt;=R_MAX,OR(CORONA_REQ=0,O2468&gt;=G2468),OR(CORE_MODE&lt;&gt;3,E_CORE&lt;=E_NULL_MAX),N_CW_A_OK="yes"),1,0)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IF(CORE_MODE=1,G2468,IF(OR(CORE_MODE=3,CORE_MODE=4),IF(A_FEED=2,0,G2468)+(CHOOSE(N_CW+1,0,1,CW_N2,CW_N3,CW_N4,CW_N5,CW_N6)+IF(A_FEED=2,CHOOSE(MIN(N_CW_A,6)+1,0,1,CW_N2,CW_N3,CW_N4,CW_N5,CW_N6),CHOOSE(MIN(N_CW_A,2)+1,0,CW_A1,CW_A2)))*CW_PER_SWING*AM2468,AM2468))</f>
        <v>32.256203180058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2*ROUNDUP(G2469*1000/V_ZENER,0)*PRICE_Z+(4+IF(CORE_MODE=1,1,0)+IF(OR(CORE_MODE=3,CORE_MODE=4),IF(A_FEED=2,0,1)+2*N_CW+2*N_CW_A,0))*ROUNDUP(G2469*DIODE_SAFETY/V_STICK,0)*PRICE_STICK</f>
        <v>109.2</v>
      </c>
      <c r="AG2469" s="24" t="n">
        <f aca="false">SUM(X2469:AF2469)</f>
        <v>5235.45161434</v>
      </c>
      <c r="AH2469" s="20" t="n">
        <f aca="false">FIXED_BOM</f>
        <v>3754</v>
      </c>
      <c r="AI2469" s="24" t="n">
        <f aca="false">(AG2469+AH2469)*(1+CONT)</f>
        <v>10337.869356491</v>
      </c>
      <c r="AJ2469" s="24" t="n">
        <f aca="false">IF(AR2469&gt;0,AI2469/AR2469,1000000000000)</f>
        <v>316.211248193179</v>
      </c>
      <c r="AK2469" s="8" t="n">
        <f aca="false">IF(AND(AP2469&gt;=V_NEED,AR2469&gt;=P_MIN,AQ2469&gt;=Z_MIN,F2469&lt;=N_CAP,D2469&lt;=R_MAX,OR(CORONA_REQ=0,O2469&gt;=G2469),OR(CORE_MODE&lt;&gt;3,E_CORE&lt;=E_NULL_MAX),N_CW_A_OK="yes"),1,0)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IF(CORE_MODE=1,G2469,IF(OR(CORE_MODE=3,CORE_MODE=4),IF(A_FEED=2,0,G2469)+(CHOOSE(N_CW+1,0,1,CW_N2,CW_N3,CW_N4,CW_N5,CW_N6)+IF(A_FEED=2,CHOOSE(MIN(N_CW_A,6)+1,0,1,CW_N2,CW_N3,CW_N4,CW_N5,CW_N6),CHOOSE(MIN(N_CW_A,2)+1,0,CW_A1,CW_A2)))*CW_PER_SWING*AM2469,AM2469))</f>
        <v>32.690986956342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2*ROUNDUP(G2470*1000/V_ZENER,0)*PRICE_Z+(4+IF(CORE_MODE=1,1,0)+IF(OR(CORE_MODE=3,CORE_MODE=4),IF(A_FEED=2,0,1)+2*N_CW+2*N_CW_A,0))*ROUNDUP(G2470*DIODE_SAFETY/V_STICK,0)*PRICE_STICK</f>
        <v>109.2</v>
      </c>
      <c r="AG2470" s="24" t="n">
        <f aca="false">SUM(X2470:AF2470)</f>
        <v>6824.78181617</v>
      </c>
      <c r="AH2470" s="20" t="n">
        <f aca="false">FIXED_BOM</f>
        <v>3754</v>
      </c>
      <c r="AI2470" s="24" t="n">
        <f aca="false">(AG2470+AH2470)*(1+CONT)</f>
        <v>12165.5990885955</v>
      </c>
      <c r="AJ2470" s="24" t="n">
        <f aca="false">IF(AR2470&gt;0,AI2470/AR2470,1000000000000)</f>
        <v>274.690901330502</v>
      </c>
      <c r="AK2470" s="8" t="n">
        <f aca="false">IF(AND(AP2470&gt;=V_NEED,AR2470&gt;=P_MIN,AQ2470&gt;=Z_MIN,F2470&lt;=N_CAP,D2470&lt;=R_MAX,OR(CORONA_REQ=0,O2470&gt;=G2470),OR(CORE_MODE&lt;&gt;3,E_CORE&lt;=E_NULL_MAX),N_CW_A_OK="yes"),1,0)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IF(CORE_MODE=1,G2470,IF(OR(CORE_MODE=3,CORE_MODE=4),IF(A_FEED=2,0,G2470)+(CHOOSE(N_CW+1,0,1,CW_N2,CW_N3,CW_N4,CW_N5,CW_N6)+IF(A_FEED=2,CHOOSE(MIN(N_CW_A,6)+1,0,1,CW_N2,CW_N3,CW_N4,CW_N5,CW_N6),CHOOSE(MIN(N_CW_A,2)+1,0,CW_A1,CW_A2)))*CW_PER_SWING*AM2470,AM2470))</f>
        <v>33.370225718544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2*ROUNDUP(G2471*1000/V_ZENER,0)*PRICE_Z+(4+IF(CORE_MODE=1,1,0)+IF(OR(CORE_MODE=3,CORE_MODE=4),IF(A_FEED=2,0,1)+2*N_CW+2*N_CW_A,0))*ROUNDUP(G2471*DIODE_SAFETY/V_STICK,0)*PRICE_STICK</f>
        <v>109.2</v>
      </c>
      <c r="AG2471" s="24" t="n">
        <f aca="false">SUM(X2471:AF2471)</f>
        <v>1970.59410624</v>
      </c>
      <c r="AH2471" s="20" t="n">
        <f aca="false">FIXED_BOM</f>
        <v>3754</v>
      </c>
      <c r="AI2471" s="24" t="n">
        <f aca="false">(AG2471+AH2471)*(1+CONT)</f>
        <v>6583.283222176</v>
      </c>
      <c r="AJ2471" s="24" t="n">
        <f aca="false">IF(AR2471&gt;0,AI2471/AR2471,1000000000000)</f>
        <v>945.09079575662</v>
      </c>
      <c r="AK2471" s="8" t="n">
        <f aca="false">IF(AND(AP2471&gt;=V_NEED,AR2471&gt;=P_MIN,AQ2471&gt;=Z_MIN,F2471&lt;=N_CAP,D2471&lt;=R_MAX,OR(CORONA_REQ=0,O2471&gt;=G2471),OR(CORE_MODE&lt;&gt;3,E_CORE&lt;=E_NULL_MAX),N_CW_A_OK="yes"),1,0)</f>
        <v>1</v>
      </c>
      <c r="AL2471" s="31" t="n">
        <f aca="false">IF(AK2471=1,IF(OBJECTIVE=1,AI2471,AJ2471),1000000000000)+ROW()*0.000000001</f>
        <v>6583.283224647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IF(CORE_MODE=1,G2471,IF(OR(CORE_MODE=3,CORE_MODE=4),IF(A_FEED=2,0,G2471)+(CHOOSE(N_CW+1,0,1,CW_N2,CW_N3,CW_N4,CW_N5,CW_N6)+IF(A_FEED=2,CHOOSE(MIN(N_CW_A,6)+1,0,1,CW_N2,CW_N3,CW_N4,CW_N5,CW_N6),CHOOSE(MIN(N_CW_A,2)+1,0,CW_A1,CW_A2)))*CW_PER_SWING*AM2471,AM2471))</f>
        <v>31.141034619552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2*ROUNDUP(G2472*1000/V_ZENER,0)*PRICE_Z+(4+IF(CORE_MODE=1,1,0)+IF(OR(CORE_MODE=3,CORE_MODE=4),IF(A_FEED=2,0,1)+2*N_CW+2*N_CW_A,0))*ROUNDUP(G2472*DIODE_SAFETY/V_STICK,0)*PRICE_STICK</f>
        <v>109.2</v>
      </c>
      <c r="AG2472" s="24" t="n">
        <f aca="false">SUM(X2472:AF2472)</f>
        <v>2651.17163179</v>
      </c>
      <c r="AH2472" s="20" t="n">
        <f aca="false">FIXED_BOM</f>
        <v>3754</v>
      </c>
      <c r="AI2472" s="24" t="n">
        <f aca="false">(AG2472+AH2472)*(1+CONT)</f>
        <v>7365.9473765585</v>
      </c>
      <c r="AJ2472" s="24" t="n">
        <f aca="false">IF(AR2472&gt;0,AI2472/AR2472,1000000000000)</f>
        <v>650.511508868824</v>
      </c>
      <c r="AK2472" s="8" t="n">
        <f aca="false">IF(AND(AP2472&gt;=V_NEED,AR2472&gt;=P_MIN,AQ2472&gt;=Z_MIN,F2472&lt;=N_CAP,D2472&lt;=R_MAX,OR(CORONA_REQ=0,O2472&gt;=G2472),OR(CORE_MODE&lt;&gt;3,E_CORE&lt;=E_NULL_MAX),N_CW_A_OK="yes"),1,0)</f>
        <v>1</v>
      </c>
      <c r="AL2472" s="31" t="n">
        <f aca="false">IF(AK2472=1,IF(OBJECTIVE=1,AI2472,AJ2472),1000000000000)+ROW()*0.000000001</f>
        <v>7365.9473790305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IF(CORE_MODE=1,G2472,IF(OR(CORE_MODE=3,CORE_MODE=4),IF(A_FEED=2,0,G2472)+(CHOOSE(N_CW+1,0,1,CW_N2,CW_N3,CW_N4,CW_N5,CW_N6)+IF(A_FEED=2,CHOOSE(MIN(N_CW_A,6)+1,0,1,CW_N2,CW_N3,CW_N4,CW_N5,CW_N6),CHOOSE(MIN(N_CW_A,2)+1,0,CW_A1,CW_A2)))*CW_PER_SWING*AM2472,AM2472))</f>
        <v>31.388070277278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2*ROUNDUP(G2473*1000/V_ZENER,0)*PRICE_Z+(4+IF(CORE_MODE=1,1,0)+IF(OR(CORE_MODE=3,CORE_MODE=4),IF(A_FEED=2,0,1)+2*N_CW+2*N_CW_A,0))*ROUNDUP(G2473*DIODE_SAFETY/V_STICK,0)*PRICE_STICK</f>
        <v>109.2</v>
      </c>
      <c r="AG2473" s="24" t="n">
        <f aca="false">SUM(X2473:AF2473)</f>
        <v>3463.75500369</v>
      </c>
      <c r="AH2473" s="20" t="n">
        <f aca="false">FIXED_BOM</f>
        <v>3754</v>
      </c>
      <c r="AI2473" s="24" t="n">
        <f aca="false">(AG2473+AH2473)*(1+CONT)</f>
        <v>8300.4182542435</v>
      </c>
      <c r="AJ2473" s="24" t="n">
        <f aca="false">IF(AR2473&gt;0,AI2473/AR2473,1000000000000)</f>
        <v>529.097375671792</v>
      </c>
      <c r="AK2473" s="8" t="n">
        <f aca="false">IF(AND(AP2473&gt;=V_NEED,AR2473&gt;=P_MIN,AQ2473&gt;=Z_MIN,F2473&lt;=N_CAP,D2473&lt;=R_MAX,OR(CORONA_REQ=0,O2473&gt;=G2473),OR(CORE_MODE&lt;&gt;3,E_CORE&lt;=E_NULL_MAX),N_CW_A_OK="yes"),1,0)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IF(CORE_MODE=1,G2473,IF(OR(CORE_MODE=3,CORE_MODE=4),IF(A_FEED=2,0,G2473)+(CHOOSE(N_CW+1,0,1,CW_N2,CW_N3,CW_N4,CW_N5,CW_N6)+IF(A_FEED=2,CHOOSE(MIN(N_CW_A,6)+1,0,1,CW_N2,CW_N3,CW_N4,CW_N5,CW_N6),CHOOSE(MIN(N_CW_A,2)+1,0,CW_A1,CW_A2)))*CW_PER_SWING*AM2473,AM2473))</f>
        <v>31.686180316362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2*ROUNDUP(G2474*1000/V_ZENER,0)*PRICE_Z+(4+IF(CORE_MODE=1,1,0)+IF(OR(CORE_MODE=3,CORE_MODE=4),IF(A_FEED=2,0,1)+2*N_CW+2*N_CW_A,0))*ROUNDUP(G2474*DIODE_SAFETY/V_STICK,0)*PRICE_STICK</f>
        <v>109.2</v>
      </c>
      <c r="AG2474" s="24" t="n">
        <f aca="false">SUM(X2474:AF2474)</f>
        <v>4144.33260121</v>
      </c>
      <c r="AH2474" s="20" t="n">
        <f aca="false">FIXED_BOM</f>
        <v>3754</v>
      </c>
      <c r="AI2474" s="24" t="n">
        <f aca="false">(AG2474+AH2474)*(1+CONT)</f>
        <v>9083.0824913915</v>
      </c>
      <c r="AJ2474" s="24" t="n">
        <f aca="false">IF(AR2474&gt;0,AI2474/AR2474,1000000000000)</f>
        <v>453.301962210815</v>
      </c>
      <c r="AK2474" s="8" t="n">
        <f aca="false">IF(AND(AP2474&gt;=V_NEED,AR2474&gt;=P_MIN,AQ2474&gt;=Z_MIN,F2474&lt;=N_CAP,D2474&lt;=R_MAX,OR(CORONA_REQ=0,O2474&gt;=G2474),OR(CORE_MODE&lt;&gt;3,E_CORE&lt;=E_NULL_MAX),N_CW_A_OK="yes"),1,0)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IF(CORE_MODE=1,G2474,IF(OR(CORE_MODE=3,CORE_MODE=4),IF(A_FEED=2,0,G2474)+(CHOOSE(N_CW+1,0,1,CW_N2,CW_N3,CW_N4,CW_N5,CW_N6)+IF(A_FEED=2,CHOOSE(MIN(N_CW_A,6)+1,0,1,CW_N2,CW_N3,CW_N4,CW_N5,CW_N6),CHOOSE(MIN(N_CW_A,2)+1,0,CW_A1,CW_A2)))*CW_PER_SWING*AM2474,AM2474))</f>
        <v>31.932150598062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2*ROUNDUP(G2475*1000/V_ZENER,0)*PRICE_Z+(4+IF(CORE_MODE=1,1,0)+IF(OR(CORE_MODE=3,CORE_MODE=4),IF(A_FEED=2,0,1)+2*N_CW+2*N_CW_A,0))*ROUNDUP(G2475*DIODE_SAFETY/V_STICK,0)*PRICE_STICK</f>
        <v>109.2</v>
      </c>
      <c r="AG2475" s="24" t="n">
        <f aca="false">SUM(X2475:AF2475)</f>
        <v>4956.91597161</v>
      </c>
      <c r="AH2475" s="20" t="n">
        <f aca="false">FIXED_BOM</f>
        <v>3754</v>
      </c>
      <c r="AI2475" s="24" t="n">
        <f aca="false">(AG2475+AH2475)*(1+CONT)</f>
        <v>10017.5533673515</v>
      </c>
      <c r="AJ2475" s="24" t="n">
        <f aca="false">IF(AR2475&gt;0,AI2475/AR2475,1000000000000)</f>
        <v>410.496549526027</v>
      </c>
      <c r="AK2475" s="8" t="n">
        <f aca="false">IF(AND(AP2475&gt;=V_NEED,AR2475&gt;=P_MIN,AQ2475&gt;=Z_MIN,F2475&lt;=N_CAP,D2475&lt;=R_MAX,OR(CORONA_REQ=0,O2475&gt;=G2475),OR(CORE_MODE&lt;&gt;3,E_CORE&lt;=E_NULL_MAX),N_CW_A_OK="yes"),1,0)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IF(CORE_MODE=1,G2475,IF(OR(CORE_MODE=3,CORE_MODE=4),IF(A_FEED=2,0,G2475)+(CHOOSE(N_CW+1,0,1,CW_N2,CW_N3,CW_N4,CW_N5,CW_N6)+IF(A_FEED=2,CHOOSE(MIN(N_CW_A,6)+1,0,1,CW_N2,CW_N3,CW_N4,CW_N5,CW_N6),CHOOSE(MIN(N_CW_A,2)+1,0,CW_A1,CW_A2)))*CW_PER_SWING*AM2475,AM2475))</f>
        <v>32.130641611926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2*ROUNDUP(G2476*1000/V_ZENER,0)*PRICE_Z+(4+IF(CORE_MODE=1,1,0)+IF(OR(CORE_MODE=3,CORE_MODE=4),IF(A_FEED=2,0,1)+2*N_CW+2*N_CW_A,0))*ROUNDUP(G2476*DIODE_SAFETY/V_STICK,0)*PRICE_STICK</f>
        <v>109.2</v>
      </c>
      <c r="AG2476" s="24" t="n">
        <f aca="false">SUM(X2476:AF2476)</f>
        <v>6318.07096571</v>
      </c>
      <c r="AH2476" s="20" t="n">
        <f aca="false">FIXED_BOM</f>
        <v>3754</v>
      </c>
      <c r="AI2476" s="24" t="n">
        <f aca="false">(AG2476+AH2476)*(1+CONT)</f>
        <v>11582.8816105665</v>
      </c>
      <c r="AJ2476" s="24" t="n">
        <f aca="false">IF(AR2476&gt;0,AI2476/AR2476,1000000000000)</f>
        <v>349.541493638886</v>
      </c>
      <c r="AK2476" s="8" t="n">
        <f aca="false">IF(AND(AP2476&gt;=V_NEED,AR2476&gt;=P_MIN,AQ2476&gt;=Z_MIN,F2476&lt;=N_CAP,D2476&lt;=R_MAX,OR(CORONA_REQ=0,O2476&gt;=G2476),OR(CORE_MODE&lt;&gt;3,E_CORE&lt;=E_NULL_MAX),N_CW_A_OK="yes"),1,0)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IF(CORE_MODE=1,G2476,IF(OR(CORE_MODE=3,CORE_MODE=4),IF(A_FEED=2,0,G2476)+(CHOOSE(N_CW+1,0,1,CW_N2,CW_N3,CW_N4,CW_N5,CW_N6)+IF(A_FEED=2,CHOOSE(MIN(N_CW_A,6)+1,0,1,CW_N2,CW_N3,CW_N4,CW_N5,CW_N6),CHOOSE(MIN(N_CW_A,2)+1,0,CW_A1,CW_A2)))*CW_PER_SWING*AM2476,AM2476))</f>
        <v>32.83724483325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2*ROUNDUP(G2477*1000/V_ZENER,0)*PRICE_Z+(4+IF(CORE_MODE=1,1,0)+IF(OR(CORE_MODE=3,CORE_MODE=4),IF(A_FEED=2,0,1)+2*N_CW+2*N_CW_A,0))*ROUNDUP(G2477*DIODE_SAFETY/V_STICK,0)*PRICE_STICK</f>
        <v>109.2</v>
      </c>
      <c r="AG2477" s="24" t="n">
        <f aca="false">SUM(X2477:AF2477)</f>
        <v>1994.28516615</v>
      </c>
      <c r="AH2477" s="20" t="n">
        <f aca="false">FIXED_BOM</f>
        <v>3754</v>
      </c>
      <c r="AI2477" s="24" t="n">
        <f aca="false">(AG2477+AH2477)*(1+CONT)</f>
        <v>6610.5279410725</v>
      </c>
      <c r="AJ2477" s="24" t="n">
        <f aca="false">IF(AR2477&gt;0,AI2477/AR2477,1000000000000)</f>
        <v>786.330590643235</v>
      </c>
      <c r="AK2477" s="8" t="n">
        <f aca="false">IF(AND(AP2477&gt;=V_NEED,AR2477&gt;=P_MIN,AQ2477&gt;=Z_MIN,F2477&lt;=N_CAP,D2477&lt;=R_MAX,OR(CORONA_REQ=0,O2477&gt;=G2477),OR(CORE_MODE&lt;&gt;3,E_CORE&lt;=E_NULL_MAX),N_CW_A_OK="yes"),1,0)</f>
        <v>1</v>
      </c>
      <c r="AL2477" s="31" t="n">
        <f aca="false">IF(AK2477=1,IF(OBJECTIVE=1,AI2477,AJ2477),1000000000000)+ROW()*0.000000001</f>
        <v>6610.5279435495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IF(CORE_MODE=1,G2477,IF(OR(CORE_MODE=3,CORE_MODE=4),IF(A_FEED=2,0,G2477)+(CHOOSE(N_CW+1,0,1,CW_N2,CW_N3,CW_N4,CW_N5,CW_N6)+IF(A_FEED=2,CHOOSE(MIN(N_CW_A,6)+1,0,1,CW_N2,CW_N3,CW_N4,CW_N5,CW_N6),CHOOSE(MIN(N_CW_A,2)+1,0,CW_A1,CW_A2)))*CW_PER_SWING*AM2477,AM2477))</f>
        <v>31.178687809698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2*ROUNDUP(G2478*1000/V_ZENER,0)*PRICE_Z+(4+IF(CORE_MODE=1,1,0)+IF(OR(CORE_MODE=3,CORE_MODE=4),IF(A_FEED=2,0,1)+2*N_CW+2*N_CW_A,0))*ROUNDUP(G2478*DIODE_SAFETY/V_STICK,0)*PRICE_STICK</f>
        <v>109.2</v>
      </c>
      <c r="AG2478" s="24" t="n">
        <f aca="false">SUM(X2478:AF2478)</f>
        <v>2818.71408446</v>
      </c>
      <c r="AH2478" s="20" t="n">
        <f aca="false">FIXED_BOM</f>
        <v>3754</v>
      </c>
      <c r="AI2478" s="24" t="n">
        <f aca="false">(AG2478+AH2478)*(1+CONT)</f>
        <v>7558.621197129</v>
      </c>
      <c r="AJ2478" s="24" t="n">
        <f aca="false">IF(AR2478&gt;0,AI2478/AR2478,1000000000000)</f>
        <v>556.355775892358</v>
      </c>
      <c r="AK2478" s="8" t="n">
        <f aca="false">IF(AND(AP2478&gt;=V_NEED,AR2478&gt;=P_MIN,AQ2478&gt;=Z_MIN,F2478&lt;=N_CAP,D2478&lt;=R_MAX,OR(CORONA_REQ=0,O2478&gt;=G2478),OR(CORE_MODE&lt;&gt;3,E_CORE&lt;=E_NULL_MAX),N_CW_A_OK="yes"),1,0)</f>
        <v>1</v>
      </c>
      <c r="AL2478" s="31" t="n">
        <f aca="false">IF(AK2478=1,IF(OBJECTIVE=1,AI2478,AJ2478),1000000000000)+ROW()*0.000000001</f>
        <v>7558.621199607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IF(CORE_MODE=1,G2478,IF(OR(CORE_MODE=3,CORE_MODE=4),IF(A_FEED=2,0,G2478)+(CHOOSE(N_CW+1,0,1,CW_N2,CW_N3,CW_N4,CW_N5,CW_N6)+IF(A_FEED=2,CHOOSE(MIN(N_CW_A,6)+1,0,1,CW_N2,CW_N3,CW_N4,CW_N5,CW_N6),CHOOSE(MIN(N_CW_A,2)+1,0,CW_A1,CW_A2)))*CW_PER_SWING*AM2478,AM2478))</f>
        <v>31.493822642568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2*ROUNDUP(G2479*1000/V_ZENER,0)*PRICE_Z+(4+IF(CORE_MODE=1,1,0)+IF(OR(CORE_MODE=3,CORE_MODE=4),IF(A_FEED=2,0,1)+2*N_CW+2*N_CW_A,0))*ROUNDUP(G2479*DIODE_SAFETY/V_STICK,0)*PRICE_STICK</f>
        <v>109.2</v>
      </c>
      <c r="AG2479" s="24" t="n">
        <f aca="false">SUM(X2479:AF2479)</f>
        <v>3643.14305777</v>
      </c>
      <c r="AH2479" s="20" t="n">
        <f aca="false">FIXED_BOM</f>
        <v>3754</v>
      </c>
      <c r="AI2479" s="24" t="n">
        <f aca="false">(AG2479+AH2479)*(1+CONT)</f>
        <v>8506.7145164355</v>
      </c>
      <c r="AJ2479" s="24" t="n">
        <f aca="false">IF(AR2479&gt;0,AI2479/AR2479,1000000000000)</f>
        <v>453.117371374853</v>
      </c>
      <c r="AK2479" s="8" t="n">
        <f aca="false">IF(AND(AP2479&gt;=V_NEED,AR2479&gt;=P_MIN,AQ2479&gt;=Z_MIN,F2479&lt;=N_CAP,D2479&lt;=R_MAX,OR(CORONA_REQ=0,O2479&gt;=G2479),OR(CORE_MODE&lt;&gt;3,E_CORE&lt;=E_NULL_MAX),N_CW_A_OK="yes"),1,0)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IF(CORE_MODE=1,G2479,IF(OR(CORE_MODE=3,CORE_MODE=4),IF(A_FEED=2,0,G2479)+(CHOOSE(N_CW+1,0,1,CW_N2,CW_N3,CW_N4,CW_N5,CW_N6)+IF(A_FEED=2,CHOOSE(MIN(N_CW_A,6)+1,0,1,CW_N2,CW_N3,CW_N4,CW_N5,CW_N6),CHOOSE(MIN(N_CW_A,2)+1,0,CW_A1,CW_A2)))*CW_PER_SWING*AM2479,AM2479))</f>
        <v>31.813758034344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2*ROUNDUP(G2480*1000/V_ZENER,0)*PRICE_Z+(4+IF(CORE_MODE=1,1,0)+IF(OR(CORE_MODE=3,CORE_MODE=4),IF(A_FEED=2,0,1)+2*N_CW+2*N_CW_A,0))*ROUNDUP(G2480*DIODE_SAFETY/V_STICK,0)*PRICE_STICK</f>
        <v>109.2</v>
      </c>
      <c r="AG2480" s="24" t="n">
        <f aca="false">SUM(X2480:AF2480)</f>
        <v>4467.57196561</v>
      </c>
      <c r="AH2480" s="20" t="n">
        <f aca="false">FIXED_BOM</f>
        <v>3754</v>
      </c>
      <c r="AI2480" s="24" t="n">
        <f aca="false">(AG2480+AH2480)*(1+CONT)</f>
        <v>9454.8077604515</v>
      </c>
      <c r="AJ2480" s="24" t="n">
        <f aca="false">IF(AR2480&gt;0,AI2480/AR2480,1000000000000)</f>
        <v>394.928627383613</v>
      </c>
      <c r="AK2480" s="8" t="n">
        <f aca="false">IF(AND(AP2480&gt;=V_NEED,AR2480&gt;=P_MIN,AQ2480&gt;=Z_MIN,F2480&lt;=N_CAP,D2480&lt;=R_MAX,OR(CORONA_REQ=0,O2480&gt;=G2480),OR(CORE_MODE&lt;&gt;3,E_CORE&lt;=E_NULL_MAX),N_CW_A_OK="yes"),1,0)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IF(CORE_MODE=1,G2480,IF(OR(CORE_MODE=3,CORE_MODE=4),IF(A_FEED=2,0,G2480)+(CHOOSE(N_CW+1,0,1,CW_N2,CW_N3,CW_N4,CW_N5,CW_N6)+IF(A_FEED=2,CHOOSE(MIN(N_CW_A,6)+1,0,1,CW_N2,CW_N3,CW_N4,CW_N5,CW_N6),CHOOSE(MIN(N_CW_A,2)+1,0,CW_A1,CW_A2)))*CW_PER_SWING*AM2480,AM2480))</f>
        <v>32.057147644236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2*ROUNDUP(G2481*1000/V_ZENER,0)*PRICE_Z+(4+IF(CORE_MODE=1,1,0)+IF(OR(CORE_MODE=3,CORE_MODE=4),IF(A_FEED=2,0,1)+2*N_CW+2*N_CW_A,0))*ROUNDUP(G2481*DIODE_SAFETY/V_STICK,0)*PRICE_STICK</f>
        <v>109.2</v>
      </c>
      <c r="AG2481" s="24" t="n">
        <f aca="false">SUM(X2481:AF2481)</f>
        <v>5159.9950271</v>
      </c>
      <c r="AH2481" s="20" t="n">
        <f aca="false">FIXED_BOM</f>
        <v>3754</v>
      </c>
      <c r="AI2481" s="24" t="n">
        <f aca="false">(AG2481+AH2481)*(1+CONT)</f>
        <v>10251.094281165</v>
      </c>
      <c r="AJ2481" s="24" t="n">
        <f aca="false">IF(AR2481&gt;0,AI2481/AR2481,1000000000000)</f>
        <v>352.064676037536</v>
      </c>
      <c r="AK2481" s="8" t="n">
        <f aca="false">IF(AND(AP2481&gt;=V_NEED,AR2481&gt;=P_MIN,AQ2481&gt;=Z_MIN,F2481&lt;=N_CAP,D2481&lt;=R_MAX,OR(CORONA_REQ=0,O2481&gt;=G2481),OR(CORE_MODE&lt;&gt;3,E_CORE&lt;=E_NULL_MAX),N_CW_A_OK="yes"),1,0)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IF(CORE_MODE=1,G2481,IF(OR(CORE_MODE=3,CORE_MODE=4),IF(A_FEED=2,0,G2481)+(CHOOSE(N_CW+1,0,1,CW_N2,CW_N3,CW_N4,CW_N5,CW_N6)+IF(A_FEED=2,CHOOSE(MIN(N_CW_A,6)+1,0,1,CW_N2,CW_N3,CW_N4,CW_N5,CW_N6),CHOOSE(MIN(N_CW_A,2)+1,0,CW_A1,CW_A2)))*CW_PER_SWING*AM2481,AM2481))</f>
        <v>32.498060516064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2*ROUNDUP(G2482*1000/V_ZENER,0)*PRICE_Z+(4+IF(CORE_MODE=1,1,0)+IF(OR(CORE_MODE=3,CORE_MODE=4),IF(A_FEED=2,0,1)+2*N_CW+2*N_CW_A,0))*ROUNDUP(G2482*DIODE_SAFETY/V_STICK,0)*PRICE_STICK</f>
        <v>109.2</v>
      </c>
      <c r="AG2482" s="24" t="n">
        <f aca="false">SUM(X2482:AF2482)</f>
        <v>6808.85291325</v>
      </c>
      <c r="AH2482" s="20" t="n">
        <f aca="false">FIXED_BOM</f>
        <v>3754</v>
      </c>
      <c r="AI2482" s="24" t="n">
        <f aca="false">(AG2482+AH2482)*(1+CONT)</f>
        <v>12147.2808502375</v>
      </c>
      <c r="AJ2482" s="24" t="n">
        <f aca="false">IF(AR2482&gt;0,AI2482/AR2482,1000000000000)</f>
        <v>307.615243593188</v>
      </c>
      <c r="AK2482" s="8" t="n">
        <f aca="false">IF(AND(AP2482&gt;=V_NEED,AR2482&gt;=P_MIN,AQ2482&gt;=Z_MIN,F2482&lt;=N_CAP,D2482&lt;=R_MAX,OR(CORONA_REQ=0,O2482&gt;=G2482),OR(CORE_MODE&lt;&gt;3,E_CORE&lt;=E_NULL_MAX),N_CW_A_OK="yes"),1,0)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IF(CORE_MODE=1,G2482,IF(OR(CORE_MODE=3,CORE_MODE=4),IF(A_FEED=2,0,G2482)+(CHOOSE(N_CW+1,0,1,CW_N2,CW_N3,CW_N4,CW_N5,CW_N6)+IF(A_FEED=2,CHOOSE(MIN(N_CW_A,6)+1,0,1,CW_N2,CW_N3,CW_N4,CW_N5,CW_N6),CHOOSE(MIN(N_CW_A,2)+1,0,CW_A1,CW_A2)))*CW_PER_SWING*AM2482,AM2482))</f>
        <v>33.201162003438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2*ROUNDUP(G2483*1000/V_ZENER,0)*PRICE_Z+(4+IF(CORE_MODE=1,1,0)+IF(OR(CORE_MODE=3,CORE_MODE=4),IF(A_FEED=2,0,1)+2*N_CW+2*N_CW_A,0))*ROUNDUP(G2483*DIODE_SAFETY/V_STICK,0)*PRICE_STICK</f>
        <v>109.2</v>
      </c>
      <c r="AG2483" s="24" t="n">
        <f aca="false">SUM(X2483:AF2483)</f>
        <v>2149.98208835</v>
      </c>
      <c r="AH2483" s="20" t="n">
        <f aca="false">FIXED_BOM</f>
        <v>3754</v>
      </c>
      <c r="AI2483" s="24" t="n">
        <f aca="false">(AG2483+AH2483)*(1+CONT)</f>
        <v>6789.5794016025</v>
      </c>
      <c r="AJ2483" s="24" t="n">
        <f aca="false">IF(AR2483&gt;0,AI2483/AR2483,1000000000000)</f>
        <v>720.707211658655</v>
      </c>
      <c r="AK2483" s="8" t="n">
        <f aca="false">IF(AND(AP2483&gt;=V_NEED,AR2483&gt;=P_MIN,AQ2483&gt;=Z_MIN,F2483&lt;=N_CAP,D2483&lt;=R_MAX,OR(CORONA_REQ=0,O2483&gt;=G2483),OR(CORE_MODE&lt;&gt;3,E_CORE&lt;=E_NULL_MAX),N_CW_A_OK="yes"),1,0)</f>
        <v>1</v>
      </c>
      <c r="AL2483" s="31" t="n">
        <f aca="false">IF(AK2483=1,IF(OBJECTIVE=1,AI2483,AJ2483),1000000000000)+ROW()*0.000000001</f>
        <v>6789.5794040855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IF(CORE_MODE=1,G2483,IF(OR(CORE_MODE=3,CORE_MODE=4),IF(A_FEED=2,0,G2483)+(CHOOSE(N_CW+1,0,1,CW_N2,CW_N3,CW_N4,CW_N5,CW_N6)+IF(A_FEED=2,CHOOSE(MIN(N_CW_A,6)+1,0,1,CW_N2,CW_N3,CW_N4,CW_N5,CW_N6),CHOOSE(MIN(N_CW_A,2)+1,0,CW_A1,CW_A2)))*CW_PER_SWING*AM2483,AM2483))</f>
        <v>31.099845739248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2*ROUNDUP(G2484*1000/V_ZENER,0)*PRICE_Z+(4+IF(CORE_MODE=1,1,0)+IF(OR(CORE_MODE=3,CORE_MODE=4),IF(A_FEED=2,0,1)+2*N_CW+2*N_CW_A,0))*ROUNDUP(G2484*DIODE_SAFETY/V_STICK,0)*PRICE_STICK</f>
        <v>109.2</v>
      </c>
      <c r="AG2484" s="24" t="n">
        <f aca="false">SUM(X2484:AF2484)</f>
        <v>2986.25653213</v>
      </c>
      <c r="AH2484" s="20" t="n">
        <f aca="false">FIXED_BOM</f>
        <v>3754</v>
      </c>
      <c r="AI2484" s="24" t="n">
        <f aca="false">(AG2484+AH2484)*(1+CONT)</f>
        <v>7751.2950119495</v>
      </c>
      <c r="AJ2484" s="24" t="n">
        <f aca="false">IF(AR2484&gt;0,AI2484/AR2484,1000000000000)</f>
        <v>510.979343004161</v>
      </c>
      <c r="AK2484" s="8" t="n">
        <f aca="false">IF(AND(AP2484&gt;=V_NEED,AR2484&gt;=P_MIN,AQ2484&gt;=Z_MIN,F2484&lt;=N_CAP,D2484&lt;=R_MAX,OR(CORONA_REQ=0,O2484&gt;=G2484),OR(CORE_MODE&lt;&gt;3,E_CORE&lt;=E_NULL_MAX),N_CW_A_OK="yes"),1,0)</f>
        <v>1</v>
      </c>
      <c r="AL2484" s="31" t="n">
        <f aca="false">IF(AK2484=1,IF(OBJECTIVE=1,AI2484,AJ2484),1000000000000)+ROW()*0.000000001</f>
        <v>7751.2950144335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IF(CORE_MODE=1,G2484,IF(OR(CORE_MODE=3,CORE_MODE=4),IF(A_FEED=2,0,G2484)+(CHOOSE(N_CW+1,0,1,CW_N2,CW_N3,CW_N4,CW_N5,CW_N6)+IF(A_FEED=2,CHOOSE(MIN(N_CW_A,6)+1,0,1,CW_N2,CW_N3,CW_N4,CW_N5,CW_N6),CHOOSE(MIN(N_CW_A,2)+1,0,CW_A1,CW_A2)))*CW_PER_SWING*AM2484,AM2484))</f>
        <v>31.485940557786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2*ROUNDUP(G2485*1000/V_ZENER,0)*PRICE_Z+(4+IF(CORE_MODE=1,1,0)+IF(OR(CORE_MODE=3,CORE_MODE=4),IF(A_FEED=2,0,1)+2*N_CW+2*N_CW_A,0))*ROUNDUP(G2485*DIODE_SAFETY/V_STICK,0)*PRICE_STICK</f>
        <v>109.2</v>
      </c>
      <c r="AG2485" s="24" t="n">
        <f aca="false">SUM(X2485:AF2485)</f>
        <v>3822.53110638</v>
      </c>
      <c r="AH2485" s="20" t="n">
        <f aca="false">FIXED_BOM</f>
        <v>3754</v>
      </c>
      <c r="AI2485" s="24" t="n">
        <f aca="false">(AG2485+AH2485)*(1+CONT)</f>
        <v>8713.010772337</v>
      </c>
      <c r="AJ2485" s="24" t="n">
        <f aca="false">IF(AR2485&gt;0,AI2485/AR2485,1000000000000)</f>
        <v>416.477298183563</v>
      </c>
      <c r="AK2485" s="8" t="n">
        <f aca="false">IF(AND(AP2485&gt;=V_NEED,AR2485&gt;=P_MIN,AQ2485&gt;=Z_MIN,F2485&lt;=N_CAP,D2485&lt;=R_MAX,OR(CORONA_REQ=0,O2485&gt;=G2485),OR(CORE_MODE&lt;&gt;3,E_CORE&lt;=E_NULL_MAX),N_CW_A_OK="yes"),1,0)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IF(CORE_MODE=1,G2485,IF(OR(CORE_MODE=3,CORE_MODE=4),IF(A_FEED=2,0,G2485)+(CHOOSE(N_CW+1,0,1,CW_N2,CW_N3,CW_N4,CW_N5,CW_N6)+IF(A_FEED=2,CHOOSE(MIN(N_CW_A,6)+1,0,1,CW_N2,CW_N3,CW_N4,CW_N5,CW_N6),CHOOSE(MIN(N_CW_A,2)+1,0,CW_A1,CW_A2)))*CW_PER_SWING*AM2485,AM2485))</f>
        <v>31.798299470652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2*ROUNDUP(G2486*1000/V_ZENER,0)*PRICE_Z+(4+IF(CORE_MODE=1,1,0)+IF(OR(CORE_MODE=3,CORE_MODE=4),IF(A_FEED=2,0,1)+2*N_CW+2*N_CW_A,0))*ROUNDUP(G2486*DIODE_SAFETY/V_STICK,0)*PRICE_STICK</f>
        <v>109.2</v>
      </c>
      <c r="AG2486" s="24" t="n">
        <f aca="false">SUM(X2486:AF2486)</f>
        <v>4658.80556063</v>
      </c>
      <c r="AH2486" s="20" t="n">
        <f aca="false">FIXED_BOM</f>
        <v>3754</v>
      </c>
      <c r="AI2486" s="24" t="n">
        <f aca="false">(AG2486+AH2486)*(1+CONT)</f>
        <v>9674.7263947245</v>
      </c>
      <c r="AJ2486" s="24" t="n">
        <f aca="false">IF(AR2486&gt;0,AI2486/AR2486,1000000000000)</f>
        <v>362.982279012559</v>
      </c>
      <c r="AK2486" s="8" t="n">
        <f aca="false">IF(AND(AP2486&gt;=V_NEED,AR2486&gt;=P_MIN,AQ2486&gt;=Z_MIN,F2486&lt;=N_CAP,D2486&lt;=R_MAX,OR(CORONA_REQ=0,O2486&gt;=G2486),OR(CORE_MODE&lt;&gt;3,E_CORE&lt;=E_NULL_MAX),N_CW_A_OK="yes"),1,0)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IF(CORE_MODE=1,G2486,IF(OR(CORE_MODE=3,CORE_MODE=4),IF(A_FEED=2,0,G2486)+(CHOOSE(N_CW+1,0,1,CW_N2,CW_N3,CW_N4,CW_N5,CW_N6)+IF(A_FEED=2,CHOOSE(MIN(N_CW_A,6)+1,0,1,CW_N2,CW_N3,CW_N4,CW_N5,CW_N6),CHOOSE(MIN(N_CW_A,2)+1,0,CW_A1,CW_A2)))*CW_PER_SWING*AM2486,AM2486))</f>
        <v>32.226207114816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2*ROUNDUP(G2487*1000/V_ZENER,0)*PRICE_Z+(4+IF(CORE_MODE=1,1,0)+IF(OR(CORE_MODE=3,CORE_MODE=4),IF(A_FEED=2,0,1)+2*N_CW+2*N_CW_A,0))*ROUNDUP(G2487*DIODE_SAFETY/V_STICK,0)*PRICE_STICK</f>
        <v>109.2</v>
      </c>
      <c r="AG2487" s="24" t="n">
        <f aca="false">SUM(X2487:AF2487)</f>
        <v>5495.07999244</v>
      </c>
      <c r="AH2487" s="20" t="n">
        <f aca="false">FIXED_BOM</f>
        <v>3754</v>
      </c>
      <c r="AI2487" s="24" t="n">
        <f aca="false">(AG2487+AH2487)*(1+CONT)</f>
        <v>10636.441991306</v>
      </c>
      <c r="AJ2487" s="24" t="n">
        <f aca="false">IF(AR2487&gt;0,AI2487/AR2487,1000000000000)</f>
        <v>328.072060559968</v>
      </c>
      <c r="AK2487" s="8" t="n">
        <f aca="false">IF(AND(AP2487&gt;=V_NEED,AR2487&gt;=P_MIN,AQ2487&gt;=Z_MIN,F2487&lt;=N_CAP,D2487&lt;=R_MAX,OR(CORONA_REQ=0,O2487&gt;=G2487),OR(CORE_MODE&lt;&gt;3,E_CORE&lt;=E_NULL_MAX),N_CW_A_OK="yes"),1,0)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IF(CORE_MODE=1,G2487,IF(OR(CORE_MODE=3,CORE_MODE=4),IF(A_FEED=2,0,G2487)+(CHOOSE(N_CW+1,0,1,CW_N2,CW_N3,CW_N4,CW_N5,CW_N6)+IF(A_FEED=2,CHOOSE(MIN(N_CW_A,6)+1,0,1,CW_N2,CW_N3,CW_N4,CW_N5,CW_N6),CHOOSE(MIN(N_CW_A,2)+1,0,CW_A1,CW_A2)))*CW_PER_SWING*AM2487,AM2487))</f>
        <v>32.657769295866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2*ROUNDUP(G2488*1000/V_ZENER,0)*PRICE_Z+(4+IF(CORE_MODE=1,1,0)+IF(OR(CORE_MODE=3,CORE_MODE=4),IF(A_FEED=2,0,1)+2*N_CW+2*N_CW_A,0))*ROUNDUP(G2488*DIODE_SAFETY/V_STICK,0)*PRICE_STICK</f>
        <v>109.2</v>
      </c>
      <c r="AG2488" s="24" t="n">
        <f aca="false">SUM(X2488:AF2488)</f>
        <v>7167.62888897</v>
      </c>
      <c r="AH2488" s="20" t="n">
        <f aca="false">FIXED_BOM</f>
        <v>3754</v>
      </c>
      <c r="AI2488" s="24" t="n">
        <f aca="false">(AG2488+AH2488)*(1+CONT)</f>
        <v>12559.8732223155</v>
      </c>
      <c r="AJ2488" s="24" t="n">
        <f aca="false">IF(AR2488&gt;0,AI2488/AR2488,1000000000000)</f>
        <v>285.833271049017</v>
      </c>
      <c r="AK2488" s="8" t="n">
        <f aca="false">IF(AND(AP2488&gt;=V_NEED,AR2488&gt;=P_MIN,AQ2488&gt;=Z_MIN,F2488&lt;=N_CAP,D2488&lt;=R_MAX,OR(CORONA_REQ=0,O2488&gt;=G2488),OR(CORE_MODE&lt;&gt;3,E_CORE&lt;=E_NULL_MAX),N_CW_A_OK="yes"),1,0)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IF(CORE_MODE=1,G2488,IF(OR(CORE_MODE=3,CORE_MODE=4),IF(A_FEED=2,0,G2488)+(CHOOSE(N_CW+1,0,1,CW_N2,CW_N3,CW_N4,CW_N5,CW_N6)+IF(A_FEED=2,CHOOSE(MIN(N_CW_A,6)+1,0,1,CW_N2,CW_N3,CW_N4,CW_N5,CW_N6),CHOOSE(MIN(N_CW_A,2)+1,0,CW_A1,CW_A2)))*CW_PER_SWING*AM2488,AM2488))</f>
        <v>33.331982539284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2*ROUNDUP(G2489*1000/V_ZENER,0)*PRICE_Z+(4+IF(CORE_MODE=1,1,0)+IF(OR(CORE_MODE=3,CORE_MODE=4),IF(A_FEED=2,0,1)+2*N_CW+2*N_CW_A,0))*ROUNDUP(G2489*DIODE_SAFETY/V_STICK,0)*PRICE_STICK</f>
        <v>109.2</v>
      </c>
      <c r="AG2489" s="24" t="n">
        <f aca="false">SUM(X2489:AF2489)</f>
        <v>2044.3364274</v>
      </c>
      <c r="AH2489" s="20" t="n">
        <f aca="false">FIXED_BOM</f>
        <v>3754</v>
      </c>
      <c r="AI2489" s="24" t="n">
        <f aca="false">(AG2489+AH2489)*(1+CONT)</f>
        <v>6668.08689151</v>
      </c>
      <c r="AJ2489" s="24" t="n">
        <f aca="false">IF(AR2489&gt;0,AI2489/AR2489,1000000000000)</f>
        <v>962.196320341111</v>
      </c>
      <c r="AK2489" s="8" t="n">
        <f aca="false">IF(AND(AP2489&gt;=V_NEED,AR2489&gt;=P_MIN,AQ2489&gt;=Z_MIN,F2489&lt;=N_CAP,D2489&lt;=R_MAX,OR(CORONA_REQ=0,O2489&gt;=G2489),OR(CORE_MODE&lt;&gt;3,E_CORE&lt;=E_NULL_MAX),N_CW_A_OK="yes"),1,0)</f>
        <v>1</v>
      </c>
      <c r="AL2489" s="31" t="n">
        <f aca="false">IF(AK2489=1,IF(OBJECTIVE=1,AI2489,AJ2489),1000000000000)+ROW()*0.000000001</f>
        <v>6668.086893999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IF(CORE_MODE=1,G2489,IF(OR(CORE_MODE=3,CORE_MODE=4),IF(A_FEED=2,0,G2489)+(CHOOSE(N_CW+1,0,1,CW_N2,CW_N3,CW_N4,CW_N5,CW_N6)+IF(A_FEED=2,CHOOSE(MIN(N_CW_A,6)+1,0,1,CW_N2,CW_N3,CW_N4,CW_N5,CW_N6),CHOOSE(MIN(N_CW_A,2)+1,0,CW_A1,CW_A2)))*CW_PER_SWING*AM2489,AM2489))</f>
        <v>31.113657426852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2*ROUNDUP(G2490*1000/V_ZENER,0)*PRICE_Z+(4+IF(CORE_MODE=1,1,0)+IF(OR(CORE_MODE=3,CORE_MODE=4),IF(A_FEED=2,0,1)+2*N_CW+2*N_CW_A,0))*ROUNDUP(G2490*DIODE_SAFETY/V_STICK,0)*PRICE_STICK</f>
        <v>109.2</v>
      </c>
      <c r="AG2490" s="24" t="n">
        <f aca="false">SUM(X2490:AF2490)</f>
        <v>2751.81286756</v>
      </c>
      <c r="AH2490" s="20" t="n">
        <f aca="false">FIXED_BOM</f>
        <v>3754</v>
      </c>
      <c r="AI2490" s="24" t="n">
        <f aca="false">(AG2490+AH2490)*(1+CONT)</f>
        <v>7481.684797694</v>
      </c>
      <c r="AJ2490" s="24" t="n">
        <f aca="false">IF(AR2490&gt;0,AI2490/AR2490,1000000000000)</f>
        <v>665.199774851597</v>
      </c>
      <c r="AK2490" s="8" t="n">
        <f aca="false">IF(AND(AP2490&gt;=V_NEED,AR2490&gt;=P_MIN,AQ2490&gt;=Z_MIN,F2490&lt;=N_CAP,D2490&lt;=R_MAX,OR(CORONA_REQ=0,O2490&gt;=G2490),OR(CORE_MODE&lt;&gt;3,E_CORE&lt;=E_NULL_MAX),N_CW_A_OK="yes"),1,0)</f>
        <v>1</v>
      </c>
      <c r="AL2490" s="31" t="n">
        <f aca="false">IF(AK2490=1,IF(OBJECTIVE=1,AI2490,AJ2490),1000000000000)+ROW()*0.000000001</f>
        <v>7481.684800184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IF(CORE_MODE=1,G2490,IF(OR(CORE_MODE=3,CORE_MODE=4),IF(A_FEED=2,0,G2490)+(CHOOSE(N_CW+1,0,1,CW_N2,CW_N3,CW_N4,CW_N5,CW_N6)+IF(A_FEED=2,CHOOSE(MIN(N_CW_A,6)+1,0,1,CW_N2,CW_N3,CW_N4,CW_N5,CW_N6),CHOOSE(MIN(N_CW_A,2)+1,0,CW_A1,CW_A2)))*CW_PER_SWING*AM2490,AM2490))</f>
        <v>31.361159982438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2*ROUNDUP(G2491*1000/V_ZENER,0)*PRICE_Z+(4+IF(CORE_MODE=1,1,0)+IF(OR(CORE_MODE=3,CORE_MODE=4),IF(A_FEED=2,0,1)+2*N_CW+2*N_CW_A,0))*ROUNDUP(G2491*DIODE_SAFETY/V_STICK,0)*PRICE_STICK</f>
        <v>109.2</v>
      </c>
      <c r="AG2491" s="24" t="n">
        <f aca="false">SUM(X2491:AF2491)</f>
        <v>3601.26747201</v>
      </c>
      <c r="AH2491" s="20" t="n">
        <f aca="false">FIXED_BOM</f>
        <v>3754</v>
      </c>
      <c r="AI2491" s="24" t="n">
        <f aca="false">(AG2491+AH2491)*(1+CONT)</f>
        <v>8458.5575928115</v>
      </c>
      <c r="AJ2491" s="24" t="n">
        <f aca="false">IF(AR2491&gt;0,AI2491/AR2491,1000000000000)</f>
        <v>542.250754684794</v>
      </c>
      <c r="AK2491" s="8" t="n">
        <f aca="false">IF(AND(AP2491&gt;=V_NEED,AR2491&gt;=P_MIN,AQ2491&gt;=Z_MIN,F2491&lt;=N_CAP,D2491&lt;=R_MAX,OR(CORONA_REQ=0,O2491&gt;=G2491),OR(CORE_MODE&lt;&gt;3,E_CORE&lt;=E_NULL_MAX),N_CW_A_OK="yes"),1,0)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IF(CORE_MODE=1,G2491,IF(OR(CORE_MODE=3,CORE_MODE=4),IF(A_FEED=2,0,G2491)+(CHOOSE(N_CW+1,0,1,CW_N2,CW_N3,CW_N4,CW_N5,CW_N6)+IF(A_FEED=2,CHOOSE(MIN(N_CW_A,6)+1,0,1,CW_N2,CW_N3,CW_N4,CW_N5,CW_N6),CHOOSE(MIN(N_CW_A,2)+1,0,CW_A1,CW_A2)))*CW_PER_SWING*AM2491,AM2491))</f>
        <v>31.65913419669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2*ROUNDUP(G2492*1000/V_ZENER,0)*PRICE_Z+(4+IF(CORE_MODE=1,1,0)+IF(OR(CORE_MODE=3,CORE_MODE=4),IF(A_FEED=2,0,1)+2*N_CW+2*N_CW_A,0))*ROUNDUP(G2492*DIODE_SAFETY/V_STICK,0)*PRICE_STICK</f>
        <v>109.2</v>
      </c>
      <c r="AG2492" s="24" t="n">
        <f aca="false">SUM(X2492:AF2492)</f>
        <v>4308.74391217</v>
      </c>
      <c r="AH2492" s="20" t="n">
        <f aca="false">FIXED_BOM</f>
        <v>3754</v>
      </c>
      <c r="AI2492" s="24" t="n">
        <f aca="false">(AG2492+AH2492)*(1+CONT)</f>
        <v>9272.1554989955</v>
      </c>
      <c r="AJ2492" s="24" t="n">
        <f aca="false">IF(AR2492&gt;0,AI2492/AR2492,1000000000000)</f>
        <v>465.151309798645</v>
      </c>
      <c r="AK2492" s="8" t="n">
        <f aca="false">IF(AND(AP2492&gt;=V_NEED,AR2492&gt;=P_MIN,AQ2492&gt;=Z_MIN,F2492&lt;=N_CAP,D2492&lt;=R_MAX,OR(CORONA_REQ=0,O2492&gt;=G2492),OR(CORE_MODE&lt;&gt;3,E_CORE&lt;=E_NULL_MAX),N_CW_A_OK="yes"),1,0)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IF(CORE_MODE=1,G2492,IF(OR(CORE_MODE=3,CORE_MODE=4),IF(A_FEED=2,0,G2492)+(CHOOSE(N_CW+1,0,1,CW_N2,CW_N3,CW_N4,CW_N5,CW_N6)+IF(A_FEED=2,CHOOSE(MIN(N_CW_A,6)+1,0,1,CW_N2,CW_N3,CW_N4,CW_N5,CW_N6),CHOOSE(MIN(N_CW_A,2)+1,0,CW_A1,CW_A2)))*CW_PER_SWING*AM2492,AM2492))</f>
        <v>31.904136726462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2*ROUNDUP(G2493*1000/V_ZENER,0)*PRICE_Z+(4+IF(CORE_MODE=1,1,0)+IF(OR(CORE_MODE=3,CORE_MODE=4),IF(A_FEED=2,0,1)+2*N_CW+2*N_CW_A,0))*ROUNDUP(G2493*DIODE_SAFETY/V_STICK,0)*PRICE_STICK</f>
        <v>109.2</v>
      </c>
      <c r="AG2493" s="24" t="n">
        <f aca="false">SUM(X2493:AF2493)</f>
        <v>5158.19851512</v>
      </c>
      <c r="AH2493" s="20" t="n">
        <f aca="false">FIXED_BOM</f>
        <v>3754</v>
      </c>
      <c r="AI2493" s="24" t="n">
        <f aca="false">(AG2493+AH2493)*(1+CONT)</f>
        <v>10249.028292388</v>
      </c>
      <c r="AJ2493" s="24" t="n">
        <f aca="false">IF(AR2493&gt;0,AI2493/AR2493,1000000000000)</f>
        <v>422.174487640133</v>
      </c>
      <c r="AK2493" s="8" t="n">
        <f aca="false">IF(AND(AP2493&gt;=V_NEED,AR2493&gt;=P_MIN,AQ2493&gt;=Z_MIN,F2493&lt;=N_CAP,D2493&lt;=R_MAX,OR(CORONA_REQ=0,O2493&gt;=G2493),OR(CORE_MODE&lt;&gt;3,E_CORE&lt;=E_NULL_MAX),N_CW_A_OK="yes"),1,0)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IF(CORE_MODE=1,G2493,IF(OR(CORE_MODE=3,CORE_MODE=4),IF(A_FEED=2,0,G2493)+(CHOOSE(N_CW+1,0,1,CW_N2,CW_N3,CW_N4,CW_N5,CW_N6)+IF(A_FEED=2,CHOOSE(MIN(N_CW_A,6)+1,0,1,CW_N2,CW_N3,CW_N4,CW_N5,CW_N6),CHOOSE(MIN(N_CW_A,2)+1,0,CW_A1,CW_A2)))*CW_PER_SWING*AM2493,AM2493))</f>
        <v>32.10185948112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2*ROUNDUP(G2494*1000/V_ZENER,0)*PRICE_Z+(4+IF(CORE_MODE=1,1,0)+IF(OR(CORE_MODE=3,CORE_MODE=4),IF(A_FEED=2,0,1)+2*N_CW+2*N_CW_A,0))*ROUNDUP(G2494*DIODE_SAFETY/V_STICK,0)*PRICE_STICK</f>
        <v>109.2</v>
      </c>
      <c r="AG2494" s="24" t="n">
        <f aca="false">SUM(X2494:AF2494)</f>
        <v>6573.15138647</v>
      </c>
      <c r="AH2494" s="20" t="n">
        <f aca="false">FIXED_BOM</f>
        <v>3754</v>
      </c>
      <c r="AI2494" s="24" t="n">
        <f aca="false">(AG2494+AH2494)*(1+CONT)</f>
        <v>11876.2240944405</v>
      </c>
      <c r="AJ2494" s="24" t="n">
        <f aca="false">IF(AR2494&gt;0,AI2494/AR2494,1000000000000)</f>
        <v>360.837445932844</v>
      </c>
      <c r="AK2494" s="8" t="n">
        <f aca="false">IF(AND(AP2494&gt;=V_NEED,AR2494&gt;=P_MIN,AQ2494&gt;=Z_MIN,F2494&lt;=N_CAP,D2494&lt;=R_MAX,OR(CORONA_REQ=0,O2494&gt;=G2494),OR(CORE_MODE&lt;&gt;3,E_CORE&lt;=E_NULL_MAX),N_CW_A_OK="yes"),1,0)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IF(CORE_MODE=1,G2494,IF(OR(CORE_MODE=3,CORE_MODE=4),IF(A_FEED=2,0,G2494)+(CHOOSE(N_CW+1,0,1,CW_N2,CW_N3,CW_N4,CW_N5,CW_N6)+IF(A_FEED=2,CHOOSE(MIN(N_CW_A,6)+1,0,1,CW_N2,CW_N3,CW_N4,CW_N5,CW_N6),CHOOSE(MIN(N_CW_A,2)+1,0,CW_A1,CW_A2)))*CW_PER_SWING*AM2494,AM2494))</f>
        <v>32.806017855468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2*ROUNDUP(G2495*1000/V_ZENER,0)*PRICE_Z+(4+IF(CORE_MODE=1,1,0)+IF(OR(CORE_MODE=3,CORE_MODE=4),IF(A_FEED=2,0,1)+2*N_CW+2*N_CW_A,0))*ROUNDUP(G2495*DIODE_SAFETY/V_STICK,0)*PRICE_STICK</f>
        <v>109.2</v>
      </c>
      <c r="AG2495" s="24" t="n">
        <f aca="false">SUM(X2495:AF2495)</f>
        <v>2072.76570408</v>
      </c>
      <c r="AH2495" s="20" t="n">
        <f aca="false">FIXED_BOM</f>
        <v>3754</v>
      </c>
      <c r="AI2495" s="24" t="n">
        <f aca="false">(AG2495+AH2495)*(1+CONT)</f>
        <v>6700.780559692</v>
      </c>
      <c r="AJ2495" s="24" t="n">
        <f aca="false">IF(AR2495&gt;0,AI2495/AR2495,1000000000000)</f>
        <v>802.353298669961</v>
      </c>
      <c r="AK2495" s="8" t="n">
        <f aca="false">IF(AND(AP2495&gt;=V_NEED,AR2495&gt;=P_MIN,AQ2495&gt;=Z_MIN,F2495&lt;=N_CAP,D2495&lt;=R_MAX,OR(CORONA_REQ=0,O2495&gt;=G2495),OR(CORE_MODE&lt;&gt;3,E_CORE&lt;=E_NULL_MAX),N_CW_A_OK="yes"),1,0)</f>
        <v>1</v>
      </c>
      <c r="AL2495" s="31" t="n">
        <f aca="false">IF(AK2495=1,IF(OBJECTIVE=1,AI2495,AJ2495),1000000000000)+ROW()*0.000000001</f>
        <v>6700.780562187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IF(CORE_MODE=1,G2495,IF(OR(CORE_MODE=3,CORE_MODE=4),IF(A_FEED=2,0,G2495)+(CHOOSE(N_CW+1,0,1,CW_N2,CW_N3,CW_N4,CW_N5,CW_N6)+IF(A_FEED=2,CHOOSE(MIN(N_CW_A,6)+1,0,1,CW_N2,CW_N3,CW_N4,CW_N5,CW_N6),CHOOSE(MIN(N_CW_A,2)+1,0,CW_A1,CW_A2)))*CW_PER_SWING*AM2495,AM2495))</f>
        <v>31.152134055042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2*ROUNDUP(G2496*1000/V_ZENER,0)*PRICE_Z+(4+IF(CORE_MODE=1,1,0)+IF(OR(CORE_MODE=3,CORE_MODE=4),IF(A_FEED=2,0,1)+2*N_CW+2*N_CW_A,0))*ROUNDUP(G2496*DIODE_SAFETY/V_STICK,0)*PRICE_STICK</f>
        <v>109.2</v>
      </c>
      <c r="AG2496" s="24" t="n">
        <f aca="false">SUM(X2496:AF2496)</f>
        <v>2936.43489734</v>
      </c>
      <c r="AH2496" s="20" t="n">
        <f aca="false">FIXED_BOM</f>
        <v>3754</v>
      </c>
      <c r="AI2496" s="24" t="n">
        <f aca="false">(AG2496+AH2496)*(1+CONT)</f>
        <v>7694.000131941</v>
      </c>
      <c r="AJ2496" s="24" t="n">
        <f aca="false">IF(AR2496&gt;0,AI2496/AR2496,1000000000000)</f>
        <v>570.067101204469</v>
      </c>
      <c r="AK2496" s="8" t="n">
        <f aca="false">IF(AND(AP2496&gt;=V_NEED,AR2496&gt;=P_MIN,AQ2496&gt;=Z_MIN,F2496&lt;=N_CAP,D2496&lt;=R_MAX,OR(CORONA_REQ=0,O2496&gt;=G2496),OR(CORE_MODE&lt;&gt;3,E_CORE&lt;=E_NULL_MAX),N_CW_A_OK="yes"),1,0)</f>
        <v>1</v>
      </c>
      <c r="AL2496" s="31" t="n">
        <f aca="false">IF(AK2496=1,IF(OBJECTIVE=1,AI2496,AJ2496),1000000000000)+ROW()*0.000000001</f>
        <v>7694.000134437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IF(CORE_MODE=1,G2496,IF(OR(CORE_MODE=3,CORE_MODE=4),IF(A_FEED=2,0,G2496)+(CHOOSE(N_CW+1,0,1,CW_N2,CW_N3,CW_N4,CW_N5,CW_N6)+IF(A_FEED=2,CHOOSE(MIN(N_CW_A,6)+1,0,1,CW_N2,CW_N3,CW_N4,CW_N5,CW_N6),CHOOSE(MIN(N_CW_A,2)+1,0,CW_A1,CW_A2)))*CW_PER_SWING*AM2496,AM2496))</f>
        <v>31.46770607409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2*ROUNDUP(G2497*1000/V_ZENER,0)*PRICE_Z+(4+IF(CORE_MODE=1,1,0)+IF(OR(CORE_MODE=3,CORE_MODE=4),IF(A_FEED=2,0,1)+2*N_CW+2*N_CW_A,0))*ROUNDUP(G2497*DIODE_SAFETY/V_STICK,0)*PRICE_STICK</f>
        <v>109.2</v>
      </c>
      <c r="AG2497" s="24" t="n">
        <f aca="false">SUM(X2497:AF2497)</f>
        <v>3800.10407363</v>
      </c>
      <c r="AH2497" s="20" t="n">
        <f aca="false">FIXED_BOM</f>
        <v>3754</v>
      </c>
      <c r="AI2497" s="24" t="n">
        <f aca="false">(AG2497+AH2497)*(1+CONT)</f>
        <v>8687.2196846745</v>
      </c>
      <c r="AJ2497" s="24" t="n">
        <f aca="false">IF(AR2497&gt;0,AI2497/AR2497,1000000000000)</f>
        <v>465.791275273618</v>
      </c>
      <c r="AK2497" s="8" t="n">
        <f aca="false">IF(AND(AP2497&gt;=V_NEED,AR2497&gt;=P_MIN,AQ2497&gt;=Z_MIN,F2497&lt;=N_CAP,D2497&lt;=R_MAX,OR(CORONA_REQ=0,O2497&gt;=G2497),OR(CORE_MODE&lt;&gt;3,E_CORE&lt;=E_NULL_MAX),N_CW_A_OK="yes"),1,0)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IF(CORE_MODE=1,G2497,IF(OR(CORE_MODE=3,CORE_MODE=4),IF(A_FEED=2,0,G2497)+(CHOOSE(N_CW+1,0,1,CW_N2,CW_N3,CW_N4,CW_N5,CW_N6)+IF(A_FEED=2,CHOOSE(MIN(N_CW_A,6)+1,0,1,CW_N2,CW_N3,CW_N4,CW_N5,CW_N6),CHOOSE(MIN(N_CW_A,2)+1,0,CW_A1,CW_A2)))*CW_PER_SWING*AM2497,AM2497))</f>
        <v>31.78642753143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2*ROUNDUP(G2498*1000/V_ZENER,0)*PRICE_Z+(4+IF(CORE_MODE=1,1,0)+IF(OR(CORE_MODE=3,CORE_MODE=4),IF(A_FEED=2,0,1)+2*N_CW+2*N_CW_A,0))*ROUNDUP(G2498*DIODE_SAFETY/V_STICK,0)*PRICE_STICK</f>
        <v>109.2</v>
      </c>
      <c r="AG2498" s="24" t="n">
        <f aca="false">SUM(X2498:AF2498)</f>
        <v>4663.77325642</v>
      </c>
      <c r="AH2498" s="20" t="n">
        <f aca="false">FIXED_BOM</f>
        <v>3754</v>
      </c>
      <c r="AI2498" s="24" t="n">
        <f aca="false">(AG2498+AH2498)*(1+CONT)</f>
        <v>9680.439244883</v>
      </c>
      <c r="AJ2498" s="24" t="n">
        <f aca="false">IF(AR2498&gt;0,AI2498/AR2498,1000000000000)</f>
        <v>407.026439493556</v>
      </c>
      <c r="AK2498" s="8" t="n">
        <f aca="false">IF(AND(AP2498&gt;=V_NEED,AR2498&gt;=P_MIN,AQ2498&gt;=Z_MIN,F2498&lt;=N_CAP,D2498&lt;=R_MAX,OR(CORONA_REQ=0,O2498&gt;=G2498),OR(CORE_MODE&lt;&gt;3,E_CORE&lt;=E_NULL_MAX),N_CW_A_OK="yes"),1,0)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IF(CORE_MODE=1,G2498,IF(OR(CORE_MODE=3,CORE_MODE=4),IF(A_FEED=2,0,G2498)+(CHOOSE(N_CW+1,0,1,CW_N2,CW_N3,CW_N4,CW_N5,CW_N6)+IF(A_FEED=2,CHOOSE(MIN(N_CW_A,6)+1,0,1,CW_N2,CW_N3,CW_N4,CW_N5,CW_N6),CHOOSE(MIN(N_CW_A,2)+1,0,CW_A1,CW_A2)))*CW_PER_SWING*AM2498,AM2498))</f>
        <v>32.028913057284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2*ROUNDUP(G2499*1000/V_ZENER,0)*PRICE_Z+(4+IF(CORE_MODE=1,1,0)+IF(OR(CORE_MODE=3,CORE_MODE=4),IF(A_FEED=2,0,1)+2*N_CW+2*N_CW_A,0))*ROUNDUP(G2499*DIODE_SAFETY/V_STICK,0)*PRICE_STICK</f>
        <v>109.2</v>
      </c>
      <c r="AG2499" s="24" t="n">
        <f aca="false">SUM(X2499:AF2499)</f>
        <v>5385.46438295</v>
      </c>
      <c r="AH2499" s="20" t="n">
        <f aca="false">FIXED_BOM</f>
        <v>3754</v>
      </c>
      <c r="AI2499" s="24" t="n">
        <f aca="false">(AG2499+AH2499)*(1+CONT)</f>
        <v>10510.3840403925</v>
      </c>
      <c r="AJ2499" s="24" t="n">
        <f aca="false">IF(AR2499&gt;0,AI2499/AR2499,1000000000000)</f>
        <v>363.356037026131</v>
      </c>
      <c r="AK2499" s="8" t="n">
        <f aca="false">IF(AND(AP2499&gt;=V_NEED,AR2499&gt;=P_MIN,AQ2499&gt;=Z_MIN,F2499&lt;=N_CAP,D2499&lt;=R_MAX,OR(CORONA_REQ=0,O2499&gt;=G2499),OR(CORE_MODE&lt;&gt;3,E_CORE&lt;=E_NULL_MAX),N_CW_A_OK="yes"),1,0)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IF(CORE_MODE=1,G2499,IF(OR(CORE_MODE=3,CORE_MODE=4),IF(A_FEED=2,0,G2499)+(CHOOSE(N_CW+1,0,1,CW_N2,CW_N3,CW_N4,CW_N5,CW_N6)+IF(A_FEED=2,CHOOSE(MIN(N_CW_A,6)+1,0,1,CW_N2,CW_N3,CW_N4,CW_N5,CW_N6),CHOOSE(MIN(N_CW_A,2)+1,0,CW_A1,CW_A2)))*CW_PER_SWING*AM2499,AM2499))</f>
        <v>32.468539837734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2*ROUNDUP(G2500*1000/V_ZENER,0)*PRICE_Z+(4+IF(CORE_MODE=1,1,0)+IF(OR(CORE_MODE=3,CORE_MODE=4),IF(A_FEED=2,0,1)+2*N_CW+2*N_CW_A,0))*ROUNDUP(G2500*DIODE_SAFETY/V_STICK,0)*PRICE_STICK</f>
        <v>109.2</v>
      </c>
      <c r="AG2500" s="24" t="n">
        <f aca="false">SUM(X2500:AF2500)</f>
        <v>7112.802699</v>
      </c>
      <c r="AH2500" s="20" t="n">
        <f aca="false">FIXED_BOM</f>
        <v>3754</v>
      </c>
      <c r="AI2500" s="24" t="n">
        <f aca="false">(AG2500+AH2500)*(1+CONT)</f>
        <v>12496.82310385</v>
      </c>
      <c r="AJ2500" s="24" t="n">
        <f aca="false">IF(AR2500&gt;0,AI2500/AR2500,1000000000000)</f>
        <v>318.558775138829</v>
      </c>
      <c r="AK2500" s="8" t="n">
        <f aca="false">IF(AND(AP2500&gt;=V_NEED,AR2500&gt;=P_MIN,AQ2500&gt;=Z_MIN,F2500&lt;=N_CAP,D2500&lt;=R_MAX,OR(CORONA_REQ=0,O2500&gt;=G2500),OR(CORE_MODE&lt;&gt;3,E_CORE&lt;=E_NULL_MAX),N_CW_A_OK="yes"),1,0)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IF(CORE_MODE=1,G2500,IF(OR(CORE_MODE=3,CORE_MODE=4),IF(A_FEED=2,0,G2500)+(CHOOSE(N_CW+1,0,1,CW_N2,CW_N3,CW_N4,CW_N5,CW_N6)+IF(A_FEED=2,CHOOSE(MIN(N_CW_A,6)+1,0,1,CW_N2,CW_N3,CW_N4,CW_N5,CW_N6),CHOOSE(MIN(N_CW_A,2)+1,0,CW_A1,CW_A2)))*CW_PER_SWING*AM2500,AM2500))</f>
        <v>33.166908678618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2*ROUNDUP(G2501*1000/V_ZENER,0)*PRICE_Z+(4+IF(CORE_MODE=1,1,0)+IF(OR(CORE_MODE=3,CORE_MODE=4),IF(A_FEED=2,0,1)+2*N_CW+2*N_CW_A,0))*ROUNDUP(G2501*DIODE_SAFETY/V_STICK,0)*PRICE_STICK</f>
        <v>109.2</v>
      </c>
      <c r="AG2501" s="24" t="n">
        <f aca="false">SUM(X2501:AF2501)</f>
        <v>2243.17302902</v>
      </c>
      <c r="AH2501" s="20" t="n">
        <f aca="false">FIXED_BOM</f>
        <v>3754</v>
      </c>
      <c r="AI2501" s="24" t="n">
        <f aca="false">(AG2501+AH2501)*(1+CONT)</f>
        <v>6896.748983373</v>
      </c>
      <c r="AJ2501" s="24" t="n">
        <f aca="false">IF(AR2501&gt;0,AI2501/AR2501,1000000000000)</f>
        <v>739.287443680261</v>
      </c>
      <c r="AK2501" s="8" t="n">
        <f aca="false">IF(AND(AP2501&gt;=V_NEED,AR2501&gt;=P_MIN,AQ2501&gt;=Z_MIN,F2501&lt;=N_CAP,D2501&lt;=R_MAX,OR(CORONA_REQ=0,O2501&gt;=G2501),OR(CORE_MODE&lt;&gt;3,E_CORE&lt;=E_NULL_MAX),N_CW_A_OK="yes"),1,0)</f>
        <v>1</v>
      </c>
      <c r="AL2501" s="31" t="n">
        <f aca="false">IF(AK2501=1,IF(OBJECTIVE=1,AI2501,AJ2501),1000000000000)+ROW()*0.000000001</f>
        <v>6896.748985874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IF(CORE_MODE=1,G2501,IF(OR(CORE_MODE=3,CORE_MODE=4),IF(A_FEED=2,0,G2501)+(CHOOSE(N_CW+1,0,1,CW_N2,CW_N3,CW_N4,CW_N5,CW_N6)+IF(A_FEED=2,CHOOSE(MIN(N_CW_A,6)+1,0,1,CW_N2,CW_N3,CW_N4,CW_N5,CW_N6),CHOOSE(MIN(N_CW_A,2)+1,0,CW_A1,CW_A2)))*CW_PER_SWING*AM2501,AM2501))</f>
        <v>31.074285203676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2*ROUNDUP(G2502*1000/V_ZENER,0)*PRICE_Z+(4+IF(CORE_MODE=1,1,0)+IF(OR(CORE_MODE=3,CORE_MODE=4),IF(A_FEED=2,0,1)+2*N_CW+2*N_CW_A,0))*ROUNDUP(G2502*DIODE_SAFETY/V_STICK,0)*PRICE_STICK</f>
        <v>109.2</v>
      </c>
      <c r="AG2502" s="24" t="n">
        <f aca="false">SUM(X2502:AF2502)</f>
        <v>3121.05685015</v>
      </c>
      <c r="AH2502" s="20" t="n">
        <f aca="false">FIXED_BOM</f>
        <v>3754</v>
      </c>
      <c r="AI2502" s="24" t="n">
        <f aca="false">(AG2502+AH2502)*(1+CONT)</f>
        <v>7906.3153776725</v>
      </c>
      <c r="AJ2502" s="24" t="n">
        <f aca="false">IF(AR2502&gt;0,AI2502/AR2502,1000000000000)</f>
        <v>526.064006359392</v>
      </c>
      <c r="AK2502" s="8" t="n">
        <f aca="false">IF(AND(AP2502&gt;=V_NEED,AR2502&gt;=P_MIN,AQ2502&gt;=Z_MIN,F2502&lt;=N_CAP,D2502&lt;=R_MAX,OR(CORONA_REQ=0,O2502&gt;=G2502),OR(CORE_MODE&lt;&gt;3,E_CORE&lt;=E_NULL_MAX),N_CW_A_OK="yes"),1,0)</f>
        <v>1</v>
      </c>
      <c r="AL2502" s="31" t="n">
        <f aca="false">IF(AK2502=1,IF(OBJECTIVE=1,AI2502,AJ2502),1000000000000)+ROW()*0.000000001</f>
        <v>7906.3153801745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IF(CORE_MODE=1,G2502,IF(OR(CORE_MODE=3,CORE_MODE=4),IF(A_FEED=2,0,G2502)+(CHOOSE(N_CW+1,0,1,CW_N2,CW_N3,CW_N4,CW_N5,CW_N6)+IF(A_FEED=2,CHOOSE(MIN(N_CW_A,6)+1,0,1,CW_N2,CW_N3,CW_N4,CW_N5,CW_N6),CHOOSE(MIN(N_CW_A,2)+1,0,CW_A1,CW_A2)))*CW_PER_SWING*AM2502,AM2502))</f>
        <v>31.460138084232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2*ROUNDUP(G2503*1000/V_ZENER,0)*PRICE_Z+(4+IF(CORE_MODE=1,1,0)+IF(OR(CORE_MODE=3,CORE_MODE=4),IF(A_FEED=2,0,1)+2*N_CW+2*N_CW_A,0))*ROUNDUP(G2503*DIODE_SAFETY/V_STICK,0)*PRICE_STICK</f>
        <v>109.2</v>
      </c>
      <c r="AG2503" s="24" t="n">
        <f aca="false">SUM(X2503:AF2503)</f>
        <v>3998.94066978</v>
      </c>
      <c r="AH2503" s="20" t="n">
        <f aca="false">FIXED_BOM</f>
        <v>3754</v>
      </c>
      <c r="AI2503" s="24" t="n">
        <f aca="false">(AG2503+AH2503)*(1+CONT)</f>
        <v>8915.881770247</v>
      </c>
      <c r="AJ2503" s="24" t="n">
        <f aca="false">IF(AR2503&gt;0,AI2503/AR2503,1000000000000)</f>
        <v>430.14606297502</v>
      </c>
      <c r="AK2503" s="8" t="n">
        <f aca="false">IF(AND(AP2503&gt;=V_NEED,AR2503&gt;=P_MIN,AQ2503&gt;=Z_MIN,F2503&lt;=N_CAP,D2503&lt;=R_MAX,OR(CORONA_REQ=0,O2503&gt;=G2503),OR(CORE_MODE&lt;&gt;3,E_CORE&lt;=E_NULL_MAX),N_CW_A_OK="yes"),1,0)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IF(CORE_MODE=1,G2503,IF(OR(CORE_MODE=3,CORE_MODE=4),IF(A_FEED=2,0,G2503)+(CHOOSE(N_CW+1,0,1,CW_N2,CW_N3,CW_N4,CW_N5,CW_N6)+IF(A_FEED=2,CHOOSE(MIN(N_CW_A,6)+1,0,1,CW_N2,CW_N3,CW_N4,CW_N5,CW_N6),CHOOSE(MIN(N_CW_A,2)+1,0,CW_A1,CW_A2)))*CW_PER_SWING*AM2503,AM2503))</f>
        <v>31.771372197708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2*ROUNDUP(G2504*1000/V_ZENER,0)*PRICE_Z+(4+IF(CORE_MODE=1,1,0)+IF(OR(CORE_MODE=3,CORE_MODE=4),IF(A_FEED=2,0,1)+2*N_CW+2*N_CW_A,0))*ROUNDUP(G2504*DIODE_SAFETY/V_STICK,0)*PRICE_STICK</f>
        <v>109.2</v>
      </c>
      <c r="AG2504" s="24" t="n">
        <f aca="false">SUM(X2504:AF2504)</f>
        <v>4876.82454941</v>
      </c>
      <c r="AH2504" s="20" t="n">
        <f aca="false">FIXED_BOM</f>
        <v>3754</v>
      </c>
      <c r="AI2504" s="24" t="n">
        <f aca="false">(AG2504+AH2504)*(1+CONT)</f>
        <v>9925.4482318215</v>
      </c>
      <c r="AJ2504" s="24" t="n">
        <f aca="false">IF(AR2504&gt;0,AI2504/AR2504,1000000000000)</f>
        <v>375.446855460491</v>
      </c>
      <c r="AK2504" s="8" t="n">
        <f aca="false">IF(AND(AP2504&gt;=V_NEED,AR2504&gt;=P_MIN,AQ2504&gt;=Z_MIN,F2504&lt;=N_CAP,D2504&lt;=R_MAX,OR(CORONA_REQ=0,O2504&gt;=G2504),OR(CORE_MODE&lt;&gt;3,E_CORE&lt;=E_NULL_MAX),N_CW_A_OK="yes"),1,0)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IF(CORE_MODE=1,G2504,IF(OR(CORE_MODE=3,CORE_MODE=4),IF(A_FEED=2,0,G2504)+(CHOOSE(N_CW+1,0,1,CW_N2,CW_N3,CW_N4,CW_N5,CW_N6)+IF(A_FEED=2,CHOOSE(MIN(N_CW_A,6)+1,0,1,CW_N2,CW_N3,CW_N4,CW_N5,CW_N6),CHOOSE(MIN(N_CW_A,2)+1,0,CW_A1,CW_A2)))*CW_PER_SWING*AM2504,AM2504))</f>
        <v>32.198430936672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2*ROUNDUP(G2505*1000/V_ZENER,0)*PRICE_Z+(4+IF(CORE_MODE=1,1,0)+IF(OR(CORE_MODE=3,CORE_MODE=4),IF(A_FEED=2,0,1)+2*N_CW+2*N_CW_A,0))*ROUNDUP(G2505*DIODE_SAFETY/V_STICK,0)*PRICE_STICK</f>
        <v>109.2</v>
      </c>
      <c r="AG2505" s="24" t="n">
        <f aca="false">SUM(X2505:AF2505)</f>
        <v>5754.70832251</v>
      </c>
      <c r="AH2505" s="20" t="n">
        <f aca="false">FIXED_BOM</f>
        <v>3754</v>
      </c>
      <c r="AI2505" s="24" t="n">
        <f aca="false">(AG2505+AH2505)*(1+CONT)</f>
        <v>10935.0145708865</v>
      </c>
      <c r="AJ2505" s="24" t="n">
        <f aca="false">IF(AR2505&gt;0,AI2505/AR2505,1000000000000)</f>
        <v>340.420246783539</v>
      </c>
      <c r="AK2505" s="8" t="n">
        <f aca="false">IF(AND(AP2505&gt;=V_NEED,AR2505&gt;=P_MIN,AQ2505&gt;=Z_MIN,F2505&lt;=N_CAP,D2505&lt;=R_MAX,OR(CORONA_REQ=0,O2505&gt;=G2505),OR(CORE_MODE&lt;&gt;3,E_CORE&lt;=E_NULL_MAX),N_CW_A_OK="yes"),1,0)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IF(CORE_MODE=1,G2505,IF(OR(CORE_MODE=3,CORE_MODE=4),IF(A_FEED=2,0,G2505)+(CHOOSE(N_CW+1,0,1,CW_N2,CW_N3,CW_N4,CW_N5,CW_N6)+IF(A_FEED=2,CHOOSE(MIN(N_CW_A,6)+1,0,1,CW_N2,CW_N3,CW_N4,CW_N5,CW_N6),CHOOSE(MIN(N_CW_A,2)+1,0,CW_A1,CW_A2)))*CW_PER_SWING*AM2505,AM2505))</f>
        <v>32.62707712836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2*ROUNDUP(G2506*1000/V_ZENER,0)*PRICE_Z+(4+IF(CORE_MODE=1,1,0)+IF(OR(CORE_MODE=3,CORE_MODE=4),IF(A_FEED=2,0,1)+2*N_CW+2*N_CW_A,0))*ROUNDUP(G2506*DIODE_SAFETY/V_STICK,0)*PRICE_STICK</f>
        <v>109.2</v>
      </c>
      <c r="AG2506" s="24" t="n">
        <f aca="false">SUM(X2506:AF2506)</f>
        <v>7510.47597374</v>
      </c>
      <c r="AH2506" s="20" t="n">
        <f aca="false">FIXED_BOM</f>
        <v>3754</v>
      </c>
      <c r="AI2506" s="24" t="n">
        <f aca="false">(AG2506+AH2506)*(1+CONT)</f>
        <v>12954.147369801</v>
      </c>
      <c r="AJ2506" s="24" t="n">
        <f aca="false">IF(AR2506&gt;0,AI2506/AR2506,1000000000000)</f>
        <v>297.690889693842</v>
      </c>
      <c r="AK2506" s="8" t="n">
        <f aca="false">IF(AND(AP2506&gt;=V_NEED,AR2506&gt;=P_MIN,AQ2506&gt;=Z_MIN,F2506&lt;=N_CAP,D2506&lt;=R_MAX,OR(CORONA_REQ=0,O2506&gt;=G2506),OR(CORE_MODE&lt;&gt;3,E_CORE&lt;=E_NULL_MAX),N_CW_A_OK="yes"),1,0)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IF(CORE_MODE=1,G2506,IF(OR(CORE_MODE=3,CORE_MODE=4),IF(A_FEED=2,0,G2506)+(CHOOSE(N_CW+1,0,1,CW_N2,CW_N3,CW_N4,CW_N5,CW_N6)+IF(A_FEED=2,CHOOSE(MIN(N_CW_A,6)+1,0,1,CW_N2,CW_N3,CW_N4,CW_N5,CW_N6),CHOOSE(MIN(N_CW_A,2)+1,0,CW_A1,CW_A2)))*CW_PER_SWING*AM2506,AM2506))</f>
        <v>33.296727506328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2*ROUNDUP(G2507*1000/V_ZENER,0)*PRICE_Z+(4+IF(CORE_MODE=1,1,0)+IF(OR(CORE_MODE=3,CORE_MODE=4),IF(A_FEED=2,0,1)+2*N_CW+2*N_CW_A,0))*ROUNDUP(G2507*DIODE_SAFETY/V_STICK,0)*PRICE_STICK</f>
        <v>109.2</v>
      </c>
      <c r="AG2507" s="24" t="n">
        <f aca="false">SUM(X2507:AF2507)</f>
        <v>2191.82102169</v>
      </c>
      <c r="AH2507" s="20" t="n">
        <f aca="false">FIXED_BOM</f>
        <v>3754</v>
      </c>
      <c r="AI2507" s="24" t="n">
        <f aca="false">(AG2507+AH2507)*(1+CONT)</f>
        <v>6837.6941749435</v>
      </c>
      <c r="AJ2507" s="24" t="n">
        <f aca="false">IF(AR2507&gt;0,AI2507/AR2507,1000000000000)</f>
        <v>1002.13555800526</v>
      </c>
      <c r="AK2507" s="8" t="n">
        <f aca="false">IF(AND(AP2507&gt;=V_NEED,AR2507&gt;=P_MIN,AQ2507&gt;=Z_MIN,F2507&lt;=N_CAP,D2507&lt;=R_MAX,OR(CORONA_REQ=0,O2507&gt;=G2507),OR(CORE_MODE&lt;&gt;3,E_CORE&lt;=E_NULL_MAX),N_CW_A_OK="yes"),1,0)</f>
        <v>1</v>
      </c>
      <c r="AL2507" s="31" t="n">
        <f aca="false">IF(AK2507=1,IF(OBJECTIVE=1,AI2507,AJ2507),1000000000000)+ROW()*0.000000001</f>
        <v>6837.6941774505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IF(CORE_MODE=1,G2507,IF(OR(CORE_MODE=3,CORE_MODE=4),IF(A_FEED=2,0,G2507)+(CHOOSE(N_CW+1,0,1,CW_N2,CW_N3,CW_N4,CW_N5,CW_N6)+IF(A_FEED=2,CHOOSE(MIN(N_CW_A,6)+1,0,1,CW_N2,CW_N3,CW_N4,CW_N5,CW_N6),CHOOSE(MIN(N_CW_A,2)+1,0,CW_A1,CW_A2)))*CW_PER_SWING*AM2507,AM2507))</f>
        <v>31.050015004008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2*ROUNDUP(G2508*1000/V_ZENER,0)*PRICE_Z+(4+IF(CORE_MODE=1,1,0)+IF(OR(CORE_MODE=3,CORE_MODE=4),IF(A_FEED=2,0,1)+2*N_CW+2*N_CW_A,0))*ROUNDUP(G2508*DIODE_SAFETY/V_STICK,0)*PRICE_STICK</f>
        <v>109.2</v>
      </c>
      <c r="AG2508" s="24" t="n">
        <f aca="false">SUM(X2508:AF2508)</f>
        <v>2953.09541107</v>
      </c>
      <c r="AH2508" s="20" t="n">
        <f aca="false">FIXED_BOM</f>
        <v>3754</v>
      </c>
      <c r="AI2508" s="24" t="n">
        <f aca="false">(AG2508+AH2508)*(1+CONT)</f>
        <v>7713.1597227305</v>
      </c>
      <c r="AJ2508" s="24" t="n">
        <f aca="false">IF(AR2508&gt;0,AI2508/AR2508,1000000000000)</f>
        <v>695.444004954158</v>
      </c>
      <c r="AK2508" s="8" t="n">
        <f aca="false">IF(AND(AP2508&gt;=V_NEED,AR2508&gt;=P_MIN,AQ2508&gt;=Z_MIN,F2508&lt;=N_CAP,D2508&lt;=R_MAX,OR(CORONA_REQ=0,O2508&gt;=G2508),OR(CORE_MODE&lt;&gt;3,E_CORE&lt;=E_NULL_MAX),N_CW_A_OK="yes"),1,0)</f>
        <v>1</v>
      </c>
      <c r="AL2508" s="31" t="n">
        <f aca="false">IF(AK2508=1,IF(OBJECTIVE=1,AI2508,AJ2508),1000000000000)+ROW()*0.000000001</f>
        <v>7713.1597252385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IF(CORE_MODE=1,G2508,IF(OR(CORE_MODE=3,CORE_MODE=4),IF(A_FEED=2,0,G2508)+(CHOOSE(N_CW+1,0,1,CW_N2,CW_N3,CW_N4,CW_N5,CW_N6)+IF(A_FEED=2,CHOOSE(MIN(N_CW_A,6)+1,0,1,CW_N2,CW_N3,CW_N4,CW_N5,CW_N6),CHOOSE(MIN(N_CW_A,2)+1,0,CW_A1,CW_A2)))*CW_PER_SWING*AM2508,AM2508))</f>
        <v>31.29868904877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2*ROUNDUP(G2509*1000/V_ZENER,0)*PRICE_Z+(4+IF(CORE_MODE=1,1,0)+IF(OR(CORE_MODE=3,CORE_MODE=4),IF(A_FEED=2,0,1)+2*N_CW+2*N_CW_A,0))*ROUNDUP(G2509*DIODE_SAFETY/V_STICK,0)*PRICE_STICK</f>
        <v>109.2</v>
      </c>
      <c r="AG2509" s="24" t="n">
        <f aca="false">SUM(X2509:AF2509)</f>
        <v>3876.29227668</v>
      </c>
      <c r="AH2509" s="20" t="n">
        <f aca="false">FIXED_BOM</f>
        <v>3754</v>
      </c>
      <c r="AI2509" s="24" t="n">
        <f aca="false">(AG2509+AH2509)*(1+CONT)</f>
        <v>8774.836118182</v>
      </c>
      <c r="AJ2509" s="24" t="n">
        <f aca="false">IF(AR2509&gt;0,AI2509/AR2509,1000000000000)</f>
        <v>571.057740266505</v>
      </c>
      <c r="AK2509" s="8" t="n">
        <f aca="false">IF(AND(AP2509&gt;=V_NEED,AR2509&gt;=P_MIN,AQ2509&gt;=Z_MIN,F2509&lt;=N_CAP,D2509&lt;=R_MAX,OR(CORONA_REQ=0,O2509&gt;=G2509),OR(CORE_MODE&lt;&gt;3,E_CORE&lt;=E_NULL_MAX),N_CW_A_OK="yes"),1,0)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IF(CORE_MODE=1,G2509,IF(OR(CORE_MODE=3,CORE_MODE=4),IF(A_FEED=2,0,G2509)+(CHOOSE(N_CW+1,0,1,CW_N2,CW_N3,CW_N4,CW_N5,CW_N6)+IF(A_FEED=2,CHOOSE(MIN(N_CW_A,6)+1,0,1,CW_N2,CW_N3,CW_N4,CW_N5,CW_N6),CHOOSE(MIN(N_CW_A,2)+1,0,CW_A1,CW_A2)))*CW_PER_SWING*AM2509,AM2509))</f>
        <v>31.595839824978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2*ROUNDUP(G2510*1000/V_ZENER,0)*PRICE_Z+(4+IF(CORE_MODE=1,1,0)+IF(OR(CORE_MODE=3,CORE_MODE=4),IF(A_FEED=2,0,1)+2*N_CW+2*N_CW_A,0))*ROUNDUP(G2510*DIODE_SAFETY/V_STICK,0)*PRICE_STICK</f>
        <v>109.2</v>
      </c>
      <c r="AG2510" s="24" t="n">
        <f aca="false">SUM(X2510:AF2510)</f>
        <v>4637.56666606</v>
      </c>
      <c r="AH2510" s="20" t="n">
        <f aca="false">FIXED_BOM</f>
        <v>3754</v>
      </c>
      <c r="AI2510" s="24" t="n">
        <f aca="false">(AG2510+AH2510)*(1+CONT)</f>
        <v>9650.301665969</v>
      </c>
      <c r="AJ2510" s="24" t="n">
        <f aca="false">IF(AR2510&gt;0,AI2510/AR2510,1000000000000)</f>
        <v>491.676165704514</v>
      </c>
      <c r="AK2510" s="8" t="n">
        <f aca="false">IF(AND(AP2510&gt;=V_NEED,AR2510&gt;=P_MIN,AQ2510&gt;=Z_MIN,F2510&lt;=N_CAP,D2510&lt;=R_MAX,OR(CORONA_REQ=0,O2510&gt;=G2510),OR(CORE_MODE&lt;&gt;3,E_CORE&lt;=E_NULL_MAX),N_CW_A_OK="yes"),1,0)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IF(CORE_MODE=1,G2510,IF(OR(CORE_MODE=3,CORE_MODE=4),IF(A_FEED=2,0,G2510)+(CHOOSE(N_CW+1,0,1,CW_N2,CW_N3,CW_N4,CW_N5,CW_N6)+IF(A_FEED=2,CHOOSE(MIN(N_CW_A,6)+1,0,1,CW_N2,CW_N3,CW_N4,CW_N5,CW_N6),CHOOSE(MIN(N_CW_A,2)+1,0,CW_A1,CW_A2)))*CW_PER_SWING*AM2510,AM2510))</f>
        <v>31.838643690282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2*ROUNDUP(G2511*1000/V_ZENER,0)*PRICE_Z+(4+IF(CORE_MODE=1,1,0)+IF(OR(CORE_MODE=3,CORE_MODE=4),IF(A_FEED=2,0,1)+2*N_CW+2*N_CW_A,0))*ROUNDUP(G2511*DIODE_SAFETY/V_STICK,0)*PRICE_STICK</f>
        <v>109.2</v>
      </c>
      <c r="AG2511" s="24" t="n">
        <f aca="false">SUM(X2511:AF2511)</f>
        <v>5560.76353017</v>
      </c>
      <c r="AH2511" s="20" t="n">
        <f aca="false">FIXED_BOM</f>
        <v>3754</v>
      </c>
      <c r="AI2511" s="24" t="n">
        <f aca="false">(AG2511+AH2511)*(1+CONT)</f>
        <v>10711.9780596955</v>
      </c>
      <c r="AJ2511" s="24" t="n">
        <f aca="false">IF(AR2511&gt;0,AI2511/AR2511,1000000000000)</f>
        <v>448.128630738135</v>
      </c>
      <c r="AK2511" s="8" t="n">
        <f aca="false">IF(AND(AP2511&gt;=V_NEED,AR2511&gt;=P_MIN,AQ2511&gt;=Z_MIN,F2511&lt;=N_CAP,D2511&lt;=R_MAX,OR(CORONA_REQ=0,O2511&gt;=G2511),OR(CORE_MODE&lt;&gt;3,E_CORE&lt;=E_NULL_MAX),N_CW_A_OK="yes"),1,0)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IF(CORE_MODE=1,G2511,IF(OR(CORE_MODE=3,CORE_MODE=4),IF(A_FEED=2,0,G2511)+(CHOOSE(N_CW+1,0,1,CW_N2,CW_N3,CW_N4,CW_N5,CW_N6)+IF(A_FEED=2,CHOOSE(MIN(N_CW_A,6)+1,0,1,CW_N2,CW_N3,CW_N4,CW_N5,CW_N6),CHOOSE(MIN(N_CW_A,2)+1,0,CW_A1,CW_A2)))*CW_PER_SWING*AM2511,AM2511))</f>
        <v>32.034621944754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2*ROUNDUP(G2512*1000/V_ZENER,0)*PRICE_Z+(4+IF(CORE_MODE=1,1,0)+IF(OR(CORE_MODE=3,CORE_MODE=4),IF(A_FEED=2,0,1)+2*N_CW+2*N_CW_A,0))*ROUNDUP(G2512*DIODE_SAFETY/V_STICK,0)*PRICE_STICK</f>
        <v>109.2</v>
      </c>
      <c r="AG2512" s="24" t="n">
        <f aca="false">SUM(X2512:AF2512)</f>
        <v>7083.31235996</v>
      </c>
      <c r="AH2512" s="20" t="n">
        <f aca="false">FIXED_BOM</f>
        <v>3754</v>
      </c>
      <c r="AI2512" s="24" t="n">
        <f aca="false">(AG2512+AH2512)*(1+CONT)</f>
        <v>12462.909213954</v>
      </c>
      <c r="AJ2512" s="24" t="n">
        <f aca="false">IF(AR2512&gt;0,AI2512/AR2512,1000000000000)</f>
        <v>383.774229298997</v>
      </c>
      <c r="AK2512" s="8" t="n">
        <f aca="false">IF(AND(AP2512&gt;=V_NEED,AR2512&gt;=P_MIN,AQ2512&gt;=Z_MIN,F2512&lt;=N_CAP,D2512&lt;=R_MAX,OR(CORONA_REQ=0,O2512&gt;=G2512),OR(CORE_MODE&lt;&gt;3,E_CORE&lt;=E_NULL_MAX),N_CW_A_OK="yes"),1,0)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IF(CORE_MODE=1,G2512,IF(OR(CORE_MODE=3,CORE_MODE=4),IF(A_FEED=2,0,G2512)+(CHOOSE(N_CW+1,0,1,CW_N2,CW_N3,CW_N4,CW_N5,CW_N6)+IF(A_FEED=2,CHOOSE(MIN(N_CW_A,6)+1,0,1,CW_N2,CW_N3,CW_N4,CW_N5,CW_N6),CHOOSE(MIN(N_CW_A,2)+1,0,CW_A1,CW_A2)))*CW_PER_SWING*AM2512,AM2512))</f>
        <v>32.73172591689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2*ROUNDUP(G2513*1000/V_ZENER,0)*PRICE_Z+(4+IF(CORE_MODE=1,1,0)+IF(OR(CORE_MODE=3,CORE_MODE=4),IF(A_FEED=2,0,1)+2*N_CW+2*N_CW_A,0))*ROUNDUP(G2513*DIODE_SAFETY/V_STICK,0)*PRICE_STICK</f>
        <v>109.2</v>
      </c>
      <c r="AG2513" s="24" t="n">
        <f aca="false">SUM(X2513:AF2513)</f>
        <v>2229.72671994</v>
      </c>
      <c r="AH2513" s="20" t="n">
        <f aca="false">FIXED_BOM</f>
        <v>3754</v>
      </c>
      <c r="AI2513" s="24" t="n">
        <f aca="false">(AG2513+AH2513)*(1+CONT)</f>
        <v>6881.285727931</v>
      </c>
      <c r="AJ2513" s="24" t="n">
        <f aca="false">IF(AR2513&gt;0,AI2513/AR2513,1000000000000)</f>
        <v>838.363066667259</v>
      </c>
      <c r="AK2513" s="8" t="n">
        <f aca="false">IF(AND(AP2513&gt;=V_NEED,AR2513&gt;=P_MIN,AQ2513&gt;=Z_MIN,F2513&lt;=N_CAP,D2513&lt;=R_MAX,OR(CORONA_REQ=0,O2513&gt;=G2513),OR(CORE_MODE&lt;&gt;3,E_CORE&lt;=E_NULL_MAX),N_CW_A_OK="yes"),1,0)</f>
        <v>1</v>
      </c>
      <c r="AL2513" s="31" t="n">
        <f aca="false">IF(AK2513=1,IF(OBJECTIVE=1,AI2513,AJ2513),1000000000000)+ROW()*0.000000001</f>
        <v>6881.285730444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IF(CORE_MODE=1,G2513,IF(OR(CORE_MODE=3,CORE_MODE=4),IF(A_FEED=2,0,G2513)+(CHOOSE(N_CW+1,0,1,CW_N2,CW_N3,CW_N4,CW_N5,CW_N6)+IF(A_FEED=2,CHOOSE(MIN(N_CW_A,6)+1,0,1,CW_N2,CW_N3,CW_N4,CW_N5,CW_N6),CHOOSE(MIN(N_CW_A,2)+1,0,CW_A1,CW_A2)))*CW_PER_SWING*AM2513,AM2513))</f>
        <v>31.08951880749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2*ROUNDUP(G2514*1000/V_ZENER,0)*PRICE_Z+(4+IF(CORE_MODE=1,1,0)+IF(OR(CORE_MODE=3,CORE_MODE=4),IF(A_FEED=2,0,1)+2*N_CW+2*N_CW_A,0))*ROUNDUP(G2514*DIODE_SAFETY/V_STICK,0)*PRICE_STICK</f>
        <v>109.2</v>
      </c>
      <c r="AG2514" s="24" t="n">
        <f aca="false">SUM(X2514:AF2514)</f>
        <v>3171.87645113</v>
      </c>
      <c r="AH2514" s="20" t="n">
        <f aca="false">FIXED_BOM</f>
        <v>3754</v>
      </c>
      <c r="AI2514" s="24" t="n">
        <f aca="false">(AG2514+AH2514)*(1+CONT)</f>
        <v>7964.7579187995</v>
      </c>
      <c r="AJ2514" s="24" t="n">
        <f aca="false">IF(AR2514&gt;0,AI2514/AR2514,1000000000000)</f>
        <v>601.314666982307</v>
      </c>
      <c r="AK2514" s="8" t="n">
        <f aca="false">IF(AND(AP2514&gt;=V_NEED,AR2514&gt;=P_MIN,AQ2514&gt;=Z_MIN,F2514&lt;=N_CAP,D2514&lt;=R_MAX,OR(CORONA_REQ=0,O2514&gt;=G2514),OR(CORE_MODE&lt;&gt;3,E_CORE&lt;=E_NULL_MAX),N_CW_A_OK="yes"),1,0)</f>
        <v>1</v>
      </c>
      <c r="AL2514" s="31" t="n">
        <f aca="false">IF(AK2514=1,IF(OBJECTIVE=1,AI2514,AJ2514),1000000000000)+ROW()*0.000000001</f>
        <v>7964.7579213135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IF(CORE_MODE=1,G2514,IF(OR(CORE_MODE=3,CORE_MODE=4),IF(A_FEED=2,0,G2514)+(CHOOSE(N_CW+1,0,1,CW_N2,CW_N3,CW_N4,CW_N5,CW_N6)+IF(A_FEED=2,CHOOSE(MIN(N_CW_A,6)+1,0,1,CW_N2,CW_N3,CW_N4,CW_N5,CW_N6),CHOOSE(MIN(N_CW_A,2)+1,0,CW_A1,CW_A2)))*CW_PER_SWING*AM2514,AM2514))</f>
        <v>31.405918509108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2*ROUNDUP(G2515*1000/V_ZENER,0)*PRICE_Z+(4+IF(CORE_MODE=1,1,0)+IF(OR(CORE_MODE=3,CORE_MODE=4),IF(A_FEED=2,0,1)+2*N_CW+2*N_CW_A,0))*ROUNDUP(G2515*DIODE_SAFETY/V_STICK,0)*PRICE_STICK</f>
        <v>109.2</v>
      </c>
      <c r="AG2515" s="24" t="n">
        <f aca="false">SUM(X2515:AF2515)</f>
        <v>4114.02610535</v>
      </c>
      <c r="AH2515" s="20" t="n">
        <f aca="false">FIXED_BOM</f>
        <v>3754</v>
      </c>
      <c r="AI2515" s="24" t="n">
        <f aca="false">(AG2515+AH2515)*(1+CONT)</f>
        <v>9048.2300211525</v>
      </c>
      <c r="AJ2515" s="24" t="n">
        <f aca="false">IF(AR2515&gt;0,AI2515/AR2515,1000000000000)</f>
        <v>494.095389174731</v>
      </c>
      <c r="AK2515" s="8" t="n">
        <f aca="false">IF(AND(AP2515&gt;=V_NEED,AR2515&gt;=P_MIN,AQ2515&gt;=Z_MIN,F2515&lt;=N_CAP,D2515&lt;=R_MAX,OR(CORONA_REQ=0,O2515&gt;=G2515),OR(CORE_MODE&lt;&gt;3,E_CORE&lt;=E_NULL_MAX),N_CW_A_OK="yes"),1,0)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IF(CORE_MODE=1,G2515,IF(OR(CORE_MODE=3,CORE_MODE=4),IF(A_FEED=2,0,G2515)+(CHOOSE(N_CW+1,0,1,CW_N2,CW_N3,CW_N4,CW_N5,CW_N6)+IF(A_FEED=2,CHOOSE(MIN(N_CW_A,6)+1,0,1,CW_N2,CW_N3,CW_N4,CW_N5,CW_N6),CHOOSE(MIN(N_CW_A,2)+1,0,CW_A1,CW_A2)))*CW_PER_SWING*AM2515,AM2515))</f>
        <v>31.721821601184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2*ROUNDUP(G2516*1000/V_ZENER,0)*PRICE_Z+(4+IF(CORE_MODE=1,1,0)+IF(OR(CORE_MODE=3,CORE_MODE=4),IF(A_FEED=2,0,1)+2*N_CW+2*N_CW_A,0))*ROUNDUP(G2516*DIODE_SAFETY/V_STICK,0)*PRICE_STICK</f>
        <v>109.2</v>
      </c>
      <c r="AG2516" s="24" t="n">
        <f aca="false">SUM(X2516:AF2516)</f>
        <v>5056.17576607</v>
      </c>
      <c r="AH2516" s="20" t="n">
        <f aca="false">FIXED_BOM</f>
        <v>3754</v>
      </c>
      <c r="AI2516" s="24" t="n">
        <f aca="false">(AG2516+AH2516)*(1+CONT)</f>
        <v>10131.7021309805</v>
      </c>
      <c r="AJ2516" s="24" t="n">
        <f aca="false">IF(AR2516&gt;0,AI2516/AR2516,1000000000000)</f>
        <v>433.410596831916</v>
      </c>
      <c r="AK2516" s="8" t="n">
        <f aca="false">IF(AND(AP2516&gt;=V_NEED,AR2516&gt;=P_MIN,AQ2516&gt;=Z_MIN,F2516&lt;=N_CAP,D2516&lt;=R_MAX,OR(CORONA_REQ=0,O2516&gt;=G2516),OR(CORE_MODE&lt;&gt;3,E_CORE&lt;=E_NULL_MAX),N_CW_A_OK="yes"),1,0)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IF(CORE_MODE=1,G2516,IF(OR(CORE_MODE=3,CORE_MODE=4),IF(A_FEED=2,0,G2516)+(CHOOSE(N_CW+1,0,1,CW_N2,CW_N3,CW_N4,CW_N5,CW_N6)+IF(A_FEED=2,CHOOSE(MIN(N_CW_A,6)+1,0,1,CW_N2,CW_N3,CW_N4,CW_N5,CW_N6),CHOOSE(MIN(N_CW_A,2)+1,0,CW_A1,CW_A2)))*CW_PER_SWING*AM2516,AM2516))</f>
        <v>31.962201842142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2*ROUNDUP(G2517*1000/V_ZENER,0)*PRICE_Z+(4+IF(CORE_MODE=1,1,0)+IF(OR(CORE_MODE=3,CORE_MODE=4),IF(A_FEED=2,0,1)+2*N_CW+2*N_CW_A,0))*ROUNDUP(G2517*DIODE_SAFETY/V_STICK,0)*PRICE_STICK</f>
        <v>109.2</v>
      </c>
      <c r="AG2517" s="24" t="n">
        <f aca="false">SUM(X2517:AF2517)</f>
        <v>5836.40305859</v>
      </c>
      <c r="AH2517" s="20" t="n">
        <f aca="false">FIXED_BOM</f>
        <v>3754</v>
      </c>
      <c r="AI2517" s="24" t="n">
        <f aca="false">(AG2517+AH2517)*(1+CONT)</f>
        <v>11028.9635173785</v>
      </c>
      <c r="AJ2517" s="24" t="n">
        <f aca="false">IF(AR2517&gt;0,AI2517/AR2517,1000000000000)</f>
        <v>387.718957610092</v>
      </c>
      <c r="AK2517" s="8" t="n">
        <f aca="false">IF(AND(AP2517&gt;=V_NEED,AR2517&gt;=P_MIN,AQ2517&gt;=Z_MIN,F2517&lt;=N_CAP,D2517&lt;=R_MAX,OR(CORONA_REQ=0,O2517&gt;=G2517),OR(CORE_MODE&lt;&gt;3,E_CORE&lt;=E_NULL_MAX),N_CW_A_OK="yes"),1,0)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IF(CORE_MODE=1,G2517,IF(OR(CORE_MODE=3,CORE_MODE=4),IF(A_FEED=2,0,G2517)+(CHOOSE(N_CW+1,0,1,CW_N2,CW_N3,CW_N4,CW_N5,CW_N6)+IF(A_FEED=2,CHOOSE(MIN(N_CW_A,6)+1,0,1,CW_N2,CW_N3,CW_N4,CW_N5,CW_N6),CHOOSE(MIN(N_CW_A,2)+1,0,CW_A1,CW_A2)))*CW_PER_SWING*AM2517,AM2517))</f>
        <v>32.398131640446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2*ROUNDUP(G2518*1000/V_ZENER,0)*PRICE_Z+(4+IF(CORE_MODE=1,1,0)+IF(OR(CORE_MODE=3,CORE_MODE=4),IF(A_FEED=2,0,1)+2*N_CW+2*N_CW_A,0))*ROUNDUP(G2518*DIODE_SAFETY/V_STICK,0)*PRICE_STICK</f>
        <v>109.2</v>
      </c>
      <c r="AG2518" s="24" t="n">
        <f aca="false">SUM(X2518:AF2518)</f>
        <v>7720.7024505</v>
      </c>
      <c r="AH2518" s="20" t="n">
        <f aca="false">FIXED_BOM</f>
        <v>3754</v>
      </c>
      <c r="AI2518" s="24" t="n">
        <f aca="false">(AG2518+AH2518)*(1+CONT)</f>
        <v>13195.907818075</v>
      </c>
      <c r="AJ2518" s="24" t="n">
        <f aca="false">IF(AR2518&gt;0,AI2518/AR2518,1000000000000)</f>
        <v>342.227945894281</v>
      </c>
      <c r="AK2518" s="8" t="n">
        <f aca="false">IF(AND(AP2518&gt;=V_NEED,AR2518&gt;=P_MIN,AQ2518&gt;=Z_MIN,F2518&lt;=N_CAP,D2518&lt;=R_MAX,OR(CORONA_REQ=0,O2518&gt;=G2518),OR(CORE_MODE&lt;&gt;3,E_CORE&lt;=E_NULL_MAX),N_CW_A_OK="yes"),1,0)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IF(CORE_MODE=1,G2518,IF(OR(CORE_MODE=3,CORE_MODE=4),IF(A_FEED=2,0,G2518)+(CHOOSE(N_CW+1,0,1,CW_N2,CW_N3,CW_N4,CW_N5,CW_N6)+IF(A_FEED=2,CHOOSE(MIN(N_CW_A,6)+1,0,1,CW_N2,CW_N3,CW_N4,CW_N5,CW_N6),CHOOSE(MIN(N_CW_A,2)+1,0,CW_A1,CW_A2)))*CW_PER_SWING*AM2518,AM2518))</f>
        <v>33.08542226847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2*ROUNDUP(G2519*1000/V_ZENER,0)*PRICE_Z+(4+IF(CORE_MODE=1,1,0)+IF(OR(CORE_MODE=3,CORE_MODE=4),IF(A_FEED=2,0,1)+2*N_CW+2*N_CW_A,0))*ROUNDUP(G2519*DIODE_SAFETY/V_STICK,0)*PRICE_STICK</f>
        <v>109.2</v>
      </c>
      <c r="AG2519" s="24" t="n">
        <f aca="false">SUM(X2519:AF2519)</f>
        <v>2429.55486233</v>
      </c>
      <c r="AH2519" s="20" t="n">
        <f aca="false">FIXED_BOM</f>
        <v>3754</v>
      </c>
      <c r="AI2519" s="24" t="n">
        <f aca="false">(AG2519+AH2519)*(1+CONT)</f>
        <v>7111.0880916795</v>
      </c>
      <c r="AJ2519" s="24" t="n">
        <f aca="false">IF(AR2519&gt;0,AI2519/AR2519,1000000000000)</f>
        <v>780.925415538049</v>
      </c>
      <c r="AK2519" s="8" t="n">
        <f aca="false">IF(AND(AP2519&gt;=V_NEED,AR2519&gt;=P_MIN,AQ2519&gt;=Z_MIN,F2519&lt;=N_CAP,D2519&lt;=R_MAX,OR(CORONA_REQ=0,O2519&gt;=G2519),OR(CORE_MODE&lt;&gt;3,E_CORE&lt;=E_NULL_MAX),N_CW_A_OK="yes"),1,0)</f>
        <v>1</v>
      </c>
      <c r="AL2519" s="31" t="n">
        <f aca="false">IF(AK2519=1,IF(OBJECTIVE=1,AI2519,AJ2519),1000000000000)+ROW()*0.000000001</f>
        <v>7111.0880941985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IF(CORE_MODE=1,G2519,IF(OR(CORE_MODE=3,CORE_MODE=4),IF(A_FEED=2,0,G2519)+(CHOOSE(N_CW+1,0,1,CW_N2,CW_N3,CW_N4,CW_N5,CW_N6)+IF(A_FEED=2,CHOOSE(MIN(N_CW_A,6)+1,0,1,CW_N2,CW_N3,CW_N4,CW_N5,CW_N6),CHOOSE(MIN(N_CW_A,2)+1,0,CW_A1,CW_A2)))*CW_PER_SWING*AM2519,AM2519))</f>
        <v>30.975875868366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2*ROUNDUP(G2520*1000/V_ZENER,0)*PRICE_Z+(4+IF(CORE_MODE=1,1,0)+IF(OR(CORE_MODE=3,CORE_MODE=4),IF(A_FEED=2,0,1)+2*N_CW+2*N_CW_A,0))*ROUNDUP(G2520*DIODE_SAFETY/V_STICK,0)*PRICE_STICK</f>
        <v>109.2</v>
      </c>
      <c r="AG2520" s="24" t="n">
        <f aca="false">SUM(X2520:AF2520)</f>
        <v>3390.65742619</v>
      </c>
      <c r="AH2520" s="20" t="n">
        <f aca="false">FIXED_BOM</f>
        <v>3754</v>
      </c>
      <c r="AI2520" s="24" t="n">
        <f aca="false">(AG2520+AH2520)*(1+CONT)</f>
        <v>8216.3560401185</v>
      </c>
      <c r="AJ2520" s="24" t="n">
        <f aca="false">IF(AR2520&gt;0,AI2520/AR2520,1000000000000)</f>
        <v>559.972038059172</v>
      </c>
      <c r="AK2520" s="8" t="n">
        <f aca="false">IF(AND(AP2520&gt;=V_NEED,AR2520&gt;=P_MIN,AQ2520&gt;=Z_MIN,F2520&lt;=N_CAP,D2520&lt;=R_MAX,OR(CORONA_REQ=0,O2520&gt;=G2520),OR(CORE_MODE&lt;&gt;3,E_CORE&lt;=E_NULL_MAX),N_CW_A_OK="yes"),1,0)</f>
        <v>1</v>
      </c>
      <c r="AL2520" s="31" t="n">
        <f aca="false">IF(AK2520=1,IF(OBJECTIVE=1,AI2520,AJ2520),1000000000000)+ROW()*0.000000001</f>
        <v>8216.3560426385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IF(CORE_MODE=1,G2520,IF(OR(CORE_MODE=3,CORE_MODE=4),IF(A_FEED=2,0,G2520)+(CHOOSE(N_CW+1,0,1,CW_N2,CW_N3,CW_N4,CW_N5,CW_N6)+IF(A_FEED=2,CHOOSE(MIN(N_CW_A,6)+1,0,1,CW_N2,CW_N3,CW_N4,CW_N5,CW_N6),CHOOSE(MIN(N_CW_A,2)+1,0,CW_A1,CW_A2)))*CW_PER_SWING*AM2520,AM2520))</f>
        <v>31.362492763602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2*ROUNDUP(G2521*1000/V_ZENER,0)*PRICE_Z+(4+IF(CORE_MODE=1,1,0)+IF(OR(CORE_MODE=3,CORE_MODE=4),IF(A_FEED=2,0,1)+2*N_CW+2*N_CW_A,0))*ROUNDUP(G2521*DIODE_SAFETY/V_STICK,0)*PRICE_STICK</f>
        <v>109.2</v>
      </c>
      <c r="AG2521" s="24" t="n">
        <f aca="false">SUM(X2521:AF2521)</f>
        <v>4351.75994052</v>
      </c>
      <c r="AH2521" s="20" t="n">
        <f aca="false">FIXED_BOM</f>
        <v>3754</v>
      </c>
      <c r="AI2521" s="24" t="n">
        <f aca="false">(AG2521+AH2521)*(1+CONT)</f>
        <v>9321.623931598</v>
      </c>
      <c r="AJ2521" s="24" t="n">
        <f aca="false">IF(AR2521&gt;0,AI2521/AR2521,1000000000000)</f>
        <v>460.60888664127</v>
      </c>
      <c r="AK2521" s="8" t="n">
        <f aca="false">IF(AND(AP2521&gt;=V_NEED,AR2521&gt;=P_MIN,AQ2521&gt;=Z_MIN,F2521&lt;=N_CAP,D2521&lt;=R_MAX,OR(CORONA_REQ=0,O2521&gt;=G2521),OR(CORE_MODE&lt;&gt;3,E_CORE&lt;=E_NULL_MAX),N_CW_A_OK="yes"),1,0)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IF(CORE_MODE=1,G2521,IF(OR(CORE_MODE=3,CORE_MODE=4),IF(A_FEED=2,0,G2521)+(CHOOSE(N_CW+1,0,1,CW_N2,CW_N3,CW_N4,CW_N5,CW_N6)+IF(A_FEED=2,CHOOSE(MIN(N_CW_A,6)+1,0,1,CW_N2,CW_N3,CW_N4,CW_N5,CW_N6),CHOOSE(MIN(N_CW_A,2)+1,0,CW_A1,CW_A2)))*CW_PER_SWING*AM2521,AM2521))</f>
        <v>31.672147913406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2*ROUNDUP(G2522*1000/V_ZENER,0)*PRICE_Z+(4+IF(CORE_MODE=1,1,0)+IF(OR(CORE_MODE=3,CORE_MODE=4),IF(A_FEED=2,0,1)+2*N_CW+2*N_CW_A,0))*ROUNDUP(G2522*DIODE_SAFETY/V_STICK,0)*PRICE_STICK</f>
        <v>109.2</v>
      </c>
      <c r="AG2522" s="24" t="n">
        <f aca="false">SUM(X2522:AF2522)</f>
        <v>5312.86251485</v>
      </c>
      <c r="AH2522" s="20" t="n">
        <f aca="false">FIXED_BOM</f>
        <v>3754</v>
      </c>
      <c r="AI2522" s="24" t="n">
        <f aca="false">(AG2522+AH2522)*(1+CONT)</f>
        <v>10426.8918920775</v>
      </c>
      <c r="AJ2522" s="24" t="n">
        <f aca="false">IF(AR2522&gt;0,AI2522/AR2522,1000000000000)</f>
        <v>403.958121350073</v>
      </c>
      <c r="AK2522" s="8" t="n">
        <f aca="false">IF(AND(AP2522&gt;=V_NEED,AR2522&gt;=P_MIN,AQ2522&gt;=Z_MIN,F2522&lt;=N_CAP,D2522&lt;=R_MAX,OR(CORONA_REQ=0,O2522&gt;=G2522),OR(CORE_MODE&lt;&gt;3,E_CORE&lt;=E_NULL_MAX),N_CW_A_OK="yes"),1,0)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IF(CORE_MODE=1,G2522,IF(OR(CORE_MODE=3,CORE_MODE=4),IF(A_FEED=2,0,G2522)+(CHOOSE(N_CW+1,0,1,CW_N2,CW_N3,CW_N4,CW_N5,CW_N6)+IF(A_FEED=2,CHOOSE(MIN(N_CW_A,6)+1,0,1,CW_N2,CW_N3,CW_N4,CW_N5,CW_N6),CHOOSE(MIN(N_CW_A,2)+1,0,CW_A1,CW_A2)))*CW_PER_SWING*AM2522,AM2522))</f>
        <v>32.093591144472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2*ROUNDUP(G2523*1000/V_ZENER,0)*PRICE_Z+(4+IF(CORE_MODE=1,1,0)+IF(OR(CORE_MODE=3,CORE_MODE=4),IF(A_FEED=2,0,1)+2*N_CW+2*N_CW_A,0))*ROUNDUP(G2523*DIODE_SAFETY/V_STICK,0)*PRICE_STICK</f>
        <v>109.2</v>
      </c>
      <c r="AG2523" s="24" t="n">
        <f aca="false">SUM(X2523:AF2523)</f>
        <v>6273.96509068</v>
      </c>
      <c r="AH2523" s="20" t="n">
        <f aca="false">FIXED_BOM</f>
        <v>3754</v>
      </c>
      <c r="AI2523" s="24" t="n">
        <f aca="false">(AG2523+AH2523)*(1+CONT)</f>
        <v>11532.159854282</v>
      </c>
      <c r="AJ2523" s="24" t="n">
        <f aca="false">IF(AR2523&gt;0,AI2523/AR2523,1000000000000)</f>
        <v>367.676993488426</v>
      </c>
      <c r="AK2523" s="8" t="n">
        <f aca="false">IF(AND(AP2523&gt;=V_NEED,AR2523&gt;=P_MIN,AQ2523&gt;=Z_MIN,F2523&lt;=N_CAP,D2523&lt;=R_MAX,OR(CORONA_REQ=0,O2523&gt;=G2523),OR(CORE_MODE&lt;&gt;3,E_CORE&lt;=E_NULL_MAX),N_CW_A_OK="yes"),1,0)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IF(CORE_MODE=1,G2523,IF(OR(CORE_MODE=3,CORE_MODE=4),IF(A_FEED=2,0,G2523)+(CHOOSE(N_CW+1,0,1,CW_N2,CW_N3,CW_N4,CW_N5,CW_N6)+IF(A_FEED=2,CHOOSE(MIN(N_CW_A,6)+1,0,1,CW_N2,CW_N3,CW_N4,CW_N5,CW_N6),CHOOSE(MIN(N_CW_A,2)+1,0,CW_A1,CW_A2)))*CW_PER_SWING*AM2523,AM2523))</f>
        <v>32.512958802324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2*ROUNDUP(G2524*1000/V_ZENER,0)*PRICE_Z+(4+IF(CORE_MODE=1,1,0)+IF(OR(CORE_MODE=3,CORE_MODE=4),IF(A_FEED=2,0,1)+2*N_CW+2*N_CW_A,0))*ROUNDUP(G2524*DIODE_SAFETY/V_STICK,0)*PRICE_STICK</f>
        <v>109.2</v>
      </c>
      <c r="AG2524" s="24" t="n">
        <f aca="false">SUM(X2524:AF2524)</f>
        <v>8196.17017934</v>
      </c>
      <c r="AH2524" s="20" t="n">
        <f aca="false">FIXED_BOM</f>
        <v>3754</v>
      </c>
      <c r="AI2524" s="24" t="n">
        <f aca="false">(AG2524+AH2524)*(1+CONT)</f>
        <v>13742.695706241</v>
      </c>
      <c r="AJ2524" s="24" t="n">
        <f aca="false">IF(AR2524&gt;0,AI2524/AR2524,1000000000000)</f>
        <v>323.426234151305</v>
      </c>
      <c r="AK2524" s="8" t="n">
        <f aca="false">IF(AND(AP2524&gt;=V_NEED,AR2524&gt;=P_MIN,AQ2524&gt;=Z_MIN,F2524&lt;=N_CAP,D2524&lt;=R_MAX,OR(CORONA_REQ=0,O2524&gt;=G2524),OR(CORE_MODE&lt;&gt;3,E_CORE&lt;=E_NULL_MAX),N_CW_A_OK="yes"),1,0)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IF(CORE_MODE=1,G2524,IF(OR(CORE_MODE=3,CORE_MODE=4),IF(A_FEED=2,0,G2524)+(CHOOSE(N_CW+1,0,1,CW_N2,CW_N3,CW_N4,CW_N5,CW_N6)+IF(A_FEED=2,CHOOSE(MIN(N_CW_A,6)+1,0,1,CW_N2,CW_N3,CW_N4,CW_N5,CW_N6),CHOOSE(MIN(N_CW_A,2)+1,0,CW_A1,CW_A2)))*CW_PER_SWING*AM2524,AM2524))</f>
        <v>33.16808441232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2*ROUNDUP(G2525*1000/V_ZENER,0)*PRICE_Z+(4+IF(CORE_MODE=1,1,0)+IF(OR(CORE_MODE=3,CORE_MODE=4),IF(A_FEED=2,0,1)+2*N_CW+2*N_CW_A,0))*ROUNDUP(G2525*DIODE_SAFETY/V_STICK,0)*PRICE_STICK</f>
        <v>162</v>
      </c>
      <c r="AG2525" s="24" t="n">
        <f aca="false">SUM(X2525:AF2525)</f>
        <v>1924.74315195</v>
      </c>
      <c r="AH2525" s="20" t="n">
        <f aca="false">FIXED_BOM</f>
        <v>3754</v>
      </c>
      <c r="AI2525" s="24" t="n">
        <f aca="false">(AG2525+AH2525)*(1+CONT)</f>
        <v>6530.5546247425</v>
      </c>
      <c r="AJ2525" s="24" t="n">
        <f aca="false">IF(AR2525&gt;0,AI2525/AR2525,1000000000000)</f>
        <v>814.624501816783</v>
      </c>
      <c r="AK2525" s="8" t="n">
        <f aca="false">IF(AND(AP2525&gt;=V_NEED,AR2525&gt;=P_MIN,AQ2525&gt;=Z_MIN,F2525&lt;=N_CAP,D2525&lt;=R_MAX,OR(CORONA_REQ=0,O2525&gt;=G2525),OR(CORE_MODE&lt;&gt;3,E_CORE&lt;=E_NULL_MAX),N_CW_A_OK="yes"),1,0)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IF(CORE_MODE=1,G2525,IF(OR(CORE_MODE=3,CORE_MODE=4),IF(A_FEED=2,0,G2525)+(CHOOSE(N_CW+1,0,1,CW_N2,CW_N3,CW_N4,CW_N5,CW_N6)+IF(A_FEED=2,CHOOSE(MIN(N_CW_A,6)+1,0,1,CW_N2,CW_N3,CW_N4,CW_N5,CW_N6),CHOOSE(MIN(N_CW_A,2)+1,0,CW_A1,CW_A2)))*CW_PER_SWING*AM2525,AM2525))</f>
        <v>39.65187377151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2*ROUNDUP(G2526*1000/V_ZENER,0)*PRICE_Z+(4+IF(CORE_MODE=1,1,0)+IF(OR(CORE_MODE=3,CORE_MODE=4),IF(A_FEED=2,0,1)+2*N_CW+2*N_CW_A,0))*ROUNDUP(G2526*DIODE_SAFETY/V_STICK,0)*PRICE_STICK</f>
        <v>162</v>
      </c>
      <c r="AG2526" s="24" t="n">
        <f aca="false">SUM(X2526:AF2526)</f>
        <v>2573.28352828</v>
      </c>
      <c r="AH2526" s="20" t="n">
        <f aca="false">FIXED_BOM</f>
        <v>3754</v>
      </c>
      <c r="AI2526" s="24" t="n">
        <f aca="false">(AG2526+AH2526)*(1+CONT)</f>
        <v>7276.376057522</v>
      </c>
      <c r="AJ2526" s="24" t="n">
        <f aca="false">IF(AR2526&gt;0,AI2526/AR2526,1000000000000)</f>
        <v>551.89498226435</v>
      </c>
      <c r="AK2526" s="8" t="n">
        <f aca="false">IF(AND(AP2526&gt;=V_NEED,AR2526&gt;=P_MIN,AQ2526&gt;=Z_MIN,F2526&lt;=N_CAP,D2526&lt;=R_MAX,OR(CORONA_REQ=0,O2526&gt;=G2526),OR(CORE_MODE&lt;&gt;3,E_CORE&lt;=E_NULL_MAX),N_CW_A_OK="yes"),1,0)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IF(CORE_MODE=1,G2526,IF(OR(CORE_MODE=3,CORE_MODE=4),IF(A_FEED=2,0,G2526)+(CHOOSE(N_CW+1,0,1,CW_N2,CW_N3,CW_N4,CW_N5,CW_N6)+IF(A_FEED=2,CHOOSE(MIN(N_CW_A,6)+1,0,1,CW_N2,CW_N3,CW_N4,CW_N5,CW_N6),CHOOSE(MIN(N_CW_A,2)+1,0,CW_A1,CW_A2)))*CW_PER_SWING*AM2526,AM2526))</f>
        <v>39.976669145556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2*ROUNDUP(G2527*1000/V_ZENER,0)*PRICE_Z+(4+IF(CORE_MODE=1,1,0)+IF(OR(CORE_MODE=3,CORE_MODE=4),IF(A_FEED=2,0,1)+2*N_CW+2*N_CW_A,0))*ROUNDUP(G2527*DIODE_SAFETY/V_STICK,0)*PRICE_STICK</f>
        <v>162</v>
      </c>
      <c r="AG2527" s="24" t="n">
        <f aca="false">SUM(X2527:AF2527)</f>
        <v>3338.23749099</v>
      </c>
      <c r="AH2527" s="20" t="n">
        <f aca="false">FIXED_BOM</f>
        <v>3754</v>
      </c>
      <c r="AI2527" s="24" t="n">
        <f aca="false">(AG2527+AH2527)*(1+CONT)</f>
        <v>8156.0731146385</v>
      </c>
      <c r="AJ2527" s="24" t="n">
        <f aca="false">IF(AR2527&gt;0,AI2527/AR2527,1000000000000)</f>
        <v>444.407816616535</v>
      </c>
      <c r="AK2527" s="8" t="n">
        <f aca="false">IF(AND(AP2527&gt;=V_NEED,AR2527&gt;=P_MIN,AQ2527&gt;=Z_MIN,F2527&lt;=N_CAP,D2527&lt;=R_MAX,OR(CORONA_REQ=0,O2527&gt;=G2527),OR(CORE_MODE&lt;&gt;3,E_CORE&lt;=E_NULL_MAX),N_CW_A_OK="yes"),1,0)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IF(CORE_MODE=1,G2527,IF(OR(CORE_MODE=3,CORE_MODE=4),IF(A_FEED=2,0,G2527)+(CHOOSE(N_CW+1,0,1,CW_N2,CW_N3,CW_N4,CW_N5,CW_N6)+IF(A_FEED=2,CHOOSE(MIN(N_CW_A,6)+1,0,1,CW_N2,CW_N3,CW_N4,CW_N5,CW_N6),CHOOSE(MIN(N_CW_A,2)+1,0,CW_A1,CW_A2)))*CW_PER_SWING*AM2527,AM2527))</f>
        <v>40.19740147566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2*ROUNDUP(G2528*1000/V_ZENER,0)*PRICE_Z+(4+IF(CORE_MODE=1,1,0)+IF(OR(CORE_MODE=3,CORE_MODE=4),IF(A_FEED=2,0,1)+2*N_CW+2*N_CW_A,0))*ROUNDUP(G2528*DIODE_SAFETY/V_STICK,0)*PRICE_STICK</f>
        <v>162</v>
      </c>
      <c r="AG2528" s="24" t="n">
        <f aca="false">SUM(X2528:AF2528)</f>
        <v>3986.77785535</v>
      </c>
      <c r="AH2528" s="20" t="n">
        <f aca="false">FIXED_BOM</f>
        <v>3754</v>
      </c>
      <c r="AI2528" s="24" t="n">
        <f aca="false">(AG2528+AH2528)*(1+CONT)</f>
        <v>8901.8945336525</v>
      </c>
      <c r="AJ2528" s="24" t="n">
        <f aca="false">IF(AR2528&gt;0,AI2528/AR2528,1000000000000)</f>
        <v>378.166787533318</v>
      </c>
      <c r="AK2528" s="8" t="n">
        <f aca="false">IF(AND(AP2528&gt;=V_NEED,AR2528&gt;=P_MIN,AQ2528&gt;=Z_MIN,F2528&lt;=N_CAP,D2528&lt;=R_MAX,OR(CORONA_REQ=0,O2528&gt;=G2528),OR(CORE_MODE&lt;&gt;3,E_CORE&lt;=E_NULL_MAX),N_CW_A_OK="yes"),1,0)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IF(CORE_MODE=1,G2528,IF(OR(CORE_MODE=3,CORE_MODE=4),IF(A_FEED=2,0,G2528)+(CHOOSE(N_CW+1,0,1,CW_N2,CW_N3,CW_N4,CW_N5,CW_N6)+IF(A_FEED=2,CHOOSE(MIN(N_CW_A,6)+1,0,1,CW_N2,CW_N3,CW_N4,CW_N5,CW_N6),CHOOSE(MIN(N_CW_A,2)+1,0,CW_A1,CW_A2)))*CW_PER_SWING*AM2528,AM2528))</f>
        <v>40.495821365142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2*ROUNDUP(G2529*1000/V_ZENER,0)*PRICE_Z+(4+IF(CORE_MODE=1,1,0)+IF(OR(CORE_MODE=3,CORE_MODE=4),IF(A_FEED=2,0,1)+2*N_CW+2*N_CW_A,0))*ROUNDUP(G2529*DIODE_SAFETY/V_STICK,0)*PRICE_STICK</f>
        <v>162</v>
      </c>
      <c r="AG2529" s="24" t="n">
        <f aca="false">SUM(X2529:AF2529)</f>
        <v>4751.73187656</v>
      </c>
      <c r="AH2529" s="20" t="n">
        <f aca="false">FIXED_BOM</f>
        <v>3754</v>
      </c>
      <c r="AI2529" s="24" t="n">
        <f aca="false">(AG2529+AH2529)*(1+CONT)</f>
        <v>9781.591658044</v>
      </c>
      <c r="AJ2529" s="24" t="n">
        <f aca="false">IF(AR2529&gt;0,AI2529/AR2529,1000000000000)</f>
        <v>340.428452349251</v>
      </c>
      <c r="AK2529" s="8" t="n">
        <f aca="false">IF(AND(AP2529&gt;=V_NEED,AR2529&gt;=P_MIN,AQ2529&gt;=Z_MIN,F2529&lt;=N_CAP,D2529&lt;=R_MAX,OR(CORONA_REQ=0,O2529&gt;=G2529),OR(CORE_MODE&lt;&gt;3,E_CORE&lt;=E_NULL_MAX),N_CW_A_OK="yes"),1,0)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IF(CORE_MODE=1,G2529,IF(OR(CORE_MODE=3,CORE_MODE=4),IF(A_FEED=2,0,G2529)+(CHOOSE(N_CW+1,0,1,CW_N2,CW_N3,CW_N4,CW_N5,CW_N6)+IF(A_FEED=2,CHOOSE(MIN(N_CW_A,6)+1,0,1,CW_N2,CW_N3,CW_N4,CW_N5,CW_N6),CHOOSE(MIN(N_CW_A,2)+1,0,CW_A1,CW_A2)))*CW_PER_SWING*AM2529,AM2529))</f>
        <v>40.745365537734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2*ROUNDUP(G2530*1000/V_ZENER,0)*PRICE_Z+(4+IF(CORE_MODE=1,1,0)+IF(OR(CORE_MODE=3,CORE_MODE=4),IF(A_FEED=2,0,1)+2*N_CW+2*N_CW_A,0))*ROUNDUP(G2530*DIODE_SAFETY/V_STICK,0)*PRICE_STICK</f>
        <v>162</v>
      </c>
      <c r="AG2530" s="24" t="n">
        <f aca="false">SUM(X2530:AF2530)</f>
        <v>6165.22620363</v>
      </c>
      <c r="AH2530" s="20" t="n">
        <f aca="false">FIXED_BOM</f>
        <v>3754</v>
      </c>
      <c r="AI2530" s="24" t="n">
        <f aca="false">(AG2530+AH2530)*(1+CONT)</f>
        <v>11407.1101341745</v>
      </c>
      <c r="AJ2530" s="24" t="n">
        <f aca="false">IF(AR2530&gt;0,AI2530/AR2530,1000000000000)</f>
        <v>291.724742120695</v>
      </c>
      <c r="AK2530" s="8" t="n">
        <f aca="false">IF(AND(AP2530&gt;=V_NEED,AR2530&gt;=P_MIN,AQ2530&gt;=Z_MIN,F2530&lt;=N_CAP,D2530&lt;=R_MAX,OR(CORONA_REQ=0,O2530&gt;=G2530),OR(CORE_MODE&lt;&gt;3,E_CORE&lt;=E_NULL_MAX),N_CW_A_OK="yes"),1,0)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IF(CORE_MODE=1,G2530,IF(OR(CORE_MODE=3,CORE_MODE=4),IF(A_FEED=2,0,G2530)+(CHOOSE(N_CW+1,0,1,CW_N2,CW_N3,CW_N4,CW_N5,CW_N6)+IF(A_FEED=2,CHOOSE(MIN(N_CW_A,6)+1,0,1,CW_N2,CW_N3,CW_N4,CW_N5,CW_N6),CHOOSE(MIN(N_CW_A,2)+1,0,CW_A1,CW_A2)))*CW_PER_SWING*AM2530,AM2530))</f>
        <v>41.159032797168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2*ROUNDUP(G2531*1000/V_ZENER,0)*PRICE_Z+(4+IF(CORE_MODE=1,1,0)+IF(OR(CORE_MODE=3,CORE_MODE=4),IF(A_FEED=2,0,1)+2*N_CW+2*N_CW_A,0))*ROUNDUP(G2531*DIODE_SAFETY/V_STICK,0)*PRICE_STICK</f>
        <v>162</v>
      </c>
      <c r="AG2531" s="24" t="n">
        <f aca="false">SUM(X2531:AF2531)</f>
        <v>2055.37148867</v>
      </c>
      <c r="AH2531" s="20" t="n">
        <f aca="false">FIXED_BOM</f>
        <v>3754</v>
      </c>
      <c r="AI2531" s="24" t="n">
        <f aca="false">(AG2531+AH2531)*(1+CONT)</f>
        <v>6680.7772119705</v>
      </c>
      <c r="AJ2531" s="24" t="n">
        <f aca="false">IF(AR2531&gt;0,AI2531/AR2531,1000000000000)</f>
        <v>690.446959893057</v>
      </c>
      <c r="AK2531" s="8" t="n">
        <f aca="false">IF(AND(AP2531&gt;=V_NEED,AR2531&gt;=P_MIN,AQ2531&gt;=Z_MIN,F2531&lt;=N_CAP,D2531&lt;=R_MAX,OR(CORONA_REQ=0,O2531&gt;=G2531),OR(CORE_MODE&lt;&gt;3,E_CORE&lt;=E_NULL_MAX),N_CW_A_OK="yes"),1,0)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IF(CORE_MODE=1,G2531,IF(OR(CORE_MODE=3,CORE_MODE=4),IF(A_FEED=2,0,G2531)+(CHOOSE(N_CW+1,0,1,CW_N2,CW_N3,CW_N4,CW_N5,CW_N6)+IF(A_FEED=2,CHOOSE(MIN(N_CW_A,6)+1,0,1,CW_N2,CW_N3,CW_N4,CW_N5,CW_N6),CHOOSE(MIN(N_CW_A,2)+1,0,CW_A1,CW_A2)))*CW_PER_SWING*AM2531,AM2531))</f>
        <v>39.710401540524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2*ROUNDUP(G2532*1000/V_ZENER,0)*PRICE_Z+(4+IF(CORE_MODE=1,1,0)+IF(OR(CORE_MODE=3,CORE_MODE=4),IF(A_FEED=2,0,1)+2*N_CW+2*N_CW_A,0))*ROUNDUP(G2532*DIODE_SAFETY/V_STICK,0)*PRICE_STICK</f>
        <v>162</v>
      </c>
      <c r="AG2532" s="24" t="n">
        <f aca="false">SUM(X2532:AF2532)</f>
        <v>2711.01919067</v>
      </c>
      <c r="AH2532" s="20" t="n">
        <f aca="false">FIXED_BOM</f>
        <v>3754</v>
      </c>
      <c r="AI2532" s="24" t="n">
        <f aca="false">(AG2532+AH2532)*(1+CONT)</f>
        <v>7434.7720692705</v>
      </c>
      <c r="AJ2532" s="24" t="n">
        <f aca="false">IF(AR2532&gt;0,AI2532/AR2532,1000000000000)</f>
        <v>471.149916658756</v>
      </c>
      <c r="AK2532" s="8" t="n">
        <f aca="false">IF(AND(AP2532&gt;=V_NEED,AR2532&gt;=P_MIN,AQ2532&gt;=Z_MIN,F2532&lt;=N_CAP,D2532&lt;=R_MAX,OR(CORONA_REQ=0,O2532&gt;=G2532),OR(CORE_MODE&lt;&gt;3,E_CORE&lt;=E_NULL_MAX),N_CW_A_OK="yes"),1,0)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IF(CORE_MODE=1,G2532,IF(OR(CORE_MODE=3,CORE_MODE=4),IF(A_FEED=2,0,G2532)+(CHOOSE(N_CW+1,0,1,CW_N2,CW_N3,CW_N4,CW_N5,CW_N6)+IF(A_FEED=2,CHOOSE(MIN(N_CW_A,6)+1,0,1,CW_N2,CW_N3,CW_N4,CW_N5,CW_N6),CHOOSE(MIN(N_CW_A,2)+1,0,CW_A1,CW_A2)))*CW_PER_SWING*AM2532,AM2532))</f>
        <v>40.03555769928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2*ROUNDUP(G2533*1000/V_ZENER,0)*PRICE_Z+(4+IF(CORE_MODE=1,1,0)+IF(OR(CORE_MODE=3,CORE_MODE=4),IF(A_FEED=2,0,1)+2*N_CW+2*N_CW_A,0))*ROUNDUP(G2533*DIODE_SAFETY/V_STICK,0)*PRICE_STICK</f>
        <v>162</v>
      </c>
      <c r="AG2533" s="24" t="n">
        <f aca="false">SUM(X2533:AF2533)</f>
        <v>3483.08045408</v>
      </c>
      <c r="AH2533" s="20" t="n">
        <f aca="false">FIXED_BOM</f>
        <v>3754</v>
      </c>
      <c r="AI2533" s="24" t="n">
        <f aca="false">(AG2533+AH2533)*(1+CONT)</f>
        <v>8322.642522192</v>
      </c>
      <c r="AJ2533" s="24" t="n">
        <f aca="false">IF(AR2533&gt;0,AI2533/AR2533,1000000000000)</f>
        <v>379.960720435739</v>
      </c>
      <c r="AK2533" s="8" t="n">
        <f aca="false">IF(AND(AP2533&gt;=V_NEED,AR2533&gt;=P_MIN,AQ2533&gt;=Z_MIN,F2533&lt;=N_CAP,D2533&lt;=R_MAX,OR(CORONA_REQ=0,O2533&gt;=G2533),OR(CORE_MODE&lt;&gt;3,E_CORE&lt;=E_NULL_MAX),N_CW_A_OK="yes"),1,0)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IF(CORE_MODE=1,G2533,IF(OR(CORE_MODE=3,CORE_MODE=4),IF(A_FEED=2,0,G2533)+(CHOOSE(N_CW+1,0,1,CW_N2,CW_N3,CW_N4,CW_N5,CW_N6)+IF(A_FEED=2,CHOOSE(MIN(N_CW_A,6)+1,0,1,CW_N2,CW_N3,CW_N4,CW_N5,CW_N6),CHOOSE(MIN(N_CW_A,2)+1,0,CW_A1,CW_A2)))*CW_PER_SWING*AM2533,AM2533))</f>
        <v>40.357021120416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2*ROUNDUP(G2534*1000/V_ZENER,0)*PRICE_Z+(4+IF(CORE_MODE=1,1,0)+IF(OR(CORE_MODE=3,CORE_MODE=4),IF(A_FEED=2,0,1)+2*N_CW+2*N_CW_A,0))*ROUNDUP(G2534*DIODE_SAFETY/V_STICK,0)*PRICE_STICK</f>
        <v>162</v>
      </c>
      <c r="AG2534" s="24" t="n">
        <f aca="false">SUM(X2534:AF2534)</f>
        <v>4255.14179596</v>
      </c>
      <c r="AH2534" s="20" t="n">
        <f aca="false">FIXED_BOM</f>
        <v>3754</v>
      </c>
      <c r="AI2534" s="24" t="n">
        <f aca="false">(AG2534+AH2534)*(1+CONT)</f>
        <v>9210.513065354</v>
      </c>
      <c r="AJ2534" s="24" t="n">
        <f aca="false">IF(AR2534&gt;0,AI2534/AR2534,1000000000000)</f>
        <v>328.760253298841</v>
      </c>
      <c r="AK2534" s="8" t="n">
        <f aca="false">IF(AND(AP2534&gt;=V_NEED,AR2534&gt;=P_MIN,AQ2534&gt;=Z_MIN,F2534&lt;=N_CAP,D2534&lt;=R_MAX,OR(CORONA_REQ=0,O2534&gt;=G2534),OR(CORE_MODE&lt;&gt;3,E_CORE&lt;=E_NULL_MAX),N_CW_A_OK="yes"),1,0)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IF(CORE_MODE=1,G2534,IF(OR(CORE_MODE=3,CORE_MODE=4),IF(A_FEED=2,0,G2534)+(CHOOSE(N_CW+1,0,1,CW_N2,CW_N3,CW_N4,CW_N5,CW_N6)+IF(A_FEED=2,CHOOSE(MIN(N_CW_A,6)+1,0,1,CW_N2,CW_N3,CW_N4,CW_N5,CW_N6),CHOOSE(MIN(N_CW_A,2)+1,0,CW_A1,CW_A2)))*CW_PER_SWING*AM2534,AM2534))</f>
        <v>40.66330187205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2*ROUNDUP(G2535*1000/V_ZENER,0)*PRICE_Z+(4+IF(CORE_MODE=1,1,0)+IF(OR(CORE_MODE=3,CORE_MODE=4),IF(A_FEED=2,0,1)+2*N_CW+2*N_CW_A,0))*ROUNDUP(G2535*DIODE_SAFETY/V_STICK,0)*PRICE_STICK</f>
        <v>162</v>
      </c>
      <c r="AG2535" s="24" t="n">
        <f aca="false">SUM(X2535:AF2535)</f>
        <v>4910.78943146</v>
      </c>
      <c r="AH2535" s="20" t="n">
        <f aca="false">FIXED_BOM</f>
        <v>3754</v>
      </c>
      <c r="AI2535" s="24" t="n">
        <f aca="false">(AG2535+AH2535)*(1+CONT)</f>
        <v>9964.507846179</v>
      </c>
      <c r="AJ2535" s="24" t="n">
        <f aca="false">IF(AR2535&gt;0,AI2535/AR2535,1000000000000)</f>
        <v>291.775684487999</v>
      </c>
      <c r="AK2535" s="8" t="n">
        <f aca="false">IF(AND(AP2535&gt;=V_NEED,AR2535&gt;=P_MIN,AQ2535&gt;=Z_MIN,F2535&lt;=N_CAP,D2535&lt;=R_MAX,OR(CORONA_REQ=0,O2535&gt;=G2535),OR(CORE_MODE&lt;&gt;3,E_CORE&lt;=E_NULL_MAX),N_CW_A_OK="yes"),1,0)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IF(CORE_MODE=1,G2535,IF(OR(CORE_MODE=3,CORE_MODE=4),IF(A_FEED=2,0,G2535)+(CHOOSE(N_CW+1,0,1,CW_N2,CW_N3,CW_N4,CW_N5,CW_N6)+IF(A_FEED=2,CHOOSE(MIN(N_CW_A,6)+1,0,1,CW_N2,CW_N3,CW_N4,CW_N5,CW_N6),CHOOSE(MIN(N_CW_A,2)+1,0,CW_A1,CW_A2)))*CW_PER_SWING*AM2535,AM2535))</f>
        <v>40.910570978706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2*ROUNDUP(G2536*1000/V_ZENER,0)*PRICE_Z+(4+IF(CORE_MODE=1,1,0)+IF(OR(CORE_MODE=3,CORE_MODE=4),IF(A_FEED=2,0,1)+2*N_CW+2*N_CW_A,0))*ROUNDUP(G2536*DIODE_SAFETY/V_STICK,0)*PRICE_STICK</f>
        <v>162</v>
      </c>
      <c r="AG2536" s="24" t="n">
        <f aca="false">SUM(X2536:AF2536)</f>
        <v>6454.91210175</v>
      </c>
      <c r="AH2536" s="20" t="n">
        <f aca="false">FIXED_BOM</f>
        <v>3754</v>
      </c>
      <c r="AI2536" s="24" t="n">
        <f aca="false">(AG2536+AH2536)*(1+CONT)</f>
        <v>11740.2489170125</v>
      </c>
      <c r="AJ2536" s="24" t="n">
        <f aca="false">IF(AR2536&gt;0,AI2536/AR2536,1000000000000)</f>
        <v>252.9033870954</v>
      </c>
      <c r="AK2536" s="8" t="n">
        <f aca="false">IF(AND(AP2536&gt;=V_NEED,AR2536&gt;=P_MIN,AQ2536&gt;=Z_MIN,F2536&lt;=N_CAP,D2536&lt;=R_MAX,OR(CORONA_REQ=0,O2536&gt;=G2536),OR(CORE_MODE&lt;&gt;3,E_CORE&lt;=E_NULL_MAX),N_CW_A_OK="yes"),1,0)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IF(CORE_MODE=1,G2536,IF(OR(CORE_MODE=3,CORE_MODE=4),IF(A_FEED=2,0,G2536)+(CHOOSE(N_CW+1,0,1,CW_N2,CW_N3,CW_N4,CW_N5,CW_N6)+IF(A_FEED=2,CHOOSE(MIN(N_CW_A,6)+1,0,1,CW_N2,CW_N3,CW_N4,CW_N5,CW_N6),CHOOSE(MIN(N_CW_A,2)+1,0,CW_A1,CW_A2)))*CW_PER_SWING*AM2536,AM2536))</f>
        <v>41.624716722732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2*ROUNDUP(G2537*1000/V_ZENER,0)*PRICE_Z+(4+IF(CORE_MODE=1,1,0)+IF(OR(CORE_MODE=3,CORE_MODE=4),IF(A_FEED=2,0,1)+2*N_CW+2*N_CW_A,0))*ROUNDUP(G2537*DIODE_SAFETY/V_STICK,0)*PRICE_STICK</f>
        <v>162</v>
      </c>
      <c r="AG2537" s="24" t="n">
        <f aca="false">SUM(X2537:AF2537)</f>
        <v>2069.58612701</v>
      </c>
      <c r="AH2537" s="20" t="n">
        <f aca="false">FIXED_BOM</f>
        <v>3754</v>
      </c>
      <c r="AI2537" s="24" t="n">
        <f aca="false">(AG2537+AH2537)*(1+CONT)</f>
        <v>6697.1240460615</v>
      </c>
      <c r="AJ2537" s="24" t="n">
        <f aca="false">IF(AR2537&gt;0,AI2537/AR2537,1000000000000)</f>
        <v>626.345553787562</v>
      </c>
      <c r="AK2537" s="8" t="n">
        <f aca="false">IF(AND(AP2537&gt;=V_NEED,AR2537&gt;=P_MIN,AQ2537&gt;=Z_MIN,F2537&lt;=N_CAP,D2537&lt;=R_MAX,OR(CORONA_REQ=0,O2537&gt;=G2537),OR(CORE_MODE&lt;&gt;3,E_CORE&lt;=E_NULL_MAX),N_CW_A_OK="yes"),1,0)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IF(CORE_MODE=1,G2537,IF(OR(CORE_MODE=3,CORE_MODE=4),IF(A_FEED=2,0,G2537)+(CHOOSE(N_CW+1,0,1,CW_N2,CW_N3,CW_N4,CW_N5,CW_N6)+IF(A_FEED=2,CHOOSE(MIN(N_CW_A,6)+1,0,1,CW_N2,CW_N3,CW_N4,CW_N5,CW_N6),CHOOSE(MIN(N_CW_A,2)+1,0,CW_A1,CW_A2)))*CW_PER_SWING*AM2537,AM2537))</f>
        <v>39.501210076614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2*ROUNDUP(G2538*1000/V_ZENER,0)*PRICE_Z+(4+IF(CORE_MODE=1,1,0)+IF(OR(CORE_MODE=3,CORE_MODE=4),IF(A_FEED=2,0,1)+2*N_CW+2*N_CW_A,0))*ROUNDUP(G2538*DIODE_SAFETY/V_STICK,0)*PRICE_STICK</f>
        <v>162</v>
      </c>
      <c r="AG2538" s="24" t="n">
        <f aca="false">SUM(X2538:AF2538)</f>
        <v>2848.75472806</v>
      </c>
      <c r="AH2538" s="20" t="n">
        <f aca="false">FIXED_BOM</f>
        <v>3754</v>
      </c>
      <c r="AI2538" s="24" t="n">
        <f aca="false">(AG2538+AH2538)*(1+CONT)</f>
        <v>7593.167937269</v>
      </c>
      <c r="AJ2538" s="24" t="n">
        <f aca="false">IF(AR2538&gt;0,AI2538/AR2538,1000000000000)</f>
        <v>437.414422205725</v>
      </c>
      <c r="AK2538" s="8" t="n">
        <f aca="false">IF(AND(AP2538&gt;=V_NEED,AR2538&gt;=P_MIN,AQ2538&gt;=Z_MIN,F2538&lt;=N_CAP,D2538&lt;=R_MAX,OR(CORONA_REQ=0,O2538&gt;=G2538),OR(CORE_MODE&lt;&gt;3,E_CORE&lt;=E_NULL_MAX),N_CW_A_OK="yes"),1,0)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IF(CORE_MODE=1,G2538,IF(OR(CORE_MODE=3,CORE_MODE=4),IF(A_FEED=2,0,G2538)+(CHOOSE(N_CW+1,0,1,CW_N2,CW_N3,CW_N4,CW_N5,CW_N6)+IF(A_FEED=2,CHOOSE(MIN(N_CW_A,6)+1,0,1,CW_N2,CW_N3,CW_N4,CW_N5,CW_N6),CHOOSE(MIN(N_CW_A,2)+1,0,CW_A1,CW_A2)))*CW_PER_SWING*AM2538,AM2538))</f>
        <v>39.839541244074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2*ROUNDUP(G2539*1000/V_ZENER,0)*PRICE_Z+(4+IF(CORE_MODE=1,1,0)+IF(OR(CORE_MODE=3,CORE_MODE=4),IF(A_FEED=2,0,1)+2*N_CW+2*N_CW_A,0))*ROUNDUP(G2539*DIODE_SAFETY/V_STICK,0)*PRICE_STICK</f>
        <v>162</v>
      </c>
      <c r="AG2539" s="24" t="n">
        <f aca="false">SUM(X2539:AF2539)</f>
        <v>3627.92343564</v>
      </c>
      <c r="AH2539" s="20" t="n">
        <f aca="false">FIXED_BOM</f>
        <v>3754</v>
      </c>
      <c r="AI2539" s="24" t="n">
        <f aca="false">(AG2539+AH2539)*(1+CONT)</f>
        <v>8489.211950986</v>
      </c>
      <c r="AJ2539" s="24" t="n">
        <f aca="false">IF(AR2539&gt;0,AI2539/AR2539,1000000000000)</f>
        <v>353.221080334632</v>
      </c>
      <c r="AK2539" s="8" t="n">
        <f aca="false">IF(AND(AP2539&gt;=V_NEED,AR2539&gt;=P_MIN,AQ2539&gt;=Z_MIN,F2539&lt;=N_CAP,D2539&lt;=R_MAX,OR(CORONA_REQ=0,O2539&gt;=G2539),OR(CORE_MODE&lt;&gt;3,E_CORE&lt;=E_NULL_MAX),N_CW_A_OK="yes"),1,0)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IF(CORE_MODE=1,G2539,IF(OR(CORE_MODE=3,CORE_MODE=4),IF(A_FEED=2,0,G2539)+(CHOOSE(N_CW+1,0,1,CW_N2,CW_N3,CW_N4,CW_N5,CW_N6)+IF(A_FEED=2,CHOOSE(MIN(N_CW_A,6)+1,0,1,CW_N2,CW_N3,CW_N4,CW_N5,CW_N6),CHOOSE(MIN(N_CW_A,2)+1,0,CW_A1,CW_A2)))*CW_PER_SWING*AM2539,AM2539))</f>
        <v>40.233955333572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2*ROUNDUP(G2540*1000/V_ZENER,0)*PRICE_Z+(4+IF(CORE_MODE=1,1,0)+IF(OR(CORE_MODE=3,CORE_MODE=4),IF(A_FEED=2,0,1)+2*N_CW+2*N_CW_A,0))*ROUNDUP(G2540*DIODE_SAFETY/V_STICK,0)*PRICE_STICK</f>
        <v>162</v>
      </c>
      <c r="AG2540" s="24" t="n">
        <f aca="false">SUM(X2540:AF2540)</f>
        <v>4407.09203519</v>
      </c>
      <c r="AH2540" s="20" t="n">
        <f aca="false">FIXED_BOM</f>
        <v>3754</v>
      </c>
      <c r="AI2540" s="24" t="n">
        <f aca="false">(AG2540+AH2540)*(1+CONT)</f>
        <v>9385.2558404685</v>
      </c>
      <c r="AJ2540" s="24" t="n">
        <f aca="false">IF(AR2540&gt;0,AI2540/AR2540,1000000000000)</f>
        <v>305.369400857116</v>
      </c>
      <c r="AK2540" s="8" t="n">
        <f aca="false">IF(AND(AP2540&gt;=V_NEED,AR2540&gt;=P_MIN,AQ2540&gt;=Z_MIN,F2540&lt;=N_CAP,D2540&lt;=R_MAX,OR(CORONA_REQ=0,O2540&gt;=G2540),OR(CORE_MODE&lt;&gt;3,E_CORE&lt;=E_NULL_MAX),N_CW_A_OK="yes"),1,0)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IF(CORE_MODE=1,G2540,IF(OR(CORE_MODE=3,CORE_MODE=4),IF(A_FEED=2,0,G2540)+(CHOOSE(N_CW+1,0,1,CW_N2,CW_N3,CW_N4,CW_N5,CW_N6)+IF(A_FEED=2,CHOOSE(MIN(N_CW_A,6)+1,0,1,CW_N2,CW_N3,CW_N4,CW_N5,CW_N6),CHOOSE(MIN(N_CW_A,2)+1,0,CW_A1,CW_A2)))*CW_PER_SWING*AM2540,AM2540))</f>
        <v>40.533882029784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2*ROUNDUP(G2541*1000/V_ZENER,0)*PRICE_Z+(4+IF(CORE_MODE=1,1,0)+IF(OR(CORE_MODE=3,CORE_MODE=4),IF(A_FEED=2,0,1)+2*N_CW+2*N_CW_A,0))*ROUNDUP(G2541*DIODE_SAFETY/V_STICK,0)*PRICE_STICK</f>
        <v>162</v>
      </c>
      <c r="AG2541" s="24" t="n">
        <f aca="false">SUM(X2541:AF2541)</f>
        <v>5186.26068427</v>
      </c>
      <c r="AH2541" s="20" t="n">
        <f aca="false">FIXED_BOM</f>
        <v>3754</v>
      </c>
      <c r="AI2541" s="24" t="n">
        <f aca="false">(AG2541+AH2541)*(1+CONT)</f>
        <v>10281.2997869105</v>
      </c>
      <c r="AJ2541" s="24" t="n">
        <f aca="false">IF(AR2541&gt;0,AI2541/AR2541,1000000000000)</f>
        <v>274.748416833078</v>
      </c>
      <c r="AK2541" s="8" t="n">
        <f aca="false">IF(AND(AP2541&gt;=V_NEED,AR2541&gt;=P_MIN,AQ2541&gt;=Z_MIN,F2541&lt;=N_CAP,D2541&lt;=R_MAX,OR(CORONA_REQ=0,O2541&gt;=G2541),OR(CORE_MODE&lt;&gt;3,E_CORE&lt;=E_NULL_MAX),N_CW_A_OK="yes"),1,0)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IF(CORE_MODE=1,G2541,IF(OR(CORE_MODE=3,CORE_MODE=4),IF(A_FEED=2,0,G2541)+(CHOOSE(N_CW+1,0,1,CW_N2,CW_N3,CW_N4,CW_N5,CW_N6)+IF(A_FEED=2,CHOOSE(MIN(N_CW_A,6)+1,0,1,CW_N2,CW_N3,CW_N4,CW_N5,CW_N6),CHOOSE(MIN(N_CW_A,2)+1,0,CW_A1,CW_A2)))*CW_PER_SWING*AM2541,AM2541))</f>
        <v>40.867807379256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2*ROUNDUP(G2542*1000/V_ZENER,0)*PRICE_Z+(4+IF(CORE_MODE=1,1,0)+IF(OR(CORE_MODE=3,CORE_MODE=4),IF(A_FEED=2,0,1)+2*N_CW+2*N_CW_A,0))*ROUNDUP(G2542*DIODE_SAFETY/V_STICK,0)*PRICE_STICK</f>
        <v>162</v>
      </c>
      <c r="AG2542" s="24" t="n">
        <f aca="false">SUM(X2542:AF2542)</f>
        <v>6744.5979914</v>
      </c>
      <c r="AH2542" s="20" t="n">
        <f aca="false">FIXED_BOM</f>
        <v>3754</v>
      </c>
      <c r="AI2542" s="24" t="n">
        <f aca="false">(AG2542+AH2542)*(1+CONT)</f>
        <v>12073.38769011</v>
      </c>
      <c r="AJ2542" s="24" t="n">
        <f aca="false">IF(AR2542&gt;0,AI2542/AR2542,1000000000000)</f>
        <v>237.575726481295</v>
      </c>
      <c r="AK2542" s="8" t="n">
        <f aca="false">IF(AND(AP2542&gt;=V_NEED,AR2542&gt;=P_MIN,AQ2542&gt;=Z_MIN,F2542&lt;=N_CAP,D2542&lt;=R_MAX,OR(CORONA_REQ=0,O2542&gt;=G2542),OR(CORE_MODE&lt;&gt;3,E_CORE&lt;=E_NULL_MAX),N_CW_A_OK="yes"),1,0)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IF(CORE_MODE=1,G2542,IF(OR(CORE_MODE=3,CORE_MODE=4),IF(A_FEED=2,0,G2542)+(CHOOSE(N_CW+1,0,1,CW_N2,CW_N3,CW_N4,CW_N5,CW_N6)+IF(A_FEED=2,CHOOSE(MIN(N_CW_A,6)+1,0,1,CW_N2,CW_N3,CW_N4,CW_N5,CW_N6),CHOOSE(MIN(N_CW_A,2)+1,0,CW_A1,CW_A2)))*CW_PER_SWING*AM2542,AM2542))</f>
        <v>41.683265714376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2*ROUNDUP(G2543*1000/V_ZENER,0)*PRICE_Z+(4+IF(CORE_MODE=1,1,0)+IF(OR(CORE_MODE=3,CORE_MODE=4),IF(A_FEED=2,0,1)+2*N_CW+2*N_CW_A,0))*ROUNDUP(G2543*DIODE_SAFETY/V_STICK,0)*PRICE_STICK</f>
        <v>162</v>
      </c>
      <c r="AG2543" s="24" t="n">
        <f aca="false">SUM(X2543:AF2543)</f>
        <v>1998.48547311</v>
      </c>
      <c r="AH2543" s="20" t="n">
        <f aca="false">FIXED_BOM</f>
        <v>3754</v>
      </c>
      <c r="AI2543" s="24" t="n">
        <f aca="false">(AG2543+AH2543)*(1+CONT)</f>
        <v>6615.3582940765</v>
      </c>
      <c r="AJ2543" s="24" t="n">
        <f aca="false">IF(AR2543&gt;0,AI2543/AR2543,1000000000000)</f>
        <v>829.169946702426</v>
      </c>
      <c r="AK2543" s="8" t="n">
        <f aca="false">IF(AND(AP2543&gt;=V_NEED,AR2543&gt;=P_MIN,AQ2543&gt;=Z_MIN,F2543&lt;=N_CAP,D2543&lt;=R_MAX,OR(CORONA_REQ=0,O2543&gt;=G2543),OR(CORE_MODE&lt;&gt;3,E_CORE&lt;=E_NULL_MAX),N_CW_A_OK="yes"),1,0)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IF(CORE_MODE=1,G2543,IF(OR(CORE_MODE=3,CORE_MODE=4),IF(A_FEED=2,0,G2543)+(CHOOSE(N_CW+1,0,1,CW_N2,CW_N3,CW_N4,CW_N5,CW_N6)+IF(A_FEED=2,CHOOSE(MIN(N_CW_A,6)+1,0,1,CW_N2,CW_N3,CW_N4,CW_N5,CW_N6),CHOOSE(MIN(N_CW_A,2)+1,0,CW_A1,CW_A2)))*CW_PER_SWING*AM2543,AM2543))</f>
        <v>39.621533899662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2*ROUNDUP(G2544*1000/V_ZENER,0)*PRICE_Z+(4+IF(CORE_MODE=1,1,0)+IF(OR(CORE_MODE=3,CORE_MODE=4),IF(A_FEED=2,0,1)+2*N_CW+2*N_CW_A,0))*ROUNDUP(G2544*DIODE_SAFETY/V_STICK,0)*PRICE_STICK</f>
        <v>162</v>
      </c>
      <c r="AG2544" s="24" t="n">
        <f aca="false">SUM(X2544:AF2544)</f>
        <v>2673.92476405</v>
      </c>
      <c r="AH2544" s="20" t="n">
        <f aca="false">FIXED_BOM</f>
        <v>3754</v>
      </c>
      <c r="AI2544" s="24" t="n">
        <f aca="false">(AG2544+AH2544)*(1+CONT)</f>
        <v>7392.1134786575</v>
      </c>
      <c r="AJ2544" s="24" t="n">
        <f aca="false">IF(AR2544&gt;0,AI2544/AR2544,1000000000000)</f>
        <v>563.427148407077</v>
      </c>
      <c r="AK2544" s="8" t="n">
        <f aca="false">IF(AND(AP2544&gt;=V_NEED,AR2544&gt;=P_MIN,AQ2544&gt;=Z_MIN,F2544&lt;=N_CAP,D2544&lt;=R_MAX,OR(CORONA_REQ=0,O2544&gt;=G2544),OR(CORE_MODE&lt;&gt;3,E_CORE&lt;=E_NULL_MAX),N_CW_A_OK="yes"),1,0)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IF(CORE_MODE=1,G2544,IF(OR(CORE_MODE=3,CORE_MODE=4),IF(A_FEED=2,0,G2544)+(CHOOSE(N_CW+1,0,1,CW_N2,CW_N3,CW_N4,CW_N5,CW_N6)+IF(A_FEED=2,CHOOSE(MIN(N_CW_A,6)+1,0,1,CW_N2,CW_N3,CW_N4,CW_N5,CW_N6),CHOOSE(MIN(N_CW_A,2)+1,0,CW_A1,CW_A2)))*CW_PER_SWING*AM2544,AM2544))</f>
        <v>39.94654998906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2*ROUNDUP(G2545*1000/V_ZENER,0)*PRICE_Z+(4+IF(CORE_MODE=1,1,0)+IF(OR(CORE_MODE=3,CORE_MODE=4),IF(A_FEED=2,0,1)+2*N_CW+2*N_CW_A,0))*ROUNDUP(G2545*DIODE_SAFETY/V_STICK,0)*PRICE_STICK</f>
        <v>162</v>
      </c>
      <c r="AG2545" s="24" t="n">
        <f aca="false">SUM(X2545:AF2545)</f>
        <v>3475.74994734</v>
      </c>
      <c r="AH2545" s="20" t="n">
        <f aca="false">FIXED_BOM</f>
        <v>3754</v>
      </c>
      <c r="AI2545" s="24" t="n">
        <f aca="false">(AG2545+AH2545)*(1+CONT)</f>
        <v>8314.212439441</v>
      </c>
      <c r="AJ2545" s="24" t="n">
        <f aca="false">IF(AR2545&gt;0,AI2545/AR2545,1000000000000)</f>
        <v>455.276244668259</v>
      </c>
      <c r="AK2545" s="8" t="n">
        <f aca="false">IF(AND(AP2545&gt;=V_NEED,AR2545&gt;=P_MIN,AQ2545&gt;=Z_MIN,F2545&lt;=N_CAP,D2545&lt;=R_MAX,OR(CORONA_REQ=0,O2545&gt;=G2545),OR(CORE_MODE&lt;&gt;3,E_CORE&lt;=E_NULL_MAX),N_CW_A_OK="yes"),1,0)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IF(CORE_MODE=1,G2545,IF(OR(CORE_MODE=3,CORE_MODE=4),IF(A_FEED=2,0,G2545)+(CHOOSE(N_CW+1,0,1,CW_N2,CW_N3,CW_N4,CW_N5,CW_N6)+IF(A_FEED=2,CHOOSE(MIN(N_CW_A,6)+1,0,1,CW_N2,CW_N3,CW_N4,CW_N5,CW_N6),CHOOSE(MIN(N_CW_A,2)+1,0,CW_A1,CW_A2)))*CW_PER_SWING*AM2545,AM2545))</f>
        <v>40.167783173232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2*ROUNDUP(G2546*1000/V_ZENER,0)*PRICE_Z+(4+IF(CORE_MODE=1,1,0)+IF(OR(CORE_MODE=3,CORE_MODE=4),IF(A_FEED=2,0,1)+2*N_CW+2*N_CW_A,0))*ROUNDUP(G2546*DIODE_SAFETY/V_STICK,0)*PRICE_STICK</f>
        <v>162</v>
      </c>
      <c r="AG2546" s="24" t="n">
        <f aca="false">SUM(X2546:AF2546)</f>
        <v>4151.18922631</v>
      </c>
      <c r="AH2546" s="20" t="n">
        <f aca="false">FIXED_BOM</f>
        <v>3754</v>
      </c>
      <c r="AI2546" s="24" t="n">
        <f aca="false">(AG2546+AH2546)*(1+CONT)</f>
        <v>9090.9676102565</v>
      </c>
      <c r="AJ2546" s="24" t="n">
        <f aca="false">IF(AR2546&gt;0,AI2546/AR2546,1000000000000)</f>
        <v>388.131709353188</v>
      </c>
      <c r="AK2546" s="8" t="n">
        <f aca="false">IF(AND(AP2546&gt;=V_NEED,AR2546&gt;=P_MIN,AQ2546&gt;=Z_MIN,F2546&lt;=N_CAP,D2546&lt;=R_MAX,OR(CORONA_REQ=0,O2546&gt;=G2546),OR(CORE_MODE&lt;&gt;3,E_CORE&lt;=E_NULL_MAX),N_CW_A_OK="yes"),1,0)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IF(CORE_MODE=1,G2546,IF(OR(CORE_MODE=3,CORE_MODE=4),IF(A_FEED=2,0,G2546)+(CHOOSE(N_CW+1,0,1,CW_N2,CW_N3,CW_N4,CW_N5,CW_N6)+IF(A_FEED=2,CHOOSE(MIN(N_CW_A,6)+1,0,1,CW_N2,CW_N3,CW_N4,CW_N5,CW_N6),CHOOSE(MIN(N_CW_A,2)+1,0,CW_A1,CW_A2)))*CW_PER_SWING*AM2546,AM2546))</f>
        <v>40.467875405958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2*ROUNDUP(G2547*1000/V_ZENER,0)*PRICE_Z+(4+IF(CORE_MODE=1,1,0)+IF(OR(CORE_MODE=3,CORE_MODE=4),IF(A_FEED=2,0,1)+2*N_CW+2*N_CW_A,0))*ROUNDUP(G2547*DIODE_SAFETY/V_STICK,0)*PRICE_STICK</f>
        <v>162</v>
      </c>
      <c r="AG2547" s="24" t="n">
        <f aca="false">SUM(X2547:AF2547)</f>
        <v>4953.01442007</v>
      </c>
      <c r="AH2547" s="20" t="n">
        <f aca="false">FIXED_BOM</f>
        <v>3754</v>
      </c>
      <c r="AI2547" s="24" t="n">
        <f aca="false">(AG2547+AH2547)*(1+CONT)</f>
        <v>10013.0665830805</v>
      </c>
      <c r="AJ2547" s="24" t="n">
        <f aca="false">IF(AR2547&gt;0,AI2547/AR2547,1000000000000)</f>
        <v>350.253325358462</v>
      </c>
      <c r="AK2547" s="8" t="n">
        <f aca="false">IF(AND(AP2547&gt;=V_NEED,AR2547&gt;=P_MIN,AQ2547&gt;=Z_MIN,F2547&lt;=N_CAP,D2547&lt;=R_MAX,OR(CORONA_REQ=0,O2547&gt;=G2547),OR(CORE_MODE&lt;&gt;3,E_CORE&lt;=E_NULL_MAX),N_CW_A_OK="yes"),1,0)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IF(CORE_MODE=1,G2547,IF(OR(CORE_MODE=3,CORE_MODE=4),IF(A_FEED=2,0,G2547)+(CHOOSE(N_CW+1,0,1,CW_N2,CW_N3,CW_N4,CW_N5,CW_N6)+IF(A_FEED=2,CHOOSE(MIN(N_CW_A,6)+1,0,1,CW_N2,CW_N3,CW_N4,CW_N5,CW_N6),CHOOSE(MIN(N_CW_A,2)+1,0,CW_A1,CW_A2)))*CW_PER_SWING*AM2547,AM2547))</f>
        <v>40.71652822809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2*ROUNDUP(G2548*1000/V_ZENER,0)*PRICE_Z+(4+IF(CORE_MODE=1,1,0)+IF(OR(CORE_MODE=3,CORE_MODE=4),IF(A_FEED=2,0,1)+2*N_CW+2*N_CW_A,0))*ROUNDUP(G2548*DIODE_SAFETY/V_STICK,0)*PRICE_STICK</f>
        <v>162</v>
      </c>
      <c r="AG2548" s="24" t="n">
        <f aca="false">SUM(X2548:AF2548)</f>
        <v>6430.27888233</v>
      </c>
      <c r="AH2548" s="20" t="n">
        <f aca="false">FIXED_BOM</f>
        <v>3754</v>
      </c>
      <c r="AI2548" s="24" t="n">
        <f aca="false">(AG2548+AH2548)*(1+CONT)</f>
        <v>11711.9207146795</v>
      </c>
      <c r="AJ2548" s="24" t="n">
        <f aca="false">IF(AR2548&gt;0,AI2548/AR2548,1000000000000)</f>
        <v>301.035036368489</v>
      </c>
      <c r="AK2548" s="8" t="n">
        <f aca="false">IF(AND(AP2548&gt;=V_NEED,AR2548&gt;=P_MIN,AQ2548&gt;=Z_MIN,F2548&lt;=N_CAP,D2548&lt;=R_MAX,OR(CORONA_REQ=0,O2548&gt;=G2548),OR(CORE_MODE&lt;&gt;3,E_CORE&lt;=E_NULL_MAX),N_CW_A_OK="yes"),1,0)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IF(CORE_MODE=1,G2548,IF(OR(CORE_MODE=3,CORE_MODE=4),IF(A_FEED=2,0,G2548)+(CHOOSE(N_CW+1,0,1,CW_N2,CW_N3,CW_N4,CW_N5,CW_N6)+IF(A_FEED=2,CHOOSE(MIN(N_CW_A,6)+1,0,1,CW_N2,CW_N3,CW_N4,CW_N5,CW_N6),CHOOSE(MIN(N_CW_A,2)+1,0,CW_A1,CW_A2)))*CW_PER_SWING*AM2548,AM2548))</f>
        <v>41.13595106478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2*ROUNDUP(G2549*1000/V_ZENER,0)*PRICE_Z+(4+IF(CORE_MODE=1,1,0)+IF(OR(CORE_MODE=3,CORE_MODE=4),IF(A_FEED=2,0,1)+2*N_CW+2*N_CW_A,0))*ROUNDUP(G2549*DIODE_SAFETY/V_STICK,0)*PRICE_STICK</f>
        <v>162</v>
      </c>
      <c r="AG2549" s="24" t="n">
        <f aca="false">SUM(X2549:AF2549)</f>
        <v>2143.82421257</v>
      </c>
      <c r="AH2549" s="20" t="n">
        <f aca="false">FIXED_BOM</f>
        <v>3754</v>
      </c>
      <c r="AI2549" s="24" t="n">
        <f aca="false">(AG2549+AH2549)*(1+CONT)</f>
        <v>6782.4978444555</v>
      </c>
      <c r="AJ2549" s="24" t="n">
        <f aca="false">IF(AR2549&gt;0,AI2549/AR2549,1000000000000)</f>
        <v>707.435680121056</v>
      </c>
      <c r="AK2549" s="8" t="n">
        <f aca="false">IF(AND(AP2549&gt;=V_NEED,AR2549&gt;=P_MIN,AQ2549&gt;=Z_MIN,F2549&lt;=N_CAP,D2549&lt;=R_MAX,OR(CORONA_REQ=0,O2549&gt;=G2549),OR(CORE_MODE&lt;&gt;3,E_CORE&lt;=E_NULL_MAX),N_CW_A_OK="yes"),1,0)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IF(CORE_MODE=1,G2549,IF(OR(CORE_MODE=3,CORE_MODE=4),IF(A_FEED=2,0,G2549)+(CHOOSE(N_CW+1,0,1,CW_N2,CW_N3,CW_N4,CW_N5,CW_N6)+IF(A_FEED=2,CHOOSE(MIN(N_CW_A,6)+1,0,1,CW_N2,CW_N3,CW_N4,CW_N5,CW_N6),CHOOSE(MIN(N_CW_A,2)+1,0,CW_A1,CW_A2)))*CW_PER_SWING*AM2549,AM2549))</f>
        <v>39.66242141862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2*ROUNDUP(G2550*1000/V_ZENER,0)*PRICE_Z+(4+IF(CORE_MODE=1,1,0)+IF(OR(CORE_MODE=3,CORE_MODE=4),IF(A_FEED=2,0,1)+2*N_CW+2*N_CW_A,0))*ROUNDUP(G2550*DIODE_SAFETY/V_STICK,0)*PRICE_STICK</f>
        <v>162</v>
      </c>
      <c r="AG2550" s="24" t="n">
        <f aca="false">SUM(X2550:AF2550)</f>
        <v>2828.73993158</v>
      </c>
      <c r="AH2550" s="20" t="n">
        <f aca="false">FIXED_BOM</f>
        <v>3754</v>
      </c>
      <c r="AI2550" s="24" t="n">
        <f aca="false">(AG2550+AH2550)*(1+CONT)</f>
        <v>7570.150921317</v>
      </c>
      <c r="AJ2550" s="24" t="n">
        <f aca="false">IF(AR2550&gt;0,AI2550/AR2550,1000000000000)</f>
        <v>483.388924376811</v>
      </c>
      <c r="AK2550" s="8" t="n">
        <f aca="false">IF(AND(AP2550&gt;=V_NEED,AR2550&gt;=P_MIN,AQ2550&gt;=Z_MIN,F2550&lt;=N_CAP,D2550&lt;=R_MAX,OR(CORONA_REQ=0,O2550&gt;=G2550),OR(CORE_MODE&lt;&gt;3,E_CORE&lt;=E_NULL_MAX),N_CW_A_OK="yes"),1,0)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IF(CORE_MODE=1,G2550,IF(OR(CORE_MODE=3,CORE_MODE=4),IF(A_FEED=2,0,G2550)+(CHOOSE(N_CW+1,0,1,CW_N2,CW_N3,CW_N4,CW_N5,CW_N6)+IF(A_FEED=2,CHOOSE(MIN(N_CW_A,6)+1,0,1,CW_N2,CW_N3,CW_N4,CW_N5,CW_N6),CHOOSE(MIN(N_CW_A,2)+1,0,CW_A1,CW_A2)))*CW_PER_SWING*AM2550,AM2550))</f>
        <v>39.993604804296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2*ROUNDUP(G2551*1000/V_ZENER,0)*PRICE_Z+(4+IF(CORE_MODE=1,1,0)+IF(OR(CORE_MODE=3,CORE_MODE=4),IF(A_FEED=2,0,1)+2*N_CW+2*N_CW_A,0))*ROUNDUP(G2551*DIODE_SAFETY/V_STICK,0)*PRICE_STICK</f>
        <v>162</v>
      </c>
      <c r="AG2551" s="24" t="n">
        <f aca="false">SUM(X2551:AF2551)</f>
        <v>3640.04152994</v>
      </c>
      <c r="AH2551" s="20" t="n">
        <f aca="false">FIXED_BOM</f>
        <v>3754</v>
      </c>
      <c r="AI2551" s="24" t="n">
        <f aca="false">(AG2551+AH2551)*(1+CONT)</f>
        <v>8503.147759431</v>
      </c>
      <c r="AJ2551" s="24" t="n">
        <f aca="false">IF(AR2551&gt;0,AI2551/AR2551,1000000000000)</f>
        <v>391.157525982037</v>
      </c>
      <c r="AK2551" s="8" t="n">
        <f aca="false">IF(AND(AP2551&gt;=V_NEED,AR2551&gt;=P_MIN,AQ2551&gt;=Z_MIN,F2551&lt;=N_CAP,D2551&lt;=R_MAX,OR(CORONA_REQ=0,O2551&gt;=G2551),OR(CORE_MODE&lt;&gt;3,E_CORE&lt;=E_NULL_MAX),N_CW_A_OK="yes"),1,0)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IF(CORE_MODE=1,G2551,IF(OR(CORE_MODE=3,CORE_MODE=4),IF(A_FEED=2,0,G2551)+(CHOOSE(N_CW+1,0,1,CW_N2,CW_N3,CW_N4,CW_N5,CW_N6)+IF(A_FEED=2,CHOOSE(MIN(N_CW_A,6)+1,0,1,CW_N2,CW_N3,CW_N4,CW_N5,CW_N6),CHOOSE(MIN(N_CW_A,2)+1,0,CW_A1,CW_A2)))*CW_PER_SWING*AM2551,AM2551))</f>
        <v>40.318616649168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2*ROUNDUP(G2552*1000/V_ZENER,0)*PRICE_Z+(4+IF(CORE_MODE=1,1,0)+IF(OR(CORE_MODE=3,CORE_MODE=4),IF(A_FEED=2,0,1)+2*N_CW+2*N_CW_A,0))*ROUNDUP(G2552*DIODE_SAFETY/V_STICK,0)*PRICE_STICK</f>
        <v>162</v>
      </c>
      <c r="AG2552" s="24" t="n">
        <f aca="false">SUM(X2552:AF2552)</f>
        <v>4451.34308677</v>
      </c>
      <c r="AH2552" s="20" t="n">
        <f aca="false">FIXED_BOM</f>
        <v>3754</v>
      </c>
      <c r="AI2552" s="24" t="n">
        <f aca="false">(AG2552+AH2552)*(1+CONT)</f>
        <v>9436.1445497855</v>
      </c>
      <c r="AJ2552" s="24" t="n">
        <f aca="false">IF(AR2552&gt;0,AI2552/AR2552,1000000000000)</f>
        <v>339.375652945931</v>
      </c>
      <c r="AK2552" s="8" t="n">
        <f aca="false">IF(AND(AP2552&gt;=V_NEED,AR2552&gt;=P_MIN,AQ2552&gt;=Z_MIN,F2552&lt;=N_CAP,D2552&lt;=R_MAX,OR(CORONA_REQ=0,O2552&gt;=G2552),OR(CORE_MODE&lt;&gt;3,E_CORE&lt;=E_NULL_MAX),N_CW_A_OK="yes"),1,0)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IF(CORE_MODE=1,G2552,IF(OR(CORE_MODE=3,CORE_MODE=4),IF(A_FEED=2,0,G2552)+(CHOOSE(N_CW+1,0,1,CW_N2,CW_N3,CW_N4,CW_N5,CW_N6)+IF(A_FEED=2,CHOOSE(MIN(N_CW_A,6)+1,0,1,CW_N2,CW_N3,CW_N4,CW_N5,CW_N6),CHOOSE(MIN(N_CW_A,2)+1,0,CW_A1,CW_A2)))*CW_PER_SWING*AM2552,AM2552))</f>
        <v>40.625326097928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2*ROUNDUP(G2553*1000/V_ZENER,0)*PRICE_Z+(4+IF(CORE_MODE=1,1,0)+IF(OR(CORE_MODE=3,CORE_MODE=4),IF(A_FEED=2,0,1)+2*N_CW+2*N_CW_A,0))*ROUNDUP(G2553*DIODE_SAFETY/V_STICK,0)*PRICE_STICK</f>
        <v>162</v>
      </c>
      <c r="AG2553" s="24" t="n">
        <f aca="false">SUM(X2553:AF2553)</f>
        <v>5136.25879928</v>
      </c>
      <c r="AH2553" s="20" t="n">
        <f aca="false">FIXED_BOM</f>
        <v>3754</v>
      </c>
      <c r="AI2553" s="24" t="n">
        <f aca="false">(AG2553+AH2553)*(1+CONT)</f>
        <v>10223.797619172</v>
      </c>
      <c r="AJ2553" s="24" t="n">
        <f aca="false">IF(AR2553&gt;0,AI2553/AR2553,1000000000000)</f>
        <v>301.646122887587</v>
      </c>
      <c r="AK2553" s="8" t="n">
        <f aca="false">IF(AND(AP2553&gt;=V_NEED,AR2553&gt;=P_MIN,AQ2553&gt;=Z_MIN,F2553&lt;=N_CAP,D2553&lt;=R_MAX,OR(CORONA_REQ=0,O2553&gt;=G2553),OR(CORE_MODE&lt;&gt;3,E_CORE&lt;=E_NULL_MAX),N_CW_A_OK="yes"),1,0)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IF(CORE_MODE=1,G2553,IF(OR(CORE_MODE=3,CORE_MODE=4),IF(A_FEED=2,0,G2553)+(CHOOSE(N_CW+1,0,1,CW_N2,CW_N3,CW_N4,CW_N5,CW_N6)+IF(A_FEED=2,CHOOSE(MIN(N_CW_A,6)+1,0,1,CW_N2,CW_N3,CW_N4,CW_N5,CW_N6),CHOOSE(MIN(N_CW_A,2)+1,0,CW_A1,CW_A2)))*CW_PER_SWING*AM2553,AM2553))</f>
        <v>40.872722540364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2*ROUNDUP(G2554*1000/V_ZENER,0)*PRICE_Z+(4+IF(CORE_MODE=1,1,0)+IF(OR(CORE_MODE=3,CORE_MODE=4),IF(A_FEED=2,0,1)+2*N_CW+2*N_CW_A,0))*ROUNDUP(G2554*DIODE_SAFETY/V_STICK,0)*PRICE_STICK</f>
        <v>162</v>
      </c>
      <c r="AG2554" s="24" t="n">
        <f aca="false">SUM(X2554:AF2554)</f>
        <v>6758.8619475</v>
      </c>
      <c r="AH2554" s="20" t="n">
        <f aca="false">FIXED_BOM</f>
        <v>3754</v>
      </c>
      <c r="AI2554" s="24" t="n">
        <f aca="false">(AG2554+AH2554)*(1+CONT)</f>
        <v>12089.791239625</v>
      </c>
      <c r="AJ2554" s="24" t="n">
        <f aca="false">IF(AR2554&gt;0,AI2554/AR2554,1000000000000)</f>
        <v>262.693154552852</v>
      </c>
      <c r="AK2554" s="8" t="n">
        <f aca="false">IF(AND(AP2554&gt;=V_NEED,AR2554&gt;=P_MIN,AQ2554&gt;=Z_MIN,F2554&lt;=N_CAP,D2554&lt;=R_MAX,OR(CORONA_REQ=0,O2554&gt;=G2554),OR(CORE_MODE&lt;&gt;3,E_CORE&lt;=E_NULL_MAX),N_CW_A_OK="yes"),1,0)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IF(CORE_MODE=1,G2554,IF(OR(CORE_MODE=3,CORE_MODE=4),IF(A_FEED=2,0,G2554)+(CHOOSE(N_CW+1,0,1,CW_N2,CW_N3,CW_N4,CW_N5,CW_N6)+IF(A_FEED=2,CHOOSE(MIN(N_CW_A,6)+1,0,1,CW_N2,CW_N3,CW_N4,CW_N5,CW_N6),CHOOSE(MIN(N_CW_A,2)+1,0,CW_A1,CW_A2)))*CW_PER_SWING*AM2554,AM2554))</f>
        <v>41.587500718764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2*ROUNDUP(G2555*1000/V_ZENER,0)*PRICE_Z+(4+IF(CORE_MODE=1,1,0)+IF(OR(CORE_MODE=3,CORE_MODE=4),IF(A_FEED=2,0,1)+2*N_CW+2*N_CW_A,0))*ROUNDUP(G2555*DIODE_SAFETY/V_STICK,0)*PRICE_STICK</f>
        <v>162</v>
      </c>
      <c r="AG2555" s="24" t="n">
        <f aca="false">SUM(X2555:AF2555)</f>
        <v>2162.77706768</v>
      </c>
      <c r="AH2555" s="20" t="n">
        <f aca="false">FIXED_BOM</f>
        <v>3754</v>
      </c>
      <c r="AI2555" s="24" t="n">
        <f aca="false">(AG2555+AH2555)*(1+CONT)</f>
        <v>6804.293627832</v>
      </c>
      <c r="AJ2555" s="24" t="n">
        <f aca="false">IF(AR2555&gt;0,AI2555/AR2555,1000000000000)</f>
        <v>644.213667460916</v>
      </c>
      <c r="AK2555" s="8" t="n">
        <f aca="false">IF(AND(AP2555&gt;=V_NEED,AR2555&gt;=P_MIN,AQ2555&gt;=Z_MIN,F2555&lt;=N_CAP,D2555&lt;=R_MAX,OR(CORONA_REQ=0,O2555&gt;=G2555),OR(CORE_MODE&lt;&gt;3,E_CORE&lt;=E_NULL_MAX),N_CW_A_OK="yes"),1,0)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IF(CORE_MODE=1,G2555,IF(OR(CORE_MODE=3,CORE_MODE=4),IF(A_FEED=2,0,G2555)+(CHOOSE(N_CW+1,0,1,CW_N2,CW_N3,CW_N4,CW_N5,CW_N6)+IF(A_FEED=2,CHOOSE(MIN(N_CW_A,6)+1,0,1,CW_N2,CW_N3,CW_N4,CW_N5,CW_N6),CHOOSE(MIN(N_CW_A,2)+1,0,CW_A1,CW_A2)))*CW_PER_SWING*AM2555,AM2555))</f>
        <v>39.44675705256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2*ROUNDUP(G2556*1000/V_ZENER,0)*PRICE_Z+(4+IF(CORE_MODE=1,1,0)+IF(OR(CORE_MODE=3,CORE_MODE=4),IF(A_FEED=2,0,1)+2*N_CW+2*N_CW_A,0))*ROUNDUP(G2556*DIODE_SAFETY/V_STICK,0)*PRICE_STICK</f>
        <v>162</v>
      </c>
      <c r="AG2556" s="24" t="n">
        <f aca="false">SUM(X2556:AF2556)</f>
        <v>2983.55503411</v>
      </c>
      <c r="AH2556" s="20" t="n">
        <f aca="false">FIXED_BOM</f>
        <v>3754</v>
      </c>
      <c r="AI2556" s="24" t="n">
        <f aca="false">(AG2556+AH2556)*(1+CONT)</f>
        <v>7748.1882892265</v>
      </c>
      <c r="AJ2556" s="24" t="n">
        <f aca="false">IF(AR2556&gt;0,AI2556/AR2556,1000000000000)</f>
        <v>451.090385489314</v>
      </c>
      <c r="AK2556" s="8" t="n">
        <f aca="false">IF(AND(AP2556&gt;=V_NEED,AR2556&gt;=P_MIN,AQ2556&gt;=Z_MIN,F2556&lt;=N_CAP,D2556&lt;=R_MAX,OR(CORONA_REQ=0,O2556&gt;=G2556),OR(CORE_MODE&lt;&gt;3,E_CORE&lt;=E_NULL_MAX),N_CW_A_OK="yes"),1,0)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IF(CORE_MODE=1,G2556,IF(OR(CORE_MODE=3,CORE_MODE=4),IF(A_FEED=2,0,G2556)+(CHOOSE(N_CW+1,0,1,CW_N2,CW_N3,CW_N4,CW_N5,CW_N6)+IF(A_FEED=2,CHOOSE(MIN(N_CW_A,6)+1,0,1,CW_N2,CW_N3,CW_N4,CW_N5,CW_N6),CHOOSE(MIN(N_CW_A,2)+1,0,CW_A1,CW_A2)))*CW_PER_SWING*AM2556,AM2556))</f>
        <v>39.786442223814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2*ROUNDUP(G2557*1000/V_ZENER,0)*PRICE_Z+(4+IF(CORE_MODE=1,1,0)+IF(OR(CORE_MODE=3,CORE_MODE=4),IF(A_FEED=2,0,1)+2*N_CW+2*N_CW_A,0))*ROUNDUP(G2557*DIODE_SAFETY/V_STICK,0)*PRICE_STICK</f>
        <v>162</v>
      </c>
      <c r="AG2557" s="24" t="n">
        <f aca="false">SUM(X2557:AF2557)</f>
        <v>3804.33308298</v>
      </c>
      <c r="AH2557" s="20" t="n">
        <f aca="false">FIXED_BOM</f>
        <v>3754</v>
      </c>
      <c r="AI2557" s="24" t="n">
        <f aca="false">(AG2557+AH2557)*(1+CONT)</f>
        <v>8692.083045427</v>
      </c>
      <c r="AJ2557" s="24" t="n">
        <f aca="false">IF(AR2557&gt;0,AI2557/AR2557,1000000000000)</f>
        <v>365.667323466005</v>
      </c>
      <c r="AK2557" s="8" t="n">
        <f aca="false">IF(AND(AP2557&gt;=V_NEED,AR2557&gt;=P_MIN,AQ2557&gt;=Z_MIN,F2557&lt;=N_CAP,D2557&lt;=R_MAX,OR(CORONA_REQ=0,O2557&gt;=G2557),OR(CORE_MODE&lt;&gt;3,E_CORE&lt;=E_NULL_MAX),N_CW_A_OK="yes"),1,0)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IF(CORE_MODE=1,G2557,IF(OR(CORE_MODE=3,CORE_MODE=4),IF(A_FEED=2,0,G2557)+(CHOOSE(N_CW+1,0,1,CW_N2,CW_N3,CW_N4,CW_N5,CW_N6)+IF(A_FEED=2,CHOOSE(MIN(N_CW_A,6)+1,0,1,CW_N2,CW_N3,CW_N4,CW_N5,CW_N6),CHOOSE(MIN(N_CW_A,2)+1,0,CW_A1,CW_A2)))*CW_PER_SWING*AM2557,AM2557))</f>
        <v>40.179124546704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2*ROUNDUP(G2558*1000/V_ZENER,0)*PRICE_Z+(4+IF(CORE_MODE=1,1,0)+IF(OR(CORE_MODE=3,CORE_MODE=4),IF(A_FEED=2,0,1)+2*N_CW+2*N_CW_A,0))*ROUNDUP(G2558*DIODE_SAFETY/V_STICK,0)*PRICE_STICK</f>
        <v>162</v>
      </c>
      <c r="AG2558" s="24" t="n">
        <f aca="false">SUM(X2558:AF2558)</f>
        <v>4625.11104791</v>
      </c>
      <c r="AH2558" s="20" t="n">
        <f aca="false">FIXED_BOM</f>
        <v>3754</v>
      </c>
      <c r="AI2558" s="24" t="n">
        <f aca="false">(AG2558+AH2558)*(1+CONT)</f>
        <v>9635.9777050965</v>
      </c>
      <c r="AJ2558" s="24" t="n">
        <f aca="false">IF(AR2558&gt;0,AI2558/AR2558,1000000000000)</f>
        <v>316.843972399278</v>
      </c>
      <c r="AK2558" s="8" t="n">
        <f aca="false">IF(AND(AP2558&gt;=V_NEED,AR2558&gt;=P_MIN,AQ2558&gt;=Z_MIN,F2558&lt;=N_CAP,D2558&lt;=R_MAX,OR(CORONA_REQ=0,O2558&gt;=G2558),OR(CORE_MODE&lt;&gt;3,E_CORE&lt;=E_NULL_MAX),N_CW_A_OK="yes"),1,0)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IF(CORE_MODE=1,G2558,IF(OR(CORE_MODE=3,CORE_MODE=4),IF(A_FEED=2,0,G2558)+(CHOOSE(N_CW+1,0,1,CW_N2,CW_N3,CW_N4,CW_N5,CW_N6)+IF(A_FEED=2,CHOOSE(MIN(N_CW_A,6)+1,0,1,CW_N2,CW_N3,CW_N4,CW_N5,CW_N6),CHOOSE(MIN(N_CW_A,2)+1,0,CW_A1,CW_A2)))*CW_PER_SWING*AM2558,AM2558))</f>
        <v>40.477760907012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2*ROUNDUP(G2559*1000/V_ZENER,0)*PRICE_Z+(4+IF(CORE_MODE=1,1,0)+IF(OR(CORE_MODE=3,CORE_MODE=4),IF(A_FEED=2,0,1)+2*N_CW+2*N_CW_A,0))*ROUNDUP(G2559*DIODE_SAFETY/V_STICK,0)*PRICE_STICK</f>
        <v>162</v>
      </c>
      <c r="AG2559" s="24" t="n">
        <f aca="false">SUM(X2559:AF2559)</f>
        <v>5445.88907434</v>
      </c>
      <c r="AH2559" s="20" t="n">
        <f aca="false">FIXED_BOM</f>
        <v>3754</v>
      </c>
      <c r="AI2559" s="24" t="n">
        <f aca="false">(AG2559+AH2559)*(1+CONT)</f>
        <v>10579.872435491</v>
      </c>
      <c r="AJ2559" s="24" t="n">
        <f aca="false">IF(AR2559&gt;0,AI2559/AR2559,1000000000000)</f>
        <v>285.719011934233</v>
      </c>
      <c r="AK2559" s="8" t="n">
        <f aca="false">IF(AND(AP2559&gt;=V_NEED,AR2559&gt;=P_MIN,AQ2559&gt;=Z_MIN,F2559&lt;=N_CAP,D2559&lt;=R_MAX,OR(CORONA_REQ=0,O2559&gt;=G2559),OR(CORE_MODE&lt;&gt;3,E_CORE&lt;=E_NULL_MAX),N_CW_A_OK="yes"),1,0)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IF(CORE_MODE=1,G2559,IF(OR(CORE_MODE=3,CORE_MODE=4),IF(A_FEED=2,0,G2559)+(CHOOSE(N_CW+1,0,1,CW_N2,CW_N3,CW_N4,CW_N5,CW_N6)+IF(A_FEED=2,CHOOSE(MIN(N_CW_A,6)+1,0,1,CW_N2,CW_N3,CW_N4,CW_N5,CW_N6),CHOOSE(MIN(N_CW_A,2)+1,0,CW_A1,CW_A2)))*CW_PER_SWING*AM2559,AM2559))</f>
        <v>40.813320398994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2*ROUNDUP(G2560*1000/V_ZENER,0)*PRICE_Z+(4+IF(CORE_MODE=1,1,0)+IF(OR(CORE_MODE=3,CORE_MODE=4),IF(A_FEED=2,0,1)+2*N_CW+2*N_CW_A,0))*ROUNDUP(G2560*DIODE_SAFETY/V_STICK,0)*PRICE_STICK</f>
        <v>162</v>
      </c>
      <c r="AG2560" s="24" t="n">
        <f aca="false">SUM(X2560:AF2560)</f>
        <v>7087.44501617</v>
      </c>
      <c r="AH2560" s="20" t="n">
        <f aca="false">FIXED_BOM</f>
        <v>3754</v>
      </c>
      <c r="AI2560" s="24" t="n">
        <f aca="false">(AG2560+AH2560)*(1+CONT)</f>
        <v>12467.6617685955</v>
      </c>
      <c r="AJ2560" s="24" t="n">
        <f aca="false">IF(AR2560&gt;0,AI2560/AR2560,1000000000000)</f>
        <v>248.037372308078</v>
      </c>
      <c r="AK2560" s="8" t="n">
        <f aca="false">IF(AND(AP2560&gt;=V_NEED,AR2560&gt;=P_MIN,AQ2560&gt;=Z_MIN,F2560&lt;=N_CAP,D2560&lt;=R_MAX,OR(CORONA_REQ=0,O2560&gt;=G2560),OR(CORE_MODE&lt;&gt;3,E_CORE&lt;=E_NULL_MAX),N_CW_A_OK="yes"),1,0)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IF(CORE_MODE=1,G2560,IF(OR(CORE_MODE=3,CORE_MODE=4),IF(A_FEED=2,0,G2560)+(CHOOSE(N_CW+1,0,1,CW_N2,CW_N3,CW_N4,CW_N5,CW_N6)+IF(A_FEED=2,CHOOSE(MIN(N_CW_A,6)+1,0,1,CW_N2,CW_N3,CW_N4,CW_N5,CW_N6),CHOOSE(MIN(N_CW_A,2)+1,0,CW_A1,CW_A2)))*CW_PER_SWING*AM2560,AM2560))</f>
        <v>41.619576601746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2*ROUNDUP(G2561*1000/V_ZENER,0)*PRICE_Z+(4+IF(CORE_MODE=1,1,0)+IF(OR(CORE_MODE=3,CORE_MODE=4),IF(A_FEED=2,0,1)+2*N_CW+2*N_CW_A,0))*ROUNDUP(G2561*DIODE_SAFETY/V_STICK,0)*PRICE_STICK</f>
        <v>162</v>
      </c>
      <c r="AG2561" s="24" t="n">
        <f aca="false">SUM(X2561:AF2561)</f>
        <v>2072.22780624</v>
      </c>
      <c r="AH2561" s="20" t="n">
        <f aca="false">FIXED_BOM</f>
        <v>3754</v>
      </c>
      <c r="AI2561" s="24" t="n">
        <f aca="false">(AG2561+AH2561)*(1+CONT)</f>
        <v>6700.161977176</v>
      </c>
      <c r="AJ2561" s="24" t="n">
        <f aca="false">IF(AR2561&gt;0,AI2561/AR2561,1000000000000)</f>
        <v>844.540383517441</v>
      </c>
      <c r="AK2561" s="8" t="n">
        <f aca="false">IF(AND(AP2561&gt;=V_NEED,AR2561&gt;=P_MIN,AQ2561&gt;=Z_MIN,F2561&lt;=N_CAP,D2561&lt;=R_MAX,OR(CORONA_REQ=0,O2561&gt;=G2561),OR(CORE_MODE&lt;&gt;3,E_CORE&lt;=E_NULL_MAX),N_CW_A_OK="yes"),1,0)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IF(CORE_MODE=1,G2561,IF(OR(CORE_MODE=3,CORE_MODE=4),IF(A_FEED=2,0,G2561)+(CHOOSE(N_CW+1,0,1,CW_N2,CW_N3,CW_N4,CW_N5,CW_N6)+IF(A_FEED=2,CHOOSE(MIN(N_CW_A,6)+1,0,1,CW_N2,CW_N3,CW_N4,CW_N5,CW_N6),CHOOSE(MIN(N_CW_A,2)+1,0,CW_A1,CW_A2)))*CW_PER_SWING*AM2561,AM2561))</f>
        <v>39.592539542556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2*ROUNDUP(G2562*1000/V_ZENER,0)*PRICE_Z+(4+IF(CORE_MODE=1,1,0)+IF(OR(CORE_MODE=3,CORE_MODE=4),IF(A_FEED=2,0,1)+2*N_CW+2*N_CW_A,0))*ROUNDUP(G2562*DIODE_SAFETY/V_STICK,0)*PRICE_STICK</f>
        <v>162</v>
      </c>
      <c r="AG2562" s="24" t="n">
        <f aca="false">SUM(X2562:AF2562)</f>
        <v>2774.56607179</v>
      </c>
      <c r="AH2562" s="20" t="n">
        <f aca="false">FIXED_BOM</f>
        <v>3754</v>
      </c>
      <c r="AI2562" s="24" t="n">
        <f aca="false">(AG2562+AH2562)*(1+CONT)</f>
        <v>7507.8509825585</v>
      </c>
      <c r="AJ2562" s="24" t="n">
        <f aca="false">IF(AR2562&gt;0,AI2562/AR2562,1000000000000)</f>
        <v>575.507366231052</v>
      </c>
      <c r="AK2562" s="8" t="n">
        <f aca="false">IF(AND(AP2562&gt;=V_NEED,AR2562&gt;=P_MIN,AQ2562&gt;=Z_MIN,F2562&lt;=N_CAP,D2562&lt;=R_MAX,OR(CORONA_REQ=0,O2562&gt;=G2562),OR(CORE_MODE&lt;&gt;3,E_CORE&lt;=E_NULL_MAX),N_CW_A_OK="yes"),1,0)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IF(CORE_MODE=1,G2562,IF(OR(CORE_MODE=3,CORE_MODE=4),IF(A_FEED=2,0,G2562)+(CHOOSE(N_CW+1,0,1,CW_N2,CW_N3,CW_N4,CW_N5,CW_N6)+IF(A_FEED=2,CHOOSE(MIN(N_CW_A,6)+1,0,1,CW_N2,CW_N3,CW_N4,CW_N5,CW_N6),CHOOSE(MIN(N_CW_A,2)+1,0,CW_A1,CW_A2)))*CW_PER_SWING*AM2562,AM2562))</f>
        <v>39.917806058988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2*ROUNDUP(G2563*1000/V_ZENER,0)*PRICE_Z+(4+IF(CORE_MODE=1,1,0)+IF(OR(CORE_MODE=3,CORE_MODE=4),IF(A_FEED=2,0,1)+2*N_CW+2*N_CW_A,0))*ROUNDUP(G2563*DIODE_SAFETY/V_STICK,0)*PRICE_STICK</f>
        <v>162</v>
      </c>
      <c r="AG2563" s="24" t="n">
        <f aca="false">SUM(X2563:AF2563)</f>
        <v>3613.26240369</v>
      </c>
      <c r="AH2563" s="20" t="n">
        <f aca="false">FIXED_BOM</f>
        <v>3754</v>
      </c>
      <c r="AI2563" s="24" t="n">
        <f aca="false">(AG2563+AH2563)*(1+CONT)</f>
        <v>8472.3517642435</v>
      </c>
      <c r="AJ2563" s="24" t="n">
        <f aca="false">IF(AR2563&gt;0,AI2563/AR2563,1000000000000)</f>
        <v>466.596722153326</v>
      </c>
      <c r="AK2563" s="8" t="n">
        <f aca="false">IF(AND(AP2563&gt;=V_NEED,AR2563&gt;=P_MIN,AQ2563&gt;=Z_MIN,F2563&lt;=N_CAP,D2563&lt;=R_MAX,OR(CORONA_REQ=0,O2563&gt;=G2563),OR(CORE_MODE&lt;&gt;3,E_CORE&lt;=E_NULL_MAX),N_CW_A_OK="yes"),1,0)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IF(CORE_MODE=1,G2563,IF(OR(CORE_MODE=3,CORE_MODE=4),IF(A_FEED=2,0,G2563)+(CHOOSE(N_CW+1,0,1,CW_N2,CW_N3,CW_N4,CW_N5,CW_N6)+IF(A_FEED=2,CHOOSE(MIN(N_CW_A,6)+1,0,1,CW_N2,CW_N3,CW_N4,CW_N5,CW_N6),CHOOSE(MIN(N_CW_A,2)+1,0,CW_A1,CW_A2)))*CW_PER_SWING*AM2563,AM2563))</f>
        <v>40.139523119124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2*ROUNDUP(G2564*1000/V_ZENER,0)*PRICE_Z+(4+IF(CORE_MODE=1,1,0)+IF(OR(CORE_MODE=3,CORE_MODE=4),IF(A_FEED=2,0,1)+2*N_CW+2*N_CW_A,0))*ROUNDUP(G2564*DIODE_SAFETY/V_STICK,0)*PRICE_STICK</f>
        <v>162</v>
      </c>
      <c r="AG2564" s="24" t="n">
        <f aca="false">SUM(X2564:AF2564)</f>
        <v>4315.60068121</v>
      </c>
      <c r="AH2564" s="20" t="n">
        <f aca="false">FIXED_BOM</f>
        <v>3754</v>
      </c>
      <c r="AI2564" s="24" t="n">
        <f aca="false">(AG2564+AH2564)*(1+CONT)</f>
        <v>9280.0407833915</v>
      </c>
      <c r="AJ2564" s="24" t="n">
        <f aca="false">IF(AR2564&gt;0,AI2564/AR2564,1000000000000)</f>
        <v>398.481174354564</v>
      </c>
      <c r="AK2564" s="8" t="n">
        <f aca="false">IF(AND(AP2564&gt;=V_NEED,AR2564&gt;=P_MIN,AQ2564&gt;=Z_MIN,F2564&lt;=N_CAP,D2564&lt;=R_MAX,OR(CORONA_REQ=0,O2564&gt;=G2564),OR(CORE_MODE&lt;&gt;3,E_CORE&lt;=E_NULL_MAX),N_CW_A_OK="yes"),1,0)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IF(CORE_MODE=1,G2564,IF(OR(CORE_MODE=3,CORE_MODE=4),IF(A_FEED=2,0,G2564)+(CHOOSE(N_CW+1,0,1,CW_N2,CW_N3,CW_N4,CW_N5,CW_N6)+IF(A_FEED=2,CHOOSE(MIN(N_CW_A,6)+1,0,1,CW_N2,CW_N3,CW_N4,CW_N5,CW_N6),CHOOSE(MIN(N_CW_A,2)+1,0,CW_A1,CW_A2)))*CW_PER_SWING*AM2564,AM2564))</f>
        <v>40.440812308182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2*ROUNDUP(G2565*1000/V_ZENER,0)*PRICE_Z+(4+IF(CORE_MODE=1,1,0)+IF(OR(CORE_MODE=3,CORE_MODE=4),IF(A_FEED=2,0,1)+2*N_CW+2*N_CW_A,0))*ROUNDUP(G2565*DIODE_SAFETY/V_STICK,0)*PRICE_STICK</f>
        <v>162</v>
      </c>
      <c r="AG2565" s="24" t="n">
        <f aca="false">SUM(X2565:AF2565)</f>
        <v>5154.29689161</v>
      </c>
      <c r="AH2565" s="20" t="n">
        <f aca="false">FIXED_BOM</f>
        <v>3754</v>
      </c>
      <c r="AI2565" s="24" t="n">
        <f aca="false">(AG2565+AH2565)*(1+CONT)</f>
        <v>10244.5414253515</v>
      </c>
      <c r="AJ2565" s="24" t="n">
        <f aca="false">IF(AR2565&gt;0,AI2565/AR2565,1000000000000)</f>
        <v>360.237615749369</v>
      </c>
      <c r="AK2565" s="8" t="n">
        <f aca="false">IF(AND(AP2565&gt;=V_NEED,AR2565&gt;=P_MIN,AQ2565&gt;=Z_MIN,F2565&lt;=N_CAP,D2565&lt;=R_MAX,OR(CORONA_REQ=0,O2565&gt;=G2565),OR(CORE_MODE&lt;&gt;3,E_CORE&lt;=E_NULL_MAX),N_CW_A_OK="yes"),1,0)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IF(CORE_MODE=1,G2565,IF(OR(CORE_MODE=3,CORE_MODE=4),IF(A_FEED=2,0,G2565)+(CHOOSE(N_CW+1,0,1,CW_N2,CW_N3,CW_N4,CW_N5,CW_N6)+IF(A_FEED=2,CHOOSE(MIN(N_CW_A,6)+1,0,1,CW_N2,CW_N3,CW_N4,CW_N5,CW_N6),CHOOSE(MIN(N_CW_A,2)+1,0,CW_A1,CW_A2)))*CW_PER_SWING*AM2565,AM2565))</f>
        <v>40.688628958692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2*ROUNDUP(G2566*1000/V_ZENER,0)*PRICE_Z+(4+IF(CORE_MODE=1,1,0)+IF(OR(CORE_MODE=3,CORE_MODE=4),IF(A_FEED=2,0,1)+2*N_CW+2*N_CW_A,0))*ROUNDUP(G2566*DIODE_SAFETY/V_STICK,0)*PRICE_STICK</f>
        <v>162</v>
      </c>
      <c r="AG2566" s="24" t="n">
        <f aca="false">SUM(X2566:AF2566)</f>
        <v>6695.33150103</v>
      </c>
      <c r="AH2566" s="20" t="n">
        <f aca="false">FIXED_BOM</f>
        <v>3754</v>
      </c>
      <c r="AI2566" s="24" t="n">
        <f aca="false">(AG2566+AH2566)*(1+CONT)</f>
        <v>12016.7312261845</v>
      </c>
      <c r="AJ2566" s="24" t="n">
        <f aca="false">IF(AR2566&gt;0,AI2566/AR2566,1000000000000)</f>
        <v>310.654871242593</v>
      </c>
      <c r="AK2566" s="8" t="n">
        <f aca="false">IF(AND(AP2566&gt;=V_NEED,AR2566&gt;=P_MIN,AQ2566&gt;=Z_MIN,F2566&lt;=N_CAP,D2566&lt;=R_MAX,OR(CORONA_REQ=0,O2566&gt;=G2566),OR(CORE_MODE&lt;&gt;3,E_CORE&lt;=E_NULL_MAX),N_CW_A_OK="yes"),1,0)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IF(CORE_MODE=1,G2566,IF(OR(CORE_MODE=3,CORE_MODE=4),IF(A_FEED=2,0,G2566)+(CHOOSE(N_CW+1,0,1,CW_N2,CW_N3,CW_N4,CW_N5,CW_N6)+IF(A_FEED=2,CHOOSE(MIN(N_CW_A,6)+1,0,1,CW_N2,CW_N3,CW_N4,CW_N5,CW_N6),CHOOSE(MIN(N_CW_A,2)+1,0,CW_A1,CW_A2)))*CW_PER_SWING*AM2566,AM2566))</f>
        <v>41.112444879792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2*ROUNDUP(G2567*1000/V_ZENER,0)*PRICE_Z+(4+IF(CORE_MODE=1,1,0)+IF(OR(CORE_MODE=3,CORE_MODE=4),IF(A_FEED=2,0,1)+2*N_CW+2*N_CW_A,0))*ROUNDUP(G2567*DIODE_SAFETY/V_STICK,0)*PRICE_STICK</f>
        <v>162</v>
      </c>
      <c r="AG2567" s="24" t="n">
        <f aca="false">SUM(X2567:AF2567)</f>
        <v>2232.27688844</v>
      </c>
      <c r="AH2567" s="20" t="n">
        <f aca="false">FIXED_BOM</f>
        <v>3754</v>
      </c>
      <c r="AI2567" s="24" t="n">
        <f aca="false">(AG2567+AH2567)*(1+CONT)</f>
        <v>6884.218421706</v>
      </c>
      <c r="AJ2567" s="24" t="n">
        <f aca="false">IF(AR2567&gt;0,AI2567/AR2567,1000000000000)</f>
        <v>723.346835768597</v>
      </c>
      <c r="AK2567" s="8" t="n">
        <f aca="false">IF(AND(AP2567&gt;=V_NEED,AR2567&gt;=P_MIN,AQ2567&gt;=Z_MIN,F2567&lt;=N_CAP,D2567&lt;=R_MAX,OR(CORONA_REQ=0,O2567&gt;=G2567),OR(CORE_MODE&lt;&gt;3,E_CORE&lt;=E_NULL_MAX),N_CW_A_OK="yes"),1,0)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IF(CORE_MODE=1,G2567,IF(OR(CORE_MODE=3,CORE_MODE=4),IF(A_FEED=2,0,G2567)+(CHOOSE(N_CW+1,0,1,CW_N2,CW_N3,CW_N4,CW_N5,CW_N6)+IF(A_FEED=2,CHOOSE(MIN(N_CW_A,6)+1,0,1,CW_N2,CW_N3,CW_N4,CW_N5,CW_N6),CHOOSE(MIN(N_CW_A,2)+1,0,CW_A1,CW_A2)))*CW_PER_SWING*AM2567,AM2567))</f>
        <v>39.612416657814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2*ROUNDUP(G2568*1000/V_ZENER,0)*PRICE_Z+(4+IF(CORE_MODE=1,1,0)+IF(OR(CORE_MODE=3,CORE_MODE=4),IF(A_FEED=2,0,1)+2*N_CW+2*N_CW_A,0))*ROUNDUP(G2568*DIODE_SAFETY/V_STICK,0)*PRICE_STICK</f>
        <v>162</v>
      </c>
      <c r="AG2568" s="24" t="n">
        <f aca="false">SUM(X2568:AF2568)</f>
        <v>2946.46068446</v>
      </c>
      <c r="AH2568" s="20" t="n">
        <f aca="false">FIXED_BOM</f>
        <v>3754</v>
      </c>
      <c r="AI2568" s="24" t="n">
        <f aca="false">(AG2568+AH2568)*(1+CONT)</f>
        <v>7705.529787129</v>
      </c>
      <c r="AJ2568" s="24" t="n">
        <f aca="false">IF(AR2568&gt;0,AI2568/AR2568,1000000000000)</f>
        <v>495.452807402604</v>
      </c>
      <c r="AK2568" s="8" t="n">
        <f aca="false">IF(AND(AP2568&gt;=V_NEED,AR2568&gt;=P_MIN,AQ2568&gt;=Z_MIN,F2568&lt;=N_CAP,D2568&lt;=R_MAX,OR(CORONA_REQ=0,O2568&gt;=G2568),OR(CORE_MODE&lt;&gt;3,E_CORE&lt;=E_NULL_MAX),N_CW_A_OK="yes"),1,0)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IF(CORE_MODE=1,G2568,IF(OR(CORE_MODE=3,CORE_MODE=4),IF(A_FEED=2,0,G2568)+(CHOOSE(N_CW+1,0,1,CW_N2,CW_N3,CW_N4,CW_N5,CW_N6)+IF(A_FEED=2,CHOOSE(MIN(N_CW_A,6)+1,0,1,CW_N2,CW_N3,CW_N4,CW_N5,CW_N6),CHOOSE(MIN(N_CW_A,2)+1,0,CW_A1,CW_A2)))*CW_PER_SWING*AM2568,AM2568))</f>
        <v>39.943256236884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2*ROUNDUP(G2569*1000/V_ZENER,0)*PRICE_Z+(4+IF(CORE_MODE=1,1,0)+IF(OR(CORE_MODE=3,CORE_MODE=4),IF(A_FEED=2,0,1)+2*N_CW+2*N_CW_A,0))*ROUNDUP(G2569*DIODE_SAFETY/V_STICK,0)*PRICE_STICK</f>
        <v>162</v>
      </c>
      <c r="AG2569" s="24" t="n">
        <f aca="false">SUM(X2569:AF2569)</f>
        <v>3797.00249777</v>
      </c>
      <c r="AH2569" s="20" t="n">
        <f aca="false">FIXED_BOM</f>
        <v>3754</v>
      </c>
      <c r="AI2569" s="24" t="n">
        <f aca="false">(AG2569+AH2569)*(1+CONT)</f>
        <v>8683.6528724355</v>
      </c>
      <c r="AJ2569" s="24" t="n">
        <f aca="false">IF(AR2569&gt;0,AI2569/AR2569,1000000000000)</f>
        <v>402.243131156954</v>
      </c>
      <c r="AK2569" s="8" t="n">
        <f aca="false">IF(AND(AP2569&gt;=V_NEED,AR2569&gt;=P_MIN,AQ2569&gt;=Z_MIN,F2569&lt;=N_CAP,D2569&lt;=R_MAX,OR(CORONA_REQ=0,O2569&gt;=G2569),OR(CORE_MODE&lt;&gt;3,E_CORE&lt;=E_NULL_MAX),N_CW_A_OK="yes"),1,0)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IF(CORE_MODE=1,G2569,IF(OR(CORE_MODE=3,CORE_MODE=4),IF(A_FEED=2,0,G2569)+(CHOOSE(N_CW+1,0,1,CW_N2,CW_N3,CW_N4,CW_N5,CW_N6)+IF(A_FEED=2,CHOOSE(MIN(N_CW_A,6)+1,0,1,CW_N2,CW_N3,CW_N4,CW_N5,CW_N6),CHOOSE(MIN(N_CW_A,2)+1,0,CW_A1,CW_A2)))*CW_PER_SWING*AM2569,AM2569))</f>
        <v>40.26911274243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2*ROUNDUP(G2570*1000/V_ZENER,0)*PRICE_Z+(4+IF(CORE_MODE=1,1,0)+IF(OR(CORE_MODE=3,CORE_MODE=4),IF(A_FEED=2,0,1)+2*N_CW+2*N_CW_A,0))*ROUNDUP(G2570*DIODE_SAFETY/V_STICK,0)*PRICE_STICK</f>
        <v>162</v>
      </c>
      <c r="AG2570" s="24" t="n">
        <f aca="false">SUM(X2570:AF2570)</f>
        <v>4647.54436561</v>
      </c>
      <c r="AH2570" s="20" t="n">
        <f aca="false">FIXED_BOM</f>
        <v>3754</v>
      </c>
      <c r="AI2570" s="24" t="n">
        <f aca="false">(AG2570+AH2570)*(1+CONT)</f>
        <v>9661.7760204515</v>
      </c>
      <c r="AJ2570" s="24" t="n">
        <f aca="false">IF(AR2570&gt;0,AI2570/AR2570,1000000000000)</f>
        <v>349.908487156174</v>
      </c>
      <c r="AK2570" s="8" t="n">
        <f aca="false">IF(AND(AP2570&gt;=V_NEED,AR2570&gt;=P_MIN,AQ2570&gt;=Z_MIN,F2570&lt;=N_CAP,D2570&lt;=R_MAX,OR(CORONA_REQ=0,O2570&gt;=G2570),OR(CORE_MODE&lt;&gt;3,E_CORE&lt;=E_NULL_MAX),N_CW_A_OK="yes"),1,0)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IF(CORE_MODE=1,G2570,IF(OR(CORE_MODE=3,CORE_MODE=4),IF(A_FEED=2,0,G2570)+(CHOOSE(N_CW+1,0,1,CW_N2,CW_N3,CW_N4,CW_N5,CW_N6)+IF(A_FEED=2,CHOOSE(MIN(N_CW_A,6)+1,0,1,CW_N2,CW_N3,CW_N4,CW_N5,CW_N6),CHOOSE(MIN(N_CW_A,2)+1,0,CW_A1,CW_A2)))*CW_PER_SWING*AM2570,AM2570))</f>
        <v>40.574574300546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2*ROUNDUP(G2571*1000/V_ZENER,0)*PRICE_Z+(4+IF(CORE_MODE=1,1,0)+IF(OR(CORE_MODE=3,CORE_MODE=4),IF(A_FEED=2,0,1)+2*N_CW+2*N_CW_A,0))*ROUNDUP(G2571*DIODE_SAFETY/V_STICK,0)*PRICE_STICK</f>
        <v>162</v>
      </c>
      <c r="AG2571" s="24" t="n">
        <f aca="false">SUM(X2571:AF2571)</f>
        <v>5361.7281671</v>
      </c>
      <c r="AH2571" s="20" t="n">
        <f aca="false">FIXED_BOM</f>
        <v>3754</v>
      </c>
      <c r="AI2571" s="24" t="n">
        <f aca="false">(AG2571+AH2571)*(1+CONT)</f>
        <v>10483.087392165</v>
      </c>
      <c r="AJ2571" s="24" t="n">
        <f aca="false">IF(AR2571&gt;0,AI2571/AR2571,1000000000000)</f>
        <v>311.455466894087</v>
      </c>
      <c r="AK2571" s="8" t="n">
        <f aca="false">IF(AND(AP2571&gt;=V_NEED,AR2571&gt;=P_MIN,AQ2571&gt;=Z_MIN,F2571&lt;=N_CAP,D2571&lt;=R_MAX,OR(CORONA_REQ=0,O2571&gt;=G2571),OR(CORE_MODE&lt;&gt;3,E_CORE&lt;=E_NULL_MAX),N_CW_A_OK="yes"),1,0)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IF(CORE_MODE=1,G2571,IF(OR(CORE_MODE=3,CORE_MODE=4),IF(A_FEED=2,0,G2571)+(CHOOSE(N_CW+1,0,1,CW_N2,CW_N3,CW_N4,CW_N5,CW_N6)+IF(A_FEED=2,CHOOSE(MIN(N_CW_A,6)+1,0,1,CW_N2,CW_N3,CW_N4,CW_N5,CW_N6),CHOOSE(MIN(N_CW_A,2)+1,0,CW_A1,CW_A2)))*CW_PER_SWING*AM2571,AM2571))</f>
        <v>40.820977523898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2*ROUNDUP(G2572*1000/V_ZENER,0)*PRICE_Z+(4+IF(CORE_MODE=1,1,0)+IF(OR(CORE_MODE=3,CORE_MODE=4),IF(A_FEED=2,0,1)+2*N_CW+2*N_CW_A,0))*ROUNDUP(G2572*DIODE_SAFETY/V_STICK,0)*PRICE_STICK</f>
        <v>162</v>
      </c>
      <c r="AG2572" s="24" t="n">
        <f aca="false">SUM(X2572:AF2572)</f>
        <v>7062.81185325</v>
      </c>
      <c r="AH2572" s="20" t="n">
        <f aca="false">FIXED_BOM</f>
        <v>3754</v>
      </c>
      <c r="AI2572" s="24" t="n">
        <f aca="false">(AG2572+AH2572)*(1+CONT)</f>
        <v>12439.3336312375</v>
      </c>
      <c r="AJ2572" s="24" t="n">
        <f aca="false">IF(AR2572&gt;0,AI2572/AR2572,1000000000000)</f>
        <v>272.298939994149</v>
      </c>
      <c r="AK2572" s="8" t="n">
        <f aca="false">IF(AND(AP2572&gt;=V_NEED,AR2572&gt;=P_MIN,AQ2572&gt;=Z_MIN,F2572&lt;=N_CAP,D2572&lt;=R_MAX,OR(CORONA_REQ=0,O2572&gt;=G2572),OR(CORE_MODE&lt;&gt;3,E_CORE&lt;=E_NULL_MAX),N_CW_A_OK="yes"),1,0)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IF(CORE_MODE=1,G2572,IF(OR(CORE_MODE=3,CORE_MODE=4),IF(A_FEED=2,0,G2572)+(CHOOSE(N_CW+1,0,1,CW_N2,CW_N3,CW_N4,CW_N5,CW_N6)+IF(A_FEED=2,CHOOSE(MIN(N_CW_A,6)+1,0,1,CW_N2,CW_N3,CW_N4,CW_N5,CW_N6),CHOOSE(MIN(N_CW_A,2)+1,0,CW_A1,CW_A2)))*CW_PER_SWING*AM2572,AM2572))</f>
        <v>41.534371986822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2*ROUNDUP(G2573*1000/V_ZENER,0)*PRICE_Z+(4+IF(CORE_MODE=1,1,0)+IF(OR(CORE_MODE=3,CORE_MODE=4),IF(A_FEED=2,0,1)+2*N_CW+2*N_CW_A,0))*ROUNDUP(G2573*DIODE_SAFETY/V_STICK,0)*PRICE_STICK</f>
        <v>162</v>
      </c>
      <c r="AG2573" s="24" t="n">
        <f aca="false">SUM(X2573:AF2573)</f>
        <v>2255.96794835</v>
      </c>
      <c r="AH2573" s="20" t="n">
        <f aca="false">FIXED_BOM</f>
        <v>3754</v>
      </c>
      <c r="AI2573" s="24" t="n">
        <f aca="false">(AG2573+AH2573)*(1+CONT)</f>
        <v>6911.4631406025</v>
      </c>
      <c r="AJ2573" s="24" t="n">
        <f aca="false">IF(AR2573&gt;0,AI2573/AR2573,1000000000000)</f>
        <v>661.591246770639</v>
      </c>
      <c r="AK2573" s="8" t="n">
        <f aca="false">IF(AND(AP2573&gt;=V_NEED,AR2573&gt;=P_MIN,AQ2573&gt;=Z_MIN,F2573&lt;=N_CAP,D2573&lt;=R_MAX,OR(CORONA_REQ=0,O2573&gt;=G2573),OR(CORE_MODE&lt;&gt;3,E_CORE&lt;=E_NULL_MAX),N_CW_A_OK="yes"),1,0)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IF(CORE_MODE=1,G2573,IF(OR(CORE_MODE=3,CORE_MODE=4),IF(A_FEED=2,0,G2573)+(CHOOSE(N_CW+1,0,1,CW_N2,CW_N3,CW_N4,CW_N5,CW_N6)+IF(A_FEED=2,CHOOSE(MIN(N_CW_A,6)+1,0,1,CW_N2,CW_N3,CW_N4,CW_N5,CW_N6),CHOOSE(MIN(N_CW_A,2)+1,0,CW_A1,CW_A2)))*CW_PER_SWING*AM2573,AM2573))</f>
        <v>39.39701120784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2*ROUNDUP(G2574*1000/V_ZENER,0)*PRICE_Z+(4+IF(CORE_MODE=1,1,0)+IF(OR(CORE_MODE=3,CORE_MODE=4),IF(A_FEED=2,0,1)+2*N_CW+2*N_CW_A,0))*ROUNDUP(G2574*DIODE_SAFETY/V_STICK,0)*PRICE_STICK</f>
        <v>162</v>
      </c>
      <c r="AG2574" s="24" t="n">
        <f aca="false">SUM(X2574:AF2574)</f>
        <v>3118.35529213</v>
      </c>
      <c r="AH2574" s="20" t="n">
        <f aca="false">FIXED_BOM</f>
        <v>3754</v>
      </c>
      <c r="AI2574" s="24" t="n">
        <f aca="false">(AG2574+AH2574)*(1+CONT)</f>
        <v>7903.2085859495</v>
      </c>
      <c r="AJ2574" s="24" t="n">
        <f aca="false">IF(AR2574&gt;0,AI2574/AR2574,1000000000000)</f>
        <v>465.670676581631</v>
      </c>
      <c r="AK2574" s="8" t="n">
        <f aca="false">IF(AND(AP2574&gt;=V_NEED,AR2574&gt;=P_MIN,AQ2574&gt;=Z_MIN,F2574&lt;=N_CAP,D2574&lt;=R_MAX,OR(CORONA_REQ=0,O2574&gt;=G2574),OR(CORE_MODE&lt;&gt;3,E_CORE&lt;=E_NULL_MAX),N_CW_A_OK="yes"),1,0)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IF(CORE_MODE=1,G2574,IF(OR(CORE_MODE=3,CORE_MODE=4),IF(A_FEED=2,0,G2574)+(CHOOSE(N_CW+1,0,1,CW_N2,CW_N3,CW_N4,CW_N5,CW_N6)+IF(A_FEED=2,CHOOSE(MIN(N_CW_A,6)+1,0,1,CW_N2,CW_N3,CW_N4,CW_N5,CW_N6),CHOOSE(MIN(N_CW_A,2)+1,0,CW_A1,CW_A2)))*CW_PER_SWING*AM2574,AM2574))</f>
        <v>39.737749021542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2*ROUNDUP(G2575*1000/V_ZENER,0)*PRICE_Z+(4+IF(CORE_MODE=1,1,0)+IF(OR(CORE_MODE=3,CORE_MODE=4),IF(A_FEED=2,0,1)+2*N_CW+2*N_CW_A,0))*ROUNDUP(G2575*DIODE_SAFETY/V_STICK,0)*PRICE_STICK</f>
        <v>162</v>
      </c>
      <c r="AG2575" s="24" t="n">
        <f aca="false">SUM(X2575:AF2575)</f>
        <v>3980.74264638</v>
      </c>
      <c r="AH2575" s="20" t="n">
        <f aca="false">FIXED_BOM</f>
        <v>3754</v>
      </c>
      <c r="AI2575" s="24" t="n">
        <f aca="false">(AG2575+AH2575)*(1+CONT)</f>
        <v>8894.954043337</v>
      </c>
      <c r="AJ2575" s="24" t="n">
        <f aca="false">IF(AR2575&gt;0,AI2575/AR2575,1000000000000)</f>
        <v>378.101861182001</v>
      </c>
      <c r="AK2575" s="8" t="n">
        <f aca="false">IF(AND(AP2575&gt;=V_NEED,AR2575&gt;=P_MIN,AQ2575&gt;=Z_MIN,F2575&lt;=N_CAP,D2575&lt;=R_MAX,OR(CORONA_REQ=0,O2575&gt;=G2575),OR(CORE_MODE&lt;&gt;3,E_CORE&lt;=E_NULL_MAX),N_CW_A_OK="yes"),1,0)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IF(CORE_MODE=1,G2575,IF(OR(CORE_MODE=3,CORE_MODE=4),IF(A_FEED=2,0,G2575)+(CHOOSE(N_CW+1,0,1,CW_N2,CW_N3,CW_N4,CW_N5,CW_N6)+IF(A_FEED=2,CHOOSE(MIN(N_CW_A,6)+1,0,1,CW_N2,CW_N3,CW_N4,CW_N5,CW_N6),CHOOSE(MIN(N_CW_A,2)+1,0,CW_A1,CW_A2)))*CW_PER_SWING*AM2575,AM2575))</f>
        <v>40.128865114338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2*ROUNDUP(G2576*1000/V_ZENER,0)*PRICE_Z+(4+IF(CORE_MODE=1,1,0)+IF(OR(CORE_MODE=3,CORE_MODE=4),IF(A_FEED=2,0,1)+2*N_CW+2*N_CW_A,0))*ROUNDUP(G2576*DIODE_SAFETY/V_STICK,0)*PRICE_STICK</f>
        <v>162</v>
      </c>
      <c r="AG2576" s="24" t="n">
        <f aca="false">SUM(X2576:AF2576)</f>
        <v>4843.13006063</v>
      </c>
      <c r="AH2576" s="20" t="n">
        <f aca="false">FIXED_BOM</f>
        <v>3754</v>
      </c>
      <c r="AI2576" s="24" t="n">
        <f aca="false">(AG2576+AH2576)*(1+CONT)</f>
        <v>9886.6995697245</v>
      </c>
      <c r="AJ2576" s="24" t="n">
        <f aca="false">IF(AR2576&gt;0,AI2576/AR2576,1000000000000)</f>
        <v>328.995659891425</v>
      </c>
      <c r="AK2576" s="8" t="n">
        <f aca="false">IF(AND(AP2576&gt;=V_NEED,AR2576&gt;=P_MIN,AQ2576&gt;=Z_MIN,F2576&lt;=N_CAP,D2576&lt;=R_MAX,OR(CORONA_REQ=0,O2576&gt;=G2576),OR(CORE_MODE&lt;&gt;3,E_CORE&lt;=E_NULL_MAX),N_CW_A_OK="yes"),1,0)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IF(CORE_MODE=1,G2576,IF(OR(CORE_MODE=3,CORE_MODE=4),IF(A_FEED=2,0,G2576)+(CHOOSE(N_CW+1,0,1,CW_N2,CW_N3,CW_N4,CW_N5,CW_N6)+IF(A_FEED=2,CHOOSE(MIN(N_CW_A,6)+1,0,1,CW_N2,CW_N3,CW_N4,CW_N5,CW_N6),CHOOSE(MIN(N_CW_A,2)+1,0,CW_A1,CW_A2)))*CW_PER_SWING*AM2576,AM2576))</f>
        <v>40.426334229996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2*ROUNDUP(G2577*1000/V_ZENER,0)*PRICE_Z+(4+IF(CORE_MODE=1,1,0)+IF(OR(CORE_MODE=3,CORE_MODE=4),IF(A_FEED=2,0,1)+2*N_CW+2*N_CW_A,0))*ROUNDUP(G2577*DIODE_SAFETY/V_STICK,0)*PRICE_STICK</f>
        <v>162</v>
      </c>
      <c r="AG2577" s="24" t="n">
        <f aca="false">SUM(X2577:AF2577)</f>
        <v>5705.51745244</v>
      </c>
      <c r="AH2577" s="20" t="n">
        <f aca="false">FIXED_BOM</f>
        <v>3754</v>
      </c>
      <c r="AI2577" s="24" t="n">
        <f aca="false">(AG2577+AH2577)*(1+CONT)</f>
        <v>10878.445070306</v>
      </c>
      <c r="AJ2577" s="24" t="n">
        <f aca="false">IF(AR2577&gt;0,AI2577/AR2577,1000000000000)</f>
        <v>297.303069448145</v>
      </c>
      <c r="AK2577" s="8" t="n">
        <f aca="false">IF(AND(AP2577&gt;=V_NEED,AR2577&gt;=P_MIN,AQ2577&gt;=Z_MIN,F2577&lt;=N_CAP,D2577&lt;=R_MAX,OR(CORONA_REQ=0,O2577&gt;=G2577),OR(CORE_MODE&lt;&gt;3,E_CORE&lt;=E_NULL_MAX),N_CW_A_OK="yes"),1,0)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IF(CORE_MODE=1,G2577,IF(OR(CORE_MODE=3,CORE_MODE=4),IF(A_FEED=2,0,G2577)+(CHOOSE(N_CW+1,0,1,CW_N2,CW_N3,CW_N4,CW_N5,CW_N6)+IF(A_FEED=2,CHOOSE(MIN(N_CW_A,6)+1,0,1,CW_N2,CW_N3,CW_N4,CW_N5,CW_N6),CHOOSE(MIN(N_CW_A,2)+1,0,CW_A1,CW_A2)))*CW_PER_SWING*AM2577,AM2577))</f>
        <v>40.762797806016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2*ROUNDUP(G2578*1000/V_ZENER,0)*PRICE_Z+(4+IF(CORE_MODE=1,1,0)+IF(OR(CORE_MODE=3,CORE_MODE=4),IF(A_FEED=2,0,1)+2*N_CW+2*N_CW_A,0))*ROUNDUP(G2578*DIODE_SAFETY/V_STICK,0)*PRICE_STICK</f>
        <v>162</v>
      </c>
      <c r="AG2578" s="24" t="n">
        <f aca="false">SUM(X2578:AF2578)</f>
        <v>7430.29214897</v>
      </c>
      <c r="AH2578" s="20" t="n">
        <f aca="false">FIXED_BOM</f>
        <v>3754</v>
      </c>
      <c r="AI2578" s="24" t="n">
        <f aca="false">(AG2578+AH2578)*(1+CONT)</f>
        <v>12861.9359713155</v>
      </c>
      <c r="AJ2578" s="24" t="n">
        <f aca="false">IF(AR2578&gt;0,AI2578/AR2578,1000000000000)</f>
        <v>258.941268625171</v>
      </c>
      <c r="AK2578" s="8" t="n">
        <f aca="false">IF(AND(AP2578&gt;=V_NEED,AR2578&gt;=P_MIN,AQ2578&gt;=Z_MIN,F2578&lt;=N_CAP,D2578&lt;=R_MAX,OR(CORONA_REQ=0,O2578&gt;=G2578),OR(CORE_MODE&lt;&gt;3,E_CORE&lt;=E_NULL_MAX),N_CW_A_OK="yes"),1,0)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IF(CORE_MODE=1,G2578,IF(OR(CORE_MODE=3,CORE_MODE=4),IF(A_FEED=2,0,G2578)+(CHOOSE(N_CW+1,0,1,CW_N2,CW_N3,CW_N4,CW_N5,CW_N6)+IF(A_FEED=2,CHOOSE(MIN(N_CW_A,6)+1,0,1,CW_N2,CW_N3,CW_N4,CW_N5,CW_N6),CHOOSE(MIN(N_CW_A,2)+1,0,CW_A1,CW_A2)))*CW_PER_SWING*AM2578,AM2578))</f>
        <v>41.560696537074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2*ROUNDUP(G2579*1000/V_ZENER,0)*PRICE_Z+(4+IF(CORE_MODE=1,1,0)+IF(OR(CORE_MODE=3,CORE_MODE=4),IF(A_FEED=2,0,1)+2*N_CW+2*N_CW_A,0))*ROUNDUP(G2579*DIODE_SAFETY/V_STICK,0)*PRICE_STICK</f>
        <v>162</v>
      </c>
      <c r="AG2579" s="24" t="n">
        <f aca="false">SUM(X2579:AF2579)</f>
        <v>2145.9700674</v>
      </c>
      <c r="AH2579" s="20" t="n">
        <f aca="false">FIXED_BOM</f>
        <v>3754</v>
      </c>
      <c r="AI2579" s="24" t="n">
        <f aca="false">(AG2579+AH2579)*(1+CONT)</f>
        <v>6784.96557751</v>
      </c>
      <c r="AJ2579" s="24" t="n">
        <f aca="false">IF(AR2579&gt;0,AI2579/AR2579,1000000000000)</f>
        <v>860.894979733655</v>
      </c>
      <c r="AK2579" s="8" t="n">
        <f aca="false">IF(AND(AP2579&gt;=V_NEED,AR2579&gt;=P_MIN,AQ2579&gt;=Z_MIN,F2579&lt;=N_CAP,D2579&lt;=R_MAX,OR(CORONA_REQ=0,O2579&gt;=G2579),OR(CORE_MODE&lt;&gt;3,E_CORE&lt;=E_NULL_MAX),N_CW_A_OK="yes"),1,0)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IF(CORE_MODE=1,G2579,IF(OR(CORE_MODE=3,CORE_MODE=4),IF(A_FEED=2,0,G2579)+(CHOOSE(N_CW+1,0,1,CW_N2,CW_N3,CW_N4,CW_N5,CW_N6)+IF(A_FEED=2,CHOOSE(MIN(N_CW_A,6)+1,0,1,CW_N2,CW_N3,CW_N4,CW_N5,CW_N6),CHOOSE(MIN(N_CW_A,2)+1,0,CW_A1,CW_A2)))*CW_PER_SWING*AM2579,AM2579))</f>
        <v>39.559950071928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2*ROUNDUP(G2580*1000/V_ZENER,0)*PRICE_Z+(4+IF(CORE_MODE=1,1,0)+IF(OR(CORE_MODE=3,CORE_MODE=4),IF(A_FEED=2,0,1)+2*N_CW+2*N_CW_A,0))*ROUNDUP(G2580*DIODE_SAFETY/V_STICK,0)*PRICE_STICK</f>
        <v>162</v>
      </c>
      <c r="AG2580" s="24" t="n">
        <f aca="false">SUM(X2580:AF2580)</f>
        <v>2875.20730756</v>
      </c>
      <c r="AH2580" s="20" t="n">
        <f aca="false">FIXED_BOM</f>
        <v>3754</v>
      </c>
      <c r="AI2580" s="24" t="n">
        <f aca="false">(AG2580+AH2580)*(1+CONT)</f>
        <v>7623.588403694</v>
      </c>
      <c r="AJ2580" s="24" t="n">
        <f aca="false">IF(AR2580&gt;0,AI2580/AR2580,1000000000000)</f>
        <v>588.238075803167</v>
      </c>
      <c r="AK2580" s="8" t="n">
        <f aca="false">IF(AND(AP2580&gt;=V_NEED,AR2580&gt;=P_MIN,AQ2580&gt;=Z_MIN,F2580&lt;=N_CAP,D2580&lt;=R_MAX,OR(CORONA_REQ=0,O2580&gt;=G2580),OR(CORE_MODE&lt;&gt;3,E_CORE&lt;=E_NULL_MAX),N_CW_A_OK="yes"),1,0)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IF(CORE_MODE=1,G2580,IF(OR(CORE_MODE=3,CORE_MODE=4),IF(A_FEED=2,0,G2580)+(CHOOSE(N_CW+1,0,1,CW_N2,CW_N3,CW_N4,CW_N5,CW_N6)+IF(A_FEED=2,CHOOSE(MIN(N_CW_A,6)+1,0,1,CW_N2,CW_N3,CW_N4,CW_N5,CW_N6),CHOOSE(MIN(N_CW_A,2)+1,0,CW_A1,CW_A2)))*CW_PER_SWING*AM2580,AM2580))</f>
        <v>39.890526490386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2*ROUNDUP(G2581*1000/V_ZENER,0)*PRICE_Z+(4+IF(CORE_MODE=1,1,0)+IF(OR(CORE_MODE=3,CORE_MODE=4),IF(A_FEED=2,0,1)+2*N_CW+2*N_CW_A,0))*ROUNDUP(G2581*DIODE_SAFETY/V_STICK,0)*PRICE_STICK</f>
        <v>162</v>
      </c>
      <c r="AG2581" s="24" t="n">
        <f aca="false">SUM(X2581:AF2581)</f>
        <v>3750.77481201</v>
      </c>
      <c r="AH2581" s="20" t="n">
        <f aca="false">FIXED_BOM</f>
        <v>3754</v>
      </c>
      <c r="AI2581" s="24" t="n">
        <f aca="false">(AG2581+AH2581)*(1+CONT)</f>
        <v>8630.4910338115</v>
      </c>
      <c r="AJ2581" s="24" t="n">
        <f aca="false">IF(AR2581&gt;0,AI2581/AR2581,1000000000000)</f>
        <v>477.701468613838</v>
      </c>
      <c r="AK2581" s="8" t="n">
        <f aca="false">IF(AND(AP2581&gt;=V_NEED,AR2581&gt;=P_MIN,AQ2581&gt;=Z_MIN,F2581&lt;=N_CAP,D2581&lt;=R_MAX,OR(CORONA_REQ=0,O2581&gt;=G2581),OR(CORE_MODE&lt;&gt;3,E_CORE&lt;=E_NULL_MAX),N_CW_A_OK="yes"),1,0)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IF(CORE_MODE=1,G2581,IF(OR(CORE_MODE=3,CORE_MODE=4),IF(A_FEED=2,0,G2581)+(CHOOSE(N_CW+1,0,1,CW_N2,CW_N3,CW_N4,CW_N5,CW_N6)+IF(A_FEED=2,CHOOSE(MIN(N_CW_A,6)+1,0,1,CW_N2,CW_N3,CW_N4,CW_N5,CW_N6),CHOOSE(MIN(N_CW_A,2)+1,0,CW_A1,CW_A2)))*CW_PER_SWING*AM2581,AM2581))</f>
        <v>40.112710448382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2*ROUNDUP(G2582*1000/V_ZENER,0)*PRICE_Z+(4+IF(CORE_MODE=1,1,0)+IF(OR(CORE_MODE=3,CORE_MODE=4),IF(A_FEED=2,0,1)+2*N_CW+2*N_CW_A,0))*ROUNDUP(G2582*DIODE_SAFETY/V_STICK,0)*PRICE_STICK</f>
        <v>162</v>
      </c>
      <c r="AG2582" s="24" t="n">
        <f aca="false">SUM(X2582:AF2582)</f>
        <v>4480.01205217</v>
      </c>
      <c r="AH2582" s="20" t="n">
        <f aca="false">FIXED_BOM</f>
        <v>3754</v>
      </c>
      <c r="AI2582" s="24" t="n">
        <f aca="false">(AG2582+AH2582)*(1+CONT)</f>
        <v>9469.1138599955</v>
      </c>
      <c r="AJ2582" s="24" t="n">
        <f aca="false">IF(AR2582&gt;0,AI2582/AR2582,1000000000000)</f>
        <v>409.095906756957</v>
      </c>
      <c r="AK2582" s="8" t="n">
        <f aca="false">IF(AND(AP2582&gt;=V_NEED,AR2582&gt;=P_MIN,AQ2582&gt;=Z_MIN,F2582&lt;=N_CAP,D2582&lt;=R_MAX,OR(CORONA_REQ=0,O2582&gt;=G2582),OR(CORE_MODE&lt;&gt;3,E_CORE&lt;=E_NULL_MAX),N_CW_A_OK="yes"),1,0)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IF(CORE_MODE=1,G2582,IF(OR(CORE_MODE=3,CORE_MODE=4),IF(A_FEED=2,0,G2582)+(CHOOSE(N_CW+1,0,1,CW_N2,CW_N3,CW_N4,CW_N5,CW_N6)+IF(A_FEED=2,CHOOSE(MIN(N_CW_A,6)+1,0,1,CW_N2,CW_N3,CW_N4,CW_N5,CW_N6),CHOOSE(MIN(N_CW_A,2)+1,0,CW_A1,CW_A2)))*CW_PER_SWING*AM2582,AM2582))</f>
        <v>40.414576892976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2*ROUNDUP(G2583*1000/V_ZENER,0)*PRICE_Z+(4+IF(CORE_MODE=1,1,0)+IF(OR(CORE_MODE=3,CORE_MODE=4),IF(A_FEED=2,0,1)+2*N_CW+2*N_CW_A,0))*ROUNDUP(G2583*DIODE_SAFETY/V_STICK,0)*PRICE_STICK</f>
        <v>162</v>
      </c>
      <c r="AG2583" s="24" t="n">
        <f aca="false">SUM(X2583:AF2583)</f>
        <v>5355.57943512</v>
      </c>
      <c r="AH2583" s="20" t="n">
        <f aca="false">FIXED_BOM</f>
        <v>3754</v>
      </c>
      <c r="AI2583" s="24" t="n">
        <f aca="false">(AG2583+AH2583)*(1+CONT)</f>
        <v>10476.016350388</v>
      </c>
      <c r="AJ2583" s="24" t="n">
        <f aca="false">IF(AR2583&gt;0,AI2583/AR2583,1000000000000)</f>
        <v>370.81016232009</v>
      </c>
      <c r="AK2583" s="8" t="n">
        <f aca="false">IF(AND(AP2583&gt;=V_NEED,AR2583&gt;=P_MIN,AQ2583&gt;=Z_MIN,F2583&lt;=N_CAP,D2583&lt;=R_MAX,OR(CORONA_REQ=0,O2583&gt;=G2583),OR(CORE_MODE&lt;&gt;3,E_CORE&lt;=E_NULL_MAX),N_CW_A_OK="yes"),1,0)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IF(CORE_MODE=1,G2583,IF(OR(CORE_MODE=3,CORE_MODE=4),IF(A_FEED=2,0,G2583)+(CHOOSE(N_CW+1,0,1,CW_N2,CW_N3,CW_N4,CW_N5,CW_N6)+IF(A_FEED=2,CHOOSE(MIN(N_CW_A,6)+1,0,1,CW_N2,CW_N3,CW_N4,CW_N5,CW_N6),CHOOSE(MIN(N_CW_A,2)+1,0,CW_A1,CW_A2)))*CW_PER_SWING*AM2583,AM2583))</f>
        <v>40.66162528428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2*ROUNDUP(G2584*1000/V_ZENER,0)*PRICE_Z+(4+IF(CORE_MODE=1,1,0)+IF(OR(CORE_MODE=3,CORE_MODE=4),IF(A_FEED=2,0,1)+2*N_CW+2*N_CW_A,0))*ROUNDUP(G2584*DIODE_SAFETY/V_STICK,0)*PRICE_STICK</f>
        <v>162</v>
      </c>
      <c r="AG2584" s="24" t="n">
        <f aca="false">SUM(X2584:AF2584)</f>
        <v>6960.38411973</v>
      </c>
      <c r="AH2584" s="20" t="n">
        <f aca="false">FIXED_BOM</f>
        <v>3754</v>
      </c>
      <c r="AI2584" s="24" t="n">
        <f aca="false">(AG2584+AH2584)*(1+CONT)</f>
        <v>12321.5417376895</v>
      </c>
      <c r="AJ2584" s="24" t="n">
        <f aca="false">IF(AR2584&gt;0,AI2584/AR2584,1000000000000)</f>
        <v>320.640484000624</v>
      </c>
      <c r="AK2584" s="8" t="n">
        <f aca="false">IF(AND(AP2584&gt;=V_NEED,AR2584&gt;=P_MIN,AQ2584&gt;=Z_MIN,F2584&lt;=N_CAP,D2584&lt;=R_MAX,OR(CORONA_REQ=0,O2584&gt;=G2584),OR(CORE_MODE&lt;&gt;3,E_CORE&lt;=E_NULL_MAX),N_CW_A_OK="yes"),1,0)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IF(CORE_MODE=1,G2584,IF(OR(CORE_MODE=3,CORE_MODE=4),IF(A_FEED=2,0,G2584)+(CHOOSE(N_CW+1,0,1,CW_N2,CW_N3,CW_N4,CW_N5,CW_N6)+IF(A_FEED=2,CHOOSE(MIN(N_CW_A,6)+1,0,1,CW_N2,CW_N3,CW_N4,CW_N5,CW_N6),CHOOSE(MIN(N_CW_A,2)+1,0,CW_A1,CW_A2)))*CW_PER_SWING*AM2584,AM2584))</f>
        <v>41.08805158887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2*ROUNDUP(G2585*1000/V_ZENER,0)*PRICE_Z+(4+IF(CORE_MODE=1,1,0)+IF(OR(CORE_MODE=3,CORE_MODE=4),IF(A_FEED=2,0,1)+2*N_CW+2*N_CW_A,0))*ROUNDUP(G2585*DIODE_SAFETY/V_STICK,0)*PRICE_STICK</f>
        <v>162</v>
      </c>
      <c r="AG2585" s="24" t="n">
        <f aca="false">SUM(X2585:AF2585)</f>
        <v>2320.72955234</v>
      </c>
      <c r="AH2585" s="20" t="n">
        <f aca="false">FIXED_BOM</f>
        <v>3754</v>
      </c>
      <c r="AI2585" s="24" t="n">
        <f aca="false">(AG2585+AH2585)*(1+CONT)</f>
        <v>6985.938985191</v>
      </c>
      <c r="AJ2585" s="24" t="n">
        <f aca="false">IF(AR2585&gt;0,AI2585/AR2585,1000000000000)</f>
        <v>739.779729370306</v>
      </c>
      <c r="AK2585" s="8" t="n">
        <f aca="false">IF(AND(AP2585&gt;=V_NEED,AR2585&gt;=P_MIN,AQ2585&gt;=Z_MIN,F2585&lt;=N_CAP,D2585&lt;=R_MAX,OR(CORONA_REQ=0,O2585&gt;=G2585),OR(CORE_MODE&lt;&gt;3,E_CORE&lt;=E_NULL_MAX),N_CW_A_OK="yes"),1,0)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IF(CORE_MODE=1,G2585,IF(OR(CORE_MODE=3,CORE_MODE=4),IF(A_FEED=2,0,G2585)+(CHOOSE(N_CW+1,0,1,CW_N2,CW_N3,CW_N4,CW_N5,CW_N6)+IF(A_FEED=2,CHOOSE(MIN(N_CW_A,6)+1,0,1,CW_N2,CW_N3,CW_N4,CW_N5,CW_N6),CHOOSE(MIN(N_CW_A,2)+1,0,CW_A1,CW_A2)))*CW_PER_SWING*AM2585,AM2585))</f>
        <v>39.566185280622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2*ROUNDUP(G2586*1000/V_ZENER,0)*PRICE_Z+(4+IF(CORE_MODE=1,1,0)+IF(OR(CORE_MODE=3,CORE_MODE=4),IF(A_FEED=2,0,1)+2*N_CW+2*N_CW_A,0))*ROUNDUP(G2586*DIODE_SAFETY/V_STICK,0)*PRICE_STICK</f>
        <v>162</v>
      </c>
      <c r="AG2586" s="24" t="n">
        <f aca="false">SUM(X2586:AF2586)</f>
        <v>3064.18149734</v>
      </c>
      <c r="AH2586" s="20" t="n">
        <f aca="false">FIXED_BOM</f>
        <v>3754</v>
      </c>
      <c r="AI2586" s="24" t="n">
        <f aca="false">(AG2586+AH2586)*(1+CONT)</f>
        <v>7840.908721941</v>
      </c>
      <c r="AJ2586" s="24" t="n">
        <f aca="false">IF(AR2586&gt;0,AI2586/AR2586,1000000000000)</f>
        <v>508.2895873738</v>
      </c>
      <c r="AK2586" s="8" t="n">
        <f aca="false">IF(AND(AP2586&gt;=V_NEED,AR2586&gt;=P_MIN,AQ2586&gt;=Z_MIN,F2586&lt;=N_CAP,D2586&lt;=R_MAX,OR(CORONA_REQ=0,O2586&gt;=G2586),OR(CORE_MODE&lt;&gt;3,E_CORE&lt;=E_NULL_MAX),N_CW_A_OK="yes"),1,0)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IF(CORE_MODE=1,G2586,IF(OR(CORE_MODE=3,CORE_MODE=4),IF(A_FEED=2,0,G2586)+(CHOOSE(N_CW+1,0,1,CW_N2,CW_N3,CW_N4,CW_N5,CW_N6)+IF(A_FEED=2,CHOOSE(MIN(N_CW_A,6)+1,0,1,CW_N2,CW_N3,CW_N4,CW_N5,CW_N6),CHOOSE(MIN(N_CW_A,2)+1,0,CW_A1,CW_A2)))*CW_PER_SWING*AM2586,AM2586))</f>
        <v>39.896748965502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2*ROUNDUP(G2587*1000/V_ZENER,0)*PRICE_Z+(4+IF(CORE_MODE=1,1,0)+IF(OR(CORE_MODE=3,CORE_MODE=4),IF(A_FEED=2,0,1)+2*N_CW+2*N_CW_A,0))*ROUNDUP(G2587*DIODE_SAFETY/V_STICK,0)*PRICE_STICK</f>
        <v>162</v>
      </c>
      <c r="AG2587" s="24" t="n">
        <f aca="false">SUM(X2587:AF2587)</f>
        <v>3953.96357363</v>
      </c>
      <c r="AH2587" s="20" t="n">
        <f aca="false">FIXED_BOM</f>
        <v>3754</v>
      </c>
      <c r="AI2587" s="24" t="n">
        <f aca="false">(AG2587+AH2587)*(1+CONT)</f>
        <v>8864.1581096745</v>
      </c>
      <c r="AJ2587" s="24" t="n">
        <f aca="false">IF(AR2587&gt;0,AI2587/AR2587,1000000000000)</f>
        <v>413.959068643944</v>
      </c>
      <c r="AK2587" s="8" t="n">
        <f aca="false">IF(AND(AP2587&gt;=V_NEED,AR2587&gt;=P_MIN,AQ2587&gt;=Z_MIN,F2587&lt;=N_CAP,D2587&lt;=R_MAX,OR(CORONA_REQ=0,O2587&gt;=G2587),OR(CORE_MODE&lt;&gt;3,E_CORE&lt;=E_NULL_MAX),N_CW_A_OK="yes"),1,0)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IF(CORE_MODE=1,G2587,IF(OR(CORE_MODE=3,CORE_MODE=4),IF(A_FEED=2,0,G2587)+(CHOOSE(N_CW+1,0,1,CW_N2,CW_N3,CW_N4,CW_N5,CW_N6)+IF(A_FEED=2,CHOOSE(MIN(N_CW_A,6)+1,0,1,CW_N2,CW_N3,CW_N4,CW_N5,CW_N6),CHOOSE(MIN(N_CW_A,2)+1,0,CW_A1,CW_A2)))*CW_PER_SWING*AM2587,AM2587))</f>
        <v>40.222796474718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2*ROUNDUP(G2588*1000/V_ZENER,0)*PRICE_Z+(4+IF(CORE_MODE=1,1,0)+IF(OR(CORE_MODE=3,CORE_MODE=4),IF(A_FEED=2,0,1)+2*N_CW+2*N_CW_A,0))*ROUNDUP(G2588*DIODE_SAFETY/V_STICK,0)*PRICE_STICK</f>
        <v>162</v>
      </c>
      <c r="AG2588" s="24" t="n">
        <f aca="false">SUM(X2588:AF2588)</f>
        <v>4843.74559642</v>
      </c>
      <c r="AH2588" s="20" t="n">
        <f aca="false">FIXED_BOM</f>
        <v>3754</v>
      </c>
      <c r="AI2588" s="24" t="n">
        <f aca="false">(AG2588+AH2588)*(1+CONT)</f>
        <v>9887.407435883</v>
      </c>
      <c r="AJ2588" s="24" t="n">
        <f aca="false">IF(AR2588&gt;0,AI2588/AR2588,1000000000000)</f>
        <v>361.001506084379</v>
      </c>
      <c r="AK2588" s="8" t="n">
        <f aca="false">IF(AND(AP2588&gt;=V_NEED,AR2588&gt;=P_MIN,AQ2588&gt;=Z_MIN,F2588&lt;=N_CAP,D2588&lt;=R_MAX,OR(CORONA_REQ=0,O2588&gt;=G2588),OR(CORE_MODE&lt;&gt;3,E_CORE&lt;=E_NULL_MAX),N_CW_A_OK="yes"),1,0)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IF(CORE_MODE=1,G2588,IF(OR(CORE_MODE=3,CORE_MODE=4),IF(A_FEED=2,0,G2588)+(CHOOSE(N_CW+1,0,1,CW_N2,CW_N3,CW_N4,CW_N5,CW_N6)+IF(A_FEED=2,CHOOSE(MIN(N_CW_A,6)+1,0,1,CW_N2,CW_N3,CW_N4,CW_N5,CW_N6),CHOOSE(MIN(N_CW_A,2)+1,0,CW_A1,CW_A2)))*CW_PER_SWING*AM2588,AM2588))</f>
        <v>40.527128988918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2*ROUNDUP(G2589*1000/V_ZENER,0)*PRICE_Z+(4+IF(CORE_MODE=1,1,0)+IF(OR(CORE_MODE=3,CORE_MODE=4),IF(A_FEED=2,0,1)+2*N_CW+2*N_CW_A,0))*ROUNDUP(G2589*DIODE_SAFETY/V_STICK,0)*PRICE_STICK</f>
        <v>162</v>
      </c>
      <c r="AG2589" s="24" t="n">
        <f aca="false">SUM(X2589:AF2589)</f>
        <v>5587.19746295</v>
      </c>
      <c r="AH2589" s="20" t="n">
        <f aca="false">FIXED_BOM</f>
        <v>3754</v>
      </c>
      <c r="AI2589" s="24" t="n">
        <f aca="false">(AG2589+AH2589)*(1+CONT)</f>
        <v>10742.3770823925</v>
      </c>
      <c r="AJ2589" s="24" t="n">
        <f aca="false">IF(AR2589&gt;0,AI2589/AR2589,1000000000000)</f>
        <v>321.760238162285</v>
      </c>
      <c r="AK2589" s="8" t="n">
        <f aca="false">IF(AND(AP2589&gt;=V_NEED,AR2589&gt;=P_MIN,AQ2589&gt;=Z_MIN,F2589&lt;=N_CAP,D2589&lt;=R_MAX,OR(CORONA_REQ=0,O2589&gt;=G2589),OR(CORE_MODE&lt;&gt;3,E_CORE&lt;=E_NULL_MAX),N_CW_A_OK="yes"),1,0)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IF(CORE_MODE=1,G2589,IF(OR(CORE_MODE=3,CORE_MODE=4),IF(A_FEED=2,0,G2589)+(CHOOSE(N_CW+1,0,1,CW_N2,CW_N3,CW_N4,CW_N5,CW_N6)+IF(A_FEED=2,CHOOSE(MIN(N_CW_A,6)+1,0,1,CW_N2,CW_N3,CW_N4,CW_N5,CW_N6),CHOOSE(MIN(N_CW_A,2)+1,0,CW_A1,CW_A2)))*CW_PER_SWING*AM2589,AM2589))</f>
        <v>40.77264086181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2*ROUNDUP(G2590*1000/V_ZENER,0)*PRICE_Z+(4+IF(CORE_MODE=1,1,0)+IF(OR(CORE_MODE=3,CORE_MODE=4),IF(A_FEED=2,0,1)+2*N_CW+2*N_CW_A,0))*ROUNDUP(G2590*DIODE_SAFETY/V_STICK,0)*PRICE_STICK</f>
        <v>162</v>
      </c>
      <c r="AG2590" s="24" t="n">
        <f aca="false">SUM(X2590:AF2590)</f>
        <v>7366.761699</v>
      </c>
      <c r="AH2590" s="20" t="n">
        <f aca="false">FIXED_BOM</f>
        <v>3754</v>
      </c>
      <c r="AI2590" s="24" t="n">
        <f aca="false">(AG2590+AH2590)*(1+CONT)</f>
        <v>12788.87595385</v>
      </c>
      <c r="AJ2590" s="24" t="n">
        <f aca="false">IF(AR2590&gt;0,AI2590/AR2590,1000000000000)</f>
        <v>281.794140560739</v>
      </c>
      <c r="AK2590" s="8" t="n">
        <f aca="false">IF(AND(AP2590&gt;=V_NEED,AR2590&gt;=P_MIN,AQ2590&gt;=Z_MIN,F2590&lt;=N_CAP,D2590&lt;=R_MAX,OR(CORONA_REQ=0,O2590&gt;=G2590),OR(CORE_MODE&lt;&gt;3,E_CORE&lt;=E_NULL_MAX),N_CW_A_OK="yes"),1,0)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IF(CORE_MODE=1,G2590,IF(OR(CORE_MODE=3,CORE_MODE=4),IF(A_FEED=2,0,G2590)+(CHOOSE(N_CW+1,0,1,CW_N2,CW_N3,CW_N4,CW_N5,CW_N6)+IF(A_FEED=2,CHOOSE(MIN(N_CW_A,6)+1,0,1,CW_N2,CW_N3,CW_N4,CW_N5,CW_N6),CHOOSE(MIN(N_CW_A,2)+1,0,CW_A1,CW_A2)))*CW_PER_SWING*AM2590,AM2590))</f>
        <v>41.48311084632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2*ROUNDUP(G2591*1000/V_ZENER,0)*PRICE_Z+(4+IF(CORE_MODE=1,1,0)+IF(OR(CORE_MODE=3,CORE_MODE=4),IF(A_FEED=2,0,1)+2*N_CW+2*N_CW_A,0))*ROUNDUP(G2591*DIODE_SAFETY/V_STICK,0)*PRICE_STICK</f>
        <v>162</v>
      </c>
      <c r="AG2591" s="24" t="n">
        <f aca="false">SUM(X2591:AF2591)</f>
        <v>2349.15882902</v>
      </c>
      <c r="AH2591" s="20" t="n">
        <f aca="false">FIXED_BOM</f>
        <v>3754</v>
      </c>
      <c r="AI2591" s="24" t="n">
        <f aca="false">(AG2591+AH2591)*(1+CONT)</f>
        <v>7018.632653373</v>
      </c>
      <c r="AJ2591" s="24" t="n">
        <f aca="false">IF(AR2591&gt;0,AI2591/AR2591,1000000000000)</f>
        <v>679.360666121233</v>
      </c>
      <c r="AK2591" s="8" t="n">
        <f aca="false">IF(AND(AP2591&gt;=V_NEED,AR2591&gt;=P_MIN,AQ2591&gt;=Z_MIN,F2591&lt;=N_CAP,D2591&lt;=R_MAX,OR(CORONA_REQ=0,O2591&gt;=G2591),OR(CORE_MODE&lt;&gt;3,E_CORE&lt;=E_NULL_MAX),N_CW_A_OK="yes"),1,0)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IF(CORE_MODE=1,G2591,IF(OR(CORE_MODE=3,CORE_MODE=4),IF(A_FEED=2,0,G2591)+(CHOOSE(N_CW+1,0,1,CW_N2,CW_N3,CW_N4,CW_N5,CW_N6)+IF(A_FEED=2,CHOOSE(MIN(N_CW_A,6)+1,0,1,CW_N2,CW_N3,CW_N4,CW_N5,CW_N6),CHOOSE(MIN(N_CW_A,2)+1,0,CW_A1,CW_A2)))*CW_PER_SWING*AM2591,AM2591))</f>
        <v>39.35129766282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2*ROUNDUP(G2592*1000/V_ZENER,0)*PRICE_Z+(4+IF(CORE_MODE=1,1,0)+IF(OR(CORE_MODE=3,CORE_MODE=4),IF(A_FEED=2,0,1)+2*N_CW+2*N_CW_A,0))*ROUNDUP(G2592*DIODE_SAFETY/V_STICK,0)*PRICE_STICK</f>
        <v>162</v>
      </c>
      <c r="AG2592" s="24" t="n">
        <f aca="false">SUM(X2592:AF2592)</f>
        <v>3253.15561015</v>
      </c>
      <c r="AH2592" s="20" t="n">
        <f aca="false">FIXED_BOM</f>
        <v>3754</v>
      </c>
      <c r="AI2592" s="24" t="n">
        <f aca="false">(AG2592+AH2592)*(1+CONT)</f>
        <v>8058.2289516725</v>
      </c>
      <c r="AJ2592" s="24" t="n">
        <f aca="false">IF(AR2592&gt;0,AI2592/AR2592,1000000000000)</f>
        <v>479.943051215431</v>
      </c>
      <c r="AK2592" s="8" t="n">
        <f aca="false">IF(AND(AP2592&gt;=V_NEED,AR2592&gt;=P_MIN,AQ2592&gt;=Z_MIN,F2592&lt;=N_CAP,D2592&lt;=R_MAX,OR(CORONA_REQ=0,O2592&gt;=G2592),OR(CORE_MODE&lt;&gt;3,E_CORE&lt;=E_NULL_MAX),N_CW_A_OK="yes"),1,0)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IF(CORE_MODE=1,G2592,IF(OR(CORE_MODE=3,CORE_MODE=4),IF(A_FEED=2,0,G2592)+(CHOOSE(N_CW+1,0,1,CW_N2,CW_N3,CW_N4,CW_N5,CW_N6)+IF(A_FEED=2,CHOOSE(MIN(N_CW_A,6)+1,0,1,CW_N2,CW_N3,CW_N4,CW_N5,CW_N6),CHOOSE(MIN(N_CW_A,2)+1,0,CW_A1,CW_A2)))*CW_PER_SWING*AM2592,AM2592))</f>
        <v>39.692795246676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2*ROUNDUP(G2593*1000/V_ZENER,0)*PRICE_Z+(4+IF(CORE_MODE=1,1,0)+IF(OR(CORE_MODE=3,CORE_MODE=4),IF(A_FEED=2,0,1)+2*N_CW+2*N_CW_A,0))*ROUNDUP(G2593*DIODE_SAFETY/V_STICK,0)*PRICE_STICK</f>
        <v>162</v>
      </c>
      <c r="AG2593" s="24" t="n">
        <f aca="false">SUM(X2593:AF2593)</f>
        <v>4157.15226978</v>
      </c>
      <c r="AH2593" s="20" t="n">
        <f aca="false">FIXED_BOM</f>
        <v>3754</v>
      </c>
      <c r="AI2593" s="24" t="n">
        <f aca="false">(AG2593+AH2593)*(1+CONT)</f>
        <v>9097.825110247</v>
      </c>
      <c r="AJ2593" s="24" t="n">
        <f aca="false">IF(AR2593&gt;0,AI2593/AR2593,1000000000000)</f>
        <v>390.887426478281</v>
      </c>
      <c r="AK2593" s="8" t="n">
        <f aca="false">IF(AND(AP2593&gt;=V_NEED,AR2593&gt;=P_MIN,AQ2593&gt;=Z_MIN,F2593&lt;=N_CAP,D2593&lt;=R_MAX,OR(CORONA_REQ=0,O2593&gt;=G2593),OR(CORE_MODE&lt;&gt;3,E_CORE&lt;=E_NULL_MAX),N_CW_A_OK="yes"),1,0)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IF(CORE_MODE=1,G2593,IF(OR(CORE_MODE=3,CORE_MODE=4),IF(A_FEED=2,0,G2593)+(CHOOSE(N_CW+1,0,1,CW_N2,CW_N3,CW_N4,CW_N5,CW_N6)+IF(A_FEED=2,CHOOSE(MIN(N_CW_A,6)+1,0,1,CW_N2,CW_N3,CW_N4,CW_N5,CW_N6),CHOOSE(MIN(N_CW_A,2)+1,0,CW_A1,CW_A2)))*CW_PER_SWING*AM2593,AM2593))</f>
        <v>40.082489423262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2*ROUNDUP(G2594*1000/V_ZENER,0)*PRICE_Z+(4+IF(CORE_MODE=1,1,0)+IF(OR(CORE_MODE=3,CORE_MODE=4),IF(A_FEED=2,0,1)+2*N_CW+2*N_CW_A,0))*ROUNDUP(G2594*DIODE_SAFETY/V_STICK,0)*PRICE_STICK</f>
        <v>162</v>
      </c>
      <c r="AG2594" s="24" t="n">
        <f aca="false">SUM(X2594:AF2594)</f>
        <v>5061.14904941</v>
      </c>
      <c r="AH2594" s="20" t="n">
        <f aca="false">FIXED_BOM</f>
        <v>3754</v>
      </c>
      <c r="AI2594" s="24" t="n">
        <f aca="false">(AG2594+AH2594)*(1+CONT)</f>
        <v>10137.4214068215</v>
      </c>
      <c r="AJ2594" s="24" t="n">
        <f aca="false">IF(AR2594&gt;0,AI2594/AR2594,1000000000000)</f>
        <v>340.946837200314</v>
      </c>
      <c r="AK2594" s="8" t="n">
        <f aca="false">IF(AND(AP2594&gt;=V_NEED,AR2594&gt;=P_MIN,AQ2594&gt;=Z_MIN,F2594&lt;=N_CAP,D2594&lt;=R_MAX,OR(CORONA_REQ=0,O2594&gt;=G2594),OR(CORE_MODE&lt;&gt;3,E_CORE&lt;=E_NULL_MAX),N_CW_A_OK="yes"),1,0)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IF(CORE_MODE=1,G2594,IF(OR(CORE_MODE=3,CORE_MODE=4),IF(A_FEED=2,0,G2594)+(CHOOSE(N_CW+1,0,1,CW_N2,CW_N3,CW_N4,CW_N5,CW_N6)+IF(A_FEED=2,CHOOSE(MIN(N_CW_A,6)+1,0,1,CW_N2,CW_N3,CW_N4,CW_N5,CW_N6),CHOOSE(MIN(N_CW_A,2)+1,0,CW_A1,CW_A2)))*CW_PER_SWING*AM2594,AM2594))</f>
        <v>40.378901651946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2*ROUNDUP(G2595*1000/V_ZENER,0)*PRICE_Z+(4+IF(CORE_MODE=1,1,0)+IF(OR(CORE_MODE=3,CORE_MODE=4),IF(A_FEED=2,0,1)+2*N_CW+2*N_CW_A,0))*ROUNDUP(G2595*DIODE_SAFETY/V_STICK,0)*PRICE_STICK</f>
        <v>162</v>
      </c>
      <c r="AG2595" s="24" t="n">
        <f aca="false">SUM(X2595:AF2595)</f>
        <v>5965.14578251</v>
      </c>
      <c r="AH2595" s="20" t="n">
        <f aca="false">FIXED_BOM</f>
        <v>3754</v>
      </c>
      <c r="AI2595" s="24" t="n">
        <f aca="false">(AG2595+AH2595)*(1+CONT)</f>
        <v>11177.0176498865</v>
      </c>
      <c r="AJ2595" s="24" t="n">
        <f aca="false">IF(AR2595&gt;0,AI2595/AR2595,1000000000000)</f>
        <v>308.724926356129</v>
      </c>
      <c r="AK2595" s="8" t="n">
        <f aca="false">IF(AND(AP2595&gt;=V_NEED,AR2595&gt;=P_MIN,AQ2595&gt;=Z_MIN,F2595&lt;=N_CAP,D2595&lt;=R_MAX,OR(CORONA_REQ=0,O2595&gt;=G2595),OR(CORE_MODE&lt;&gt;3,E_CORE&lt;=E_NULL_MAX),N_CW_A_OK="yes"),1,0)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IF(CORE_MODE=1,G2595,IF(OR(CORE_MODE=3,CORE_MODE=4),IF(A_FEED=2,0,G2595)+(CHOOSE(N_CW+1,0,1,CW_N2,CW_N3,CW_N4,CW_N5,CW_N6)+IF(A_FEED=2,CHOOSE(MIN(N_CW_A,6)+1,0,1,CW_N2,CW_N3,CW_N4,CW_N5,CW_N6),CHOOSE(MIN(N_CW_A,2)+1,0,CW_A1,CW_A2)))*CW_PER_SWING*AM2595,AM2595))</f>
        <v>40.715590187844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2*ROUNDUP(G2596*1000/V_ZENER,0)*PRICE_Z+(4+IF(CORE_MODE=1,1,0)+IF(OR(CORE_MODE=3,CORE_MODE=4),IF(A_FEED=2,0,1)+2*N_CW+2*N_CW_A,0))*ROUNDUP(G2596*DIODE_SAFETY/V_STICK,0)*PRICE_STICK</f>
        <v>162</v>
      </c>
      <c r="AG2596" s="24" t="n">
        <f aca="false">SUM(X2596:AF2596)</f>
        <v>7773.13923374</v>
      </c>
      <c r="AH2596" s="20" t="n">
        <f aca="false">FIXED_BOM</f>
        <v>3754</v>
      </c>
      <c r="AI2596" s="24" t="n">
        <f aca="false">(AG2596+AH2596)*(1+CONT)</f>
        <v>13256.210118801</v>
      </c>
      <c r="AJ2596" s="24" t="n">
        <f aca="false">IF(AR2596&gt;0,AI2596/AR2596,1000000000000)</f>
        <v>269.724631078182</v>
      </c>
      <c r="AK2596" s="8" t="n">
        <f aca="false">IF(AND(AP2596&gt;=V_NEED,AR2596&gt;=P_MIN,AQ2596&gt;=Z_MIN,F2596&lt;=N_CAP,D2596&lt;=R_MAX,OR(CORONA_REQ=0,O2596&gt;=G2596),OR(CORE_MODE&lt;&gt;3,E_CORE&lt;=E_NULL_MAX),N_CW_A_OK="yes"),1,0)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IF(CORE_MODE=1,G2596,IF(OR(CORE_MODE=3,CORE_MODE=4),IF(A_FEED=2,0,G2596)+(CHOOSE(N_CW+1,0,1,CW_N2,CW_N3,CW_N4,CW_N5,CW_N6)+IF(A_FEED=2,CHOOSE(MIN(N_CW_A,6)+1,0,1,CW_N2,CW_N3,CW_N4,CW_N5,CW_N6),CHOOSE(MIN(N_CW_A,2)+1,0,CW_A1,CW_A2)))*CW_PER_SWING*AM2596,AM2596))</f>
        <v>41.50586150568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2*ROUNDUP(G2597*1000/V_ZENER,0)*PRICE_Z+(4+IF(CORE_MODE=1,1,0)+IF(OR(CORE_MODE=3,CORE_MODE=4),IF(A_FEED=2,0,1)+2*N_CW+2*N_CW_A,0))*ROUNDUP(G2597*DIODE_SAFETY/V_STICK,0)*PRICE_STICK</f>
        <v>162</v>
      </c>
      <c r="AG2597" s="24" t="n">
        <f aca="false">SUM(X2597:AF2597)</f>
        <v>2293.45472169</v>
      </c>
      <c r="AH2597" s="20" t="n">
        <f aca="false">FIXED_BOM</f>
        <v>3754</v>
      </c>
      <c r="AI2597" s="24" t="n">
        <f aca="false">(AG2597+AH2597)*(1+CONT)</f>
        <v>6954.5729299435</v>
      </c>
      <c r="AJ2597" s="24" t="n">
        <f aca="false">IF(AR2597&gt;0,AI2597/AR2597,1000000000000)</f>
        <v>895.541619609986</v>
      </c>
      <c r="AK2597" s="8" t="n">
        <f aca="false">IF(AND(AP2597&gt;=V_NEED,AR2597&gt;=P_MIN,AQ2597&gt;=Z_MIN,F2597&lt;=N_CAP,D2597&lt;=R_MAX,OR(CORONA_REQ=0,O2597&gt;=G2597),OR(CORE_MODE&lt;&gt;3,E_CORE&lt;=E_NULL_MAX),N_CW_A_OK="yes"),1,0)</f>
        <v>1</v>
      </c>
      <c r="AL2597" s="31" t="n">
        <f aca="false">IF(AK2597=1,IF(OBJECTIVE=1,AI2597,AJ2597),1000000000000)+ROW()*0.000000001</f>
        <v>6954.5729325405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IF(CORE_MODE=1,G2597,IF(OR(CORE_MODE=3,CORE_MODE=4),IF(A_FEED=2,0,G2597)+(CHOOSE(N_CW+1,0,1,CW_N2,CW_N3,CW_N4,CW_N5,CW_N6)+IF(A_FEED=2,CHOOSE(MIN(N_CW_A,6)+1,0,1,CW_N2,CW_N3,CW_N4,CW_N5,CW_N6),CHOOSE(MIN(N_CW_A,2)+1,0,CW_A1,CW_A2)))*CW_PER_SWING*AM2597,AM2597))</f>
        <v>39.470178347028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2*ROUNDUP(G2598*1000/V_ZENER,0)*PRICE_Z+(4+IF(CORE_MODE=1,1,0)+IF(OR(CORE_MODE=3,CORE_MODE=4),IF(A_FEED=2,0,1)+2*N_CW+2*N_CW_A,0))*ROUNDUP(G2598*DIODE_SAFETY/V_STICK,0)*PRICE_STICK</f>
        <v>162</v>
      </c>
      <c r="AG2598" s="24" t="n">
        <f aca="false">SUM(X2598:AF2598)</f>
        <v>3076.48985107</v>
      </c>
      <c r="AH2598" s="20" t="n">
        <f aca="false">FIXED_BOM</f>
        <v>3754</v>
      </c>
      <c r="AI2598" s="24" t="n">
        <f aca="false">(AG2598+AH2598)*(1+CONT)</f>
        <v>7855.0633287305</v>
      </c>
      <c r="AJ2598" s="24" t="n">
        <f aca="false">IF(AR2598&gt;0,AI2598/AR2598,1000000000000)</f>
        <v>615.014286438109</v>
      </c>
      <c r="AK2598" s="8" t="n">
        <f aca="false">IF(AND(AP2598&gt;=V_NEED,AR2598&gt;=P_MIN,AQ2598&gt;=Z_MIN,F2598&lt;=N_CAP,D2598&lt;=R_MAX,OR(CORONA_REQ=0,O2598&gt;=G2598),OR(CORE_MODE&lt;&gt;3,E_CORE&lt;=E_NULL_MAX),N_CW_A_OK="yes"),1,0)</f>
        <v>1</v>
      </c>
      <c r="AL2598" s="31" t="n">
        <f aca="false">IF(AK2598=1,IF(OBJECTIVE=1,AI2598,AJ2598),1000000000000)+ROW()*0.000000001</f>
        <v>7855.0633313285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IF(CORE_MODE=1,G2598,IF(OR(CORE_MODE=3,CORE_MODE=4),IF(A_FEED=2,0,G2598)+(CHOOSE(N_CW+1,0,1,CW_N2,CW_N3,CW_N4,CW_N5,CW_N6)+IF(A_FEED=2,CHOOSE(MIN(N_CW_A,6)+1,0,1,CW_N2,CW_N3,CW_N4,CW_N5,CW_N6),CHOOSE(MIN(N_CW_A,2)+1,0,CW_A1,CW_A2)))*CW_PER_SWING*AM2598,AM2598))</f>
        <v>39.801412667016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2*ROUNDUP(G2599*1000/V_ZENER,0)*PRICE_Z+(4+IF(CORE_MODE=1,1,0)+IF(OR(CORE_MODE=3,CORE_MODE=4),IF(A_FEED=2,0,1)+2*N_CW+2*N_CW_A,0))*ROUNDUP(G2599*DIODE_SAFETY/V_STICK,0)*PRICE_STICK</f>
        <v>162</v>
      </c>
      <c r="AG2599" s="24" t="n">
        <f aca="false">SUM(X2599:AF2599)</f>
        <v>4025.79961668</v>
      </c>
      <c r="AH2599" s="20" t="n">
        <f aca="false">FIXED_BOM</f>
        <v>3754</v>
      </c>
      <c r="AI2599" s="24" t="n">
        <f aca="false">(AG2599+AH2599)*(1+CONT)</f>
        <v>8946.769559182</v>
      </c>
      <c r="AJ2599" s="24" t="n">
        <f aca="false">IF(AR2599&gt;0,AI2599/AR2599,1000000000000)</f>
        <v>502.475264611233</v>
      </c>
      <c r="AK2599" s="8" t="n">
        <f aca="false">IF(AND(AP2599&gt;=V_NEED,AR2599&gt;=P_MIN,AQ2599&gt;=Z_MIN,F2599&lt;=N_CAP,D2599&lt;=R_MAX,OR(CORONA_REQ=0,O2599&gt;=G2599),OR(CORE_MODE&lt;&gt;3,E_CORE&lt;=E_NULL_MAX),N_CW_A_OK="yes"),1,0)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IF(CORE_MODE=1,G2599,IF(OR(CORE_MODE=3,CORE_MODE=4),IF(A_FEED=2,0,G2599)+(CHOOSE(N_CW+1,0,1,CW_N2,CW_N3,CW_N4,CW_N5,CW_N6)+IF(A_FEED=2,CHOOSE(MIN(N_CW_A,6)+1,0,1,CW_N2,CW_N3,CW_N4,CW_N5,CW_N6),CHOOSE(MIN(N_CW_A,2)+1,0,CW_A1,CW_A2)))*CW_PER_SWING*AM2599,AM2599))</f>
        <v>40.026737574252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2*ROUNDUP(G2600*1000/V_ZENER,0)*PRICE_Z+(4+IF(CORE_MODE=1,1,0)+IF(OR(CORE_MODE=3,CORE_MODE=4),IF(A_FEED=2,0,1)+2*N_CW+2*N_CW_A,0))*ROUNDUP(G2600*DIODE_SAFETY/V_STICK,0)*PRICE_STICK</f>
        <v>162</v>
      </c>
      <c r="AG2600" s="24" t="n">
        <f aca="false">SUM(X2600:AF2600)</f>
        <v>4808.83480606</v>
      </c>
      <c r="AH2600" s="20" t="n">
        <f aca="false">FIXED_BOM</f>
        <v>3754</v>
      </c>
      <c r="AI2600" s="24" t="n">
        <f aca="false">(AG2600+AH2600)*(1+CONT)</f>
        <v>9847.260026969</v>
      </c>
      <c r="AJ2600" s="24" t="n">
        <f aca="false">IF(AR2600&gt;0,AI2600/AR2600,1000000000000)</f>
        <v>431.203699021767</v>
      </c>
      <c r="AK2600" s="8" t="n">
        <f aca="false">IF(AND(AP2600&gt;=V_NEED,AR2600&gt;=P_MIN,AQ2600&gt;=Z_MIN,F2600&lt;=N_CAP,D2600&lt;=R_MAX,OR(CORONA_REQ=0,O2600&gt;=G2600),OR(CORE_MODE&lt;&gt;3,E_CORE&lt;=E_NULL_MAX),N_CW_A_OK="yes"),1,0)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IF(CORE_MODE=1,G2600,IF(OR(CORE_MODE=3,CORE_MODE=4),IF(A_FEED=2,0,G2600)+(CHOOSE(N_CW+1,0,1,CW_N2,CW_N3,CW_N4,CW_N5,CW_N6)+IF(A_FEED=2,CHOOSE(MIN(N_CW_A,6)+1,0,1,CW_N2,CW_N3,CW_N4,CW_N5,CW_N6),CHOOSE(MIN(N_CW_A,2)+1,0,CW_A1,CW_A2)))*CW_PER_SWING*AM2600,AM2600))</f>
        <v>40.33061592417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2*ROUNDUP(G2601*1000/V_ZENER,0)*PRICE_Z+(4+IF(CORE_MODE=1,1,0)+IF(OR(CORE_MODE=3,CORE_MODE=4),IF(A_FEED=2,0,1)+2*N_CW+2*N_CW_A,0))*ROUNDUP(G2601*DIODE_SAFETY/V_STICK,0)*PRICE_STICK</f>
        <v>162</v>
      </c>
      <c r="AG2601" s="24" t="n">
        <f aca="false">SUM(X2601:AF2601)</f>
        <v>5758.14445017</v>
      </c>
      <c r="AH2601" s="20" t="n">
        <f aca="false">FIXED_BOM</f>
        <v>3754</v>
      </c>
      <c r="AI2601" s="24" t="n">
        <f aca="false">(AG2601+AH2601)*(1+CONT)</f>
        <v>10938.9661176955</v>
      </c>
      <c r="AJ2601" s="24" t="n">
        <f aca="false">IF(AR2601&gt;0,AI2601/AR2601,1000000000000)</f>
        <v>392.869460688492</v>
      </c>
      <c r="AK2601" s="8" t="n">
        <f aca="false">IF(AND(AP2601&gt;=V_NEED,AR2601&gt;=P_MIN,AQ2601&gt;=Z_MIN,F2601&lt;=N_CAP,D2601&lt;=R_MAX,OR(CORONA_REQ=0,O2601&gt;=G2601),OR(CORE_MODE&lt;&gt;3,E_CORE&lt;=E_NULL_MAX),N_CW_A_OK="yes"),1,0)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IF(CORE_MODE=1,G2601,IF(OR(CORE_MODE=3,CORE_MODE=4),IF(A_FEED=2,0,G2601)+(CHOOSE(N_CW+1,0,1,CW_N2,CW_N3,CW_N4,CW_N5,CW_N6)+IF(A_FEED=2,CHOOSE(MIN(N_CW_A,6)+1,0,1,CW_N2,CW_N3,CW_N4,CW_N5,CW_N6),CHOOSE(MIN(N_CW_A,2)+1,0,CW_A1,CW_A2)))*CW_PER_SWING*AM2601,AM2601))</f>
        <v>40.577218640244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2*ROUNDUP(G2602*1000/V_ZENER,0)*PRICE_Z+(4+IF(CORE_MODE=1,1,0)+IF(OR(CORE_MODE=3,CORE_MODE=4),IF(A_FEED=2,0,1)+2*N_CW+2*N_CW_A,0))*ROUNDUP(G2602*DIODE_SAFETY/V_STICK,0)*PRICE_STICK</f>
        <v>162</v>
      </c>
      <c r="AG2602" s="24" t="n">
        <f aca="false">SUM(X2602:AF2602)</f>
        <v>7490.48940516</v>
      </c>
      <c r="AH2602" s="20" t="n">
        <f aca="false">FIXED_BOM</f>
        <v>3754</v>
      </c>
      <c r="AI2602" s="24" t="n">
        <f aca="false">(AG2602+AH2602)*(1+CONT)</f>
        <v>12931.162815934</v>
      </c>
      <c r="AJ2602" s="24" t="n">
        <f aca="false">IF(AR2602&gt;0,AI2602/AR2602,1000000000000)</f>
        <v>341.438511791851</v>
      </c>
      <c r="AK2602" s="8" t="n">
        <f aca="false">IF(AND(AP2602&gt;=V_NEED,AR2602&gt;=P_MIN,AQ2602&gt;=Z_MIN,F2602&lt;=N_CAP,D2602&lt;=R_MAX,OR(CORONA_REQ=0,O2602&gt;=G2602),OR(CORE_MODE&lt;&gt;3,E_CORE&lt;=E_NULL_MAX),N_CW_A_OK="yes"),1,0)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IF(CORE_MODE=1,G2602,IF(OR(CORE_MODE=3,CORE_MODE=4),IF(A_FEED=2,0,G2602)+(CHOOSE(N_CW+1,0,1,CW_N2,CW_N3,CW_N4,CW_N5,CW_N6)+IF(A_FEED=2,CHOOSE(MIN(N_CW_A,6)+1,0,1,CW_N2,CW_N3,CW_N4,CW_N5,CW_N6),CHOOSE(MIN(N_CW_A,2)+1,0,CW_A1,CW_A2)))*CW_PER_SWING*AM2602,AM2602))</f>
        <v>41.007643288326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2*ROUNDUP(G2603*1000/V_ZENER,0)*PRICE_Z+(4+IF(CORE_MODE=1,1,0)+IF(OR(CORE_MODE=3,CORE_MODE=4),IF(A_FEED=2,0,1)+2*N_CW+2*N_CW_A,0))*ROUNDUP(G2603*DIODE_SAFETY/V_STICK,0)*PRICE_STICK</f>
        <v>162</v>
      </c>
      <c r="AG2603" s="24" t="n">
        <f aca="false">SUM(X2603:AF2603)</f>
        <v>2497.63495211</v>
      </c>
      <c r="AH2603" s="20" t="n">
        <f aca="false">FIXED_BOM</f>
        <v>3754</v>
      </c>
      <c r="AI2603" s="24" t="n">
        <f aca="false">(AG2603+AH2603)*(1+CONT)</f>
        <v>7189.3801949265</v>
      </c>
      <c r="AJ2603" s="24" t="n">
        <f aca="false">IF(AR2603&gt;0,AI2603/AR2603,1000000000000)</f>
        <v>773.426038597018</v>
      </c>
      <c r="AK2603" s="8" t="n">
        <f aca="false">IF(AND(AP2603&gt;=V_NEED,AR2603&gt;=P_MIN,AQ2603&gt;=Z_MIN,F2603&lt;=N_CAP,D2603&lt;=R_MAX,OR(CORONA_REQ=0,O2603&gt;=G2603),OR(CORE_MODE&lt;&gt;3,E_CORE&lt;=E_NULL_MAX),N_CW_A_OK="yes"),1,0)</f>
        <v>1</v>
      </c>
      <c r="AL2603" s="31" t="n">
        <f aca="false">IF(AK2603=1,IF(OBJECTIVE=1,AI2603,AJ2603),1000000000000)+ROW()*0.000000001</f>
        <v>7189.3801975295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IF(CORE_MODE=1,G2603,IF(OR(CORE_MODE=3,CORE_MODE=4),IF(A_FEED=2,0,G2603)+(CHOOSE(N_CW+1,0,1,CW_N2,CW_N3,CW_N4,CW_N5,CW_N6)+IF(A_FEED=2,CHOOSE(MIN(N_CW_A,6)+1,0,1,CW_N2,CW_N3,CW_N4,CW_N5,CW_N6),CHOOSE(MIN(N_CW_A,2)+1,0,CW_A1,CW_A2)))*CW_PER_SWING*AM2603,AM2603))</f>
        <v>39.475649541042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2*ROUNDUP(G2604*1000/V_ZENER,0)*PRICE_Z+(4+IF(CORE_MODE=1,1,0)+IF(OR(CORE_MODE=3,CORE_MODE=4),IF(A_FEED=2,0,1)+2*N_CW+2*N_CW_A,0))*ROUNDUP(G2604*DIODE_SAFETY/V_STICK,0)*PRICE_STICK</f>
        <v>162</v>
      </c>
      <c r="AG2604" s="24" t="n">
        <f aca="false">SUM(X2604:AF2604)</f>
        <v>3299.62299113</v>
      </c>
      <c r="AH2604" s="20" t="n">
        <f aca="false">FIXED_BOM</f>
        <v>3754</v>
      </c>
      <c r="AI2604" s="24" t="n">
        <f aca="false">(AG2604+AH2604)*(1+CONT)</f>
        <v>8111.6664397995</v>
      </c>
      <c r="AJ2604" s="24" t="n">
        <f aca="false">IF(AR2604&gt;0,AI2604/AR2604,1000000000000)</f>
        <v>534.12157519137</v>
      </c>
      <c r="AK2604" s="8" t="n">
        <f aca="false">IF(AND(AP2604&gt;=V_NEED,AR2604&gt;=P_MIN,AQ2604&gt;=Z_MIN,F2604&lt;=N_CAP,D2604&lt;=R_MAX,OR(CORONA_REQ=0,O2604&gt;=G2604),OR(CORE_MODE&lt;&gt;3,E_CORE&lt;=E_NULL_MAX),N_CW_A_OK="yes"),1,0)</f>
        <v>1</v>
      </c>
      <c r="AL2604" s="31" t="n">
        <f aca="false">IF(AK2604=1,IF(OBJECTIVE=1,AI2604,AJ2604),1000000000000)+ROW()*0.000000001</f>
        <v>8111.6664424035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IF(CORE_MODE=1,G2604,IF(OR(CORE_MODE=3,CORE_MODE=4),IF(A_FEED=2,0,G2604)+(CHOOSE(N_CW+1,0,1,CW_N2,CW_N3,CW_N4,CW_N5,CW_N6)+IF(A_FEED=2,CHOOSE(MIN(N_CW_A,6)+1,0,1,CW_N2,CW_N3,CW_N4,CW_N5,CW_N6),CHOOSE(MIN(N_CW_A,2)+1,0,CW_A1,CW_A2)))*CW_PER_SWING*AM2604,AM2604))</f>
        <v>39.805725105432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2*ROUNDUP(G2605*1000/V_ZENER,0)*PRICE_Z+(4+IF(CORE_MODE=1,1,0)+IF(OR(CORE_MODE=3,CORE_MODE=4),IF(A_FEED=2,0,1)+2*N_CW+2*N_CW_A,0))*ROUNDUP(G2605*DIODE_SAFETY/V_STICK,0)*PRICE_STICK</f>
        <v>162</v>
      </c>
      <c r="AG2605" s="24" t="n">
        <f aca="false">SUM(X2605:AF2605)</f>
        <v>4267.88560535</v>
      </c>
      <c r="AH2605" s="20" t="n">
        <f aca="false">FIXED_BOM</f>
        <v>3754</v>
      </c>
      <c r="AI2605" s="24" t="n">
        <f aca="false">(AG2605+AH2605)*(1+CONT)</f>
        <v>9225.1684461525</v>
      </c>
      <c r="AJ2605" s="24" t="n">
        <f aca="false">IF(AR2605&gt;0,AI2605/AR2605,1000000000000)</f>
        <v>438.257652701262</v>
      </c>
      <c r="AK2605" s="8" t="n">
        <f aca="false">IF(AND(AP2605&gt;=V_NEED,AR2605&gt;=P_MIN,AQ2605&gt;=Z_MIN,F2605&lt;=N_CAP,D2605&lt;=R_MAX,OR(CORONA_REQ=0,O2605&gt;=G2605),OR(CORE_MODE&lt;&gt;3,E_CORE&lt;=E_NULL_MAX),N_CW_A_OK="yes"),1,0)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IF(CORE_MODE=1,G2605,IF(OR(CORE_MODE=3,CORE_MODE=4),IF(A_FEED=2,0,G2605)+(CHOOSE(N_CW+1,0,1,CW_N2,CW_N3,CW_N4,CW_N5,CW_N6)+IF(A_FEED=2,CHOOSE(MIN(N_CW_A,6)+1,0,1,CW_N2,CW_N3,CW_N4,CW_N5,CW_N6),CHOOSE(MIN(N_CW_A,2)+1,0,CW_A1,CW_A2)))*CW_PER_SWING*AM2605,AM2605))</f>
        <v>40.132294691346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2*ROUNDUP(G2606*1000/V_ZENER,0)*PRICE_Z+(4+IF(CORE_MODE=1,1,0)+IF(OR(CORE_MODE=3,CORE_MODE=4),IF(A_FEED=2,0,1)+2*N_CW+2*N_CW_A,0))*ROUNDUP(G2606*DIODE_SAFETY/V_STICK,0)*PRICE_STICK</f>
        <v>162</v>
      </c>
      <c r="AG2606" s="24" t="n">
        <f aca="false">SUM(X2606:AF2606)</f>
        <v>5236.14816607</v>
      </c>
      <c r="AH2606" s="20" t="n">
        <f aca="false">FIXED_BOM</f>
        <v>3754</v>
      </c>
      <c r="AI2606" s="24" t="n">
        <f aca="false">(AG2606+AH2606)*(1+CONT)</f>
        <v>10338.6703909805</v>
      </c>
      <c r="AJ2606" s="24" t="n">
        <f aca="false">IF(AR2606&gt;0,AI2606/AR2606,1000000000000)</f>
        <v>383.216927933776</v>
      </c>
      <c r="AK2606" s="8" t="n">
        <f aca="false">IF(AND(AP2606&gt;=V_NEED,AR2606&gt;=P_MIN,AQ2606&gt;=Z_MIN,F2606&lt;=N_CAP,D2606&lt;=R_MAX,OR(CORONA_REQ=0,O2606&gt;=G2606),OR(CORE_MODE&lt;&gt;3,E_CORE&lt;=E_NULL_MAX),N_CW_A_OK="yes"),1,0)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IF(CORE_MODE=1,G2606,IF(OR(CORE_MODE=3,CORE_MODE=4),IF(A_FEED=2,0,G2606)+(CHOOSE(N_CW+1,0,1,CW_N2,CW_N3,CW_N4,CW_N5,CW_N6)+IF(A_FEED=2,CHOOSE(MIN(N_CW_A,6)+1,0,1,CW_N2,CW_N3,CW_N4,CW_N5,CW_N6),CHOOSE(MIN(N_CW_A,2)+1,0,CW_A1,CW_A2)))*CW_PER_SWING*AM2606,AM2606))</f>
        <v>40.434432785604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2*ROUNDUP(G2607*1000/V_ZENER,0)*PRICE_Z+(4+IF(CORE_MODE=1,1,0)+IF(OR(CORE_MODE=3,CORE_MODE=4),IF(A_FEED=2,0,1)+2*N_CW+2*N_CW_A,0))*ROUNDUP(G2607*DIODE_SAFETY/V_STICK,0)*PRICE_STICK</f>
        <v>162</v>
      </c>
      <c r="AG2607" s="24" t="n">
        <f aca="false">SUM(X2607:AF2607)</f>
        <v>6038.13619859</v>
      </c>
      <c r="AH2607" s="20" t="n">
        <f aca="false">FIXED_BOM</f>
        <v>3754</v>
      </c>
      <c r="AI2607" s="24" t="n">
        <f aca="false">(AG2607+AH2607)*(1+CONT)</f>
        <v>11260.9566283785</v>
      </c>
      <c r="AJ2607" s="24" t="n">
        <f aca="false">IF(AR2607&gt;0,AI2607/AR2607,1000000000000)</f>
        <v>342.9447764622</v>
      </c>
      <c r="AK2607" s="8" t="n">
        <f aca="false">IF(AND(AP2607&gt;=V_NEED,AR2607&gt;=P_MIN,AQ2607&gt;=Z_MIN,F2607&lt;=N_CAP,D2607&lt;=R_MAX,OR(CORONA_REQ=0,O2607&gt;=G2607),OR(CORE_MODE&lt;&gt;3,E_CORE&lt;=E_NULL_MAX),N_CW_A_OK="yes"),1,0)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IF(CORE_MODE=1,G2607,IF(OR(CORE_MODE=3,CORE_MODE=4),IF(A_FEED=2,0,G2607)+(CHOOSE(N_CW+1,0,1,CW_N2,CW_N3,CW_N4,CW_N5,CW_N6)+IF(A_FEED=2,CHOOSE(MIN(N_CW_A,6)+1,0,1,CW_N2,CW_N3,CW_N4,CW_N5,CW_N6),CHOOSE(MIN(N_CW_A,2)+1,0,CW_A1,CW_A2)))*CW_PER_SWING*AM2607,AM2607))</f>
        <v>40.678204402836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2*ROUNDUP(G2608*1000/V_ZENER,0)*PRICE_Z+(4+IF(CORE_MODE=1,1,0)+IF(OR(CORE_MODE=3,CORE_MODE=4),IF(A_FEED=2,0,1)+2*N_CW+2*N_CW_A,0))*ROUNDUP(G2608*DIODE_SAFETY/V_STICK,0)*PRICE_STICK</f>
        <v>162</v>
      </c>
      <c r="AG2608" s="24" t="n">
        <f aca="false">SUM(X2608:AF2608)</f>
        <v>7974.6614505</v>
      </c>
      <c r="AH2608" s="20" t="n">
        <f aca="false">FIXED_BOM</f>
        <v>3754</v>
      </c>
      <c r="AI2608" s="24" t="n">
        <f aca="false">(AG2608+AH2608)*(1+CONT)</f>
        <v>13487.960668075</v>
      </c>
      <c r="AJ2608" s="24" t="n">
        <f aca="false">IF(AR2608&gt;0,AI2608/AR2608,1000000000000)</f>
        <v>302.176218807294</v>
      </c>
      <c r="AK2608" s="8" t="n">
        <f aca="false">IF(AND(AP2608&gt;=V_NEED,AR2608&gt;=P_MIN,AQ2608&gt;=Z_MIN,F2608&lt;=N_CAP,D2608&lt;=R_MAX,OR(CORONA_REQ=0,O2608&gt;=G2608),OR(CORE_MODE&lt;&gt;3,E_CORE&lt;=E_NULL_MAX),N_CW_A_OK="yes"),1,0)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IF(CORE_MODE=1,G2608,IF(OR(CORE_MODE=3,CORE_MODE=4),IF(A_FEED=2,0,G2608)+(CHOOSE(N_CW+1,0,1,CW_N2,CW_N3,CW_N4,CW_N5,CW_N6)+IF(A_FEED=2,CHOOSE(MIN(N_CW_A,6)+1,0,1,CW_N2,CW_N3,CW_N4,CW_N5,CW_N6),CHOOSE(MIN(N_CW_A,2)+1,0,CW_A1,CW_A2)))*CW_PER_SWING*AM2608,AM2608))</f>
        <v>41.38319470428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2*ROUNDUP(G2609*1000/V_ZENER,0)*PRICE_Z+(4+IF(CORE_MODE=1,1,0)+IF(OR(CORE_MODE=3,CORE_MODE=4),IF(A_FEED=2,0,1)+2*N_CW+2*N_CW_A,0))*ROUNDUP(G2609*DIODE_SAFETY/V_STICK,0)*PRICE_STICK</f>
        <v>162</v>
      </c>
      <c r="AG2609" s="24" t="n">
        <f aca="false">SUM(X2609:AF2609)</f>
        <v>2535.54066233</v>
      </c>
      <c r="AH2609" s="20" t="n">
        <f aca="false">FIXED_BOM</f>
        <v>3754</v>
      </c>
      <c r="AI2609" s="24" t="n">
        <f aca="false">(AG2609+AH2609)*(1+CONT)</f>
        <v>7232.9717616795</v>
      </c>
      <c r="AJ2609" s="24" t="n">
        <f aca="false">IF(AR2609&gt;0,AI2609/AR2609,1000000000000)</f>
        <v>715.759796059565</v>
      </c>
      <c r="AK2609" s="8" t="n">
        <f aca="false">IF(AND(AP2609&gt;=V_NEED,AR2609&gt;=P_MIN,AQ2609&gt;=Z_MIN,F2609&lt;=N_CAP,D2609&lt;=R_MAX,OR(CORONA_REQ=0,O2609&gt;=G2609),OR(CORE_MODE&lt;&gt;3,E_CORE&lt;=E_NULL_MAX),N_CW_A_OK="yes"),1,0)</f>
        <v>1</v>
      </c>
      <c r="AL2609" s="31" t="n">
        <f aca="false">IF(AK2609=1,IF(OBJECTIVE=1,AI2609,AJ2609),1000000000000)+ROW()*0.000000001</f>
        <v>7232.9717642885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IF(CORE_MODE=1,G2609,IF(OR(CORE_MODE=3,CORE_MODE=4),IF(A_FEED=2,0,G2609)+(CHOOSE(N_CW+1,0,1,CW_N2,CW_N3,CW_N4,CW_N5,CW_N6)+IF(A_FEED=2,CHOOSE(MIN(N_CW_A,6)+1,0,1,CW_N2,CW_N3,CW_N4,CW_N5,CW_N6),CHOOSE(MIN(N_CW_A,2)+1,0,CW_A1,CW_A2)))*CW_PER_SWING*AM2609,AM2609))</f>
        <v>39.266483544288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2*ROUNDUP(G2610*1000/V_ZENER,0)*PRICE_Z+(4+IF(CORE_MODE=1,1,0)+IF(OR(CORE_MODE=3,CORE_MODE=4),IF(A_FEED=2,0,1)+2*N_CW+2*N_CW_A,0))*ROUNDUP(G2610*DIODE_SAFETY/V_STICK,0)*PRICE_STICK</f>
        <v>162</v>
      </c>
      <c r="AG2610" s="24" t="n">
        <f aca="false">SUM(X2610:AF2610)</f>
        <v>3522.75612619</v>
      </c>
      <c r="AH2610" s="20" t="n">
        <f aca="false">FIXED_BOM</f>
        <v>3754</v>
      </c>
      <c r="AI2610" s="24" t="n">
        <f aca="false">(AG2610+AH2610)*(1+CONT)</f>
        <v>8368.2695451185</v>
      </c>
      <c r="AJ2610" s="24" t="n">
        <f aca="false">IF(AR2610&gt;0,AI2610/AR2610,1000000000000)</f>
        <v>509.849908940285</v>
      </c>
      <c r="AK2610" s="8" t="n">
        <f aca="false">IF(AND(AP2610&gt;=V_NEED,AR2610&gt;=P_MIN,AQ2610&gt;=Z_MIN,F2610&lt;=N_CAP,D2610&lt;=R_MAX,OR(CORONA_REQ=0,O2610&gt;=G2610),OR(CORE_MODE&lt;&gt;3,E_CORE&lt;=E_NULL_MAX),N_CW_A_OK="yes"),1,0)</f>
        <v>1</v>
      </c>
      <c r="AL2610" s="31" t="n">
        <f aca="false">IF(AK2610=1,IF(OBJECTIVE=1,AI2610,AJ2610),1000000000000)+ROW()*0.000000001</f>
        <v>8368.2695477285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IF(CORE_MODE=1,G2610,IF(OR(CORE_MODE=3,CORE_MODE=4),IF(A_FEED=2,0,G2610)+(CHOOSE(N_CW+1,0,1,CW_N2,CW_N3,CW_N4,CW_N5,CW_N6)+IF(A_FEED=2,CHOOSE(MIN(N_CW_A,6)+1,0,1,CW_N2,CW_N3,CW_N4,CW_N5,CW_N6),CHOOSE(MIN(N_CW_A,2)+1,0,CW_A1,CW_A2)))*CW_PER_SWING*AM2610,AM2610))</f>
        <v>39.609271464048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2*ROUNDUP(G2611*1000/V_ZENER,0)*PRICE_Z+(4+IF(CORE_MODE=1,1,0)+IF(OR(CORE_MODE=3,CORE_MODE=4),IF(A_FEED=2,0,1)+2*N_CW+2*N_CW_A,0))*ROUNDUP(G2611*DIODE_SAFETY/V_STICK,0)*PRICE_STICK</f>
        <v>162</v>
      </c>
      <c r="AG2611" s="24" t="n">
        <f aca="false">SUM(X2611:AF2611)</f>
        <v>4509.97160052</v>
      </c>
      <c r="AH2611" s="20" t="n">
        <f aca="false">FIXED_BOM</f>
        <v>3754</v>
      </c>
      <c r="AI2611" s="24" t="n">
        <f aca="false">(AG2611+AH2611)*(1+CONT)</f>
        <v>9503.567340598</v>
      </c>
      <c r="AJ2611" s="24" t="n">
        <f aca="false">IF(AR2611&gt;0,AI2611/AR2611,1000000000000)</f>
        <v>417.636732954634</v>
      </c>
      <c r="AK2611" s="8" t="n">
        <f aca="false">IF(AND(AP2611&gt;=V_NEED,AR2611&gt;=P_MIN,AQ2611&gt;=Z_MIN,F2611&lt;=N_CAP,D2611&lt;=R_MAX,OR(CORONA_REQ=0,O2611&gt;=G2611),OR(CORE_MODE&lt;&gt;3,E_CORE&lt;=E_NULL_MAX),N_CW_A_OK="yes"),1,0)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IF(CORE_MODE=1,G2611,IF(OR(CORE_MODE=3,CORE_MODE=4),IF(A_FEED=2,0,G2611)+(CHOOSE(N_CW+1,0,1,CW_N2,CW_N3,CW_N4,CW_N5,CW_N6)+IF(A_FEED=2,CHOOSE(MIN(N_CW_A,6)+1,0,1,CW_N2,CW_N3,CW_N4,CW_N5,CW_N6),CHOOSE(MIN(N_CW_A,2)+1,0,CW_A1,CW_A2)))*CW_PER_SWING*AM2611,AM2611))</f>
        <v>39.996351012618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2*ROUNDUP(G2612*1000/V_ZENER,0)*PRICE_Z+(4+IF(CORE_MODE=1,1,0)+IF(OR(CORE_MODE=3,CORE_MODE=4),IF(A_FEED=2,0,1)+2*N_CW+2*N_CW_A,0))*ROUNDUP(G2612*DIODE_SAFETY/V_STICK,0)*PRICE_STICK</f>
        <v>162</v>
      </c>
      <c r="AG2612" s="24" t="n">
        <f aca="false">SUM(X2612:AF2612)</f>
        <v>5497.18707485</v>
      </c>
      <c r="AH2612" s="20" t="n">
        <f aca="false">FIXED_BOM</f>
        <v>3754</v>
      </c>
      <c r="AI2612" s="24" t="n">
        <f aca="false">(AG2612+AH2612)*(1+CONT)</f>
        <v>10638.8651360775</v>
      </c>
      <c r="AJ2612" s="24" t="n">
        <f aca="false">IF(AR2612&gt;0,AI2612/AR2612,1000000000000)</f>
        <v>365.950064229625</v>
      </c>
      <c r="AK2612" s="8" t="n">
        <f aca="false">IF(AND(AP2612&gt;=V_NEED,AR2612&gt;=P_MIN,AQ2612&gt;=Z_MIN,F2612&lt;=N_CAP,D2612&lt;=R_MAX,OR(CORONA_REQ=0,O2612&gt;=G2612),OR(CORE_MODE&lt;&gt;3,E_CORE&lt;=E_NULL_MAX),N_CW_A_OK="yes"),1,0)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IF(CORE_MODE=1,G2612,IF(OR(CORE_MODE=3,CORE_MODE=4),IF(A_FEED=2,0,G2612)+(CHOOSE(N_CW+1,0,1,CW_N2,CW_N3,CW_N4,CW_N5,CW_N6)+IF(A_FEED=2,CHOOSE(MIN(N_CW_A,6)+1,0,1,CW_N2,CW_N3,CW_N4,CW_N5,CW_N6),CHOOSE(MIN(N_CW_A,2)+1,0,CW_A1,CW_A2)))*CW_PER_SWING*AM2612,AM2612))</f>
        <v>40.290810759342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2*ROUNDUP(G2613*1000/V_ZENER,0)*PRICE_Z+(4+IF(CORE_MODE=1,1,0)+IF(OR(CORE_MODE=3,CORE_MODE=4),IF(A_FEED=2,0,1)+2*N_CW+2*N_CW_A,0))*ROUNDUP(G2613*DIODE_SAFETY/V_STICK,0)*PRICE_STICK</f>
        <v>162</v>
      </c>
      <c r="AG2613" s="24" t="n">
        <f aca="false">SUM(X2613:AF2613)</f>
        <v>6484.40249068</v>
      </c>
      <c r="AH2613" s="20" t="n">
        <f aca="false">FIXED_BOM</f>
        <v>3754</v>
      </c>
      <c r="AI2613" s="24" t="n">
        <f aca="false">(AG2613+AH2613)*(1+CONT)</f>
        <v>11774.162864282</v>
      </c>
      <c r="AJ2613" s="24" t="n">
        <f aca="false">IF(AR2613&gt;0,AI2613/AR2613,1000000000000)</f>
        <v>332.599956833281</v>
      </c>
      <c r="AK2613" s="8" t="n">
        <f aca="false">IF(AND(AP2613&gt;=V_NEED,AR2613&gt;=P_MIN,AQ2613&gt;=Z_MIN,F2613&lt;=N_CAP,D2613&lt;=R_MAX,OR(CORONA_REQ=0,O2613&gt;=G2613),OR(CORE_MODE&lt;&gt;3,E_CORE&lt;=E_NULL_MAX),N_CW_A_OK="yes"),1,0)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IF(CORE_MODE=1,G2613,IF(OR(CORE_MODE=3,CORE_MODE=4),IF(A_FEED=2,0,G2613)+(CHOOSE(N_CW+1,0,1,CW_N2,CW_N3,CW_N4,CW_N5,CW_N6)+IF(A_FEED=2,CHOOSE(MIN(N_CW_A,6)+1,0,1,CW_N2,CW_N3,CW_N4,CW_N5,CW_N6),CHOOSE(MIN(N_CW_A,2)+1,0,CW_A1,CW_A2)))*CW_PER_SWING*AM2613,AM2613))</f>
        <v>40.627444116402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2*ROUNDUP(G2614*1000/V_ZENER,0)*PRICE_Z+(4+IF(CORE_MODE=1,1,0)+IF(OR(CORE_MODE=3,CORE_MODE=4),IF(A_FEED=2,0,1)+2*N_CW+2*N_CW_A,0))*ROUNDUP(G2614*DIODE_SAFETY/V_STICK,0)*PRICE_STICK</f>
        <v>162</v>
      </c>
      <c r="AG2614" s="24" t="n">
        <f aca="false">SUM(X2614:AF2614)</f>
        <v>8458.83343934</v>
      </c>
      <c r="AH2614" s="20" t="n">
        <f aca="false">FIXED_BOM</f>
        <v>3754</v>
      </c>
      <c r="AI2614" s="24" t="n">
        <f aca="false">(AG2614+AH2614)*(1+CONT)</f>
        <v>14044.758455241</v>
      </c>
      <c r="AJ2614" s="24" t="n">
        <f aca="false">IF(AR2614&gt;0,AI2614/AR2614,1000000000000)</f>
        <v>292.114352459135</v>
      </c>
      <c r="AK2614" s="8" t="n">
        <f aca="false">IF(AND(AP2614&gt;=V_NEED,AR2614&gt;=P_MIN,AQ2614&gt;=Z_MIN,F2614&lt;=N_CAP,D2614&lt;=R_MAX,OR(CORONA_REQ=0,O2614&gt;=G2614),OR(CORE_MODE&lt;&gt;3,E_CORE&lt;=E_NULL_MAX),N_CW_A_OK="yes"),1,0)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IF(CORE_MODE=1,G2614,IF(OR(CORE_MODE=3,CORE_MODE=4),IF(A_FEED=2,0,G2614)+(CHOOSE(N_CW+1,0,1,CW_N2,CW_N3,CW_N4,CW_N5,CW_N6)+IF(A_FEED=2,CHOOSE(MIN(N_CW_A,6)+1,0,1,CW_N2,CW_N3,CW_N4,CW_N5,CW_N6),CHOOSE(MIN(N_CW_A,2)+1,0,CW_A1,CW_A2)))*CW_PER_SWING*AM2614,AM2614))</f>
        <v>41.40361087434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2*ROUNDUP(G2615*1000/V_ZENER,0)*PRICE_Z+(4+IF(CORE_MODE=1,1,0)+IF(OR(CORE_MODE=3,CORE_MODE=4),IF(A_FEED=2,0,1)+2*N_CW+2*N_CW_A,0))*ROUNDUP(G2615*DIODE_SAFETY/V_STICK,0)*PRICE_STICK</f>
        <v>184.8</v>
      </c>
      <c r="AG2615" s="24" t="n">
        <f aca="false">SUM(X2615:AF2615)</f>
        <v>1996.37685195</v>
      </c>
      <c r="AH2615" s="20" t="n">
        <f aca="false">FIXED_BOM</f>
        <v>3754</v>
      </c>
      <c r="AI2615" s="24" t="n">
        <f aca="false">(AG2615+AH2615)*(1+CONT)</f>
        <v>6612.9333797425</v>
      </c>
      <c r="AJ2615" s="24" t="n">
        <f aca="false">IF(AR2615&gt;0,AI2615/AR2615,1000000000000)</f>
        <v>765.713628987978</v>
      </c>
      <c r="AK2615" s="8" t="n">
        <f aca="false">IF(AND(AP2615&gt;=V_NEED,AR2615&gt;=P_MIN,AQ2615&gt;=Z_MIN,F2615&lt;=N_CAP,D2615&lt;=R_MAX,OR(CORONA_REQ=0,O2615&gt;=G2615),OR(CORE_MODE&lt;&gt;3,E_CORE&lt;=E_NULL_MAX),N_CW_A_OK="yes"),1,0)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IF(CORE_MODE=1,G2615,IF(OR(CORE_MODE=3,CORE_MODE=4),IF(A_FEED=2,0,G2615)+(CHOOSE(N_CW+1,0,1,CW_N2,CW_N3,CW_N4,CW_N5,CW_N6)+IF(A_FEED=2,CHOOSE(MIN(N_CW_A,6)+1,0,1,CW_N2,CW_N3,CW_N4,CW_N5,CW_N6),CHOOSE(MIN(N_CW_A,2)+1,0,CW_A1,CW_A2)))*CW_PER_SWING*AM2615,AM2615))</f>
        <v>47.74236478011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2*ROUNDUP(G2616*1000/V_ZENER,0)*PRICE_Z+(4+IF(CORE_MODE=1,1,0)+IF(OR(CORE_MODE=3,CORE_MODE=4),IF(A_FEED=2,0,1)+2*N_CW+2*N_CW_A,0))*ROUNDUP(G2616*DIODE_SAFETY/V_STICK,0)*PRICE_STICK</f>
        <v>184.8</v>
      </c>
      <c r="AG2616" s="24" t="n">
        <f aca="false">SUM(X2616:AF2616)</f>
        <v>2666.67796828</v>
      </c>
      <c r="AH2616" s="20" t="n">
        <f aca="false">FIXED_BOM</f>
        <v>3754</v>
      </c>
      <c r="AI2616" s="24" t="n">
        <f aca="false">(AG2616+AH2616)*(1+CONT)</f>
        <v>7383.779663522</v>
      </c>
      <c r="AJ2616" s="24" t="n">
        <f aca="false">IF(AR2616&gt;0,AI2616/AR2616,1000000000000)</f>
        <v>513.466710489873</v>
      </c>
      <c r="AK2616" s="8" t="n">
        <f aca="false">IF(AND(AP2616&gt;=V_NEED,AR2616&gt;=P_MIN,AQ2616&gt;=Z_MIN,F2616&lt;=N_CAP,D2616&lt;=R_MAX,OR(CORONA_REQ=0,O2616&gt;=G2616),OR(CORE_MODE&lt;&gt;3,E_CORE&lt;=E_NULL_MAX),N_CW_A_OK="yes"),1,0)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IF(CORE_MODE=1,G2616,IF(OR(CORE_MODE=3,CORE_MODE=4),IF(A_FEED=2,0,G2616)+(CHOOSE(N_CW+1,0,1,CW_N2,CW_N3,CW_N4,CW_N5,CW_N6)+IF(A_FEED=2,CHOOSE(MIN(N_CW_A,6)+1,0,1,CW_N2,CW_N3,CW_N4,CW_N5,CW_N6),CHOOSE(MIN(N_CW_A,2)+1,0,CW_A1,CW_A2)))*CW_PER_SWING*AM2616,AM2616))</f>
        <v>48.142695738852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2*ROUNDUP(G2617*1000/V_ZENER,0)*PRICE_Z+(4+IF(CORE_MODE=1,1,0)+IF(OR(CORE_MODE=3,CORE_MODE=4),IF(A_FEED=2,0,1)+2*N_CW+2*N_CW_A,0))*ROUNDUP(G2617*DIODE_SAFETY/V_STICK,0)*PRICE_STICK</f>
        <v>184.8</v>
      </c>
      <c r="AG2617" s="24" t="n">
        <f aca="false">SUM(X2617:AF2617)</f>
        <v>3457.74483099</v>
      </c>
      <c r="AH2617" s="20" t="n">
        <f aca="false">FIXED_BOM</f>
        <v>3754</v>
      </c>
      <c r="AI2617" s="24" t="n">
        <f aca="false">(AG2617+AH2617)*(1+CONT)</f>
        <v>8293.5065556385</v>
      </c>
      <c r="AJ2617" s="24" t="n">
        <f aca="false">IF(AR2617&gt;0,AI2617/AR2617,1000000000000)</f>
        <v>411.810076810501</v>
      </c>
      <c r="AK2617" s="8" t="n">
        <f aca="false">IF(AND(AP2617&gt;=V_NEED,AR2617&gt;=P_MIN,AQ2617&gt;=Z_MIN,F2617&lt;=N_CAP,D2617&lt;=R_MAX,OR(CORONA_REQ=0,O2617&gt;=G2617),OR(CORE_MODE&lt;&gt;3,E_CORE&lt;=E_NULL_MAX),N_CW_A_OK="yes"),1,0)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IF(CORE_MODE=1,G2617,IF(OR(CORE_MODE=3,CORE_MODE=4),IF(A_FEED=2,0,G2617)+(CHOOSE(N_CW+1,0,1,CW_N2,CW_N3,CW_N4,CW_N5,CW_N6)+IF(A_FEED=2,CHOOSE(MIN(N_CW_A,6)+1,0,1,CW_N2,CW_N3,CW_N4,CW_N5,CW_N6),CHOOSE(MIN(N_CW_A,2)+1,0,CW_A1,CW_A2)))*CW_PER_SWING*AM2617,AM2617))</f>
        <v>48.41904833766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2*ROUNDUP(G2618*1000/V_ZENER,0)*PRICE_Z+(4+IF(CORE_MODE=1,1,0)+IF(OR(CORE_MODE=3,CORE_MODE=4),IF(A_FEED=2,0,1)+2*N_CW+2*N_CW_A,0))*ROUNDUP(G2618*DIODE_SAFETY/V_STICK,0)*PRICE_STICK</f>
        <v>184.8</v>
      </c>
      <c r="AG2618" s="24" t="n">
        <f aca="false">SUM(X2618:AF2618)</f>
        <v>4128.04593535</v>
      </c>
      <c r="AH2618" s="20" t="n">
        <f aca="false">FIXED_BOM</f>
        <v>3754</v>
      </c>
      <c r="AI2618" s="24" t="n">
        <f aca="false">(AG2618+AH2618)*(1+CONT)</f>
        <v>9064.3528256525</v>
      </c>
      <c r="AJ2618" s="24" t="n">
        <f aca="false">IF(AR2618&gt;0,AI2618/AR2618,1000000000000)</f>
        <v>349.546568351105</v>
      </c>
      <c r="AK2618" s="8" t="n">
        <f aca="false">IF(AND(AP2618&gt;=V_NEED,AR2618&gt;=P_MIN,AQ2618&gt;=Z_MIN,F2618&lt;=N_CAP,D2618&lt;=R_MAX,OR(CORONA_REQ=0,O2618&gt;=G2618),OR(CORE_MODE&lt;&gt;3,E_CORE&lt;=E_NULL_MAX),N_CW_A_OK="yes"),1,0)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IF(CORE_MODE=1,G2618,IF(OR(CORE_MODE=3,CORE_MODE=4),IF(A_FEED=2,0,G2618)+(CHOOSE(N_CW+1,0,1,CW_N2,CW_N3,CW_N4,CW_N5,CW_N6)+IF(A_FEED=2,CHOOSE(MIN(N_CW_A,6)+1,0,1,CW_N2,CW_N3,CW_N4,CW_N5,CW_N6),CHOOSE(MIN(N_CW_A,2)+1,0,CW_A1,CW_A2)))*CW_PER_SWING*AM2618,AM2618))</f>
        <v>48.635256003048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2*ROUNDUP(G2619*1000/V_ZENER,0)*PRICE_Z+(4+IF(CORE_MODE=1,1,0)+IF(OR(CORE_MODE=3,CORE_MODE=4),IF(A_FEED=2,0,1)+2*N_CW+2*N_CW_A,0))*ROUNDUP(G2619*DIODE_SAFETY/V_STICK,0)*PRICE_STICK</f>
        <v>184.8</v>
      </c>
      <c r="AG2619" s="24" t="n">
        <f aca="false">SUM(X2619:AF2619)</f>
        <v>4919.11285656</v>
      </c>
      <c r="AH2619" s="20" t="n">
        <f aca="false">FIXED_BOM</f>
        <v>3754</v>
      </c>
      <c r="AI2619" s="24" t="n">
        <f aca="false">(AG2619+AH2619)*(1+CONT)</f>
        <v>9974.079785044</v>
      </c>
      <c r="AJ2619" s="24" t="n">
        <f aca="false">IF(AR2619&gt;0,AI2619/AR2619,1000000000000)</f>
        <v>314.712591357709</v>
      </c>
      <c r="AK2619" s="8" t="n">
        <f aca="false">IF(AND(AP2619&gt;=V_NEED,AR2619&gt;=P_MIN,AQ2619&gt;=Z_MIN,F2619&lt;=N_CAP,D2619&lt;=R_MAX,OR(CORONA_REQ=0,O2619&gt;=G2619),OR(CORE_MODE&lt;&gt;3,E_CORE&lt;=E_NULL_MAX),N_CW_A_OK="yes"),1,0)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IF(CORE_MODE=1,G2619,IF(OR(CORE_MODE=3,CORE_MODE=4),IF(A_FEED=2,0,G2619)+(CHOOSE(N_CW+1,0,1,CW_N2,CW_N3,CW_N4,CW_N5,CW_N6)+IF(A_FEED=2,CHOOSE(MIN(N_CW_A,6)+1,0,1,CW_N2,CW_N3,CW_N4,CW_N5,CW_N6),CHOOSE(MIN(N_CW_A,2)+1,0,CW_A1,CW_A2)))*CW_PER_SWING*AM2619,AM2619))</f>
        <v>48.932856699012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2*ROUNDUP(G2620*1000/V_ZENER,0)*PRICE_Z+(4+IF(CORE_MODE=1,1,0)+IF(OR(CORE_MODE=3,CORE_MODE=4),IF(A_FEED=2,0,1)+2*N_CW+2*N_CW_A,0))*ROUNDUP(G2620*DIODE_SAFETY/V_STICK,0)*PRICE_STICK</f>
        <v>184.8</v>
      </c>
      <c r="AG2620" s="24" t="n">
        <f aca="false">SUM(X2620:AF2620)</f>
        <v>6380.48088363</v>
      </c>
      <c r="AH2620" s="20" t="n">
        <f aca="false">FIXED_BOM</f>
        <v>3754</v>
      </c>
      <c r="AI2620" s="24" t="n">
        <f aca="false">(AG2620+AH2620)*(1+CONT)</f>
        <v>11654.6530161745</v>
      </c>
      <c r="AJ2620" s="24" t="n">
        <f aca="false">IF(AR2620&gt;0,AI2620/AR2620,1000000000000)</f>
        <v>269.420310119626</v>
      </c>
      <c r="AK2620" s="8" t="n">
        <f aca="false">IF(AND(AP2620&gt;=V_NEED,AR2620&gt;=P_MIN,AQ2620&gt;=Z_MIN,F2620&lt;=N_CAP,D2620&lt;=R_MAX,OR(CORONA_REQ=0,O2620&gt;=G2620),OR(CORE_MODE&lt;&gt;3,E_CORE&lt;=E_NULL_MAX),N_CW_A_OK="yes"),1,0)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IF(CORE_MODE=1,G2620,IF(OR(CORE_MODE=3,CORE_MODE=4),IF(A_FEED=2,0,G2620)+(CHOOSE(N_CW+1,0,1,CW_N2,CW_N3,CW_N4,CW_N5,CW_N6)+IF(A_FEED=2,CHOOSE(MIN(N_CW_A,6)+1,0,1,CW_N2,CW_N3,CW_N4,CW_N5,CW_N6),CHOOSE(MIN(N_CW_A,2)+1,0,CW_A1,CW_A2)))*CW_PER_SWING*AM2620,AM2620))</f>
        <v>49.396766412708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2*ROUNDUP(G2621*1000/V_ZENER,0)*PRICE_Z+(4+IF(CORE_MODE=1,1,0)+IF(OR(CORE_MODE=3,CORE_MODE=4),IF(A_FEED=2,0,1)+2*N_CW+2*N_CW_A,0))*ROUNDUP(G2621*DIODE_SAFETY/V_STICK,0)*PRICE_STICK</f>
        <v>184.8</v>
      </c>
      <c r="AG2621" s="24" t="n">
        <f aca="false">SUM(X2621:AF2621)</f>
        <v>2131.35728867</v>
      </c>
      <c r="AH2621" s="20" t="n">
        <f aca="false">FIXED_BOM</f>
        <v>3754</v>
      </c>
      <c r="AI2621" s="24" t="n">
        <f aca="false">(AG2621+AH2621)*(1+CONT)</f>
        <v>6768.1608819705</v>
      </c>
      <c r="AJ2621" s="24" t="n">
        <f aca="false">IF(AR2621&gt;0,AI2621/AR2621,1000000000000)</f>
        <v>651.712575969508</v>
      </c>
      <c r="AK2621" s="8" t="n">
        <f aca="false">IF(AND(AP2621&gt;=V_NEED,AR2621&gt;=P_MIN,AQ2621&gt;=Z_MIN,F2621&lt;=N_CAP,D2621&lt;=R_MAX,OR(CORONA_REQ=0,O2621&gt;=G2621),OR(CORE_MODE&lt;&gt;3,E_CORE&lt;=E_NULL_MAX),N_CW_A_OK="yes"),1,0)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IF(CORE_MODE=1,G2621,IF(OR(CORE_MODE=3,CORE_MODE=4),IF(A_FEED=2,0,G2621)+(CHOOSE(N_CW+1,0,1,CW_N2,CW_N3,CW_N4,CW_N5,CW_N6)+IF(A_FEED=2,CHOOSE(MIN(N_CW_A,6)+1,0,1,CW_N2,CW_N3,CW_N4,CW_N5,CW_N6),CHOOSE(MIN(N_CW_A,2)+1,0,CW_A1,CW_A2)))*CW_PER_SWING*AM2621,AM2621))</f>
        <v>47.765828519838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2*ROUNDUP(G2622*1000/V_ZENER,0)*PRICE_Z+(4+IF(CORE_MODE=1,1,0)+IF(OR(CORE_MODE=3,CORE_MODE=4),IF(A_FEED=2,0,1)+2*N_CW+2*N_CW_A,0))*ROUNDUP(G2622*DIODE_SAFETY/V_STICK,0)*PRICE_STICK</f>
        <v>184.8</v>
      </c>
      <c r="AG2622" s="24" t="n">
        <f aca="false">SUM(X2622:AF2622)</f>
        <v>2808.76573067</v>
      </c>
      <c r="AH2622" s="20" t="n">
        <f aca="false">FIXED_BOM</f>
        <v>3754</v>
      </c>
      <c r="AI2622" s="24" t="n">
        <f aca="false">(AG2622+AH2622)*(1+CONT)</f>
        <v>7547.1805902705</v>
      </c>
      <c r="AJ2622" s="24" t="n">
        <f aca="false">IF(AR2622&gt;0,AI2622/AR2622,1000000000000)</f>
        <v>440.333706868254</v>
      </c>
      <c r="AK2622" s="8" t="n">
        <f aca="false">IF(AND(AP2622&gt;=V_NEED,AR2622&gt;=P_MIN,AQ2622&gt;=Z_MIN,F2622&lt;=N_CAP,D2622&lt;=R_MAX,OR(CORONA_REQ=0,O2622&gt;=G2622),OR(CORE_MODE&lt;&gt;3,E_CORE&lt;=E_NULL_MAX),N_CW_A_OK="yes"),1,0)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IF(CORE_MODE=1,G2622,IF(OR(CORE_MODE=3,CORE_MODE=4),IF(A_FEED=2,0,G2622)+(CHOOSE(N_CW+1,0,1,CW_N2,CW_N3,CW_N4,CW_N5,CW_N6)+IF(A_FEED=2,CHOOSE(MIN(N_CW_A,6)+1,0,1,CW_N2,CW_N3,CW_N4,CW_N5,CW_N6),CHOOSE(MIN(N_CW_A,2)+1,0,CW_A1,CW_A2)))*CW_PER_SWING*AM2622,AM2622))</f>
        <v>48.16584113913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2*ROUNDUP(G2623*1000/V_ZENER,0)*PRICE_Z+(4+IF(CORE_MODE=1,1,0)+IF(OR(CORE_MODE=3,CORE_MODE=4),IF(A_FEED=2,0,1)+2*N_CW+2*N_CW_A,0))*ROUNDUP(G2623*DIODE_SAFETY/V_STICK,0)*PRICE_STICK</f>
        <v>184.8</v>
      </c>
      <c r="AG2623" s="24" t="n">
        <f aca="false">SUM(X2623:AF2623)</f>
        <v>3606.93995408</v>
      </c>
      <c r="AH2623" s="20" t="n">
        <f aca="false">FIXED_BOM</f>
        <v>3754</v>
      </c>
      <c r="AI2623" s="24" t="n">
        <f aca="false">(AG2623+AH2623)*(1+CONT)</f>
        <v>8465.080947192</v>
      </c>
      <c r="AJ2623" s="24" t="n">
        <f aca="false">IF(AR2623&gt;0,AI2623/AR2623,1000000000000)</f>
        <v>354.225785214268</v>
      </c>
      <c r="AK2623" s="8" t="n">
        <f aca="false">IF(AND(AP2623&gt;=V_NEED,AR2623&gt;=P_MIN,AQ2623&gt;=Z_MIN,F2623&lt;=N_CAP,D2623&lt;=R_MAX,OR(CORONA_REQ=0,O2623&gt;=G2623),OR(CORE_MODE&lt;&gt;3,E_CORE&lt;=E_NULL_MAX),N_CW_A_OK="yes"),1,0)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IF(CORE_MODE=1,G2623,IF(OR(CORE_MODE=3,CORE_MODE=4),IF(A_FEED=2,0,G2623)+(CHOOSE(N_CW+1,0,1,CW_N2,CW_N3,CW_N4,CW_N5,CW_N6)+IF(A_FEED=2,CHOOSE(MIN(N_CW_A,6)+1,0,1,CW_N2,CW_N3,CW_N4,CW_N5,CW_N6),CHOOSE(MIN(N_CW_A,2)+1,0,CW_A1,CW_A2)))*CW_PER_SWING*AM2623,AM2623))</f>
        <v>48.440296434816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2*ROUNDUP(G2624*1000/V_ZENER,0)*PRICE_Z+(4+IF(CORE_MODE=1,1,0)+IF(OR(CORE_MODE=3,CORE_MODE=4),IF(A_FEED=2,0,1)+2*N_CW+2*N_CW_A,0))*ROUNDUP(G2624*DIODE_SAFETY/V_STICK,0)*PRICE_STICK</f>
        <v>184.8</v>
      </c>
      <c r="AG2624" s="24" t="n">
        <f aca="false">SUM(X2624:AF2624)</f>
        <v>4405.11413596</v>
      </c>
      <c r="AH2624" s="20" t="n">
        <f aca="false">FIXED_BOM</f>
        <v>3754</v>
      </c>
      <c r="AI2624" s="24" t="n">
        <f aca="false">(AG2624+AH2624)*(1+CONT)</f>
        <v>9382.981256354</v>
      </c>
      <c r="AJ2624" s="24" t="n">
        <f aca="false">IF(AR2624&gt;0,AI2624/AR2624,1000000000000)</f>
        <v>305.835015071409</v>
      </c>
      <c r="AK2624" s="8" t="n">
        <f aca="false">IF(AND(AP2624&gt;=V_NEED,AR2624&gt;=P_MIN,AQ2624&gt;=Z_MIN,F2624&lt;=N_CAP,D2624&lt;=R_MAX,OR(CORONA_REQ=0,O2624&gt;=G2624),OR(CORE_MODE&lt;&gt;3,E_CORE&lt;=E_NULL_MAX),N_CW_A_OK="yes"),1,0)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IF(CORE_MODE=1,G2624,IF(OR(CORE_MODE=3,CORE_MODE=4),IF(A_FEED=2,0,G2624)+(CHOOSE(N_CW+1,0,1,CW_N2,CW_N3,CW_N4,CW_N5,CW_N6)+IF(A_FEED=2,CHOOSE(MIN(N_CW_A,6)+1,0,1,CW_N2,CW_N3,CW_N4,CW_N5,CW_N6),CHOOSE(MIN(N_CW_A,2)+1,0,CW_A1,CW_A2)))*CW_PER_SWING*AM2624,AM2624))</f>
        <v>48.779773624296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2*ROUNDUP(G2625*1000/V_ZENER,0)*PRICE_Z+(4+IF(CORE_MODE=1,1,0)+IF(OR(CORE_MODE=3,CORE_MODE=4),IF(A_FEED=2,0,1)+2*N_CW+2*N_CW_A,0))*ROUNDUP(G2625*DIODE_SAFETY/V_STICK,0)*PRICE_STICK</f>
        <v>184.8</v>
      </c>
      <c r="AG2625" s="24" t="n">
        <f aca="false">SUM(X2625:AF2625)</f>
        <v>5082.52257146</v>
      </c>
      <c r="AH2625" s="20" t="n">
        <f aca="false">FIXED_BOM</f>
        <v>3754</v>
      </c>
      <c r="AI2625" s="24" t="n">
        <f aca="false">(AG2625+AH2625)*(1+CONT)</f>
        <v>10162.000957179</v>
      </c>
      <c r="AJ2625" s="24" t="n">
        <f aca="false">IF(AR2625&gt;0,AI2625/AR2625,1000000000000)</f>
        <v>271.627929677588</v>
      </c>
      <c r="AK2625" s="8" t="n">
        <f aca="false">IF(AND(AP2625&gt;=V_NEED,AR2625&gt;=P_MIN,AQ2625&gt;=Z_MIN,F2625&lt;=N_CAP,D2625&lt;=R_MAX,OR(CORONA_REQ=0,O2625&gt;=G2625),OR(CORE_MODE&lt;&gt;3,E_CORE&lt;=E_NULL_MAX),N_CW_A_OK="yes"),1,0)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IF(CORE_MODE=1,G2625,IF(OR(CORE_MODE=3,CORE_MODE=4),IF(A_FEED=2,0,G2625)+(CHOOSE(N_CW+1,0,1,CW_N2,CW_N3,CW_N4,CW_N5,CW_N6)+IF(A_FEED=2,CHOOSE(MIN(N_CW_A,6)+1,0,1,CW_N2,CW_N3,CW_N4,CW_N5,CW_N6),CHOOSE(MIN(N_CW_A,2)+1,0,CW_A1,CW_A2)))*CW_PER_SWING*AM2625,AM2625))</f>
        <v>49.074173947656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2*ROUNDUP(G2626*1000/V_ZENER,0)*PRICE_Z+(4+IF(CORE_MODE=1,1,0)+IF(OR(CORE_MODE=3,CORE_MODE=4),IF(A_FEED=2,0,1)+2*N_CW+2*N_CW_A,0))*ROUNDUP(G2626*DIODE_SAFETY/V_STICK,0)*PRICE_STICK</f>
        <v>184.8</v>
      </c>
      <c r="AG2626" s="24" t="n">
        <f aca="false">SUM(X2626:AF2626)</f>
        <v>6678.87104175</v>
      </c>
      <c r="AH2626" s="20" t="n">
        <f aca="false">FIXED_BOM</f>
        <v>3754</v>
      </c>
      <c r="AI2626" s="24" t="n">
        <f aca="false">(AG2626+AH2626)*(1+CONT)</f>
        <v>11997.8016980125</v>
      </c>
      <c r="AJ2626" s="24" t="n">
        <f aca="false">IF(AR2626&gt;0,AI2626/AR2626,1000000000000)</f>
        <v>235.228044359835</v>
      </c>
      <c r="AK2626" s="8" t="n">
        <f aca="false">IF(AND(AP2626&gt;=V_NEED,AR2626&gt;=P_MIN,AQ2626&gt;=Z_MIN,F2626&lt;=N_CAP,D2626&lt;=R_MAX,OR(CORONA_REQ=0,O2626&gt;=G2626),OR(CORE_MODE&lt;&gt;3,E_CORE&lt;=E_NULL_MAX),N_CW_A_OK="yes"),1,0)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IF(CORE_MODE=1,G2626,IF(OR(CORE_MODE=3,CORE_MODE=4),IF(A_FEED=2,0,G2626)+(CHOOSE(N_CW+1,0,1,CW_N2,CW_N3,CW_N4,CW_N5,CW_N6)+IF(A_FEED=2,CHOOSE(MIN(N_CW_A,6)+1,0,1,CW_N2,CW_N3,CW_N4,CW_N5,CW_N6),CHOOSE(MIN(N_CW_A,2)+1,0,CW_A1,CW_A2)))*CW_PER_SWING*AM2626,AM2626))</f>
        <v>49.533325547706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2*ROUNDUP(G2627*1000/V_ZENER,0)*PRICE_Z+(4+IF(CORE_MODE=1,1,0)+IF(OR(CORE_MODE=3,CORE_MODE=4),IF(A_FEED=2,0,1)+2*N_CW+2*N_CW_A,0))*ROUNDUP(G2627*DIODE_SAFETY/V_STICK,0)*PRICE_STICK</f>
        <v>184.8</v>
      </c>
      <c r="AG2627" s="24" t="n">
        <f aca="false">SUM(X2627:AF2627)</f>
        <v>2145.57192701</v>
      </c>
      <c r="AH2627" s="20" t="n">
        <f aca="false">FIXED_BOM</f>
        <v>3754</v>
      </c>
      <c r="AI2627" s="24" t="n">
        <f aca="false">(AG2627+AH2627)*(1+CONT)</f>
        <v>6784.5077160615</v>
      </c>
      <c r="AJ2627" s="24" t="n">
        <f aca="false">IF(AR2627&gt;0,AI2627/AR2627,1000000000000)</f>
        <v>603.138174363541</v>
      </c>
      <c r="AK2627" s="8" t="n">
        <f aca="false">IF(AND(AP2627&gt;=V_NEED,AR2627&gt;=P_MIN,AQ2627&gt;=Z_MIN,F2627&lt;=N_CAP,D2627&lt;=R_MAX,OR(CORONA_REQ=0,O2627&gt;=G2627),OR(CORE_MODE&lt;&gt;3,E_CORE&lt;=E_NULL_MAX),N_CW_A_OK="yes"),1,0)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IF(CORE_MODE=1,G2627,IF(OR(CORE_MODE=3,CORE_MODE=4),IF(A_FEED=2,0,G2627)+(CHOOSE(N_CW+1,0,1,CW_N2,CW_N3,CW_N4,CW_N5,CW_N6)+IF(A_FEED=2,CHOOSE(MIN(N_CW_A,6)+1,0,1,CW_N2,CW_N3,CW_N4,CW_N5,CW_N6),CHOOSE(MIN(N_CW_A,2)+1,0,CW_A1,CW_A2)))*CW_PER_SWING*AM2627,AM2627))</f>
        <v>47.47442907636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2*ROUNDUP(G2628*1000/V_ZENER,0)*PRICE_Z+(4+IF(CORE_MODE=1,1,0)+IF(OR(CORE_MODE=3,CORE_MODE=4),IF(A_FEED=2,0,1)+2*N_CW+2*N_CW_A,0))*ROUNDUP(G2628*DIODE_SAFETY/V_STICK,0)*PRICE_STICK</f>
        <v>184.8</v>
      </c>
      <c r="AG2628" s="24" t="n">
        <f aca="false">SUM(X2628:AF2628)</f>
        <v>2950.85348806</v>
      </c>
      <c r="AH2628" s="20" t="n">
        <f aca="false">FIXED_BOM</f>
        <v>3754</v>
      </c>
      <c r="AI2628" s="24" t="n">
        <f aca="false">(AG2628+AH2628)*(1+CONT)</f>
        <v>7710.581511269</v>
      </c>
      <c r="AJ2628" s="24" t="n">
        <f aca="false">IF(AR2628&gt;0,AI2628/AR2628,1000000000000)</f>
        <v>417.764924191083</v>
      </c>
      <c r="AK2628" s="8" t="n">
        <f aca="false">IF(AND(AP2628&gt;=V_NEED,AR2628&gt;=P_MIN,AQ2628&gt;=Z_MIN,F2628&lt;=N_CAP,D2628&lt;=R_MAX,OR(CORONA_REQ=0,O2628&gt;=G2628),OR(CORE_MODE&lt;&gt;3,E_CORE&lt;=E_NULL_MAX),N_CW_A_OK="yes"),1,0)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IF(CORE_MODE=1,G2628,IF(OR(CORE_MODE=3,CORE_MODE=4),IF(A_FEED=2,0,G2628)+(CHOOSE(N_CW+1,0,1,CW_N2,CW_N3,CW_N4,CW_N5,CW_N6)+IF(A_FEED=2,CHOOSE(MIN(N_CW_A,6)+1,0,1,CW_N2,CW_N3,CW_N4,CW_N5,CW_N6),CHOOSE(MIN(N_CW_A,2)+1,0,CW_A1,CW_A2)))*CW_PER_SWING*AM2628,AM2628))</f>
        <v>47.879535126852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2*ROUNDUP(G2629*1000/V_ZENER,0)*PRICE_Z+(4+IF(CORE_MODE=1,1,0)+IF(OR(CORE_MODE=3,CORE_MODE=4),IF(A_FEED=2,0,1)+2*N_CW+2*N_CW_A,0))*ROUNDUP(G2629*DIODE_SAFETY/V_STICK,0)*PRICE_STICK</f>
        <v>184.8</v>
      </c>
      <c r="AG2629" s="24" t="n">
        <f aca="false">SUM(X2629:AF2629)</f>
        <v>3756.13503564</v>
      </c>
      <c r="AH2629" s="20" t="n">
        <f aca="false">FIXED_BOM</f>
        <v>3754</v>
      </c>
      <c r="AI2629" s="24" t="n">
        <f aca="false">(AG2629+AH2629)*(1+CONT)</f>
        <v>8636.655290986</v>
      </c>
      <c r="AJ2629" s="24" t="n">
        <f aca="false">IF(AR2629&gt;0,AI2629/AR2629,1000000000000)</f>
        <v>336.567199860193</v>
      </c>
      <c r="AK2629" s="8" t="n">
        <f aca="false">IF(AND(AP2629&gt;=V_NEED,AR2629&gt;=P_MIN,AQ2629&gt;=Z_MIN,F2629&lt;=N_CAP,D2629&lt;=R_MAX,OR(CORONA_REQ=0,O2629&gt;=G2629),OR(CORE_MODE&lt;&gt;3,E_CORE&lt;=E_NULL_MAX),N_CW_A_OK="yes"),1,0)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IF(CORE_MODE=1,G2629,IF(OR(CORE_MODE=3,CORE_MODE=4),IF(A_FEED=2,0,G2629)+(CHOOSE(N_CW+1,0,1,CW_N2,CW_N3,CW_N4,CW_N5,CW_N6)+IF(A_FEED=2,CHOOSE(MIN(N_CW_A,6)+1,0,1,CW_N2,CW_N3,CW_N4,CW_N5,CW_N6),CHOOSE(MIN(N_CW_A,2)+1,0,CW_A1,CW_A2)))*CW_PER_SWING*AM2629,AM2629))</f>
        <v>48.227463167598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2*ROUNDUP(G2630*1000/V_ZENER,0)*PRICE_Z+(4+IF(CORE_MODE=1,1,0)+IF(OR(CORE_MODE=3,CORE_MODE=4),IF(A_FEED=2,0,1)+2*N_CW+2*N_CW_A,0))*ROUNDUP(G2630*DIODE_SAFETY/V_STICK,0)*PRICE_STICK</f>
        <v>184.8</v>
      </c>
      <c r="AG2630" s="24" t="n">
        <f aca="false">SUM(X2630:AF2630)</f>
        <v>4561.41659519</v>
      </c>
      <c r="AH2630" s="20" t="n">
        <f aca="false">FIXED_BOM</f>
        <v>3754</v>
      </c>
      <c r="AI2630" s="24" t="n">
        <f aca="false">(AG2630+AH2630)*(1+CONT)</f>
        <v>9562.7290844685</v>
      </c>
      <c r="AJ2630" s="24" t="n">
        <f aca="false">IF(AR2630&gt;0,AI2630/AR2630,1000000000000)</f>
        <v>290.756443471156</v>
      </c>
      <c r="AK2630" s="8" t="n">
        <f aca="false">IF(AND(AP2630&gt;=V_NEED,AR2630&gt;=P_MIN,AQ2630&gt;=Z_MIN,F2630&lt;=N_CAP,D2630&lt;=R_MAX,OR(CORONA_REQ=0,O2630&gt;=G2630),OR(CORE_MODE&lt;&gt;3,E_CORE&lt;=E_NULL_MAX),N_CW_A_OK="yes"),1,0)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IF(CORE_MODE=1,G2630,IF(OR(CORE_MODE=3,CORE_MODE=4),IF(A_FEED=2,0,G2630)+(CHOOSE(N_CW+1,0,1,CW_N2,CW_N3,CW_N4,CW_N5,CW_N6)+IF(A_FEED=2,CHOOSE(MIN(N_CW_A,6)+1,0,1,CW_N2,CW_N3,CW_N4,CW_N5,CW_N6),CHOOSE(MIN(N_CW_A,2)+1,0,CW_A1,CW_A2)))*CW_PER_SWING*AM2630,AM2630))</f>
        <v>48.583625588784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2*ROUNDUP(G2631*1000/V_ZENER,0)*PRICE_Z+(4+IF(CORE_MODE=1,1,0)+IF(OR(CORE_MODE=3,CORE_MODE=4),IF(A_FEED=2,0,1)+2*N_CW+2*N_CW_A,0))*ROUNDUP(G2631*DIODE_SAFETY/V_STICK,0)*PRICE_STICK</f>
        <v>184.8</v>
      </c>
      <c r="AG2631" s="24" t="n">
        <f aca="false">SUM(X2631:AF2631)</f>
        <v>5366.69808427</v>
      </c>
      <c r="AH2631" s="20" t="n">
        <f aca="false">FIXED_BOM</f>
        <v>3754</v>
      </c>
      <c r="AI2631" s="24" t="n">
        <f aca="false">(AG2631+AH2631)*(1+CONT)</f>
        <v>10488.8027969105</v>
      </c>
      <c r="AJ2631" s="24" t="n">
        <f aca="false">IF(AR2631&gt;0,AI2631/AR2631,1000000000000)</f>
        <v>261.457991777678</v>
      </c>
      <c r="AK2631" s="8" t="n">
        <f aca="false">IF(AND(AP2631&gt;=V_NEED,AR2631&gt;=P_MIN,AQ2631&gt;=Z_MIN,F2631&lt;=N_CAP,D2631&lt;=R_MAX,OR(CORONA_REQ=0,O2631&gt;=G2631),OR(CORE_MODE&lt;&gt;3,E_CORE&lt;=E_NULL_MAX),N_CW_A_OK="yes"),1,0)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IF(CORE_MODE=1,G2631,IF(OR(CORE_MODE=3,CORE_MODE=4),IF(A_FEED=2,0,G2631)+(CHOOSE(N_CW+1,0,1,CW_N2,CW_N3,CW_N4,CW_N5,CW_N6)+IF(A_FEED=2,CHOOSE(MIN(N_CW_A,6)+1,0,1,CW_N2,CW_N3,CW_N4,CW_N5,CW_N6),CHOOSE(MIN(N_CW_A,2)+1,0,CW_A1,CW_A2)))*CW_PER_SWING*AM2631,AM2631))</f>
        <v>48.870886619412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2*ROUNDUP(G2632*1000/V_ZENER,0)*PRICE_Z+(4+IF(CORE_MODE=1,1,0)+IF(OR(CORE_MODE=3,CORE_MODE=4),IF(A_FEED=2,0,1)+2*N_CW+2*N_CW_A,0))*ROUNDUP(G2632*DIODE_SAFETY/V_STICK,0)*PRICE_STICK</f>
        <v>184.8</v>
      </c>
      <c r="AG2632" s="24" t="n">
        <f aca="false">SUM(X2632:AF2632)</f>
        <v>6977.2612514</v>
      </c>
      <c r="AH2632" s="20" t="n">
        <f aca="false">FIXED_BOM</f>
        <v>3754</v>
      </c>
      <c r="AI2632" s="24" t="n">
        <f aca="false">(AG2632+AH2632)*(1+CONT)</f>
        <v>12340.95043911</v>
      </c>
      <c r="AJ2632" s="24" t="n">
        <f aca="false">IF(AR2632&gt;0,AI2632/AR2632,1000000000000)</f>
        <v>225.996251994506</v>
      </c>
      <c r="AK2632" s="8" t="n">
        <f aca="false">IF(AND(AP2632&gt;=V_NEED,AR2632&gt;=P_MIN,AQ2632&gt;=Z_MIN,F2632&lt;=N_CAP,D2632&lt;=R_MAX,OR(CORONA_REQ=0,O2632&gt;=G2632),OR(CORE_MODE&lt;&gt;3,E_CORE&lt;=E_NULL_MAX),N_CW_A_OK="yes"),1,0)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IF(CORE_MODE=1,G2632,IF(OR(CORE_MODE=3,CORE_MODE=4),IF(A_FEED=2,0,G2632)+(CHOOSE(N_CW+1,0,1,CW_N2,CW_N3,CW_N4,CW_N5,CW_N6)+IF(A_FEED=2,CHOOSE(MIN(N_CW_A,6)+1,0,1,CW_N2,CW_N3,CW_N4,CW_N5,CW_N6),CHOOSE(MIN(N_CW_A,2)+1,0,CW_A1,CW_A2)))*CW_PER_SWING*AM2632,AM2632))</f>
        <v>49.55331302064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2*ROUNDUP(G2633*1000/V_ZENER,0)*PRICE_Z+(4+IF(CORE_MODE=1,1,0)+IF(OR(CORE_MODE=3,CORE_MODE=4),IF(A_FEED=2,0,1)+2*N_CW+2*N_CW_A,0))*ROUNDUP(G2633*DIODE_SAFETY/V_STICK,0)*PRICE_STICK</f>
        <v>184.8</v>
      </c>
      <c r="AG2633" s="24" t="n">
        <f aca="false">SUM(X2633:AF2633)</f>
        <v>2070.11911311</v>
      </c>
      <c r="AH2633" s="20" t="n">
        <f aca="false">FIXED_BOM</f>
        <v>3754</v>
      </c>
      <c r="AI2633" s="24" t="n">
        <f aca="false">(AG2633+AH2633)*(1+CONT)</f>
        <v>6697.7369800765</v>
      </c>
      <c r="AJ2633" s="24" t="n">
        <f aca="false">IF(AR2633&gt;0,AI2633/AR2633,1000000000000)</f>
        <v>779.804049374374</v>
      </c>
      <c r="AK2633" s="8" t="n">
        <f aca="false">IF(AND(AP2633&gt;=V_NEED,AR2633&gt;=P_MIN,AQ2633&gt;=Z_MIN,F2633&lt;=N_CAP,D2633&lt;=R_MAX,OR(CORONA_REQ=0,O2633&gt;=G2633),OR(CORE_MODE&lt;&gt;3,E_CORE&lt;=E_NULL_MAX),N_CW_A_OK="yes"),1,0)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IF(CORE_MODE=1,G2633,IF(OR(CORE_MODE=3,CORE_MODE=4),IF(A_FEED=2,0,G2633)+(CHOOSE(N_CW+1,0,1,CW_N2,CW_N3,CW_N4,CW_N5,CW_N6)+IF(A_FEED=2,CHOOSE(MIN(N_CW_A,6)+1,0,1,CW_N2,CW_N3,CW_N4,CW_N5,CW_N6),CHOOSE(MIN(N_CW_A,2)+1,0,CW_A1,CW_A2)))*CW_PER_SWING*AM2633,AM2633))</f>
        <v>47.692296351414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2*ROUNDUP(G2634*1000/V_ZENER,0)*PRICE_Z+(4+IF(CORE_MODE=1,1,0)+IF(OR(CORE_MODE=3,CORE_MODE=4),IF(A_FEED=2,0,1)+2*N_CW+2*N_CW_A,0))*ROUNDUP(G2634*DIODE_SAFETY/V_STICK,0)*PRICE_STICK</f>
        <v>184.8</v>
      </c>
      <c r="AG2634" s="24" t="n">
        <f aca="false">SUM(X2634:AF2634)</f>
        <v>2767.31920405</v>
      </c>
      <c r="AH2634" s="20" t="n">
        <f aca="false">FIXED_BOM</f>
        <v>3754</v>
      </c>
      <c r="AI2634" s="24" t="n">
        <f aca="false">(AG2634+AH2634)*(1+CONT)</f>
        <v>7499.5170846575</v>
      </c>
      <c r="AJ2634" s="24" t="n">
        <f aca="false">IF(AR2634&gt;0,AI2634/AR2634,1000000000000)</f>
        <v>524.022902299595</v>
      </c>
      <c r="AK2634" s="8" t="n">
        <f aca="false">IF(AND(AP2634&gt;=V_NEED,AR2634&gt;=P_MIN,AQ2634&gt;=Z_MIN,F2634&lt;=N_CAP,D2634&lt;=R_MAX,OR(CORONA_REQ=0,O2634&gt;=G2634),OR(CORE_MODE&lt;&gt;3,E_CORE&lt;=E_NULL_MAX),N_CW_A_OK="yes"),1,0)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IF(CORE_MODE=1,G2634,IF(OR(CORE_MODE=3,CORE_MODE=4),IF(A_FEED=2,0,G2634)+(CHOOSE(N_CW+1,0,1,CW_N2,CW_N3,CW_N4,CW_N5,CW_N6)+IF(A_FEED=2,CHOOSE(MIN(N_CW_A,6)+1,0,1,CW_N2,CW_N3,CW_N4,CW_N5,CW_N6),CHOOSE(MIN(N_CW_A,2)+1,0,CW_A1,CW_A2)))*CW_PER_SWING*AM2634,AM2634))</f>
        <v>48.091617112968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2*ROUNDUP(G2635*1000/V_ZENER,0)*PRICE_Z+(4+IF(CORE_MODE=1,1,0)+IF(OR(CORE_MODE=3,CORE_MODE=4),IF(A_FEED=2,0,1)+2*N_CW+2*N_CW_A,0))*ROUNDUP(G2635*DIODE_SAFETY/V_STICK,0)*PRICE_STICK</f>
        <v>184.8</v>
      </c>
      <c r="AG2635" s="24" t="n">
        <f aca="false">SUM(X2635:AF2635)</f>
        <v>3595.25728734</v>
      </c>
      <c r="AH2635" s="20" t="n">
        <f aca="false">FIXED_BOM</f>
        <v>3754</v>
      </c>
      <c r="AI2635" s="24" t="n">
        <f aca="false">(AG2635+AH2635)*(1+CONT)</f>
        <v>8451.645880441</v>
      </c>
      <c r="AJ2635" s="24" t="n">
        <f aca="false">IF(AR2635&gt;0,AI2635/AR2635,1000000000000)</f>
        <v>421.422181968418</v>
      </c>
      <c r="AK2635" s="8" t="n">
        <f aca="false">IF(AND(AP2635&gt;=V_NEED,AR2635&gt;=P_MIN,AQ2635&gt;=Z_MIN,F2635&lt;=N_CAP,D2635&lt;=R_MAX,OR(CORONA_REQ=0,O2635&gt;=G2635),OR(CORE_MODE&lt;&gt;3,E_CORE&lt;=E_NULL_MAX),N_CW_A_OK="yes"),1,0)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IF(CORE_MODE=1,G2635,IF(OR(CORE_MODE=3,CORE_MODE=4),IF(A_FEED=2,0,G2635)+(CHOOSE(N_CW+1,0,1,CW_N2,CW_N3,CW_N4,CW_N5,CW_N6)+IF(A_FEED=2,CHOOSE(MIN(N_CW_A,6)+1,0,1,CW_N2,CW_N3,CW_N4,CW_N5,CW_N6),CHOOSE(MIN(N_CW_A,2)+1,0,CW_A1,CW_A2)))*CW_PER_SWING*AM2635,AM2635))</f>
        <v>48.367761730002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2*ROUNDUP(G2636*1000/V_ZENER,0)*PRICE_Z+(4+IF(CORE_MODE=1,1,0)+IF(OR(CORE_MODE=3,CORE_MODE=4),IF(A_FEED=2,0,1)+2*N_CW+2*N_CW_A,0))*ROUNDUP(G2636*DIODE_SAFETY/V_STICK,0)*PRICE_STICK</f>
        <v>184.8</v>
      </c>
      <c r="AG2636" s="24" t="n">
        <f aca="false">SUM(X2636:AF2636)</f>
        <v>4292.45730631</v>
      </c>
      <c r="AH2636" s="20" t="n">
        <f aca="false">FIXED_BOM</f>
        <v>3754</v>
      </c>
      <c r="AI2636" s="24" t="n">
        <f aca="false">(AG2636+AH2636)*(1+CONT)</f>
        <v>9253.4259022565</v>
      </c>
      <c r="AJ2636" s="24" t="n">
        <f aca="false">IF(AR2636&gt;0,AI2636/AR2636,1000000000000)</f>
        <v>358.911963923212</v>
      </c>
      <c r="AK2636" s="8" t="n">
        <f aca="false">IF(AND(AP2636&gt;=V_NEED,AR2636&gt;=P_MIN,AQ2636&gt;=Z_MIN,F2636&lt;=N_CAP,D2636&lt;=R_MAX,OR(CORONA_REQ=0,O2636&gt;=G2636),OR(CORE_MODE&lt;&gt;3,E_CORE&lt;=E_NULL_MAX),N_CW_A_OK="yes"),1,0)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IF(CORE_MODE=1,G2636,IF(OR(CORE_MODE=3,CORE_MODE=4),IF(A_FEED=2,0,G2636)+(CHOOSE(N_CW+1,0,1,CW_N2,CW_N3,CW_N4,CW_N5,CW_N6)+IF(A_FEED=2,CHOOSE(MIN(N_CW_A,6)+1,0,1,CW_N2,CW_N3,CW_N4,CW_N5,CW_N6),CHOOSE(MIN(N_CW_A,2)+1,0,CW_A1,CW_A2)))*CW_PER_SWING*AM2636,AM2636))</f>
        <v>48.587564508912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2*ROUNDUP(G2637*1000/V_ZENER,0)*PRICE_Z+(4+IF(CORE_MODE=1,1,0)+IF(OR(CORE_MODE=3,CORE_MODE=4),IF(A_FEED=2,0,1)+2*N_CW+2*N_CW_A,0))*ROUNDUP(G2637*DIODE_SAFETY/V_STICK,0)*PRICE_STICK</f>
        <v>184.8</v>
      </c>
      <c r="AG2637" s="24" t="n">
        <f aca="false">SUM(X2637:AF2637)</f>
        <v>5120.39540007</v>
      </c>
      <c r="AH2637" s="20" t="n">
        <f aca="false">FIXED_BOM</f>
        <v>3754</v>
      </c>
      <c r="AI2637" s="24" t="n">
        <f aca="false">(AG2637+AH2637)*(1+CONT)</f>
        <v>10205.5547100805</v>
      </c>
      <c r="AJ2637" s="24" t="n">
        <f aca="false">IF(AR2637&gt;0,AI2637/AR2637,1000000000000)</f>
        <v>323.387350822695</v>
      </c>
      <c r="AK2637" s="8" t="n">
        <f aca="false">IF(AND(AP2637&gt;=V_NEED,AR2637&gt;=P_MIN,AQ2637&gt;=Z_MIN,F2637&lt;=N_CAP,D2637&lt;=R_MAX,OR(CORONA_REQ=0,O2637&gt;=G2637),OR(CORE_MODE&lt;&gt;3,E_CORE&lt;=E_NULL_MAX),N_CW_A_OK="yes"),1,0)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IF(CORE_MODE=1,G2637,IF(OR(CORE_MODE=3,CORE_MODE=4),IF(A_FEED=2,0,G2637)+(CHOOSE(N_CW+1,0,1,CW_N2,CW_N3,CW_N4,CW_N5,CW_N6)+IF(A_FEED=2,CHOOSE(MIN(N_CW_A,6)+1,0,1,CW_N2,CW_N3,CW_N4,CW_N5,CW_N6),CHOOSE(MIN(N_CW_A,2)+1,0,CW_A1,CW_A2)))*CW_PER_SWING*AM2637,AM2637))</f>
        <v>48.88407860622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2*ROUNDUP(G2638*1000/V_ZENER,0)*PRICE_Z+(4+IF(CORE_MODE=1,1,0)+IF(OR(CORE_MODE=3,CORE_MODE=4),IF(A_FEED=2,0,1)+2*N_CW+2*N_CW_A,0))*ROUNDUP(G2638*DIODE_SAFETY/V_STICK,0)*PRICE_STICK</f>
        <v>184.8</v>
      </c>
      <c r="AG2638" s="24" t="n">
        <f aca="false">SUM(X2638:AF2638)</f>
        <v>6645.53350233</v>
      </c>
      <c r="AH2638" s="20" t="n">
        <f aca="false">FIXED_BOM</f>
        <v>3754</v>
      </c>
      <c r="AI2638" s="24" t="n">
        <f aca="false">(AG2638+AH2638)*(1+CONT)</f>
        <v>11959.4635276795</v>
      </c>
      <c r="AJ2638" s="24" t="n">
        <f aca="false">IF(AR2638&gt;0,AI2638/AR2638,1000000000000)</f>
        <v>277.964391435661</v>
      </c>
      <c r="AK2638" s="8" t="n">
        <f aca="false">IF(AND(AP2638&gt;=V_NEED,AR2638&gt;=P_MIN,AQ2638&gt;=Z_MIN,F2638&lt;=N_CAP,D2638&lt;=R_MAX,OR(CORONA_REQ=0,O2638&gt;=G2638),OR(CORE_MODE&lt;&gt;3,E_CORE&lt;=E_NULL_MAX),N_CW_A_OK="yes"),1,0)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IF(CORE_MODE=1,G2638,IF(OR(CORE_MODE=3,CORE_MODE=4),IF(A_FEED=2,0,G2638)+(CHOOSE(N_CW+1,0,1,CW_N2,CW_N3,CW_N4,CW_N5,CW_N6)+IF(A_FEED=2,CHOOSE(MIN(N_CW_A,6)+1,0,1,CW_N2,CW_N3,CW_N4,CW_N5,CW_N6),CHOOSE(MIN(N_CW_A,2)+1,0,CW_A1,CW_A2)))*CW_PER_SWING*AM2638,AM2638))</f>
        <v>49.346345688354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2*ROUNDUP(G2639*1000/V_ZENER,0)*PRICE_Z+(4+IF(CORE_MODE=1,1,0)+IF(OR(CORE_MODE=3,CORE_MODE=4),IF(A_FEED=2,0,1)+2*N_CW+2*N_CW_A,0))*ROUNDUP(G2639*DIODE_SAFETY/V_STICK,0)*PRICE_STICK</f>
        <v>184.8</v>
      </c>
      <c r="AG2639" s="24" t="n">
        <f aca="false">SUM(X2639:AF2639)</f>
        <v>2219.81001257</v>
      </c>
      <c r="AH2639" s="20" t="n">
        <f aca="false">FIXED_BOM</f>
        <v>3754</v>
      </c>
      <c r="AI2639" s="24" t="n">
        <f aca="false">(AG2639+AH2639)*(1+CONT)</f>
        <v>6869.8815144555</v>
      </c>
      <c r="AJ2639" s="24" t="n">
        <f aca="false">IF(AR2639&gt;0,AI2639/AR2639,1000000000000)</f>
        <v>668.690635838961</v>
      </c>
      <c r="AK2639" s="8" t="n">
        <f aca="false">IF(AND(AP2639&gt;=V_NEED,AR2639&gt;=P_MIN,AQ2639&gt;=Z_MIN,F2639&lt;=N_CAP,D2639&lt;=R_MAX,OR(CORONA_REQ=0,O2639&gt;=G2639),OR(CORE_MODE&lt;&gt;3,E_CORE&lt;=E_NULL_MAX),N_CW_A_OK="yes"),1,0)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IF(CORE_MODE=1,G2639,IF(OR(CORE_MODE=3,CORE_MODE=4),IF(A_FEED=2,0,G2639)+(CHOOSE(N_CW+1,0,1,CW_N2,CW_N3,CW_N4,CW_N5,CW_N6)+IF(A_FEED=2,CHOOSE(MIN(N_CW_A,6)+1,0,1,CW_N2,CW_N3,CW_N4,CW_N5,CW_N6),CHOOSE(MIN(N_CW_A,2)+1,0,CW_A1,CW_A2)))*CW_PER_SWING*AM2639,AM2639))</f>
        <v>47.709053740062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2*ROUNDUP(G2640*1000/V_ZENER,0)*PRICE_Z+(4+IF(CORE_MODE=1,1,0)+IF(OR(CORE_MODE=3,CORE_MODE=4),IF(A_FEED=2,0,1)+2*N_CW+2*N_CW_A,0))*ROUNDUP(G2640*DIODE_SAFETY/V_STICK,0)*PRICE_STICK</f>
        <v>184.8</v>
      </c>
      <c r="AG2640" s="24" t="n">
        <f aca="false">SUM(X2640:AF2640)</f>
        <v>2926.48647158</v>
      </c>
      <c r="AH2640" s="20" t="n">
        <f aca="false">FIXED_BOM</f>
        <v>3754</v>
      </c>
      <c r="AI2640" s="24" t="n">
        <f aca="false">(AG2640+AH2640)*(1+CONT)</f>
        <v>7682.559442317</v>
      </c>
      <c r="AJ2640" s="24" t="n">
        <f aca="false">IF(AR2640&gt;0,AI2640/AR2640,1000000000000)</f>
        <v>453.286559811857</v>
      </c>
      <c r="AK2640" s="8" t="n">
        <f aca="false">IF(AND(AP2640&gt;=V_NEED,AR2640&gt;=P_MIN,AQ2640&gt;=Z_MIN,F2640&lt;=N_CAP,D2640&lt;=R_MAX,OR(CORONA_REQ=0,O2640&gt;=G2640),OR(CORE_MODE&lt;&gt;3,E_CORE&lt;=E_NULL_MAX),N_CW_A_OK="yes"),1,0)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IF(CORE_MODE=1,G2640,IF(OR(CORE_MODE=3,CORE_MODE=4),IF(A_FEED=2,0,G2640)+(CHOOSE(N_CW+1,0,1,CW_N2,CW_N3,CW_N4,CW_N5,CW_N6)+IF(A_FEED=2,CHOOSE(MIN(N_CW_A,6)+1,0,1,CW_N2,CW_N3,CW_N4,CW_N5,CW_N6),CHOOSE(MIN(N_CW_A,2)+1,0,CW_A1,CW_A2)))*CW_PER_SWING*AM2640,AM2640))</f>
        <v>48.108510326448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2*ROUNDUP(G2641*1000/V_ZENER,0)*PRICE_Z+(4+IF(CORE_MODE=1,1,0)+IF(OR(CORE_MODE=3,CORE_MODE=4),IF(A_FEED=2,0,1)+2*N_CW+2*N_CW_A,0))*ROUNDUP(G2641*DIODE_SAFETY/V_STICK,0)*PRICE_STICK</f>
        <v>184.8</v>
      </c>
      <c r="AG2641" s="24" t="n">
        <f aca="false">SUM(X2641:AF2641)</f>
        <v>3763.90096994</v>
      </c>
      <c r="AH2641" s="20" t="n">
        <f aca="false">FIXED_BOM</f>
        <v>3754</v>
      </c>
      <c r="AI2641" s="24" t="n">
        <f aca="false">(AG2641+AH2641)*(1+CONT)</f>
        <v>8645.586115431</v>
      </c>
      <c r="AJ2641" s="24" t="n">
        <f aca="false">IF(AR2641&gt;0,AI2641/AR2641,1000000000000)</f>
        <v>365.664703987357</v>
      </c>
      <c r="AK2641" s="8" t="n">
        <f aca="false">IF(AND(AP2641&gt;=V_NEED,AR2641&gt;=P_MIN,AQ2641&gt;=Z_MIN,F2641&lt;=N_CAP,D2641&lt;=R_MAX,OR(CORONA_REQ=0,O2641&gt;=G2641),OR(CORE_MODE&lt;&gt;3,E_CORE&lt;=E_NULL_MAX),N_CW_A_OK="yes"),1,0)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IF(CORE_MODE=1,G2641,IF(OR(CORE_MODE=3,CORE_MODE=4),IF(A_FEED=2,0,G2641)+(CHOOSE(N_CW+1,0,1,CW_N2,CW_N3,CW_N4,CW_N5,CW_N6)+IF(A_FEED=2,CHOOSE(MIN(N_CW_A,6)+1,0,1,CW_N2,CW_N3,CW_N4,CW_N5,CW_N6),CHOOSE(MIN(N_CW_A,2)+1,0,CW_A1,CW_A2)))*CW_PER_SWING*AM2641,AM2641))</f>
        <v>48.382867998036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2*ROUNDUP(G2642*1000/V_ZENER,0)*PRICE_Z+(4+IF(CORE_MODE=1,1,0)+IF(OR(CORE_MODE=3,CORE_MODE=4),IF(A_FEED=2,0,1)+2*N_CW+2*N_CW_A,0))*ROUNDUP(G2642*DIODE_SAFETY/V_STICK,0)*PRICE_STICK</f>
        <v>184.8</v>
      </c>
      <c r="AG2642" s="24" t="n">
        <f aca="false">SUM(X2642:AF2642)</f>
        <v>4601.31548677</v>
      </c>
      <c r="AH2642" s="20" t="n">
        <f aca="false">FIXED_BOM</f>
        <v>3754</v>
      </c>
      <c r="AI2642" s="24" t="n">
        <f aca="false">(AG2642+AH2642)*(1+CONT)</f>
        <v>9608.6128097855</v>
      </c>
      <c r="AJ2642" s="24" t="n">
        <f aca="false">IF(AR2642&gt;0,AI2642/AR2642,1000000000000)</f>
        <v>316.695711508393</v>
      </c>
      <c r="AK2642" s="8" t="n">
        <f aca="false">IF(AND(AP2642&gt;=V_NEED,AR2642&gt;=P_MIN,AQ2642&gt;=Z_MIN,F2642&lt;=N_CAP,D2642&lt;=R_MAX,OR(CORONA_REQ=0,O2642&gt;=G2642),OR(CORE_MODE&lt;&gt;3,E_CORE&lt;=E_NULL_MAX),N_CW_A_OK="yes"),1,0)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IF(CORE_MODE=1,G2642,IF(OR(CORE_MODE=3,CORE_MODE=4),IF(A_FEED=2,0,G2642)+(CHOOSE(N_CW+1,0,1,CW_N2,CW_N3,CW_N4,CW_N5,CW_N6)+IF(A_FEED=2,CHOOSE(MIN(N_CW_A,6)+1,0,1,CW_N2,CW_N3,CW_N4,CW_N5,CW_N6),CHOOSE(MIN(N_CW_A,2)+1,0,CW_A1,CW_A2)))*CW_PER_SWING*AM2642,AM2642))</f>
        <v>48.723194092716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2*ROUNDUP(G2643*1000/V_ZENER,0)*PRICE_Z+(4+IF(CORE_MODE=1,1,0)+IF(OR(CORE_MODE=3,CORE_MODE=4),IF(A_FEED=2,0,1)+2*N_CW+2*N_CW_A,0))*ROUNDUP(G2643*DIODE_SAFETY/V_STICK,0)*PRICE_STICK</f>
        <v>184.8</v>
      </c>
      <c r="AG2643" s="24" t="n">
        <f aca="false">SUM(X2643:AF2643)</f>
        <v>5438.72993013</v>
      </c>
      <c r="AH2643" s="20" t="n">
        <f aca="false">FIXED_BOM</f>
        <v>3754</v>
      </c>
      <c r="AI2643" s="24" t="n">
        <f aca="false">(AG2643+AH2643)*(1+CONT)</f>
        <v>10571.6394196495</v>
      </c>
      <c r="AJ2643" s="24" t="n">
        <f aca="false">IF(AR2643&gt;0,AI2643/AR2643,1000000000000)</f>
        <v>285.147831337923</v>
      </c>
      <c r="AK2643" s="8" t="n">
        <f aca="false">IF(AND(AP2643&gt;=V_NEED,AR2643&gt;=P_MIN,AQ2643&gt;=Z_MIN,F2643&lt;=N_CAP,D2643&lt;=R_MAX,OR(CORONA_REQ=0,O2643&gt;=G2643),OR(CORE_MODE&lt;&gt;3,E_CORE&lt;=E_NULL_MAX),N_CW_A_OK="yes"),1,0)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IF(CORE_MODE=1,G2643,IF(OR(CORE_MODE=3,CORE_MODE=4),IF(A_FEED=2,0,G2643)+(CHOOSE(N_CW+1,0,1,CW_N2,CW_N3,CW_N4,CW_N5,CW_N6)+IF(A_FEED=2,CHOOSE(MIN(N_CW_A,6)+1,0,1,CW_N2,CW_N3,CW_N4,CW_N5,CW_N6),CHOOSE(MIN(N_CW_A,2)+1,0,CW_A1,CW_A2)))*CW_PER_SWING*AM2643,AM2643))</f>
        <v>49.016482350264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2*ROUNDUP(G2644*1000/V_ZENER,0)*PRICE_Z+(4+IF(CORE_MODE=1,1,0)+IF(OR(CORE_MODE=3,CORE_MODE=4),IF(A_FEED=2,0,1)+2*N_CW+2*N_CW_A,0))*ROUNDUP(G2644*DIODE_SAFETY/V_STICK,0)*PRICE_STICK</f>
        <v>184.8</v>
      </c>
      <c r="AG2644" s="24" t="n">
        <f aca="false">SUM(X2644:AF2644)</f>
        <v>6982.8208875</v>
      </c>
      <c r="AH2644" s="20" t="n">
        <f aca="false">FIXED_BOM</f>
        <v>3754</v>
      </c>
      <c r="AI2644" s="24" t="n">
        <f aca="false">(AG2644+AH2644)*(1+CONT)</f>
        <v>12347.344020625</v>
      </c>
      <c r="AJ2644" s="24" t="n">
        <f aca="false">IF(AR2644&gt;0,AI2644/AR2644,1000000000000)</f>
        <v>244.665729695059</v>
      </c>
      <c r="AK2644" s="8" t="n">
        <f aca="false">IF(AND(AP2644&gt;=V_NEED,AR2644&gt;=P_MIN,AQ2644&gt;=Z_MIN,F2644&lt;=N_CAP,D2644&lt;=R_MAX,OR(CORONA_REQ=0,O2644&gt;=G2644),OR(CORE_MODE&lt;&gt;3,E_CORE&lt;=E_NULL_MAX),N_CW_A_OK="yes"),1,0)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IF(CORE_MODE=1,G2644,IF(OR(CORE_MODE=3,CORE_MODE=4),IF(A_FEED=2,0,G2644)+(CHOOSE(N_CW+1,0,1,CW_N2,CW_N3,CW_N4,CW_N5,CW_N6)+IF(A_FEED=2,CHOOSE(MIN(N_CW_A,6)+1,0,1,CW_N2,CW_N3,CW_N4,CW_N5,CW_N6),CHOOSE(MIN(N_CW_A,2)+1,0,CW_A1,CW_A2)))*CW_PER_SWING*AM2644,AM2644))</f>
        <v>49.473927650862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2*ROUNDUP(G2645*1000/V_ZENER,0)*PRICE_Z+(4+IF(CORE_MODE=1,1,0)+IF(OR(CORE_MODE=3,CORE_MODE=4),IF(A_FEED=2,0,1)+2*N_CW+2*N_CW_A,0))*ROUNDUP(G2645*DIODE_SAFETY/V_STICK,0)*PRICE_STICK</f>
        <v>184.8</v>
      </c>
      <c r="AG2645" s="24" t="n">
        <f aca="false">SUM(X2645:AF2645)</f>
        <v>2238.76286768</v>
      </c>
      <c r="AH2645" s="20" t="n">
        <f aca="false">FIXED_BOM</f>
        <v>3754</v>
      </c>
      <c r="AI2645" s="24" t="n">
        <f aca="false">(AG2645+AH2645)*(1+CONT)</f>
        <v>6891.677297832</v>
      </c>
      <c r="AJ2645" s="24" t="n">
        <f aca="false">IF(AR2645&gt;0,AI2645/AR2645,1000000000000)</f>
        <v>621.254823837074</v>
      </c>
      <c r="AK2645" s="8" t="n">
        <f aca="false">IF(AND(AP2645&gt;=V_NEED,AR2645&gt;=P_MIN,AQ2645&gt;=Z_MIN,F2645&lt;=N_CAP,D2645&lt;=R_MAX,OR(CORONA_REQ=0,O2645&gt;=G2645),OR(CORE_MODE&lt;&gt;3,E_CORE&lt;=E_NULL_MAX),N_CW_A_OK="yes"),1,0)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IF(CORE_MODE=1,G2645,IF(OR(CORE_MODE=3,CORE_MODE=4),IF(A_FEED=2,0,G2645)+(CHOOSE(N_CW+1,0,1,CW_N2,CW_N3,CW_N4,CW_N5,CW_N6)+IF(A_FEED=2,CHOOSE(MIN(N_CW_A,6)+1,0,1,CW_N2,CW_N3,CW_N4,CW_N5,CW_N6),CHOOSE(MIN(N_CW_A,2)+1,0,CW_A1,CW_A2)))*CW_PER_SWING*AM2645,AM2645))</f>
        <v>47.385773661798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2*ROUNDUP(G2646*1000/V_ZENER,0)*PRICE_Z+(4+IF(CORE_MODE=1,1,0)+IF(OR(CORE_MODE=3,CORE_MODE=4),IF(A_FEED=2,0,1)+2*N_CW+2*N_CW_A,0))*ROUNDUP(G2646*DIODE_SAFETY/V_STICK,0)*PRICE_STICK</f>
        <v>184.8</v>
      </c>
      <c r="AG2646" s="24" t="n">
        <f aca="false">SUM(X2646:AF2646)</f>
        <v>3085.65379411</v>
      </c>
      <c r="AH2646" s="20" t="n">
        <f aca="false">FIXED_BOM</f>
        <v>3754</v>
      </c>
      <c r="AI2646" s="24" t="n">
        <f aca="false">(AG2646+AH2646)*(1+CONT)</f>
        <v>7865.6018632265</v>
      </c>
      <c r="AJ2646" s="24" t="n">
        <f aca="false">IF(AR2646&gt;0,AI2646/AR2646,1000000000000)</f>
        <v>432.064088423403</v>
      </c>
      <c r="AK2646" s="8" t="n">
        <f aca="false">IF(AND(AP2646&gt;=V_NEED,AR2646&gt;=P_MIN,AQ2646&gt;=Z_MIN,F2646&lt;=N_CAP,D2646&lt;=R_MAX,OR(CORONA_REQ=0,O2646&gt;=G2646),OR(CORE_MODE&lt;&gt;3,E_CORE&lt;=E_NULL_MAX),N_CW_A_OK="yes"),1,0)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IF(CORE_MODE=1,G2646,IF(OR(CORE_MODE=3,CORE_MODE=4),IF(A_FEED=2,0,G2646)+(CHOOSE(N_CW+1,0,1,CW_N2,CW_N3,CW_N4,CW_N5,CW_N6)+IF(A_FEED=2,CHOOSE(MIN(N_CW_A,6)+1,0,1,CW_N2,CW_N3,CW_N4,CW_N5,CW_N6),CHOOSE(MIN(N_CW_A,2)+1,0,CW_A1,CW_A2)))*CW_PER_SWING*AM2646,AM2646))</f>
        <v>47.789007876324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2*ROUNDUP(G2647*1000/V_ZENER,0)*PRICE_Z+(4+IF(CORE_MODE=1,1,0)+IF(OR(CORE_MODE=3,CORE_MODE=4),IF(A_FEED=2,0,1)+2*N_CW+2*N_CW_A,0))*ROUNDUP(G2647*DIODE_SAFETY/V_STICK,0)*PRICE_STICK</f>
        <v>184.8</v>
      </c>
      <c r="AG2647" s="24" t="n">
        <f aca="false">SUM(X2647:AF2647)</f>
        <v>3932.54468298</v>
      </c>
      <c r="AH2647" s="20" t="n">
        <f aca="false">FIXED_BOM</f>
        <v>3754</v>
      </c>
      <c r="AI2647" s="24" t="n">
        <f aca="false">(AG2647+AH2647)*(1+CONT)</f>
        <v>8839.526385427</v>
      </c>
      <c r="AJ2647" s="24" t="n">
        <f aca="false">IF(AR2647&gt;0,AI2647/AR2647,1000000000000)</f>
        <v>348.971711422792</v>
      </c>
      <c r="AK2647" s="8" t="n">
        <f aca="false">IF(AND(AP2647&gt;=V_NEED,AR2647&gt;=P_MIN,AQ2647&gt;=Z_MIN,F2647&lt;=N_CAP,D2647&lt;=R_MAX,OR(CORONA_REQ=0,O2647&gt;=G2647),OR(CORE_MODE&lt;&gt;3,E_CORE&lt;=E_NULL_MAX),N_CW_A_OK="yes"),1,0)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IF(CORE_MODE=1,G2647,IF(OR(CORE_MODE=3,CORE_MODE=4),IF(A_FEED=2,0,G2647)+(CHOOSE(N_CW+1,0,1,CW_N2,CW_N3,CW_N4,CW_N5,CW_N6)+IF(A_FEED=2,CHOOSE(MIN(N_CW_A,6)+1,0,1,CW_N2,CW_N3,CW_N4,CW_N5,CW_N6),CHOOSE(MIN(N_CW_A,2)+1,0,CW_A1,CW_A2)))*CW_PER_SWING*AM2647,AM2647))</f>
        <v>48.136901960862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2*ROUNDUP(G2648*1000/V_ZENER,0)*PRICE_Z+(4+IF(CORE_MODE=1,1,0)+IF(OR(CORE_MODE=3,CORE_MODE=4),IF(A_FEED=2,0,1)+2*N_CW+2*N_CW_A,0))*ROUNDUP(G2648*DIODE_SAFETY/V_STICK,0)*PRICE_STICK</f>
        <v>184.8</v>
      </c>
      <c r="AG2648" s="24" t="n">
        <f aca="false">SUM(X2648:AF2648)</f>
        <v>4779.43560791</v>
      </c>
      <c r="AH2648" s="20" t="n">
        <f aca="false">FIXED_BOM</f>
        <v>3754</v>
      </c>
      <c r="AI2648" s="24" t="n">
        <f aca="false">(AG2648+AH2648)*(1+CONT)</f>
        <v>9813.4509490965</v>
      </c>
      <c r="AJ2648" s="24" t="n">
        <f aca="false">IF(AR2648&gt;0,AI2648/AR2648,1000000000000)</f>
        <v>302.171667037597</v>
      </c>
      <c r="AK2648" s="8" t="n">
        <f aca="false">IF(AND(AP2648&gt;=V_NEED,AR2648&gt;=P_MIN,AQ2648&gt;=Z_MIN,F2648&lt;=N_CAP,D2648&lt;=R_MAX,OR(CORONA_REQ=0,O2648&gt;=G2648),OR(CORE_MODE&lt;&gt;3,E_CORE&lt;=E_NULL_MAX),N_CW_A_OK="yes"),1,0)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IF(CORE_MODE=1,G2648,IF(OR(CORE_MODE=3,CORE_MODE=4),IF(A_FEED=2,0,G2648)+(CHOOSE(N_CW+1,0,1,CW_N2,CW_N3,CW_N4,CW_N5,CW_N6)+IF(A_FEED=2,CHOOSE(MIN(N_CW_A,6)+1,0,1,CW_N2,CW_N3,CW_N4,CW_N5,CW_N6),CHOOSE(MIN(N_CW_A,2)+1,0,CW_A1,CW_A2)))*CW_PER_SWING*AM2648,AM2648))</f>
        <v>48.490352129934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2*ROUNDUP(G2649*1000/V_ZENER,0)*PRICE_Z+(4+IF(CORE_MODE=1,1,0)+IF(OR(CORE_MODE=3,CORE_MODE=4),IF(A_FEED=2,0,1)+2*N_CW+2*N_CW_A,0))*ROUNDUP(G2649*DIODE_SAFETY/V_STICK,0)*PRICE_STICK</f>
        <v>184.8</v>
      </c>
      <c r="AG2649" s="24" t="n">
        <f aca="false">SUM(X2649:AF2649)</f>
        <v>5626.32653434</v>
      </c>
      <c r="AH2649" s="20" t="n">
        <f aca="false">FIXED_BOM</f>
        <v>3754</v>
      </c>
      <c r="AI2649" s="24" t="n">
        <f aca="false">(AG2649+AH2649)*(1+CONT)</f>
        <v>10787.375514491</v>
      </c>
      <c r="AJ2649" s="24" t="n">
        <f aca="false">IF(AR2649&gt;0,AI2649/AR2649,1000000000000)</f>
        <v>272.401917057173</v>
      </c>
      <c r="AK2649" s="8" t="n">
        <f aca="false">IF(AND(AP2649&gt;=V_NEED,AR2649&gt;=P_MIN,AQ2649&gt;=Z_MIN,F2649&lt;=N_CAP,D2649&lt;=R_MAX,OR(CORONA_REQ=0,O2649&gt;=G2649),OR(CORE_MODE&lt;&gt;3,E_CORE&lt;=E_NULL_MAX),N_CW_A_OK="yes"),1,0)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IF(CORE_MODE=1,G2649,IF(OR(CORE_MODE=3,CORE_MODE=4),IF(A_FEED=2,0,G2649)+(CHOOSE(N_CW+1,0,1,CW_N2,CW_N3,CW_N4,CW_N5,CW_N6)+IF(A_FEED=2,CHOOSE(MIN(N_CW_A,6)+1,0,1,CW_N2,CW_N3,CW_N4,CW_N5,CW_N6),CHOOSE(MIN(N_CW_A,2)+1,0,CW_A1,CW_A2)))*CW_PER_SWING*AM2649,AM2649))</f>
        <v>48.775452696828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2*ROUNDUP(G2650*1000/V_ZENER,0)*PRICE_Z+(4+IF(CORE_MODE=1,1,0)+IF(OR(CORE_MODE=3,CORE_MODE=4),IF(A_FEED=2,0,1)+2*N_CW+2*N_CW_A,0))*ROUNDUP(G2650*DIODE_SAFETY/V_STICK,0)*PRICE_STICK</f>
        <v>184.8</v>
      </c>
      <c r="AG2650" s="24" t="n">
        <f aca="false">SUM(X2650:AF2650)</f>
        <v>7320.10827617</v>
      </c>
      <c r="AH2650" s="20" t="n">
        <f aca="false">FIXED_BOM</f>
        <v>3754</v>
      </c>
      <c r="AI2650" s="24" t="n">
        <f aca="false">(AG2650+AH2650)*(1+CONT)</f>
        <v>12735.2245175955</v>
      </c>
      <c r="AJ2650" s="24" t="n">
        <f aca="false">IF(AR2650&gt;0,AI2650/AR2650,1000000000000)</f>
        <v>236.530051056076</v>
      </c>
      <c r="AK2650" s="8" t="n">
        <f aca="false">IF(AND(AP2650&gt;=V_NEED,AR2650&gt;=P_MIN,AQ2650&gt;=Z_MIN,F2650&lt;=N_CAP,D2650&lt;=R_MAX,OR(CORONA_REQ=0,O2650&gt;=G2650),OR(CORE_MODE&lt;&gt;3,E_CORE&lt;=E_NULL_MAX),N_CW_A_OK="yes"),1,0)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IF(CORE_MODE=1,G2650,IF(OR(CORE_MODE=3,CORE_MODE=4),IF(A_FEED=2,0,G2650)+(CHOOSE(N_CW+1,0,1,CW_N2,CW_N3,CW_N4,CW_N5,CW_N6)+IF(A_FEED=2,CHOOSE(MIN(N_CW_A,6)+1,0,1,CW_N2,CW_N3,CW_N4,CW_N5,CW_N6),CHOOSE(MIN(N_CW_A,2)+1,0,CW_A1,CW_A2)))*CW_PER_SWING*AM2650,AM2650))</f>
        <v>49.454241539274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2*ROUNDUP(G2651*1000/V_ZENER,0)*PRICE_Z+(4+IF(CORE_MODE=1,1,0)+IF(OR(CORE_MODE=3,CORE_MODE=4),IF(A_FEED=2,0,1)+2*N_CW+2*N_CW_A,0))*ROUNDUP(G2651*DIODE_SAFETY/V_STICK,0)*PRICE_STICK</f>
        <v>184.8</v>
      </c>
      <c r="AG2651" s="24" t="n">
        <f aca="false">SUM(X2651:AF2651)</f>
        <v>2143.86144624</v>
      </c>
      <c r="AH2651" s="20" t="n">
        <f aca="false">FIXED_BOM</f>
        <v>3754</v>
      </c>
      <c r="AI2651" s="24" t="n">
        <f aca="false">(AG2651+AH2651)*(1+CONT)</f>
        <v>6782.540663176</v>
      </c>
      <c r="AJ2651" s="24" t="n">
        <f aca="false">IF(AR2651&gt;0,AI2651/AR2651,1000000000000)</f>
        <v>795.229736263888</v>
      </c>
      <c r="AK2651" s="8" t="n">
        <f aca="false">IF(AND(AP2651&gt;=V_NEED,AR2651&gt;=P_MIN,AQ2651&gt;=Z_MIN,F2651&lt;=N_CAP,D2651&lt;=R_MAX,OR(CORONA_REQ=0,O2651&gt;=G2651),OR(CORE_MODE&lt;&gt;3,E_CORE&lt;=E_NULL_MAX),N_CW_A_OK="yes"),1,0)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IF(CORE_MODE=1,G2651,IF(OR(CORE_MODE=3,CORE_MODE=4),IF(A_FEED=2,0,G2651)+(CHOOSE(N_CW+1,0,1,CW_N2,CW_N3,CW_N4,CW_N5,CW_N6)+IF(A_FEED=2,CHOOSE(MIN(N_CW_A,6)+1,0,1,CW_N2,CW_N3,CW_N4,CW_N5,CW_N6),CHOOSE(MIN(N_CW_A,2)+1,0,CW_A1,CW_A2)))*CW_PER_SWING*AM2651,AM2651))</f>
        <v>47.643526747674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2*ROUNDUP(G2652*1000/V_ZENER,0)*PRICE_Z+(4+IF(CORE_MODE=1,1,0)+IF(OR(CORE_MODE=3,CORE_MODE=4),IF(A_FEED=2,0,1)+2*N_CW+2*N_CW_A,0))*ROUNDUP(G2652*DIODE_SAFETY/V_STICK,0)*PRICE_STICK</f>
        <v>184.8</v>
      </c>
      <c r="AG2652" s="24" t="n">
        <f aca="false">SUM(X2652:AF2652)</f>
        <v>3008.67068861</v>
      </c>
      <c r="AH2652" s="20" t="n">
        <f aca="false">FIXED_BOM</f>
        <v>3754</v>
      </c>
      <c r="AI2652" s="24" t="n">
        <f aca="false">(AG2652+AH2652)*(1+CONT)</f>
        <v>7777.0712919015</v>
      </c>
      <c r="AJ2652" s="24" t="n">
        <f aca="false">IF(AR2652&gt;0,AI2652/AR2652,1000000000000)</f>
        <v>546.881089992969</v>
      </c>
      <c r="AK2652" s="8" t="n">
        <f aca="false">IF(AND(AP2652&gt;=V_NEED,AR2652&gt;=P_MIN,AQ2652&gt;=Z_MIN,F2652&lt;=N_CAP,D2652&lt;=R_MAX,OR(CORONA_REQ=0,O2652&gt;=G2652),OR(CORE_MODE&lt;&gt;3,E_CORE&lt;=E_NULL_MAX),N_CW_A_OK="yes"),1,0)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IF(CORE_MODE=1,G2652,IF(OR(CORE_MODE=3,CORE_MODE=4),IF(A_FEED=2,0,G2652)+(CHOOSE(N_CW+1,0,1,CW_N2,CW_N3,CW_N4,CW_N5,CW_N6)+IF(A_FEED=2,CHOOSE(MIN(N_CW_A,6)+1,0,1,CW_N2,CW_N3,CW_N4,CW_N5,CW_N6),CHOOSE(MIN(N_CW_A,2)+1,0,CW_A1,CW_A2)))*CW_PER_SWING*AM2652,AM2652))</f>
        <v>48.041930691612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2*ROUNDUP(G2653*1000/V_ZENER,0)*PRICE_Z+(4+IF(CORE_MODE=1,1,0)+IF(OR(CORE_MODE=3,CORE_MODE=4),IF(A_FEED=2,0,1)+2*N_CW+2*N_CW_A,0))*ROUNDUP(G2653*DIODE_SAFETY/V_STICK,0)*PRICE_STICK</f>
        <v>184.8</v>
      </c>
      <c r="AG2653" s="24" t="n">
        <f aca="false">SUM(X2653:AF2653)</f>
        <v>3732.76968369</v>
      </c>
      <c r="AH2653" s="20" t="n">
        <f aca="false">FIXED_BOM</f>
        <v>3754</v>
      </c>
      <c r="AI2653" s="24" t="n">
        <f aca="false">(AG2653+AH2653)*(1+CONT)</f>
        <v>8609.7851362435</v>
      </c>
      <c r="AJ2653" s="24" t="n">
        <f aca="false">IF(AR2653&gt;0,AI2653/AR2653,1000000000000)</f>
        <v>432.376841149899</v>
      </c>
      <c r="AK2653" s="8" t="n">
        <f aca="false">IF(AND(AP2653&gt;=V_NEED,AR2653&gt;=P_MIN,AQ2653&gt;=Z_MIN,F2653&lt;=N_CAP,D2653&lt;=R_MAX,OR(CORONA_REQ=0,O2653&gt;=G2653),OR(CORE_MODE&lt;&gt;3,E_CORE&lt;=E_NULL_MAX),N_CW_A_OK="yes"),1,0)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IF(CORE_MODE=1,G2653,IF(OR(CORE_MODE=3,CORE_MODE=4),IF(A_FEED=2,0,G2653)+(CHOOSE(N_CW+1,0,1,CW_N2,CW_N3,CW_N4,CW_N5,CW_N6)+IF(A_FEED=2,CHOOSE(MIN(N_CW_A,6)+1,0,1,CW_N2,CW_N3,CW_N4,CW_N5,CW_N6),CHOOSE(MIN(N_CW_A,2)+1,0,CW_A1,CW_A2)))*CW_PER_SWING*AM2653,AM2653))</f>
        <v>48.317897038554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2*ROUNDUP(G2654*1000/V_ZENER,0)*PRICE_Z+(4+IF(CORE_MODE=1,1,0)+IF(OR(CORE_MODE=3,CORE_MODE=4),IF(A_FEED=2,0,1)+2*N_CW+2*N_CW_A,0))*ROUNDUP(G2654*DIODE_SAFETY/V_STICK,0)*PRICE_STICK</f>
        <v>184.8</v>
      </c>
      <c r="AG2654" s="24" t="n">
        <f aca="false">SUM(X2654:AF2654)</f>
        <v>4456.86870121</v>
      </c>
      <c r="AH2654" s="20" t="n">
        <f aca="false">FIXED_BOM</f>
        <v>3754</v>
      </c>
      <c r="AI2654" s="24" t="n">
        <f aca="false">(AG2654+AH2654)*(1+CONT)</f>
        <v>9442.4990063915</v>
      </c>
      <c r="AJ2654" s="24" t="n">
        <f aca="false">IF(AR2654&gt;0,AI2654/AR2654,1000000000000)</f>
        <v>368.283955965345</v>
      </c>
      <c r="AK2654" s="8" t="n">
        <f aca="false">IF(AND(AP2654&gt;=V_NEED,AR2654&gt;=P_MIN,AQ2654&gt;=Z_MIN,F2654&lt;=N_CAP,D2654&lt;=R_MAX,OR(CORONA_REQ=0,O2654&gt;=G2654),OR(CORE_MODE&lt;&gt;3,E_CORE&lt;=E_NULL_MAX),N_CW_A_OK="yes"),1,0)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IF(CORE_MODE=1,G2654,IF(OR(CORE_MODE=3,CORE_MODE=4),IF(A_FEED=2,0,G2654)+(CHOOSE(N_CW+1,0,1,CW_N2,CW_N3,CW_N4,CW_N5,CW_N6)+IF(A_FEED=2,CHOOSE(MIN(N_CW_A,6)+1,0,1,CW_N2,CW_N3,CW_N4,CW_N5,CW_N6),CHOOSE(MIN(N_CW_A,2)+1,0,CW_A1,CW_A2)))*CW_PER_SWING*AM2654,AM2654))</f>
        <v>48.540382357896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2*ROUNDUP(G2655*1000/V_ZENER,0)*PRICE_Z+(4+IF(CORE_MODE=1,1,0)+IF(OR(CORE_MODE=3,CORE_MODE=4),IF(A_FEED=2,0,1)+2*N_CW+2*N_CW_A,0))*ROUNDUP(G2655*DIODE_SAFETY/V_STICK,0)*PRICE_STICK</f>
        <v>184.8</v>
      </c>
      <c r="AG2655" s="24" t="n">
        <f aca="false">SUM(X2655:AF2655)</f>
        <v>5321.67793161</v>
      </c>
      <c r="AH2655" s="20" t="n">
        <f aca="false">FIXED_BOM</f>
        <v>3754</v>
      </c>
      <c r="AI2655" s="24" t="n">
        <f aca="false">(AG2655+AH2655)*(1+CONT)</f>
        <v>10437.0296213515</v>
      </c>
      <c r="AJ2655" s="24" t="n">
        <f aca="false">IF(AR2655&gt;0,AI2655/AR2655,1000000000000)</f>
        <v>332.932720678199</v>
      </c>
      <c r="AK2655" s="8" t="n">
        <f aca="false">IF(AND(AP2655&gt;=V_NEED,AR2655&gt;=P_MIN,AQ2655&gt;=Z_MIN,F2655&lt;=N_CAP,D2655&lt;=R_MAX,OR(CORONA_REQ=0,O2655&gt;=G2655),OR(CORE_MODE&lt;&gt;3,E_CORE&lt;=E_NULL_MAX),N_CW_A_OK="yes"),1,0)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IF(CORE_MODE=1,G2655,IF(OR(CORE_MODE=3,CORE_MODE=4),IF(A_FEED=2,0,G2655)+(CHOOSE(N_CW+1,0,1,CW_N2,CW_N3,CW_N4,CW_N5,CW_N6)+IF(A_FEED=2,CHOOSE(MIN(N_CW_A,6)+1,0,1,CW_N2,CW_N3,CW_N4,CW_N5,CW_N6),CHOOSE(MIN(N_CW_A,2)+1,0,CW_A1,CW_A2)))*CW_PER_SWING*AM2655,AM2655))</f>
        <v>48.835877768964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2*ROUNDUP(G2656*1000/V_ZENER,0)*PRICE_Z+(4+IF(CORE_MODE=1,1,0)+IF(OR(CORE_MODE=3,CORE_MODE=4),IF(A_FEED=2,0,1)+2*N_CW+2*N_CW_A,0))*ROUNDUP(G2656*DIODE_SAFETY/V_STICK,0)*PRICE_STICK</f>
        <v>184.8</v>
      </c>
      <c r="AG2656" s="24" t="n">
        <f aca="false">SUM(X2656:AF2656)</f>
        <v>6910.58612103</v>
      </c>
      <c r="AH2656" s="20" t="n">
        <f aca="false">FIXED_BOM</f>
        <v>3754</v>
      </c>
      <c r="AI2656" s="24" t="n">
        <f aca="false">(AG2656+AH2656)*(1+CONT)</f>
        <v>12264.2740391845</v>
      </c>
      <c r="AJ2656" s="24" t="n">
        <f aca="false">IF(AR2656&gt;0,AI2656/AR2656,1000000000000)</f>
        <v>286.76827210017</v>
      </c>
      <c r="AK2656" s="8" t="n">
        <f aca="false">IF(AND(AP2656&gt;=V_NEED,AR2656&gt;=P_MIN,AQ2656&gt;=Z_MIN,F2656&lt;=N_CAP,D2656&lt;=R_MAX,OR(CORONA_REQ=0,O2656&gt;=G2656),OR(CORE_MODE&lt;&gt;3,E_CORE&lt;=E_NULL_MAX),N_CW_A_OK="yes"),1,0)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IF(CORE_MODE=1,G2656,IF(OR(CORE_MODE=3,CORE_MODE=4),IF(A_FEED=2,0,G2656)+(CHOOSE(N_CW+1,0,1,CW_N2,CW_N3,CW_N4,CW_N5,CW_N6)+IF(A_FEED=2,CHOOSE(MIN(N_CW_A,6)+1,0,1,CW_N2,CW_N3,CW_N4,CW_N5,CW_N6),CHOOSE(MIN(N_CW_A,2)+1,0,CW_A1,CW_A2)))*CW_PER_SWING*AM2656,AM2656))</f>
        <v>49.29658286553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2*ROUNDUP(G2657*1000/V_ZENER,0)*PRICE_Z+(4+IF(CORE_MODE=1,1,0)+IF(OR(CORE_MODE=3,CORE_MODE=4),IF(A_FEED=2,0,1)+2*N_CW+2*N_CW_A,0))*ROUNDUP(G2657*DIODE_SAFETY/V_STICK,0)*PRICE_STICK</f>
        <v>184.8</v>
      </c>
      <c r="AG2657" s="24" t="n">
        <f aca="false">SUM(X2657:AF2657)</f>
        <v>2308.26268844</v>
      </c>
      <c r="AH2657" s="20" t="n">
        <f aca="false">FIXED_BOM</f>
        <v>3754</v>
      </c>
      <c r="AI2657" s="24" t="n">
        <f aca="false">(AG2657+AH2657)*(1+CONT)</f>
        <v>6971.602091706</v>
      </c>
      <c r="AJ2657" s="24" t="n">
        <f aca="false">IF(AR2657&gt;0,AI2657/AR2657,1000000000000)</f>
        <v>683.663193668557</v>
      </c>
      <c r="AK2657" s="8" t="n">
        <f aca="false">IF(AND(AP2657&gt;=V_NEED,AR2657&gt;=P_MIN,AQ2657&gt;=Z_MIN,F2657&lt;=N_CAP,D2657&lt;=R_MAX,OR(CORONA_REQ=0,O2657&gt;=G2657),OR(CORE_MODE&lt;&gt;3,E_CORE&lt;=E_NULL_MAX),N_CW_A_OK="yes"),1,0)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IF(CORE_MODE=1,G2657,IF(OR(CORE_MODE=3,CORE_MODE=4),IF(A_FEED=2,0,G2657)+(CHOOSE(N_CW+1,0,1,CW_N2,CW_N3,CW_N4,CW_N5,CW_N6)+IF(A_FEED=2,CHOOSE(MIN(N_CW_A,6)+1,0,1,CW_N2,CW_N3,CW_N4,CW_N5,CW_N6),CHOOSE(MIN(N_CW_A,2)+1,0,CW_A1,CW_A2)))*CW_PER_SWING*AM2657,AM2657))</f>
        <v>47.660751034182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2*ROUNDUP(G2658*1000/V_ZENER,0)*PRICE_Z+(4+IF(CORE_MODE=1,1,0)+IF(OR(CORE_MODE=3,CORE_MODE=4),IF(A_FEED=2,0,1)+2*N_CW+2*N_CW_A,0))*ROUNDUP(G2658*DIODE_SAFETY/V_STICK,0)*PRICE_STICK</f>
        <v>184.8</v>
      </c>
      <c r="AG2658" s="24" t="n">
        <f aca="false">SUM(X2658:AF2658)</f>
        <v>3044.20728446</v>
      </c>
      <c r="AH2658" s="20" t="n">
        <f aca="false">FIXED_BOM</f>
        <v>3754</v>
      </c>
      <c r="AI2658" s="24" t="n">
        <f aca="false">(AG2658+AH2658)*(1+CONT)</f>
        <v>7817.938377129</v>
      </c>
      <c r="AJ2658" s="24" t="n">
        <f aca="false">IF(AR2658&gt;0,AI2658/AR2658,1000000000000)</f>
        <v>464.865780817981</v>
      </c>
      <c r="AK2658" s="8" t="n">
        <f aca="false">IF(AND(AP2658&gt;=V_NEED,AR2658&gt;=P_MIN,AQ2658&gt;=Z_MIN,F2658&lt;=N_CAP,D2658&lt;=R_MAX,OR(CORONA_REQ=0,O2658&gt;=G2658),OR(CORE_MODE&lt;&gt;3,E_CORE&lt;=E_NULL_MAX),N_CW_A_OK="yes"),1,0)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IF(CORE_MODE=1,G2658,IF(OR(CORE_MODE=3,CORE_MODE=4),IF(A_FEED=2,0,G2658)+(CHOOSE(N_CW+1,0,1,CW_N2,CW_N3,CW_N4,CW_N5,CW_N6)+IF(A_FEED=2,CHOOSE(MIN(N_CW_A,6)+1,0,1,CW_N2,CW_N3,CW_N4,CW_N5,CW_N6),CHOOSE(MIN(N_CW_A,2)+1,0,CW_A1,CW_A2)))*CW_PER_SWING*AM2658,AM2658))</f>
        <v>48.059774678916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2*ROUNDUP(G2659*1000/V_ZENER,0)*PRICE_Z+(4+IF(CORE_MODE=1,1,0)+IF(OR(CORE_MODE=3,CORE_MODE=4),IF(A_FEED=2,0,1)+2*N_CW+2*N_CW_A,0))*ROUNDUP(G2659*DIODE_SAFETY/V_STICK,0)*PRICE_STICK</f>
        <v>184.8</v>
      </c>
      <c r="AG2659" s="24" t="n">
        <f aca="false">SUM(X2659:AF2659)</f>
        <v>3920.86199777</v>
      </c>
      <c r="AH2659" s="20" t="n">
        <f aca="false">FIXED_BOM</f>
        <v>3754</v>
      </c>
      <c r="AI2659" s="24" t="n">
        <f aca="false">(AG2659+AH2659)*(1+CONT)</f>
        <v>8826.0912974355</v>
      </c>
      <c r="AJ2659" s="24" t="n">
        <f aca="false">IF(AR2659&gt;0,AI2659/AR2659,1000000000000)</f>
        <v>376.108890683096</v>
      </c>
      <c r="AK2659" s="8" t="n">
        <f aca="false">IF(AND(AP2659&gt;=V_NEED,AR2659&gt;=P_MIN,AQ2659&gt;=Z_MIN,F2659&lt;=N_CAP,D2659&lt;=R_MAX,OR(CORONA_REQ=0,O2659&gt;=G2659),OR(CORE_MODE&lt;&gt;3,E_CORE&lt;=E_NULL_MAX),N_CW_A_OK="yes"),1,0)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IF(CORE_MODE=1,G2659,IF(OR(CORE_MODE=3,CORE_MODE=4),IF(A_FEED=2,0,G2659)+(CHOOSE(N_CW+1,0,1,CW_N2,CW_N3,CW_N4,CW_N5,CW_N6)+IF(A_FEED=2,CHOOSE(MIN(N_CW_A,6)+1,0,1,CW_N2,CW_N3,CW_N4,CW_N5,CW_N6),CHOOSE(MIN(N_CW_A,2)+1,0,CW_A1,CW_A2)))*CW_PER_SWING*AM2659,AM2659))</f>
        <v>48.334055949036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2*ROUNDUP(G2660*1000/V_ZENER,0)*PRICE_Z+(4+IF(CORE_MODE=1,1,0)+IF(OR(CORE_MODE=3,CORE_MODE=4),IF(A_FEED=2,0,1)+2*N_CW+2*N_CW_A,0))*ROUNDUP(G2660*DIODE_SAFETY/V_STICK,0)*PRICE_STICK</f>
        <v>184.8</v>
      </c>
      <c r="AG2660" s="24" t="n">
        <f aca="false">SUM(X2660:AF2660)</f>
        <v>4797.51676561</v>
      </c>
      <c r="AH2660" s="20" t="n">
        <f aca="false">FIXED_BOM</f>
        <v>3754</v>
      </c>
      <c r="AI2660" s="24" t="n">
        <f aca="false">(AG2660+AH2660)*(1+CONT)</f>
        <v>9834.2442804515</v>
      </c>
      <c r="AJ2660" s="24" t="n">
        <f aca="false">IF(AR2660&gt;0,AI2660/AR2660,1000000000000)</f>
        <v>326.552450543641</v>
      </c>
      <c r="AK2660" s="8" t="n">
        <f aca="false">IF(AND(AP2660&gt;=V_NEED,AR2660&gt;=P_MIN,AQ2660&gt;=Z_MIN,F2660&lt;=N_CAP,D2660&lt;=R_MAX,OR(CORONA_REQ=0,O2660&gt;=G2660),OR(CORE_MODE&lt;&gt;3,E_CORE&lt;=E_NULL_MAX),N_CW_A_OK="yes"),1,0)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IF(CORE_MODE=1,G2660,IF(OR(CORE_MODE=3,CORE_MODE=4),IF(A_FEED=2,0,G2660)+(CHOOSE(N_CW+1,0,1,CW_N2,CW_N3,CW_N4,CW_N5,CW_N6)+IF(A_FEED=2,CHOOSE(MIN(N_CW_A,6)+1,0,1,CW_N2,CW_N3,CW_N4,CW_N5,CW_N6),CHOOSE(MIN(N_CW_A,2)+1,0,CW_A1,CW_A2)))*CW_PER_SWING*AM2660,AM2660))</f>
        <v>48.675621445308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2*ROUNDUP(G2661*1000/V_ZENER,0)*PRICE_Z+(4+IF(CORE_MODE=1,1,0)+IF(OR(CORE_MODE=3,CORE_MODE=4),IF(A_FEED=2,0,1)+2*N_CW+2*N_CW_A,0))*ROUNDUP(G2661*DIODE_SAFETY/V_STICK,0)*PRICE_STICK</f>
        <v>184.8</v>
      </c>
      <c r="AG2661" s="24" t="n">
        <f aca="false">SUM(X2661:AF2661)</f>
        <v>5674.17148392</v>
      </c>
      <c r="AH2661" s="20" t="n">
        <f aca="false">FIXED_BOM</f>
        <v>3754</v>
      </c>
      <c r="AI2661" s="24" t="n">
        <f aca="false">(AG2661+AH2661)*(1+CONT)</f>
        <v>10842.397206508</v>
      </c>
      <c r="AJ2661" s="24" t="n">
        <f aca="false">IF(AR2661&gt;0,AI2661/AR2661,1000000000000)</f>
        <v>295.114410661291</v>
      </c>
      <c r="AK2661" s="8" t="n">
        <f aca="false">IF(AND(AP2661&gt;=V_NEED,AR2661&gt;=P_MIN,AQ2661&gt;=Z_MIN,F2661&lt;=N_CAP,D2661&lt;=R_MAX,OR(CORONA_REQ=0,O2661&gt;=G2661),OR(CORE_MODE&lt;&gt;3,E_CORE&lt;=E_NULL_MAX),N_CW_A_OK="yes"),1,0)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IF(CORE_MODE=1,G2661,IF(OR(CORE_MODE=3,CORE_MODE=4),IF(A_FEED=2,0,G2661)+(CHOOSE(N_CW+1,0,1,CW_N2,CW_N3,CW_N4,CW_N5,CW_N6)+IF(A_FEED=2,CHOOSE(MIN(N_CW_A,6)+1,0,1,CW_N2,CW_N3,CW_N4,CW_N5,CW_N6),CHOOSE(MIN(N_CW_A,2)+1,0,CW_A1,CW_A2)))*CW_PER_SWING*AM2661,AM2661))</f>
        <v>48.96795043998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2*ROUNDUP(G2662*1000/V_ZENER,0)*PRICE_Z+(4+IF(CORE_MODE=1,1,0)+IF(OR(CORE_MODE=3,CORE_MODE=4),IF(A_FEED=2,0,1)+2*N_CW+2*N_CW_A,0))*ROUNDUP(G2662*DIODE_SAFETY/V_STICK,0)*PRICE_STICK</f>
        <v>184.8</v>
      </c>
      <c r="AG2662" s="24" t="n">
        <f aca="false">SUM(X2662:AF2662)</f>
        <v>7286.77079325</v>
      </c>
      <c r="AH2662" s="20" t="n">
        <f aca="false">FIXED_BOM</f>
        <v>3754</v>
      </c>
      <c r="AI2662" s="24" t="n">
        <f aca="false">(AG2662+AH2662)*(1+CONT)</f>
        <v>12696.8864122375</v>
      </c>
      <c r="AJ2662" s="24" t="n">
        <f aca="false">IF(AR2662&gt;0,AI2662/AR2662,1000000000000)</f>
        <v>253.477646038978</v>
      </c>
      <c r="AK2662" s="8" t="n">
        <f aca="false">IF(AND(AP2662&gt;=V_NEED,AR2662&gt;=P_MIN,AQ2662&gt;=Z_MIN,F2662&lt;=N_CAP,D2662&lt;=R_MAX,OR(CORONA_REQ=0,O2662&gt;=G2662),OR(CORE_MODE&lt;&gt;3,E_CORE&lt;=E_NULL_MAX),N_CW_A_OK="yes"),1,0)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IF(CORE_MODE=1,G2662,IF(OR(CORE_MODE=3,CORE_MODE=4),IF(A_FEED=2,0,G2662)+(CHOOSE(N_CW+1,0,1,CW_N2,CW_N3,CW_N4,CW_N5,CW_N6)+IF(A_FEED=2,CHOOSE(MIN(N_CW_A,6)+1,0,1,CW_N2,CW_N3,CW_N4,CW_N5,CW_N6),CHOOSE(MIN(N_CW_A,2)+1,0,CW_A1,CW_A2)))*CW_PER_SWING*AM2662,AM2662))</f>
        <v>49.425650412138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2*ROUNDUP(G2663*1000/V_ZENER,0)*PRICE_Z+(4+IF(CORE_MODE=1,1,0)+IF(OR(CORE_MODE=3,CORE_MODE=4),IF(A_FEED=2,0,1)+2*N_CW+2*N_CW_A,0))*ROUNDUP(G2663*DIODE_SAFETY/V_STICK,0)*PRICE_STICK</f>
        <v>184.8</v>
      </c>
      <c r="AG2663" s="24" t="n">
        <f aca="false">SUM(X2663:AF2663)</f>
        <v>2331.95374835</v>
      </c>
      <c r="AH2663" s="20" t="n">
        <f aca="false">FIXED_BOM</f>
        <v>3754</v>
      </c>
      <c r="AI2663" s="24" t="n">
        <f aca="false">(AG2663+AH2663)*(1+CONT)</f>
        <v>6998.8468106025</v>
      </c>
      <c r="AJ2663" s="24" t="n">
        <f aca="false">IF(AR2663&gt;0,AI2663/AR2663,1000000000000)</f>
        <v>639.245355263656</v>
      </c>
      <c r="AK2663" s="8" t="n">
        <f aca="false">IF(AND(AP2663&gt;=V_NEED,AR2663&gt;=P_MIN,AQ2663&gt;=Z_MIN,F2663&lt;=N_CAP,D2663&lt;=R_MAX,OR(CORONA_REQ=0,O2663&gt;=G2663),OR(CORE_MODE&lt;&gt;3,E_CORE&lt;=E_NULL_MAX),N_CW_A_OK="yes"),1,0)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IF(CORE_MODE=1,G2663,IF(OR(CORE_MODE=3,CORE_MODE=4),IF(A_FEED=2,0,G2663)+(CHOOSE(N_CW+1,0,1,CW_N2,CW_N3,CW_N4,CW_N5,CW_N6)+IF(A_FEED=2,CHOOSE(MIN(N_CW_A,6)+1,0,1,CW_N2,CW_N3,CW_N4,CW_N5,CW_N6),CHOOSE(MIN(N_CW_A,2)+1,0,CW_A1,CW_A2)))*CW_PER_SWING*AM2663,AM2663))</f>
        <v>47.30562427734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2*ROUNDUP(G2664*1000/V_ZENER,0)*PRICE_Z+(4+IF(CORE_MODE=1,1,0)+IF(OR(CORE_MODE=3,CORE_MODE=4),IF(A_FEED=2,0,1)+2*N_CW+2*N_CW_A,0))*ROUNDUP(G2664*DIODE_SAFETY/V_STICK,0)*PRICE_STICK</f>
        <v>184.8</v>
      </c>
      <c r="AG2664" s="24" t="n">
        <f aca="false">SUM(X2664:AF2664)</f>
        <v>3220.45399213</v>
      </c>
      <c r="AH2664" s="20" t="n">
        <f aca="false">FIXED_BOM</f>
        <v>3754</v>
      </c>
      <c r="AI2664" s="24" t="n">
        <f aca="false">(AG2664+AH2664)*(1+CONT)</f>
        <v>8020.6220909495</v>
      </c>
      <c r="AJ2664" s="24" t="n">
        <f aca="false">IF(AR2664&gt;0,AI2664/AR2664,1000000000000)</f>
        <v>446.309343671187</v>
      </c>
      <c r="AK2664" s="8" t="n">
        <f aca="false">IF(AND(AP2664&gt;=V_NEED,AR2664&gt;=P_MIN,AQ2664&gt;=Z_MIN,F2664&lt;=N_CAP,D2664&lt;=R_MAX,OR(CORONA_REQ=0,O2664&gt;=G2664),OR(CORE_MODE&lt;&gt;3,E_CORE&lt;=E_NULL_MAX),N_CW_A_OK="yes"),1,0)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IF(CORE_MODE=1,G2664,IF(OR(CORE_MODE=3,CORE_MODE=4),IF(A_FEED=2,0,G2664)+(CHOOSE(N_CW+1,0,1,CW_N2,CW_N3,CW_N4,CW_N5,CW_N6)+IF(A_FEED=2,CHOOSE(MIN(N_CW_A,6)+1,0,1,CW_N2,CW_N3,CW_N4,CW_N5,CW_N6),CHOOSE(MIN(N_CW_A,2)+1,0,CW_A1,CW_A2)))*CW_PER_SWING*AM2664,AM2664))</f>
        <v>47.707207371252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2*ROUNDUP(G2665*1000/V_ZENER,0)*PRICE_Z+(4+IF(CORE_MODE=1,1,0)+IF(OR(CORE_MODE=3,CORE_MODE=4),IF(A_FEED=2,0,1)+2*N_CW+2*N_CW_A,0))*ROUNDUP(G2665*DIODE_SAFETY/V_STICK,0)*PRICE_STICK</f>
        <v>184.8</v>
      </c>
      <c r="AG2665" s="24" t="n">
        <f aca="false">SUM(X2665:AF2665)</f>
        <v>4108.95430638</v>
      </c>
      <c r="AH2665" s="20" t="n">
        <f aca="false">FIXED_BOM</f>
        <v>3754</v>
      </c>
      <c r="AI2665" s="24" t="n">
        <f aca="false">(AG2665+AH2665)*(1+CONT)</f>
        <v>9042.397452337</v>
      </c>
      <c r="AJ2665" s="24" t="n">
        <f aca="false">IF(AR2665&gt;0,AI2665/AR2665,1000000000000)</f>
        <v>361.421434656002</v>
      </c>
      <c r="AK2665" s="8" t="n">
        <f aca="false">IF(AND(AP2665&gt;=V_NEED,AR2665&gt;=P_MIN,AQ2665&gt;=Z_MIN,F2665&lt;=N_CAP,D2665&lt;=R_MAX,OR(CORONA_REQ=0,O2665&gt;=G2665),OR(CORE_MODE&lt;&gt;3,E_CORE&lt;=E_NULL_MAX),N_CW_A_OK="yes"),1,0)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IF(CORE_MODE=1,G2665,IF(OR(CORE_MODE=3,CORE_MODE=4),IF(A_FEED=2,0,G2665)+(CHOOSE(N_CW+1,0,1,CW_N2,CW_N3,CW_N4,CW_N5,CW_N6)+IF(A_FEED=2,CHOOSE(MIN(N_CW_A,6)+1,0,1,CW_N2,CW_N3,CW_N4,CW_N5,CW_N6),CHOOSE(MIN(N_CW_A,2)+1,0,CW_A1,CW_A2)))*CW_PER_SWING*AM2665,AM2665))</f>
        <v>48.054884984964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2*ROUNDUP(G2666*1000/V_ZENER,0)*PRICE_Z+(4+IF(CORE_MODE=1,1,0)+IF(OR(CORE_MODE=3,CORE_MODE=4),IF(A_FEED=2,0,1)+2*N_CW+2*N_CW_A,0))*ROUNDUP(G2666*DIODE_SAFETY/V_STICK,0)*PRICE_STICK</f>
        <v>184.8</v>
      </c>
      <c r="AG2666" s="24" t="n">
        <f aca="false">SUM(X2666:AF2666)</f>
        <v>4997.45462063</v>
      </c>
      <c r="AH2666" s="20" t="n">
        <f aca="false">FIXED_BOM</f>
        <v>3754</v>
      </c>
      <c r="AI2666" s="24" t="n">
        <f aca="false">(AG2666+AH2666)*(1+CONT)</f>
        <v>10064.1728137245</v>
      </c>
      <c r="AJ2666" s="24" t="n">
        <f aca="false">IF(AR2666&gt;0,AI2666/AR2666,1000000000000)</f>
        <v>313.974998539171</v>
      </c>
      <c r="AK2666" s="8" t="n">
        <f aca="false">IF(AND(AP2666&gt;=V_NEED,AR2666&gt;=P_MIN,AQ2666&gt;=Z_MIN,F2666&lt;=N_CAP,D2666&lt;=R_MAX,OR(CORONA_REQ=0,O2666&gt;=G2666),OR(CORE_MODE&lt;&gt;3,E_CORE&lt;=E_NULL_MAX),N_CW_A_OK="yes"),1,0)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IF(CORE_MODE=1,G2666,IF(OR(CORE_MODE=3,CORE_MODE=4),IF(A_FEED=2,0,G2666)+(CHOOSE(N_CW+1,0,1,CW_N2,CW_N3,CW_N4,CW_N5,CW_N6)+IF(A_FEED=2,CHOOSE(MIN(N_CW_A,6)+1,0,1,CW_N2,CW_N3,CW_N4,CW_N5,CW_N6),CHOOSE(MIN(N_CW_A,2)+1,0,CW_A1,CW_A2)))*CW_PER_SWING*AM2666,AM2666))</f>
        <v>48.405903040638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2*ROUNDUP(G2667*1000/V_ZENER,0)*PRICE_Z+(4+IF(CORE_MODE=1,1,0)+IF(OR(CORE_MODE=3,CORE_MODE=4),IF(A_FEED=2,0,1)+2*N_CW+2*N_CW_A,0))*ROUNDUP(G2667*DIODE_SAFETY/V_STICK,0)*PRICE_STICK</f>
        <v>184.8</v>
      </c>
      <c r="AG2667" s="24" t="n">
        <f aca="false">SUM(X2667:AF2667)</f>
        <v>5885.95485244</v>
      </c>
      <c r="AH2667" s="20" t="n">
        <f aca="false">FIXED_BOM</f>
        <v>3754</v>
      </c>
      <c r="AI2667" s="24" t="n">
        <f aca="false">(AG2667+AH2667)*(1+CONT)</f>
        <v>11085.948080306</v>
      </c>
      <c r="AJ2667" s="24" t="n">
        <f aca="false">IF(AR2667&gt;0,AI2667/AR2667,1000000000000)</f>
        <v>283.408515944424</v>
      </c>
      <c r="AK2667" s="8" t="n">
        <f aca="false">IF(AND(AP2667&gt;=V_NEED,AR2667&gt;=P_MIN,AQ2667&gt;=Z_MIN,F2667&lt;=N_CAP,D2667&lt;=R_MAX,OR(CORONA_REQ=0,O2667&gt;=G2667),OR(CORE_MODE&lt;&gt;3,E_CORE&lt;=E_NULL_MAX),N_CW_A_OK="yes"),1,0)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IF(CORE_MODE=1,G2667,IF(OR(CORE_MODE=3,CORE_MODE=4),IF(A_FEED=2,0,G2667)+(CHOOSE(N_CW+1,0,1,CW_N2,CW_N3,CW_N4,CW_N5,CW_N6)+IF(A_FEED=2,CHOOSE(MIN(N_CW_A,6)+1,0,1,CW_N2,CW_N3,CW_N4,CW_N5,CW_N6),CHOOSE(MIN(N_CW_A,2)+1,0,CW_A1,CW_A2)))*CW_PER_SWING*AM2667,AM2667))</f>
        <v>48.689055370098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2*ROUNDUP(G2668*1000/V_ZENER,0)*PRICE_Z+(4+IF(CORE_MODE=1,1,0)+IF(OR(CORE_MODE=3,CORE_MODE=4),IF(A_FEED=2,0,1)+2*N_CW+2*N_CW_A,0))*ROUNDUP(G2668*DIODE_SAFETY/V_STICK,0)*PRICE_STICK</f>
        <v>184.8</v>
      </c>
      <c r="AG2668" s="24" t="n">
        <f aca="false">SUM(X2668:AF2668)</f>
        <v>7662.95540897</v>
      </c>
      <c r="AH2668" s="20" t="n">
        <f aca="false">FIXED_BOM</f>
        <v>3754</v>
      </c>
      <c r="AI2668" s="24" t="n">
        <f aca="false">(AG2668+AH2668)*(1+CONT)</f>
        <v>13129.4987203155</v>
      </c>
      <c r="AJ2668" s="24" t="n">
        <f aca="false">IF(AR2668&gt;0,AI2668/AR2668,1000000000000)</f>
        <v>246.775629634383</v>
      </c>
      <c r="AK2668" s="8" t="n">
        <f aca="false">IF(AND(AP2668&gt;=V_NEED,AR2668&gt;=P_MIN,AQ2668&gt;=Z_MIN,F2668&lt;=N_CAP,D2668&lt;=R_MAX,OR(CORONA_REQ=0,O2668&gt;=G2668),OR(CORE_MODE&lt;&gt;3,E_CORE&lt;=E_NULL_MAX),N_CW_A_OK="yes"),1,0)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IF(CORE_MODE=1,G2668,IF(OR(CORE_MODE=3,CORE_MODE=4),IF(A_FEED=2,0,G2668)+(CHOOSE(N_CW+1,0,1,CW_N2,CW_N3,CW_N4,CW_N5,CW_N6)+IF(A_FEED=2,CHOOSE(MIN(N_CW_A,6)+1,0,1,CW_N2,CW_N3,CW_N4,CW_N5,CW_N6),CHOOSE(MIN(N_CW_A,2)+1,0,CW_A1,CW_A2)))*CW_PER_SWING*AM2668,AM2668))</f>
        <v>49.363994427462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2*ROUNDUP(G2669*1000/V_ZENER,0)*PRICE_Z+(4+IF(CORE_MODE=1,1,0)+IF(OR(CORE_MODE=3,CORE_MODE=4),IF(A_FEED=2,0,1)+2*N_CW+2*N_CW_A,0))*ROUNDUP(G2669*DIODE_SAFETY/V_STICK,0)*PRICE_STICK</f>
        <v>184.8</v>
      </c>
      <c r="AG2669" s="24" t="n">
        <f aca="false">SUM(X2669:AF2669)</f>
        <v>2217.6037674</v>
      </c>
      <c r="AH2669" s="20" t="n">
        <f aca="false">FIXED_BOM</f>
        <v>3754</v>
      </c>
      <c r="AI2669" s="24" t="n">
        <f aca="false">(AG2669+AH2669)*(1+CONT)</f>
        <v>6867.34433251</v>
      </c>
      <c r="AJ2669" s="24" t="n">
        <f aca="false">IF(AR2669&gt;0,AI2669/AR2669,1000000000000)</f>
        <v>811.675956781102</v>
      </c>
      <c r="AK2669" s="8" t="n">
        <f aca="false">IF(AND(AP2669&gt;=V_NEED,AR2669&gt;=P_MIN,AQ2669&gt;=Z_MIN,F2669&lt;=N_CAP,D2669&lt;=R_MAX,OR(CORONA_REQ=0,O2669&gt;=G2669),OR(CORE_MODE&lt;&gt;3,E_CORE&lt;=E_NULL_MAX),N_CW_A_OK="yes"),1,0)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IF(CORE_MODE=1,G2669,IF(OR(CORE_MODE=3,CORE_MODE=4),IF(A_FEED=2,0,G2669)+(CHOOSE(N_CW+1,0,1,CW_N2,CW_N3,CW_N4,CW_N5,CW_N6)+IF(A_FEED=2,CHOOSE(MIN(N_CW_A,6)+1,0,1,CW_N2,CW_N3,CW_N4,CW_N5,CW_N6),CHOOSE(MIN(N_CW_A,2)+1,0,CW_A1,CW_A2)))*CW_PER_SWING*AM2669,AM2669))</f>
        <v>47.596870917882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2*ROUNDUP(G2670*1000/V_ZENER,0)*PRICE_Z+(4+IF(CORE_MODE=1,1,0)+IF(OR(CORE_MODE=3,CORE_MODE=4),IF(A_FEED=2,0,1)+2*N_CW+2*N_CW_A,0))*ROUNDUP(G2670*DIODE_SAFETY/V_STICK,0)*PRICE_STICK</f>
        <v>184.8</v>
      </c>
      <c r="AG2670" s="24" t="n">
        <f aca="false">SUM(X2670:AF2670)</f>
        <v>3119.28412232</v>
      </c>
      <c r="AH2670" s="20" t="n">
        <f aca="false">FIXED_BOM</f>
        <v>3754</v>
      </c>
      <c r="AI2670" s="24" t="n">
        <f aca="false">(AG2670+AH2670)*(1+CONT)</f>
        <v>7904.276740668</v>
      </c>
      <c r="AJ2670" s="24" t="n">
        <f aca="false">IF(AR2670&gt;0,AI2670/AR2670,1000000000000)</f>
        <v>560.302798230855</v>
      </c>
      <c r="AK2670" s="8" t="n">
        <f aca="false">IF(AND(AP2670&gt;=V_NEED,AR2670&gt;=P_MIN,AQ2670&gt;=Z_MIN,F2670&lt;=N_CAP,D2670&lt;=R_MAX,OR(CORONA_REQ=0,O2670&gt;=G2670),OR(CORE_MODE&lt;&gt;3,E_CORE&lt;=E_NULL_MAX),N_CW_A_OK="yes"),1,0)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IF(CORE_MODE=1,G2670,IF(OR(CORE_MODE=3,CORE_MODE=4),IF(A_FEED=2,0,G2670)+(CHOOSE(N_CW+1,0,1,CW_N2,CW_N3,CW_N4,CW_N5,CW_N6)+IF(A_FEED=2,CHOOSE(MIN(N_CW_A,6)+1,0,1,CW_N2,CW_N3,CW_N4,CW_N5,CW_N6),CHOOSE(MIN(N_CW_A,2)+1,0,CW_A1,CW_A2)))*CW_PER_SWING*AM2670,AM2670))</f>
        <v>47.994434445672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2*ROUNDUP(G2671*1000/V_ZENER,0)*PRICE_Z+(4+IF(CORE_MODE=1,1,0)+IF(OR(CORE_MODE=3,CORE_MODE=4),IF(A_FEED=2,0,1)+2*N_CW+2*N_CW_A,0))*ROUNDUP(G2671*DIODE_SAFETY/V_STICK,0)*PRICE_STICK</f>
        <v>184.8</v>
      </c>
      <c r="AG2671" s="24" t="n">
        <f aca="false">SUM(X2671:AF2671)</f>
        <v>3870.28209201</v>
      </c>
      <c r="AH2671" s="20" t="n">
        <f aca="false">FIXED_BOM</f>
        <v>3754</v>
      </c>
      <c r="AI2671" s="24" t="n">
        <f aca="false">(AG2671+AH2671)*(1+CONT)</f>
        <v>8767.9244058115</v>
      </c>
      <c r="AJ2671" s="24" t="n">
        <f aca="false">IF(AR2671&gt;0,AI2671/AR2671,1000000000000)</f>
        <v>443.85865560754</v>
      </c>
      <c r="AK2671" s="8" t="n">
        <f aca="false">IF(AND(AP2671&gt;=V_NEED,AR2671&gt;=P_MIN,AQ2671&gt;=Z_MIN,F2671&lt;=N_CAP,D2671&lt;=R_MAX,OR(CORONA_REQ=0,O2671&gt;=G2671),OR(CORE_MODE&lt;&gt;3,E_CORE&lt;=E_NULL_MAX),N_CW_A_OK="yes"),1,0)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IF(CORE_MODE=1,G2671,IF(OR(CORE_MODE=3,CORE_MODE=4),IF(A_FEED=2,0,G2671)+(CHOOSE(N_CW+1,0,1,CW_N2,CW_N3,CW_N4,CW_N5,CW_N6)+IF(A_FEED=2,CHOOSE(MIN(N_CW_A,6)+1,0,1,CW_N2,CW_N3,CW_N4,CW_N5,CW_N6),CHOOSE(MIN(N_CW_A,2)+1,0,CW_A1,CW_A2)))*CW_PER_SWING*AM2671,AM2671))</f>
        <v>48.270264967782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2*ROUNDUP(G2672*1000/V_ZENER,0)*PRICE_Z+(4+IF(CORE_MODE=1,1,0)+IF(OR(CORE_MODE=3,CORE_MODE=4),IF(A_FEED=2,0,1)+2*N_CW+2*N_CW_A,0))*ROUNDUP(G2672*DIODE_SAFETY/V_STICK,0)*PRICE_STICK</f>
        <v>184.8</v>
      </c>
      <c r="AG2672" s="24" t="n">
        <f aca="false">SUM(X2672:AF2672)</f>
        <v>4621.28007217</v>
      </c>
      <c r="AH2672" s="20" t="n">
        <f aca="false">FIXED_BOM</f>
        <v>3754</v>
      </c>
      <c r="AI2672" s="24" t="n">
        <f aca="false">(AG2672+AH2672)*(1+CONT)</f>
        <v>9631.5720829955</v>
      </c>
      <c r="AJ2672" s="24" t="n">
        <f aca="false">IF(AR2672&gt;0,AI2672/AR2672,1000000000000)</f>
        <v>378.649601425106</v>
      </c>
      <c r="AK2672" s="8" t="n">
        <f aca="false">IF(AND(AP2672&gt;=V_NEED,AR2672&gt;=P_MIN,AQ2672&gt;=Z_MIN,F2672&lt;=N_CAP,D2672&lt;=R_MAX,OR(CORONA_REQ=0,O2672&gt;=G2672),OR(CORE_MODE&lt;&gt;3,E_CORE&lt;=E_NULL_MAX),N_CW_A_OK="yes"),1,0)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IF(CORE_MODE=1,G2672,IF(OR(CORE_MODE=3,CORE_MODE=4),IF(A_FEED=2,0,G2672)+(CHOOSE(N_CW+1,0,1,CW_N2,CW_N3,CW_N4,CW_N5,CW_N6)+IF(A_FEED=2,CHOOSE(MIN(N_CW_A,6)+1,0,1,CW_N2,CW_N3,CW_N4,CW_N5,CW_N6),CHOOSE(MIN(N_CW_A,2)+1,0,CW_A1,CW_A2)))*CW_PER_SWING*AM2672,AM2672))</f>
        <v>48.49436745153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2*ROUNDUP(G2673*1000/V_ZENER,0)*PRICE_Z+(4+IF(CORE_MODE=1,1,0)+IF(OR(CORE_MODE=3,CORE_MODE=4),IF(A_FEED=2,0,1)+2*N_CW+2*N_CW_A,0))*ROUNDUP(G2673*DIODE_SAFETY/V_STICK,0)*PRICE_STICK</f>
        <v>184.8</v>
      </c>
      <c r="AG2673" s="24" t="n">
        <f aca="false">SUM(X2673:AF2673)</f>
        <v>5522.96041512</v>
      </c>
      <c r="AH2673" s="20" t="n">
        <f aca="false">FIXED_BOM</f>
        <v>3754</v>
      </c>
      <c r="AI2673" s="24" t="n">
        <f aca="false">(AG2673+AH2673)*(1+CONT)</f>
        <v>10668.504477388</v>
      </c>
      <c r="AJ2673" s="24" t="n">
        <f aca="false">IF(AR2673&gt;0,AI2673/AR2673,1000000000000)</f>
        <v>343.18606745211</v>
      </c>
      <c r="AK2673" s="8" t="n">
        <f aca="false">IF(AND(AP2673&gt;=V_NEED,AR2673&gt;=P_MIN,AQ2673&gt;=Z_MIN,F2673&lt;=N_CAP,D2673&lt;=R_MAX,OR(CORONA_REQ=0,O2673&gt;=G2673),OR(CORE_MODE&lt;&gt;3,E_CORE&lt;=E_NULL_MAX),N_CW_A_OK="yes"),1,0)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IF(CORE_MODE=1,G2673,IF(OR(CORE_MODE=3,CORE_MODE=4),IF(A_FEED=2,0,G2673)+(CHOOSE(N_CW+1,0,1,CW_N2,CW_N3,CW_N4,CW_N5,CW_N6)+IF(A_FEED=2,CHOOSE(MIN(N_CW_A,6)+1,0,1,CW_N2,CW_N3,CW_N4,CW_N5,CW_N6),CHOOSE(MIN(N_CW_A,2)+1,0,CW_A1,CW_A2)))*CW_PER_SWING*AM2673,AM2673))</f>
        <v>48.7889163333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2*ROUNDUP(G2674*1000/V_ZENER,0)*PRICE_Z+(4+IF(CORE_MODE=1,1,0)+IF(OR(CORE_MODE=3,CORE_MODE=4),IF(A_FEED=2,0,1)+2*N_CW+2*N_CW_A,0))*ROUNDUP(G2674*DIODE_SAFETY/V_STICK,0)*PRICE_STICK</f>
        <v>184.8</v>
      </c>
      <c r="AG2674" s="24" t="n">
        <f aca="false">SUM(X2674:AF2674)</f>
        <v>7175.63879973</v>
      </c>
      <c r="AH2674" s="20" t="n">
        <f aca="false">FIXED_BOM</f>
        <v>3754</v>
      </c>
      <c r="AI2674" s="24" t="n">
        <f aca="false">(AG2674+AH2674)*(1+CONT)</f>
        <v>12569.0846196895</v>
      </c>
      <c r="AJ2674" s="24" t="n">
        <f aca="false">IF(AR2674&gt;0,AI2674/AR2674,1000000000000)</f>
        <v>296.232494812301</v>
      </c>
      <c r="AK2674" s="8" t="n">
        <f aca="false">IF(AND(AP2674&gt;=V_NEED,AR2674&gt;=P_MIN,AQ2674&gt;=Z_MIN,F2674&lt;=N_CAP,D2674&lt;=R_MAX,OR(CORONA_REQ=0,O2674&gt;=G2674),OR(CORE_MODE&lt;&gt;3,E_CORE&lt;=E_NULL_MAX),N_CW_A_OK="yes"),1,0)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IF(CORE_MODE=1,G2674,IF(OR(CORE_MODE=3,CORE_MODE=4),IF(A_FEED=2,0,G2674)+(CHOOSE(N_CW+1,0,1,CW_N2,CW_N3,CW_N4,CW_N5,CW_N6)+IF(A_FEED=2,CHOOSE(MIN(N_CW_A,6)+1,0,1,CW_N2,CW_N3,CW_N4,CW_N5,CW_N6),CHOOSE(MIN(N_CW_A,2)+1,0,CW_A1,CW_A2)))*CW_PER_SWING*AM2674,AM2674))</f>
        <v>49.248178291026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2*ROUNDUP(G2675*1000/V_ZENER,0)*PRICE_Z+(4+IF(CORE_MODE=1,1,0)+IF(OR(CORE_MODE=3,CORE_MODE=4),IF(A_FEED=2,0,1)+2*N_CW+2*N_CW_A,0))*ROUNDUP(G2675*DIODE_SAFETY/V_STICK,0)*PRICE_STICK</f>
        <v>184.8</v>
      </c>
      <c r="AG2675" s="24" t="n">
        <f aca="false">SUM(X2675:AF2675)</f>
        <v>2396.71541234</v>
      </c>
      <c r="AH2675" s="20" t="n">
        <f aca="false">FIXED_BOM</f>
        <v>3754</v>
      </c>
      <c r="AI2675" s="24" t="n">
        <f aca="false">(AG2675+AH2675)*(1+CONT)</f>
        <v>7073.322724191</v>
      </c>
      <c r="AJ2675" s="24" t="n">
        <f aca="false">IF(AR2675&gt;0,AI2675/AR2675,1000000000000)</f>
        <v>700.415667700557</v>
      </c>
      <c r="AK2675" s="8" t="n">
        <f aca="false">IF(AND(AP2675&gt;=V_NEED,AR2675&gt;=P_MIN,AQ2675&gt;=Z_MIN,F2675&lt;=N_CAP,D2675&lt;=R_MAX,OR(CORONA_REQ=0,O2675&gt;=G2675),OR(CORE_MODE&lt;&gt;3,E_CORE&lt;=E_NULL_MAX),N_CW_A_OK="yes"),1,0)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IF(CORE_MODE=1,G2675,IF(OR(CORE_MODE=3,CORE_MODE=4),IF(A_FEED=2,0,G2675)+(CHOOSE(N_CW+1,0,1,CW_N2,CW_N3,CW_N4,CW_N5,CW_N6)+IF(A_FEED=2,CHOOSE(MIN(N_CW_A,6)+1,0,1,CW_N2,CW_N3,CW_N4,CW_N5,CW_N6),CHOOSE(MIN(N_CW_A,2)+1,0,CW_A1,CW_A2)))*CW_PER_SWING*AM2675,AM2675))</f>
        <v>47.614808284758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2*ROUNDUP(G2676*1000/V_ZENER,0)*PRICE_Z+(4+IF(CORE_MODE=1,1,0)+IF(OR(CORE_MODE=3,CORE_MODE=4),IF(A_FEED=2,0,1)+2*N_CW+2*N_CW_A,0))*ROUNDUP(G2676*DIODE_SAFETY/V_STICK,0)*PRICE_STICK</f>
        <v>184.8</v>
      </c>
      <c r="AG2676" s="24" t="n">
        <f aca="false">SUM(X2676:AF2676)</f>
        <v>3161.92803734</v>
      </c>
      <c r="AH2676" s="20" t="n">
        <f aca="false">FIXED_BOM</f>
        <v>3754</v>
      </c>
      <c r="AI2676" s="24" t="n">
        <f aca="false">(AG2676+AH2676)*(1+CONT)</f>
        <v>7953.317242941</v>
      </c>
      <c r="AJ2676" s="24" t="n">
        <f aca="false">IF(AR2676&gt;0,AI2676/AR2676,1000000000000)</f>
        <v>477.14952554169</v>
      </c>
      <c r="AK2676" s="8" t="n">
        <f aca="false">IF(AND(AP2676&gt;=V_NEED,AR2676&gt;=P_MIN,AQ2676&gt;=Z_MIN,F2676&lt;=N_CAP,D2676&lt;=R_MAX,OR(CORONA_REQ=0,O2676&gt;=G2676),OR(CORE_MODE&lt;&gt;3,E_CORE&lt;=E_NULL_MAX),N_CW_A_OK="yes"),1,0)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IF(CORE_MODE=1,G2676,IF(OR(CORE_MODE=3,CORE_MODE=4),IF(A_FEED=2,0,G2676)+(CHOOSE(N_CW+1,0,1,CW_N2,CW_N3,CW_N4,CW_N5,CW_N6)+IF(A_FEED=2,CHOOSE(MIN(N_CW_A,6)+1,0,1,CW_N2,CW_N3,CW_N4,CW_N5,CW_N6),CHOOSE(MIN(N_CW_A,2)+1,0,CW_A1,CW_A2)))*CW_PER_SWING*AM2676,AM2676))</f>
        <v>48.0134414331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2*ROUNDUP(G2677*1000/V_ZENER,0)*PRICE_Z+(4+IF(CORE_MODE=1,1,0)+IF(OR(CORE_MODE=3,CORE_MODE=4),IF(A_FEED=2,0,1)+2*N_CW+2*N_CW_A,0))*ROUNDUP(G2677*DIODE_SAFETY/V_STICK,0)*PRICE_STICK</f>
        <v>184.8</v>
      </c>
      <c r="AG2677" s="24" t="n">
        <f aca="false">SUM(X2677:AF2677)</f>
        <v>4077.82301363</v>
      </c>
      <c r="AH2677" s="20" t="n">
        <f aca="false">FIXED_BOM</f>
        <v>3754</v>
      </c>
      <c r="AI2677" s="24" t="n">
        <f aca="false">(AG2677+AH2677)*(1+CONT)</f>
        <v>9006.5964656745</v>
      </c>
      <c r="AJ2677" s="24" t="n">
        <f aca="false">IF(AR2677&gt;0,AI2677/AR2677,1000000000000)</f>
        <v>387.525435994233</v>
      </c>
      <c r="AK2677" s="8" t="n">
        <f aca="false">IF(AND(AP2677&gt;=V_NEED,AR2677&gt;=P_MIN,AQ2677&gt;=Z_MIN,F2677&lt;=N_CAP,D2677&lt;=R_MAX,OR(CORONA_REQ=0,O2677&gt;=G2677),OR(CORE_MODE&lt;&gt;3,E_CORE&lt;=E_NULL_MAX),N_CW_A_OK="yes"),1,0)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IF(CORE_MODE=1,G2677,IF(OR(CORE_MODE=3,CORE_MODE=4),IF(A_FEED=2,0,G2677)+(CHOOSE(N_CW+1,0,1,CW_N2,CW_N3,CW_N4,CW_N5,CW_N6)+IF(A_FEED=2,CHOOSE(MIN(N_CW_A,6)+1,0,1,CW_N2,CW_N3,CW_N4,CW_N5,CW_N6),CHOOSE(MIN(N_CW_A,2)+1,0,CW_A1,CW_A2)))*CW_PER_SWING*AM2677,AM2677))</f>
        <v>48.287663279856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2*ROUNDUP(G2678*1000/V_ZENER,0)*PRICE_Z+(4+IF(CORE_MODE=1,1,0)+IF(OR(CORE_MODE=3,CORE_MODE=4),IF(A_FEED=2,0,1)+2*N_CW+2*N_CW_A,0))*ROUNDUP(G2678*DIODE_SAFETY/V_STICK,0)*PRICE_STICK</f>
        <v>184.8</v>
      </c>
      <c r="AG2678" s="24" t="n">
        <f aca="false">SUM(X2678:AF2678)</f>
        <v>4993.71799642</v>
      </c>
      <c r="AH2678" s="20" t="n">
        <f aca="false">FIXED_BOM</f>
        <v>3754</v>
      </c>
      <c r="AI2678" s="24" t="n">
        <f aca="false">(AG2678+AH2678)*(1+CONT)</f>
        <v>10059.875695883</v>
      </c>
      <c r="AJ2678" s="24" t="n">
        <f aca="false">IF(AR2678&gt;0,AI2678/AR2678,1000000000000)</f>
        <v>337.127935965109</v>
      </c>
      <c r="AK2678" s="8" t="n">
        <f aca="false">IF(AND(AP2678&gt;=V_NEED,AR2678&gt;=P_MIN,AQ2678&gt;=Z_MIN,F2678&lt;=N_CAP,D2678&lt;=R_MAX,OR(CORONA_REQ=0,O2678&gt;=G2678),OR(CORE_MODE&lt;&gt;3,E_CORE&lt;=E_NULL_MAX),N_CW_A_OK="yes"),1,0)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IF(CORE_MODE=1,G2678,IF(OR(CORE_MODE=3,CORE_MODE=4),IF(A_FEED=2,0,G2678)+(CHOOSE(N_CW+1,0,1,CW_N2,CW_N3,CW_N4,CW_N5,CW_N6)+IF(A_FEED=2,CHOOSE(MIN(N_CW_A,6)+1,0,1,CW_N2,CW_N3,CW_N4,CW_N5,CW_N6),CHOOSE(MIN(N_CW_A,2)+1,0,CW_A1,CW_A2)))*CW_PER_SWING*AM2678,AM2678))</f>
        <v>48.629954590074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2*ROUNDUP(G2679*1000/V_ZENER,0)*PRICE_Z+(4+IF(CORE_MODE=1,1,0)+IF(OR(CORE_MODE=3,CORE_MODE=4),IF(A_FEED=2,0,1)+2*N_CW+2*N_CW_A,0))*ROUNDUP(G2679*DIODE_SAFETY/V_STICK,0)*PRICE_STICK</f>
        <v>184.8</v>
      </c>
      <c r="AG2679" s="24" t="n">
        <f aca="false">SUM(X2679:AF2679)</f>
        <v>5909.61303771</v>
      </c>
      <c r="AH2679" s="20" t="n">
        <f aca="false">FIXED_BOM</f>
        <v>3754</v>
      </c>
      <c r="AI2679" s="24" t="n">
        <f aca="false">(AG2679+AH2679)*(1+CONT)</f>
        <v>11113.1549933665</v>
      </c>
      <c r="AJ2679" s="24" t="n">
        <f aca="false">IF(AR2679&gt;0,AI2679/AR2679,1000000000000)</f>
        <v>304.904216837197</v>
      </c>
      <c r="AK2679" s="8" t="n">
        <f aca="false">IF(AND(AP2679&gt;=V_NEED,AR2679&gt;=P_MIN,AQ2679&gt;=Z_MIN,F2679&lt;=N_CAP,D2679&lt;=R_MAX,OR(CORONA_REQ=0,O2679&gt;=G2679),OR(CORE_MODE&lt;&gt;3,E_CORE&lt;=E_NULL_MAX),N_CW_A_OK="yes"),1,0)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IF(CORE_MODE=1,G2679,IF(OR(CORE_MODE=3,CORE_MODE=4),IF(A_FEED=2,0,G2679)+(CHOOSE(N_CW+1,0,1,CW_N2,CW_N3,CW_N4,CW_N5,CW_N6)+IF(A_FEED=2,CHOOSE(MIN(N_CW_A,6)+1,0,1,CW_N2,CW_N3,CW_N4,CW_N5,CW_N6),CHOOSE(MIN(N_CW_A,2)+1,0,CW_A1,CW_A2)))*CW_PER_SWING*AM2679,AM2679))</f>
        <v>48.92138798976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2*ROUNDUP(G2680*1000/V_ZENER,0)*PRICE_Z+(4+IF(CORE_MODE=1,1,0)+IF(OR(CORE_MODE=3,CORE_MODE=4),IF(A_FEED=2,0,1)+2*N_CW+2*N_CW_A,0))*ROUNDUP(G2680*DIODE_SAFETY/V_STICK,0)*PRICE_STICK</f>
        <v>184.8</v>
      </c>
      <c r="AG2680" s="24" t="n">
        <f aca="false">SUM(X2680:AF2680)</f>
        <v>7590.720639</v>
      </c>
      <c r="AH2680" s="20" t="n">
        <f aca="false">FIXED_BOM</f>
        <v>3754</v>
      </c>
      <c r="AI2680" s="24" t="n">
        <f aca="false">(AG2680+AH2680)*(1+CONT)</f>
        <v>13046.42873485</v>
      </c>
      <c r="AJ2680" s="24" t="n">
        <f aca="false">IF(AR2680&gt;0,AI2680/AR2680,1000000000000)</f>
        <v>262.8375745142</v>
      </c>
      <c r="AK2680" s="8" t="n">
        <f aca="false">IF(AND(AP2680&gt;=V_NEED,AR2680&gt;=P_MIN,AQ2680&gt;=Z_MIN,F2680&lt;=N_CAP,D2680&lt;=R_MAX,OR(CORONA_REQ=0,O2680&gt;=G2680),OR(CORE_MODE&lt;&gt;3,E_CORE&lt;=E_NULL_MAX),N_CW_A_OK="yes"),1,0)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IF(CORE_MODE=1,G2680,IF(OR(CORE_MODE=3,CORE_MODE=4),IF(A_FEED=2,0,G2680)+(CHOOSE(N_CW+1,0,1,CW_N2,CW_N3,CW_N4,CW_N5,CW_N6)+IF(A_FEED=2,CHOOSE(MIN(N_CW_A,6)+1,0,1,CW_N2,CW_N3,CW_N4,CW_N5,CW_N6),CHOOSE(MIN(N_CW_A,2)+1,0,CW_A1,CW_A2)))*CW_PER_SWING*AM2680,AM2680))</f>
        <v>49.382105819904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2*ROUNDUP(G2681*1000/V_ZENER,0)*PRICE_Z+(4+IF(CORE_MODE=1,1,0)+IF(OR(CORE_MODE=3,CORE_MODE=4),IF(A_FEED=2,0,1)+2*N_CW+2*N_CW_A,0))*ROUNDUP(G2681*DIODE_SAFETY/V_STICK,0)*PRICE_STICK</f>
        <v>184.8</v>
      </c>
      <c r="AG2681" s="24" t="n">
        <f aca="false">SUM(X2681:AF2681)</f>
        <v>2425.14468902</v>
      </c>
      <c r="AH2681" s="20" t="n">
        <f aca="false">FIXED_BOM</f>
        <v>3754</v>
      </c>
      <c r="AI2681" s="24" t="n">
        <f aca="false">(AG2681+AH2681)*(1+CONT)</f>
        <v>7106.016392373</v>
      </c>
      <c r="AJ2681" s="24" t="n">
        <f aca="false">IF(AR2681&gt;0,AI2681/AR2681,1000000000000)</f>
        <v>657.53811601357</v>
      </c>
      <c r="AK2681" s="8" t="n">
        <f aca="false">IF(AND(AP2681&gt;=V_NEED,AR2681&gt;=P_MIN,AQ2681&gt;=Z_MIN,F2681&lt;=N_CAP,D2681&lt;=R_MAX,OR(CORONA_REQ=0,O2681&gt;=G2681),OR(CORE_MODE&lt;&gt;3,E_CORE&lt;=E_NULL_MAX),N_CW_A_OK="yes"),1,0)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IF(CORE_MODE=1,G2681,IF(OR(CORE_MODE=3,CORE_MODE=4),IF(A_FEED=2,0,G2681)+(CHOOSE(N_CW+1,0,1,CW_N2,CW_N3,CW_N4,CW_N5,CW_N6)+IF(A_FEED=2,CHOOSE(MIN(N_CW_A,6)+1,0,1,CW_N2,CW_N3,CW_N4,CW_N5,CW_N6),CHOOSE(MIN(N_CW_A,2)+1,0,CW_A1,CW_A2)))*CW_PER_SWING*AM2681,AM2681))</f>
        <v>47.22932892249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2*ROUNDUP(G2682*1000/V_ZENER,0)*PRICE_Z+(4+IF(CORE_MODE=1,1,0)+IF(OR(CORE_MODE=3,CORE_MODE=4),IF(A_FEED=2,0,1)+2*N_CW+2*N_CW_A,0))*ROUNDUP(G2682*DIODE_SAFETY/V_STICK,0)*PRICE_STICK</f>
        <v>184.8</v>
      </c>
      <c r="AG2682" s="24" t="n">
        <f aca="false">SUM(X2682:AF2682)</f>
        <v>3355.25431015</v>
      </c>
      <c r="AH2682" s="20" t="n">
        <f aca="false">FIXED_BOM</f>
        <v>3754</v>
      </c>
      <c r="AI2682" s="24" t="n">
        <f aca="false">(AG2682+AH2682)*(1+CONT)</f>
        <v>8175.6424566725</v>
      </c>
      <c r="AJ2682" s="24" t="n">
        <f aca="false">IF(AR2682&gt;0,AI2682/AR2682,1000000000000)</f>
        <v>460.788225617355</v>
      </c>
      <c r="AK2682" s="8" t="n">
        <f aca="false">IF(AND(AP2682&gt;=V_NEED,AR2682&gt;=P_MIN,AQ2682&gt;=Z_MIN,F2682&lt;=N_CAP,D2682&lt;=R_MAX,OR(CORONA_REQ=0,O2682&gt;=G2682),OR(CORE_MODE&lt;&gt;3,E_CORE&lt;=E_NULL_MAX),N_CW_A_OK="yes"),1,0)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IF(CORE_MODE=1,G2682,IF(OR(CORE_MODE=3,CORE_MODE=4),IF(A_FEED=2,0,G2682)+(CHOOSE(N_CW+1,0,1,CW_N2,CW_N3,CW_N4,CW_N5,CW_N6)+IF(A_FEED=2,CHOOSE(MIN(N_CW_A,6)+1,0,1,CW_N2,CW_N3,CW_N4,CW_N5,CW_N6),CHOOSE(MIN(N_CW_A,2)+1,0,CW_A1,CW_A2)))*CW_PER_SWING*AM2682,AM2682))</f>
        <v>47.62937549799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2*ROUNDUP(G2683*1000/V_ZENER,0)*PRICE_Z+(4+IF(CORE_MODE=1,1,0)+IF(OR(CORE_MODE=3,CORE_MODE=4),IF(A_FEED=2,0,1)+2*N_CW+2*N_CW_A,0))*ROUNDUP(G2683*DIODE_SAFETY/V_STICK,0)*PRICE_STICK</f>
        <v>184.8</v>
      </c>
      <c r="AG2683" s="24" t="n">
        <f aca="false">SUM(X2683:AF2683)</f>
        <v>4285.36392978</v>
      </c>
      <c r="AH2683" s="20" t="n">
        <f aca="false">FIXED_BOM</f>
        <v>3754</v>
      </c>
      <c r="AI2683" s="24" t="n">
        <f aca="false">(AG2683+AH2683)*(1+CONT)</f>
        <v>9245.268519247</v>
      </c>
      <c r="AJ2683" s="24" t="n">
        <f aca="false">IF(AR2683&gt;0,AI2683/AR2683,1000000000000)</f>
        <v>374.250171150097</v>
      </c>
      <c r="AK2683" s="8" t="n">
        <f aca="false">IF(AND(AP2683&gt;=V_NEED,AR2683&gt;=P_MIN,AQ2683&gt;=Z_MIN,F2683&lt;=N_CAP,D2683&lt;=R_MAX,OR(CORONA_REQ=0,O2683&gt;=G2683),OR(CORE_MODE&lt;&gt;3,E_CORE&lt;=E_NULL_MAX),N_CW_A_OK="yes"),1,0)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IF(CORE_MODE=1,G2683,IF(OR(CORE_MODE=3,CORE_MODE=4),IF(A_FEED=2,0,G2683)+(CHOOSE(N_CW+1,0,1,CW_N2,CW_N3,CW_N4,CW_N5,CW_N6)+IF(A_FEED=2,CHOOSE(MIN(N_CW_A,6)+1,0,1,CW_N2,CW_N3,CW_N4,CW_N5,CW_N6),CHOOSE(MIN(N_CW_A,2)+1,0,CW_A1,CW_A2)))*CW_PER_SWING*AM2683,AM2683))</f>
        <v>47.976569235738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2*ROUNDUP(G2684*1000/V_ZENER,0)*PRICE_Z+(4+IF(CORE_MODE=1,1,0)+IF(OR(CORE_MODE=3,CORE_MODE=4),IF(A_FEED=2,0,1)+2*N_CW+2*N_CW_A,0))*ROUNDUP(G2684*DIODE_SAFETY/V_STICK,0)*PRICE_STICK</f>
        <v>184.8</v>
      </c>
      <c r="AG2684" s="24" t="n">
        <f aca="false">SUM(X2684:AF2684)</f>
        <v>5215.47360941</v>
      </c>
      <c r="AH2684" s="20" t="n">
        <f aca="false">FIXED_BOM</f>
        <v>3754</v>
      </c>
      <c r="AI2684" s="24" t="n">
        <f aca="false">(AG2684+AH2684)*(1+CONT)</f>
        <v>10314.8946508215</v>
      </c>
      <c r="AJ2684" s="24" t="n">
        <f aca="false">IF(AR2684&gt;0,AI2684/AR2684,1000000000000)</f>
        <v>325.892183617193</v>
      </c>
      <c r="AK2684" s="8" t="n">
        <f aca="false">IF(AND(AP2684&gt;=V_NEED,AR2684&gt;=P_MIN,AQ2684&gt;=Z_MIN,F2684&lt;=N_CAP,D2684&lt;=R_MAX,OR(CORONA_REQ=0,O2684&gt;=G2684),OR(CORE_MODE&lt;&gt;3,E_CORE&lt;=E_NULL_MAX),N_CW_A_OK="yes"),1,0)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IF(CORE_MODE=1,G2684,IF(OR(CORE_MODE=3,CORE_MODE=4),IF(A_FEED=2,0,G2684)+(CHOOSE(N_CW+1,0,1,CW_N2,CW_N3,CW_N4,CW_N5,CW_N6)+IF(A_FEED=2,CHOOSE(MIN(N_CW_A,6)+1,0,1,CW_N2,CW_N3,CW_N4,CW_N5,CW_N6),CHOOSE(MIN(N_CW_A,2)+1,0,CW_A1,CW_A2)))*CW_PER_SWING*AM2684,AM2684))</f>
        <v>48.325295247372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2*ROUNDUP(G2685*1000/V_ZENER,0)*PRICE_Z+(4+IF(CORE_MODE=1,1,0)+IF(OR(CORE_MODE=3,CORE_MODE=4),IF(A_FEED=2,0,1)+2*N_CW+2*N_CW_A,0))*ROUNDUP(G2685*DIODE_SAFETY/V_STICK,0)*PRICE_STICK</f>
        <v>184.8</v>
      </c>
      <c r="AG2685" s="24" t="n">
        <f aca="false">SUM(X2685:AF2685)</f>
        <v>6145.58324251</v>
      </c>
      <c r="AH2685" s="20" t="n">
        <f aca="false">FIXED_BOM</f>
        <v>3754</v>
      </c>
      <c r="AI2685" s="24" t="n">
        <f aca="false">(AG2685+AH2685)*(1+CONT)</f>
        <v>11384.5207288865</v>
      </c>
      <c r="AJ2685" s="24" t="n">
        <f aca="false">IF(AR2685&gt;0,AI2685/AR2685,1000000000000)</f>
        <v>294.962844099563</v>
      </c>
      <c r="AK2685" s="8" t="n">
        <f aca="false">IF(AND(AP2685&gt;=V_NEED,AR2685&gt;=P_MIN,AQ2685&gt;=Z_MIN,F2685&lt;=N_CAP,D2685&lt;=R_MAX,OR(CORONA_REQ=0,O2685&gt;=G2685),OR(CORE_MODE&lt;&gt;3,E_CORE&lt;=E_NULL_MAX),N_CW_A_OK="yes"),1,0)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IF(CORE_MODE=1,G2685,IF(OR(CORE_MODE=3,CORE_MODE=4),IF(A_FEED=2,0,G2685)+(CHOOSE(N_CW+1,0,1,CW_N2,CW_N3,CW_N4,CW_N5,CW_N6)+IF(A_FEED=2,CHOOSE(MIN(N_CW_A,6)+1,0,1,CW_N2,CW_N3,CW_N4,CW_N5,CW_N6),CHOOSE(MIN(N_CW_A,2)+1,0,CW_A1,CW_A2)))*CW_PER_SWING*AM2685,AM2685))</f>
        <v>48.606609697074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2*ROUNDUP(G2686*1000/V_ZENER,0)*PRICE_Z+(4+IF(CORE_MODE=1,1,0)+IF(OR(CORE_MODE=3,CORE_MODE=4),IF(A_FEED=2,0,1)+2*N_CW+2*N_CW_A,0))*ROUNDUP(G2686*DIODE_SAFETY/V_STICK,0)*PRICE_STICK</f>
        <v>184.8</v>
      </c>
      <c r="AG2686" s="24" t="n">
        <f aca="false">SUM(X2686:AF2686)</f>
        <v>8005.80249374</v>
      </c>
      <c r="AH2686" s="20" t="n">
        <f aca="false">FIXED_BOM</f>
        <v>3754</v>
      </c>
      <c r="AI2686" s="24" t="n">
        <f aca="false">(AG2686+AH2686)*(1+CONT)</f>
        <v>13523.772867801</v>
      </c>
      <c r="AJ2686" s="24" t="n">
        <f aca="false">IF(AR2686&gt;0,AI2686/AR2686,1000000000000)</f>
        <v>257.628007214105</v>
      </c>
      <c r="AK2686" s="8" t="n">
        <f aca="false">IF(AND(AP2686&gt;=V_NEED,AR2686&gt;=P_MIN,AQ2686&gt;=Z_MIN,F2686&lt;=N_CAP,D2686&lt;=R_MAX,OR(CORONA_REQ=0,O2686&gt;=G2686),OR(CORE_MODE&lt;&gt;3,E_CORE&lt;=E_NULL_MAX),N_CW_A_OK="yes"),1,0)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IF(CORE_MODE=1,G2686,IF(OR(CORE_MODE=3,CORE_MODE=4),IF(A_FEED=2,0,G2686)+(CHOOSE(N_CW+1,0,1,CW_N2,CW_N3,CW_N4,CW_N5,CW_N6)+IF(A_FEED=2,CHOOSE(MIN(N_CW_A,6)+1,0,1,CW_N2,CW_N3,CW_N4,CW_N5,CW_N6),CHOOSE(MIN(N_CW_A,2)+1,0,CW_A1,CW_A2)))*CW_PER_SWING*AM2686,AM2686))</f>
        <v>49.277117469294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2*ROUNDUP(G2687*1000/V_ZENER,0)*PRICE_Z+(4+IF(CORE_MODE=1,1,0)+IF(OR(CORE_MODE=3,CORE_MODE=4),IF(A_FEED=2,0,1)+2*N_CW+2*N_CW_A,0))*ROUNDUP(G2687*DIODE_SAFETY/V_STICK,0)*PRICE_STICK</f>
        <v>184.8</v>
      </c>
      <c r="AG2687" s="24" t="n">
        <f aca="false">SUM(X2687:AF2687)</f>
        <v>2365.08836169</v>
      </c>
      <c r="AH2687" s="20" t="n">
        <f aca="false">FIXED_BOM</f>
        <v>3754</v>
      </c>
      <c r="AI2687" s="24" t="n">
        <f aca="false">(AG2687+AH2687)*(1+CONT)</f>
        <v>7036.9516159435</v>
      </c>
      <c r="AJ2687" s="24" t="n">
        <f aca="false">IF(AR2687&gt;0,AI2687/AR2687,1000000000000)</f>
        <v>844.49016672147</v>
      </c>
      <c r="AK2687" s="8" t="n">
        <f aca="false">IF(AND(AP2687&gt;=V_NEED,AR2687&gt;=P_MIN,AQ2687&gt;=Z_MIN,F2687&lt;=N_CAP,D2687&lt;=R_MAX,OR(CORONA_REQ=0,O2687&gt;=G2687),OR(CORE_MODE&lt;&gt;3,E_CORE&lt;=E_NULL_MAX),N_CW_A_OK="yes"),1,0)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IF(CORE_MODE=1,G2687,IF(OR(CORE_MODE=3,CORE_MODE=4),IF(A_FEED=2,0,G2687)+(CHOOSE(N_CW+1,0,1,CW_N2,CW_N3,CW_N4,CW_N5,CW_N6)+IF(A_FEED=2,CHOOSE(MIN(N_CW_A,6)+1,0,1,CW_N2,CW_N3,CW_N4,CW_N5,CW_N6),CHOOSE(MIN(N_CW_A,2)+1,0,CW_A1,CW_A2)))*CW_PER_SWING*AM2687,AM2687))</f>
        <v>47.508720601914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2*ROUNDUP(G2688*1000/V_ZENER,0)*PRICE_Z+(4+IF(CORE_MODE=1,1,0)+IF(OR(CORE_MODE=3,CORE_MODE=4),IF(A_FEED=2,0,1)+2*N_CW+2*N_CW_A,0))*ROUNDUP(G2688*DIODE_SAFETY/V_STICK,0)*PRICE_STICK</f>
        <v>184.8</v>
      </c>
      <c r="AG2688" s="24" t="n">
        <f aca="false">SUM(X2688:AF2688)</f>
        <v>3340.51103777</v>
      </c>
      <c r="AH2688" s="20" t="n">
        <f aca="false">FIXED_BOM</f>
        <v>3754</v>
      </c>
      <c r="AI2688" s="24" t="n">
        <f aca="false">(AG2688+AH2688)*(1+CONT)</f>
        <v>8158.6876934355</v>
      </c>
      <c r="AJ2688" s="24" t="n">
        <f aca="false">IF(AR2688&gt;0,AI2688/AR2688,1000000000000)</f>
        <v>587.863585168115</v>
      </c>
      <c r="AK2688" s="8" t="n">
        <f aca="false">IF(AND(AP2688&gt;=V_NEED,AR2688&gt;=P_MIN,AQ2688&gt;=Z_MIN,F2688&lt;=N_CAP,D2688&lt;=R_MAX,OR(CORONA_REQ=0,O2688&gt;=G2688),OR(CORE_MODE&lt;&gt;3,E_CORE&lt;=E_NULL_MAX),N_CW_A_OK="yes"),1,0)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IF(CORE_MODE=1,G2688,IF(OR(CORE_MODE=3,CORE_MODE=4),IF(A_FEED=2,0,G2688)+(CHOOSE(N_CW+1,0,1,CW_N2,CW_N3,CW_N4,CW_N5,CW_N6)+IF(A_FEED=2,CHOOSE(MIN(N_CW_A,6)+1,0,1,CW_N2,CW_N3,CW_N4,CW_N5,CW_N6),CHOOSE(MIN(N_CW_A,2)+1,0,CW_A1,CW_A2)))*CW_PER_SWING*AM2688,AM2688))</f>
        <v>47.9047815675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2*ROUNDUP(G2689*1000/V_ZENER,0)*PRICE_Z+(4+IF(CORE_MODE=1,1,0)+IF(OR(CORE_MODE=3,CORE_MODE=4),IF(A_FEED=2,0,1)+2*N_CW+2*N_CW_A,0))*ROUNDUP(G2689*DIODE_SAFETY/V_STICK,0)*PRICE_STICK</f>
        <v>184.8</v>
      </c>
      <c r="AG2689" s="24" t="n">
        <f aca="false">SUM(X2689:AF2689)</f>
        <v>4145.30689668</v>
      </c>
      <c r="AH2689" s="20" t="n">
        <f aca="false">FIXED_BOM</f>
        <v>3754</v>
      </c>
      <c r="AI2689" s="24" t="n">
        <f aca="false">(AG2689+AH2689)*(1+CONT)</f>
        <v>9084.202931182</v>
      </c>
      <c r="AJ2689" s="24" t="n">
        <f aca="false">IF(AR2689&gt;0,AI2689/AR2689,1000000000000)</f>
        <v>466.877873879388</v>
      </c>
      <c r="AK2689" s="8" t="n">
        <f aca="false">IF(AND(AP2689&gt;=V_NEED,AR2689&gt;=P_MIN,AQ2689&gt;=Z_MIN,F2689&lt;=N_CAP,D2689&lt;=R_MAX,OR(CORONA_REQ=0,O2689&gt;=G2689),OR(CORE_MODE&lt;&gt;3,E_CORE&lt;=E_NULL_MAX),N_CW_A_OK="yes"),1,0)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IF(CORE_MODE=1,G2689,IF(OR(CORE_MODE=3,CORE_MODE=4),IF(A_FEED=2,0,G2689)+(CHOOSE(N_CW+1,0,1,CW_N2,CW_N3,CW_N4,CW_N5,CW_N6)+IF(A_FEED=2,CHOOSE(MIN(N_CW_A,6)+1,0,1,CW_N2,CW_N3,CW_N4,CW_N5,CW_N6),CHOOSE(MIN(N_CW_A,2)+1,0,CW_A1,CW_A2)))*CW_PER_SWING*AM2689,AM2689))</f>
        <v>48.18037864068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2*ROUNDUP(G2690*1000/V_ZENER,0)*PRICE_Z+(4+IF(CORE_MODE=1,1,0)+IF(OR(CORE_MODE=3,CORE_MODE=4),IF(A_FEED=2,0,1)+2*N_CW+2*N_CW_A,0))*ROUNDUP(G2690*DIODE_SAFETY/V_STICK,0)*PRICE_STICK</f>
        <v>184.8</v>
      </c>
      <c r="AG2690" s="24" t="n">
        <f aca="false">SUM(X2690:AF2690)</f>
        <v>4950.10288606</v>
      </c>
      <c r="AH2690" s="20" t="n">
        <f aca="false">FIXED_BOM</f>
        <v>3754</v>
      </c>
      <c r="AI2690" s="24" t="n">
        <f aca="false">(AG2690+AH2690)*(1+CONT)</f>
        <v>10009.718318969</v>
      </c>
      <c r="AJ2690" s="24" t="n">
        <f aca="false">IF(AR2690&gt;0,AI2690/AR2690,1000000000000)</f>
        <v>400.154578305719</v>
      </c>
      <c r="AK2690" s="8" t="n">
        <f aca="false">IF(AND(AP2690&gt;=V_NEED,AR2690&gt;=P_MIN,AQ2690&gt;=Z_MIN,F2690&lt;=N_CAP,D2690&lt;=R_MAX,OR(CORONA_REQ=0,O2690&gt;=G2690),OR(CORE_MODE&lt;&gt;3,E_CORE&lt;=E_NULL_MAX),N_CW_A_OK="yes"),1,0)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IF(CORE_MODE=1,G2690,IF(OR(CORE_MODE=3,CORE_MODE=4),IF(A_FEED=2,0,G2690)+(CHOOSE(N_CW+1,0,1,CW_N2,CW_N3,CW_N4,CW_N5,CW_N6)+IF(A_FEED=2,CHOOSE(MIN(N_CW_A,6)+1,0,1,CW_N2,CW_N3,CW_N4,CW_N5,CW_N6),CHOOSE(MIN(N_CW_A,2)+1,0,CW_A1,CW_A2)))*CW_PER_SWING*AM2690,AM2690))</f>
        <v>48.4077578985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2*ROUNDUP(G2691*1000/V_ZENER,0)*PRICE_Z+(4+IF(CORE_MODE=1,1,0)+IF(OR(CORE_MODE=3,CORE_MODE=4),IF(A_FEED=2,0,1)+2*N_CW+2*N_CW_A,0))*ROUNDUP(G2691*DIODE_SAFETY/V_STICK,0)*PRICE_STICK</f>
        <v>184.8</v>
      </c>
      <c r="AG2691" s="24" t="n">
        <f aca="false">SUM(X2691:AF2691)</f>
        <v>5925.52549017</v>
      </c>
      <c r="AH2691" s="20" t="n">
        <f aca="false">FIXED_BOM</f>
        <v>3754</v>
      </c>
      <c r="AI2691" s="24" t="n">
        <f aca="false">(AG2691+AH2691)*(1+CONT)</f>
        <v>11131.4543136955</v>
      </c>
      <c r="AJ2691" s="24" t="n">
        <f aca="false">IF(AR2691&gt;0,AI2691/AR2691,1000000000000)</f>
        <v>363.932552449479</v>
      </c>
      <c r="AK2691" s="8" t="n">
        <f aca="false">IF(AND(AP2691&gt;=V_NEED,AR2691&gt;=P_MIN,AQ2691&gt;=Z_MIN,F2691&lt;=N_CAP,D2691&lt;=R_MAX,OR(CORONA_REQ=0,O2691&gt;=G2691),OR(CORE_MODE&lt;&gt;3,E_CORE&lt;=E_NULL_MAX),N_CW_A_OK="yes"),1,0)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IF(CORE_MODE=1,G2691,IF(OR(CORE_MODE=3,CORE_MODE=4),IF(A_FEED=2,0,G2691)+(CHOOSE(N_CW+1,0,1,CW_N2,CW_N3,CW_N4,CW_N5,CW_N6)+IF(A_FEED=2,CHOOSE(MIN(N_CW_A,6)+1,0,1,CW_N2,CW_N3,CW_N4,CW_N5,CW_N6),CHOOSE(MIN(N_CW_A,2)+1,0,CW_A1,CW_A2)))*CW_PER_SWING*AM2691,AM2691))</f>
        <v>48.70052407935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2*ROUNDUP(G2692*1000/V_ZENER,0)*PRICE_Z+(4+IF(CORE_MODE=1,1,0)+IF(OR(CORE_MODE=3,CORE_MODE=4),IF(A_FEED=2,0,1)+2*N_CW+2*N_CW_A,0))*ROUNDUP(G2692*DIODE_SAFETY/V_STICK,0)*PRICE_STICK</f>
        <v>184.8</v>
      </c>
      <c r="AG2692" s="24" t="n">
        <f aca="false">SUM(X2692:AF2692)</f>
        <v>7705.74408516</v>
      </c>
      <c r="AH2692" s="20" t="n">
        <f aca="false">FIXED_BOM</f>
        <v>3754</v>
      </c>
      <c r="AI2692" s="24" t="n">
        <f aca="false">(AG2692+AH2692)*(1+CONT)</f>
        <v>13178.705697934</v>
      </c>
      <c r="AJ2692" s="24" t="n">
        <f aca="false">IF(AR2692&gt;0,AI2692/AR2692,1000000000000)</f>
        <v>315.807257415574</v>
      </c>
      <c r="AK2692" s="8" t="n">
        <f aca="false">IF(AND(AP2692&gt;=V_NEED,AR2692&gt;=P_MIN,AQ2692&gt;=Z_MIN,F2692&lt;=N_CAP,D2692&lt;=R_MAX,OR(CORONA_REQ=0,O2692&gt;=G2692),OR(CORE_MODE&lt;&gt;3,E_CORE&lt;=E_NULL_MAX),N_CW_A_OK="yes"),1,0)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IF(CORE_MODE=1,G2692,IF(OR(CORE_MODE=3,CORE_MODE=4),IF(A_FEED=2,0,G2692)+(CHOOSE(N_CW+1,0,1,CW_N2,CW_N3,CW_N4,CW_N5,CW_N6)+IF(A_FEED=2,CHOOSE(MIN(N_CW_A,6)+1,0,1,CW_N2,CW_N3,CW_N4,CW_N5,CW_N6),CHOOSE(MIN(N_CW_A,2)+1,0,CW_A1,CW_A2)))*CW_PER_SWING*AM2692,AM2692))</f>
        <v>49.15706529591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2*ROUNDUP(G2693*1000/V_ZENER,0)*PRICE_Z+(4+IF(CORE_MODE=1,1,0)+IF(OR(CORE_MODE=3,CORE_MODE=4),IF(A_FEED=2,0,1)+2*N_CW+2*N_CW_A,0))*ROUNDUP(G2693*DIODE_SAFETY/V_STICK,0)*PRICE_STICK</f>
        <v>184.8</v>
      </c>
      <c r="AG2693" s="24" t="n">
        <f aca="false">SUM(X2693:AF2693)</f>
        <v>2573.62081211</v>
      </c>
      <c r="AH2693" s="20" t="n">
        <f aca="false">FIXED_BOM</f>
        <v>3754</v>
      </c>
      <c r="AI2693" s="24" t="n">
        <f aca="false">(AG2693+AH2693)*(1+CONT)</f>
        <v>7276.7639339265</v>
      </c>
      <c r="AJ2693" s="24" t="n">
        <f aca="false">IF(AR2693&gt;0,AI2693/AR2693,1000000000000)</f>
        <v>734.281549644321</v>
      </c>
      <c r="AK2693" s="8" t="n">
        <f aca="false">IF(AND(AP2693&gt;=V_NEED,AR2693&gt;=P_MIN,AQ2693&gt;=Z_MIN,F2693&lt;=N_CAP,D2693&lt;=R_MAX,OR(CORONA_REQ=0,O2693&gt;=G2693),OR(CORE_MODE&lt;&gt;3,E_CORE&lt;=E_NULL_MAX),N_CW_A_OK="yes"),1,0)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IF(CORE_MODE=1,G2693,IF(OR(CORE_MODE=3,CORE_MODE=4),IF(A_FEED=2,0,G2693)+(CHOOSE(N_CW+1,0,1,CW_N2,CW_N3,CW_N4,CW_N5,CW_N6)+IF(A_FEED=2,CHOOSE(MIN(N_CW_A,6)+1,0,1,CW_N2,CW_N3,CW_N4,CW_N5,CW_N6),CHOOSE(MIN(N_CW_A,2)+1,0,CW_A1,CW_A2)))*CW_PER_SWING*AM2693,AM2693))</f>
        <v>47.524115497716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2*ROUNDUP(G2694*1000/V_ZENER,0)*PRICE_Z+(4+IF(CORE_MODE=1,1,0)+IF(OR(CORE_MODE=3,CORE_MODE=4),IF(A_FEED=2,0,1)+2*N_CW+2*N_CW_A,0))*ROUNDUP(G2694*DIODE_SAFETY/V_STICK,0)*PRICE_STICK</f>
        <v>184.8</v>
      </c>
      <c r="AG2694" s="24" t="n">
        <f aca="false">SUM(X2694:AF2694)</f>
        <v>3397.36959113</v>
      </c>
      <c r="AH2694" s="20" t="n">
        <f aca="false">FIXED_BOM</f>
        <v>3754</v>
      </c>
      <c r="AI2694" s="24" t="n">
        <f aca="false">(AG2694+AH2694)*(1+CONT)</f>
        <v>8224.0750297995</v>
      </c>
      <c r="AJ2694" s="24" t="n">
        <f aca="false">IF(AR2694&gt;0,AI2694/AR2694,1000000000000)</f>
        <v>502.69477944862</v>
      </c>
      <c r="AK2694" s="8" t="n">
        <f aca="false">IF(AND(AP2694&gt;=V_NEED,AR2694&gt;=P_MIN,AQ2694&gt;=Z_MIN,F2694&lt;=N_CAP,D2694&lt;=R_MAX,OR(CORONA_REQ=0,O2694&gt;=G2694),OR(CORE_MODE&lt;&gt;3,E_CORE&lt;=E_NULL_MAX),N_CW_A_OK="yes"),1,0)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IF(CORE_MODE=1,G2694,IF(OR(CORE_MODE=3,CORE_MODE=4),IF(A_FEED=2,0,G2694)+(CHOOSE(N_CW+1,0,1,CW_N2,CW_N3,CW_N4,CW_N5,CW_N6)+IF(A_FEED=2,CHOOSE(MIN(N_CW_A,6)+1,0,1,CW_N2,CW_N3,CW_N4,CW_N5,CW_N6),CHOOSE(MIN(N_CW_A,2)+1,0,CW_A1,CW_A2)))*CW_PER_SWING*AM2694,AM2694))</f>
        <v>47.922044054742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2*ROUNDUP(G2695*1000/V_ZENER,0)*PRICE_Z+(4+IF(CORE_MODE=1,1,0)+IF(OR(CORE_MODE=3,CORE_MODE=4),IF(A_FEED=2,0,1)+2*N_CW+2*N_CW_A,0))*ROUNDUP(G2695*DIODE_SAFETY/V_STICK,0)*PRICE_STICK</f>
        <v>184.8</v>
      </c>
      <c r="AG2695" s="24" t="n">
        <f aca="false">SUM(X2695:AF2695)</f>
        <v>4391.74504535</v>
      </c>
      <c r="AH2695" s="20" t="n">
        <f aca="false">FIXED_BOM</f>
        <v>3754</v>
      </c>
      <c r="AI2695" s="24" t="n">
        <f aca="false">(AG2695+AH2695)*(1+CONT)</f>
        <v>9367.6068021525</v>
      </c>
      <c r="AJ2695" s="24" t="n">
        <f aca="false">IF(AR2695&gt;0,AI2695/AR2695,1000000000000)</f>
        <v>410.638454843633</v>
      </c>
      <c r="AK2695" s="8" t="n">
        <f aca="false">IF(AND(AP2695&gt;=V_NEED,AR2695&gt;=P_MIN,AQ2695&gt;=Z_MIN,F2695&lt;=N_CAP,D2695&lt;=R_MAX,OR(CORONA_REQ=0,O2695&gt;=G2695),OR(CORE_MODE&lt;&gt;3,E_CORE&lt;=E_NULL_MAX),N_CW_A_OK="yes"),1,0)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IF(CORE_MODE=1,G2695,IF(OR(CORE_MODE=3,CORE_MODE=4),IF(A_FEED=2,0,G2695)+(CHOOSE(N_CW+1,0,1,CW_N2,CW_N3,CW_N4,CW_N5,CW_N6)+IF(A_FEED=2,CHOOSE(MIN(N_CW_A,6)+1,0,1,CW_N2,CW_N3,CW_N4,CW_N5,CW_N6),CHOOSE(MIN(N_CW_A,2)+1,0,CW_A1,CW_A2)))*CW_PER_SWING*AM2695,AM2695))</f>
        <v>48.1961682774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2*ROUNDUP(G2696*1000/V_ZENER,0)*PRICE_Z+(4+IF(CORE_MODE=1,1,0)+IF(OR(CORE_MODE=3,CORE_MODE=4),IF(A_FEED=2,0,1)+2*N_CW+2*N_CW_A,0))*ROUNDUP(G2696*DIODE_SAFETY/V_STICK,0)*PRICE_STICK</f>
        <v>184.8</v>
      </c>
      <c r="AG2696" s="24" t="n">
        <f aca="false">SUM(X2696:AF2696)</f>
        <v>5386.12062607</v>
      </c>
      <c r="AH2696" s="20" t="n">
        <f aca="false">FIXED_BOM</f>
        <v>3754</v>
      </c>
      <c r="AI2696" s="24" t="n">
        <f aca="false">(AG2696+AH2696)*(1+CONT)</f>
        <v>10511.1387199805</v>
      </c>
      <c r="AJ2696" s="24" t="n">
        <f aca="false">IF(AR2696&gt;0,AI2696/AR2696,1000000000000)</f>
        <v>358.866081453314</v>
      </c>
      <c r="AK2696" s="8" t="n">
        <f aca="false">IF(AND(AP2696&gt;=V_NEED,AR2696&gt;=P_MIN,AQ2696&gt;=Z_MIN,F2696&lt;=N_CAP,D2696&lt;=R_MAX,OR(CORONA_REQ=0,O2696&gt;=G2696),OR(CORE_MODE&lt;&gt;3,E_CORE&lt;=E_NULL_MAX),N_CW_A_OK="yes"),1,0)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IF(CORE_MODE=1,G2696,IF(OR(CORE_MODE=3,CORE_MODE=4),IF(A_FEED=2,0,G2696)+(CHOOSE(N_CW+1,0,1,CW_N2,CW_N3,CW_N4,CW_N5,CW_N6)+IF(A_FEED=2,CHOOSE(MIN(N_CW_A,6)+1,0,1,CW_N2,CW_N3,CW_N4,CW_N5,CW_N6),CHOOSE(MIN(N_CW_A,2)+1,0,CW_A1,CW_A2)))*CW_PER_SWING*AM2696,AM2696))</f>
        <v>48.539754168048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2*ROUNDUP(G2697*1000/V_ZENER,0)*PRICE_Z+(4+IF(CORE_MODE=1,1,0)+IF(OR(CORE_MODE=3,CORE_MODE=4),IF(A_FEED=2,0,1)+2*N_CW+2*N_CW_A,0))*ROUNDUP(G2697*DIODE_SAFETY/V_STICK,0)*PRICE_STICK</f>
        <v>184.8</v>
      </c>
      <c r="AG2697" s="24" t="n">
        <f aca="false">SUM(X2697:AF2697)</f>
        <v>6380.49608529</v>
      </c>
      <c r="AH2697" s="20" t="n">
        <f aca="false">FIXED_BOM</f>
        <v>3754</v>
      </c>
      <c r="AI2697" s="24" t="n">
        <f aca="false">(AG2697+AH2697)*(1+CONT)</f>
        <v>11654.6704980835</v>
      </c>
      <c r="AJ2697" s="24" t="n">
        <f aca="false">IF(AR2697&gt;0,AI2697/AR2697,1000000000000)</f>
        <v>326.151523678137</v>
      </c>
      <c r="AK2697" s="8" t="n">
        <f aca="false">IF(AND(AP2697&gt;=V_NEED,AR2697&gt;=P_MIN,AQ2697&gt;=Z_MIN,F2697&lt;=N_CAP,D2697&lt;=R_MAX,OR(CORONA_REQ=0,O2697&gt;=G2697),OR(CORE_MODE&lt;&gt;3,E_CORE&lt;=E_NULL_MAX),N_CW_A_OK="yes"),1,0)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IF(CORE_MODE=1,G2697,IF(OR(CORE_MODE=3,CORE_MODE=4),IF(A_FEED=2,0,G2697)+(CHOOSE(N_CW+1,0,1,CW_N2,CW_N3,CW_N4,CW_N5,CW_N6)+IF(A_FEED=2,CHOOSE(MIN(N_CW_A,6)+1,0,1,CW_N2,CW_N3,CW_N4,CW_N5,CW_N6),CHOOSE(MIN(N_CW_A,2)+1,0,CW_A1,CW_A2)))*CW_PER_SWING*AM2697,AM2697))</f>
        <v>48.829438823022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2*ROUNDUP(G2698*1000/V_ZENER,0)*PRICE_Z+(4+IF(CORE_MODE=1,1,0)+IF(OR(CORE_MODE=3,CORE_MODE=4),IF(A_FEED=2,0,1)+2*N_CW+2*N_CW_A,0))*ROUNDUP(G2698*DIODE_SAFETY/V_STICK,0)*PRICE_STICK</f>
        <v>184.8</v>
      </c>
      <c r="AG2698" s="24" t="n">
        <f aca="false">SUM(X2698:AF2698)</f>
        <v>8198.6203905</v>
      </c>
      <c r="AH2698" s="20" t="n">
        <f aca="false">FIXED_BOM</f>
        <v>3754</v>
      </c>
      <c r="AI2698" s="24" t="n">
        <f aca="false">(AG2698+AH2698)*(1+CONT)</f>
        <v>13745.513449075</v>
      </c>
      <c r="AJ2698" s="24" t="n">
        <f aca="false">IF(AR2698&gt;0,AI2698/AR2698,1000000000000)</f>
        <v>282.218231053526</v>
      </c>
      <c r="AK2698" s="8" t="n">
        <f aca="false">IF(AND(AP2698&gt;=V_NEED,AR2698&gt;=P_MIN,AQ2698&gt;=Z_MIN,F2698&lt;=N_CAP,D2698&lt;=R_MAX,OR(CORONA_REQ=0,O2698&gt;=G2698),OR(CORE_MODE&lt;&gt;3,E_CORE&lt;=E_NULL_MAX),N_CW_A_OK="yes"),1,0)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IF(CORE_MODE=1,G2698,IF(OR(CORE_MODE=3,CORE_MODE=4),IF(A_FEED=2,0,G2698)+(CHOOSE(N_CW+1,0,1,CW_N2,CW_N3,CW_N4,CW_N5,CW_N6)+IF(A_FEED=2,CHOOSE(MIN(N_CW_A,6)+1,0,1,CW_N2,CW_N3,CW_N4,CW_N5,CW_N6),CHOOSE(MIN(N_CW_A,2)+1,0,CW_A1,CW_A2)))*CW_PER_SWING*AM2698,AM2698))</f>
        <v>49.295555690238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2*ROUNDUP(G2699*1000/V_ZENER,0)*PRICE_Z+(4+IF(CORE_MODE=1,1,0)+IF(OR(CORE_MODE=3,CORE_MODE=4),IF(A_FEED=2,0,1)+2*N_CW+2*N_CW_A,0))*ROUNDUP(G2699*DIODE_SAFETY/V_STICK,0)*PRICE_STICK</f>
        <v>184.8</v>
      </c>
      <c r="AG2699" s="24" t="n">
        <f aca="false">SUM(X2699:AF2699)</f>
        <v>2611.52652233</v>
      </c>
      <c r="AH2699" s="20" t="n">
        <f aca="false">FIXED_BOM</f>
        <v>3754</v>
      </c>
      <c r="AI2699" s="24" t="n">
        <f aca="false">(AG2699+AH2699)*(1+CONT)</f>
        <v>7320.3555006795</v>
      </c>
      <c r="AJ2699" s="24" t="n">
        <f aca="false">IF(AR2699&gt;0,AI2699/AR2699,1000000000000)</f>
        <v>696.03448861012</v>
      </c>
      <c r="AK2699" s="8" t="n">
        <f aca="false">IF(AND(AP2699&gt;=V_NEED,AR2699&gt;=P_MIN,AQ2699&gt;=Z_MIN,F2699&lt;=N_CAP,D2699&lt;=R_MAX,OR(CORONA_REQ=0,O2699&gt;=G2699),OR(CORE_MODE&lt;&gt;3,E_CORE&lt;=E_NULL_MAX),N_CW_A_OK="yes"),1,0)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IF(CORE_MODE=1,G2699,IF(OR(CORE_MODE=3,CORE_MODE=4),IF(A_FEED=2,0,G2699)+(CHOOSE(N_CW+1,0,1,CW_N2,CW_N3,CW_N4,CW_N5,CW_N6)+IF(A_FEED=2,CHOOSE(MIN(N_CW_A,6)+1,0,1,CW_N2,CW_N3,CW_N4,CW_N5,CW_N6),CHOOSE(MIN(N_CW_A,2)+1,0,CW_A1,CW_A2)))*CW_PER_SWING*AM2699,AM2699))</f>
        <v>47.089717973298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2*ROUNDUP(G2700*1000/V_ZENER,0)*PRICE_Z+(4+IF(CORE_MODE=1,1,0)+IF(OR(CORE_MODE=3,CORE_MODE=4),IF(A_FEED=2,0,1)+2*N_CW+2*N_CW_A,0))*ROUNDUP(G2700*DIODE_SAFETY/V_STICK,0)*PRICE_STICK</f>
        <v>184.8</v>
      </c>
      <c r="AG2700" s="24" t="n">
        <f aca="false">SUM(X2700:AF2700)</f>
        <v>3624.85488619</v>
      </c>
      <c r="AH2700" s="20" t="n">
        <f aca="false">FIXED_BOM</f>
        <v>3754</v>
      </c>
      <c r="AI2700" s="24" t="n">
        <f aca="false">(AG2700+AH2700)*(1+CONT)</f>
        <v>8485.6831191185</v>
      </c>
      <c r="AJ2700" s="24" t="n">
        <f aca="false">IF(AR2700&gt;0,AI2700/AR2700,1000000000000)</f>
        <v>491.175733688215</v>
      </c>
      <c r="AK2700" s="8" t="n">
        <f aca="false">IF(AND(AP2700&gt;=V_NEED,AR2700&gt;=P_MIN,AQ2700&gt;=Z_MIN,F2700&lt;=N_CAP,D2700&lt;=R_MAX,OR(CORONA_REQ=0,O2700&gt;=G2700),OR(CORE_MODE&lt;&gt;3,E_CORE&lt;=E_NULL_MAX),N_CW_A_OK="yes"),1,0)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IF(CORE_MODE=1,G2700,IF(OR(CORE_MODE=3,CORE_MODE=4),IF(A_FEED=2,0,G2700)+(CHOOSE(N_CW+1,0,1,CW_N2,CW_N3,CW_N4,CW_N5,CW_N6)+IF(A_FEED=2,CHOOSE(MIN(N_CW_A,6)+1,0,1,CW_N2,CW_N3,CW_N4,CW_N5,CW_N6),CHOOSE(MIN(N_CW_A,2)+1,0,CW_A1,CW_A2)))*CW_PER_SWING*AM2700,AM2700))</f>
        <v>47.487031074054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2*ROUNDUP(G2701*1000/V_ZENER,0)*PRICE_Z+(4+IF(CORE_MODE=1,1,0)+IF(OR(CORE_MODE=3,CORE_MODE=4),IF(A_FEED=2,0,1)+2*N_CW+2*N_CW_A,0))*ROUNDUP(G2701*DIODE_SAFETY/V_STICK,0)*PRICE_STICK</f>
        <v>184.8</v>
      </c>
      <c r="AG2701" s="24" t="n">
        <f aca="false">SUM(X2701:AF2701)</f>
        <v>4638.18320052</v>
      </c>
      <c r="AH2701" s="20" t="n">
        <f aca="false">FIXED_BOM</f>
        <v>3754</v>
      </c>
      <c r="AI2701" s="24" t="n">
        <f aca="false">(AG2701+AH2701)*(1+CONT)</f>
        <v>9651.010680598</v>
      </c>
      <c r="AJ2701" s="24" t="n">
        <f aca="false">IF(AR2701&gt;0,AI2701/AR2701,1000000000000)</f>
        <v>401.333246640486</v>
      </c>
      <c r="AK2701" s="8" t="n">
        <f aca="false">IF(AND(AP2701&gt;=V_NEED,AR2701&gt;=P_MIN,AQ2701&gt;=Z_MIN,F2701&lt;=N_CAP,D2701&lt;=R_MAX,OR(CORONA_REQ=0,O2701&gt;=G2701),OR(CORE_MODE&lt;&gt;3,E_CORE&lt;=E_NULL_MAX),N_CW_A_OK="yes"),1,0)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IF(CORE_MODE=1,G2701,IF(OR(CORE_MODE=3,CORE_MODE=4),IF(A_FEED=2,0,G2701)+(CHOOSE(N_CW+1,0,1,CW_N2,CW_N3,CW_N4,CW_N5,CW_N6)+IF(A_FEED=2,CHOOSE(MIN(N_CW_A,6)+1,0,1,CW_N2,CW_N3,CW_N4,CW_N5,CW_N6),CHOOSE(MIN(N_CW_A,2)+1,0,CW_A1,CW_A2)))*CW_PER_SWING*AM2701,AM2701))</f>
        <v>47.833108501464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2*ROUNDUP(G2702*1000/V_ZENER,0)*PRICE_Z+(4+IF(CORE_MODE=1,1,0)+IF(OR(CORE_MODE=3,CORE_MODE=4),IF(A_FEED=2,0,1)+2*N_CW+2*N_CW_A,0))*ROUNDUP(G2702*DIODE_SAFETY/V_STICK,0)*PRICE_STICK</f>
        <v>184.8</v>
      </c>
      <c r="AG2702" s="24" t="n">
        <f aca="false">SUM(X2702:AF2702)</f>
        <v>5651.51157485</v>
      </c>
      <c r="AH2702" s="20" t="n">
        <f aca="false">FIXED_BOM</f>
        <v>3754</v>
      </c>
      <c r="AI2702" s="24" t="n">
        <f aca="false">(AG2702+AH2702)*(1+CONT)</f>
        <v>10816.3383110775</v>
      </c>
      <c r="AJ2702" s="24" t="n">
        <f aca="false">IF(AR2702&gt;0,AI2702/AR2702,1000000000000)</f>
        <v>350.858597413884</v>
      </c>
      <c r="AK2702" s="8" t="n">
        <f aca="false">IF(AND(AP2702&gt;=V_NEED,AR2702&gt;=P_MIN,AQ2702&gt;=Z_MIN,F2702&lt;=N_CAP,D2702&lt;=R_MAX,OR(CORONA_REQ=0,O2702&gt;=G2702),OR(CORE_MODE&lt;&gt;3,E_CORE&lt;=E_NULL_MAX),N_CW_A_OK="yes"),1,0)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IF(CORE_MODE=1,G2702,IF(OR(CORE_MODE=3,CORE_MODE=4),IF(A_FEED=2,0,G2702)+(CHOOSE(N_CW+1,0,1,CW_N2,CW_N3,CW_N4,CW_N5,CW_N6)+IF(A_FEED=2,CHOOSE(MIN(N_CW_A,6)+1,0,1,CW_N2,CW_N3,CW_N4,CW_N5,CW_N6),CHOOSE(MIN(N_CW_A,2)+1,0,CW_A1,CW_A2)))*CW_PER_SWING*AM2702,AM2702))</f>
        <v>48.17766214404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2*ROUNDUP(G2703*1000/V_ZENER,0)*PRICE_Z+(4+IF(CORE_MODE=1,1,0)+IF(OR(CORE_MODE=3,CORE_MODE=4),IF(A_FEED=2,0,1)+2*N_CW+2*N_CW_A,0))*ROUNDUP(G2703*DIODE_SAFETY/V_STICK,0)*PRICE_STICK</f>
        <v>184.8</v>
      </c>
      <c r="AG2703" s="24" t="n">
        <f aca="false">SUM(X2703:AF2703)</f>
        <v>6664.83995068</v>
      </c>
      <c r="AH2703" s="20" t="n">
        <f aca="false">FIXED_BOM</f>
        <v>3754</v>
      </c>
      <c r="AI2703" s="24" t="n">
        <f aca="false">(AG2703+AH2703)*(1+CONT)</f>
        <v>11981.665943282</v>
      </c>
      <c r="AJ2703" s="24" t="n">
        <f aca="false">IF(AR2703&gt;0,AI2703/AR2703,1000000000000)</f>
        <v>318.601065226226</v>
      </c>
      <c r="AK2703" s="8" t="n">
        <f aca="false">IF(AND(AP2703&gt;=V_NEED,AR2703&gt;=P_MIN,AQ2703&gt;=Z_MIN,F2703&lt;=N_CAP,D2703&lt;=R_MAX,OR(CORONA_REQ=0,O2703&gt;=G2703),OR(CORE_MODE&lt;&gt;3,E_CORE&lt;=E_NULL_MAX),N_CW_A_OK="yes"),1,0)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IF(CORE_MODE=1,G2703,IF(OR(CORE_MODE=3,CORE_MODE=4),IF(A_FEED=2,0,G2703)+(CHOOSE(N_CW+1,0,1,CW_N2,CW_N3,CW_N4,CW_N5,CW_N6)+IF(A_FEED=2,CHOOSE(MIN(N_CW_A,6)+1,0,1,CW_N2,CW_N3,CW_N4,CW_N5,CW_N6),CHOOSE(MIN(N_CW_A,2)+1,0,CW_A1,CW_A2)))*CW_PER_SWING*AM2703,AM2703))</f>
        <v>48.455631907254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2*ROUNDUP(G2704*1000/V_ZENER,0)*PRICE_Z+(4+IF(CORE_MODE=1,1,0)+IF(OR(CORE_MODE=3,CORE_MODE=4),IF(A_FEED=2,0,1)+2*N_CW+2*N_CW_A,0))*ROUNDUP(G2704*DIODE_SAFETY/V_STICK,0)*PRICE_STICK</f>
        <v>184.8</v>
      </c>
      <c r="AG2704" s="24" t="n">
        <f aca="false">SUM(X2704:AF2704)</f>
        <v>8691.49669934</v>
      </c>
      <c r="AH2704" s="20" t="n">
        <f aca="false">FIXED_BOM</f>
        <v>3754</v>
      </c>
      <c r="AI2704" s="24" t="n">
        <f aca="false">(AG2704+AH2704)*(1+CONT)</f>
        <v>14312.321204241</v>
      </c>
      <c r="AJ2704" s="24" t="n">
        <f aca="false">IF(AR2704&gt;0,AI2704/AR2704,1000000000000)</f>
        <v>279.879977445078</v>
      </c>
      <c r="AK2704" s="8" t="n">
        <f aca="false">IF(AND(AP2704&gt;=V_NEED,AR2704&gt;=P_MIN,AQ2704&gt;=Z_MIN,F2704&lt;=N_CAP,D2704&lt;=R_MAX,OR(CORONA_REQ=0,O2704&gt;=G2704),OR(CORE_MODE&lt;&gt;3,E_CORE&lt;=E_NULL_MAX),N_CW_A_OK="yes"),1,0)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IF(CORE_MODE=1,G2704,IF(OR(CORE_MODE=3,CORE_MODE=4),IF(A_FEED=2,0,G2704)+(CHOOSE(N_CW+1,0,1,CW_N2,CW_N3,CW_N4,CW_N5,CW_N6)+IF(A_FEED=2,CHOOSE(MIN(N_CW_A,6)+1,0,1,CW_N2,CW_N3,CW_N4,CW_N5,CW_N6),CHOOSE(MIN(N_CW_A,2)+1,0,CW_A1,CW_A2)))*CW_PER_SWING*AM2704,AM2704))</f>
        <v>49.117298331816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312</v>
      </c>
    </row>
    <row r="3" customFormat="false" ht="23.85" hidden="false" customHeight="false" outlineLevel="0" collapsed="false">
      <c r="B3" s="2" t="s">
        <v>313</v>
      </c>
    </row>
    <row r="4" customFormat="false" ht="15" hidden="false" customHeight="false" outlineLevel="0" collapsed="false">
      <c r="B4" s="2" t="s">
        <v>314</v>
      </c>
    </row>
    <row r="5" customFormat="false" ht="15" hidden="false" customHeight="false" outlineLevel="0" collapsed="false">
      <c r="B5" s="2" t="s">
        <v>315</v>
      </c>
    </row>
    <row r="6" customFormat="false" ht="15" hidden="false" customHeight="false" outlineLevel="0" collapsed="false">
      <c r="B6" s="2" t="s">
        <v>316</v>
      </c>
    </row>
    <row r="7" customFormat="false" ht="15" hidden="false" customHeight="false" outlineLevel="0" collapsed="false">
      <c r="B7" s="2" t="s">
        <v>317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318</v>
      </c>
    </row>
    <row r="10" customFormat="false" ht="23.85" hidden="false" customHeight="false" outlineLevel="0" collapsed="false">
      <c r="B10" s="2" t="s">
        <v>319</v>
      </c>
    </row>
    <row r="11" customFormat="false" ht="23.85" hidden="false" customHeight="false" outlineLevel="0" collapsed="false">
      <c r="B11" s="2" t="s">
        <v>320</v>
      </c>
    </row>
    <row r="12" customFormat="false" ht="68.65" hidden="false" customHeight="false" outlineLevel="0" collapsed="false">
      <c r="B12" s="2" t="s">
        <v>321</v>
      </c>
    </row>
    <row r="13" customFormat="false" ht="46.25" hidden="false" customHeight="false" outlineLevel="0" collapsed="false">
      <c r="B13" s="2" t="s">
        <v>322</v>
      </c>
    </row>
    <row r="14" customFormat="false" ht="35.05" hidden="false" customHeight="false" outlineLevel="0" collapsed="false">
      <c r="B14" s="2" t="s">
        <v>323</v>
      </c>
    </row>
    <row r="15" customFormat="false" ht="23.85" hidden="false" customHeight="false" outlineLevel="0" collapsed="false">
      <c r="B15" s="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2026-10-09T13:47:17Z</dcterms:created>
  <dc:creator>openpyxl</dc:creator>
  <dc:description/>
  <dc:language>en-US</dc:language>
  <cp:lastModifiedBy/>
  <dcterms:modified xsi:type="dcterms:W3CDTF">2026-10-09T13:47:20Z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