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48460da9722611ac/Dokumente/quantstrategy/articles/Convex_RiskMeasures/"/>
    </mc:Choice>
  </mc:AlternateContent>
  <xr:revisionPtr revIDLastSave="66" documentId="11_1F2CEDE58BBC5617F91A3D9539AC6AD6EBFFB85C" xr6:coauthVersionLast="47" xr6:coauthVersionMax="47" xr10:uidLastSave="{DB08FD50-AC24-426E-991F-F7B9EB30924B}"/>
  <bookViews>
    <workbookView xWindow="-28920" yWindow="-120" windowWidth="29040" windowHeight="15720" activeTab="1" xr2:uid="{00000000-000D-0000-FFFF-FFFF00000000}"/>
  </bookViews>
  <sheets>
    <sheet name="PF" sheetId="1" r:id="rId1"/>
    <sheet name="Metr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D3" i="2"/>
  <c r="E3" i="2"/>
  <c r="F3" i="2"/>
  <c r="G3" i="2"/>
  <c r="H3" i="2"/>
  <c r="I3" i="2"/>
  <c r="J3" i="2"/>
  <c r="C3" i="2"/>
  <c r="C2" i="2"/>
  <c r="K2" i="2"/>
  <c r="K3" i="2"/>
  <c r="K3" i="1"/>
  <c r="J3" i="1"/>
  <c r="I3" i="1"/>
  <c r="G3" i="1"/>
  <c r="E3" i="1"/>
  <c r="C3" i="1"/>
  <c r="D2" i="1"/>
  <c r="E2" i="1"/>
  <c r="F2" i="1"/>
  <c r="G2" i="1"/>
  <c r="H2" i="1"/>
  <c r="I2" i="1"/>
  <c r="J2" i="1"/>
  <c r="K2" i="1"/>
  <c r="D3" i="1"/>
  <c r="F3" i="1"/>
  <c r="H3" i="1"/>
  <c r="C2" i="1"/>
</calcChain>
</file>

<file path=xl/sharedStrings.xml><?xml version="1.0" encoding="utf-8"?>
<sst xmlns="http://schemas.openxmlformats.org/spreadsheetml/2006/main" count="15" uniqueCount="15">
  <si>
    <t>Government Bonds USA</t>
  </si>
  <si>
    <t>Government Bonds EMU</t>
  </si>
  <si>
    <t>Corporate Bonds EMU</t>
  </si>
  <si>
    <t>Corporate Bonds USA</t>
  </si>
  <si>
    <t>Global High Yield Bonds</t>
  </si>
  <si>
    <t>Equity USA</t>
  </si>
  <si>
    <t>Equity Europe</t>
  </si>
  <si>
    <t>Equity Emerging Markets</t>
  </si>
  <si>
    <t>Gold</t>
  </si>
  <si>
    <t>te</t>
  </si>
  <si>
    <t>Standard Dev</t>
  </si>
  <si>
    <t>Mean Abs. Dev</t>
  </si>
  <si>
    <t>Value at Risk</t>
  </si>
  <si>
    <t>CVaR</t>
  </si>
  <si>
    <t>Lower Part. Mom.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</si>
</sst>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Border="1"/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6" xfId="0" applyFont="1" applyBorder="1" applyAlignment="1">
      <alignment horizontal="center" vertical="top"/>
    </xf>
    <xf numFmtId="0" fontId="1" fillId="0" borderId="27" xfId="0" applyFont="1" applyBorder="1" applyAlignment="1">
      <alignment horizontal="center" vertical="top"/>
    </xf>
    <xf numFmtId="0" fontId="0" fillId="0" borderId="28" xfId="0" applyBorder="1"/>
    <xf numFmtId="0" fontId="0" fillId="0" borderId="29" xfId="0" applyBorder="1"/>
    <xf numFmtId="0" fontId="0" fillId="0" borderId="12" xfId="0" applyBorder="1"/>
    <xf numFmtId="0" fontId="0" fillId="0" borderId="15" xfId="0" applyBorder="1"/>
    <xf numFmtId="0" fontId="1" fillId="0" borderId="31" xfId="0" applyFont="1" applyBorder="1" applyAlignment="1">
      <alignment horizontal="left" vertical="top"/>
    </xf>
    <xf numFmtId="10" fontId="0" fillId="0" borderId="1" xfId="1" applyNumberFormat="1" applyFont="1" applyBorder="1" applyAlignment="1">
      <alignment horizontal="center"/>
    </xf>
    <xf numFmtId="10" fontId="0" fillId="0" borderId="30" xfId="1" applyNumberFormat="1" applyFon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0" fontId="1" fillId="0" borderId="32" xfId="0" applyFont="1" applyBorder="1" applyAlignment="1">
      <alignment horizontal="left" vertical="top"/>
    </xf>
    <xf numFmtId="10" fontId="0" fillId="0" borderId="11" xfId="1" applyNumberFormat="1" applyFont="1" applyBorder="1" applyAlignment="1">
      <alignment horizontal="center"/>
    </xf>
    <xf numFmtId="10" fontId="0" fillId="0" borderId="28" xfId="1" applyNumberFormat="1" applyFont="1" applyBorder="1" applyAlignment="1">
      <alignment horizontal="center"/>
    </xf>
    <xf numFmtId="10" fontId="0" fillId="0" borderId="16" xfId="1" applyNumberFormat="1" applyFont="1" applyBorder="1" applyAlignment="1">
      <alignment horizontal="center"/>
    </xf>
    <xf numFmtId="0" fontId="1" fillId="0" borderId="33" xfId="0" applyFont="1" applyBorder="1" applyAlignment="1">
      <alignment horizontal="left" vertical="top"/>
    </xf>
    <xf numFmtId="10" fontId="0" fillId="0" borderId="2" xfId="1" applyNumberFormat="1" applyFont="1" applyBorder="1" applyAlignment="1">
      <alignment horizontal="center"/>
    </xf>
    <xf numFmtId="10" fontId="0" fillId="0" borderId="34" xfId="1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workbookViewId="0">
      <selection activeCell="C4" sqref="C4:K4"/>
    </sheetView>
  </sheetViews>
  <sheetFormatPr baseColWidth="10" defaultColWidth="9.140625" defaultRowHeight="15" x14ac:dyDescent="0.25"/>
  <cols>
    <col min="2" max="2" width="23.28515625" bestFit="1" customWidth="1"/>
    <col min="3" max="3" width="17.140625" bestFit="1" customWidth="1"/>
    <col min="4" max="4" width="0" hidden="1" customWidth="1"/>
    <col min="5" max="5" width="18.7109375" bestFit="1" customWidth="1"/>
    <col min="6" max="6" width="0" hidden="1" customWidth="1"/>
    <col min="7" max="7" width="17.7109375" bestFit="1" customWidth="1"/>
    <col min="8" max="8" width="0" hidden="1" customWidth="1"/>
    <col min="9" max="9" width="17" bestFit="1" customWidth="1"/>
    <col min="10" max="10" width="19.7109375" hidden="1" customWidth="1"/>
    <col min="11" max="11" width="18" bestFit="1" customWidth="1"/>
  </cols>
  <sheetData>
    <row r="1" spans="1:14" ht="15.75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1" t="str">
        <f>C4&amp;"% CVaR Weight"&amp;" "</f>
        <v xml:space="preserve">0% CVaR Weight </v>
      </c>
      <c r="D2" s="7" t="str">
        <f t="shared" ref="D2:K2" si="0">D4&amp;"% CVaR Weight"&amp;" "</f>
        <v xml:space="preserve">12,5% CVaR Weight </v>
      </c>
      <c r="E2" s="8" t="str">
        <f t="shared" si="0"/>
        <v xml:space="preserve">25% CVaR Weight </v>
      </c>
      <c r="F2" s="7" t="str">
        <f t="shared" si="0"/>
        <v xml:space="preserve">37,5% CVaR Weight </v>
      </c>
      <c r="G2" s="8" t="str">
        <f t="shared" si="0"/>
        <v xml:space="preserve">50% CVaR Weight </v>
      </c>
      <c r="H2" s="7" t="str">
        <f t="shared" si="0"/>
        <v xml:space="preserve">62,5% CVaR Weight </v>
      </c>
      <c r="I2" s="9" t="str">
        <f t="shared" si="0"/>
        <v xml:space="preserve">75% CVaR Weight </v>
      </c>
      <c r="J2" s="10" t="str">
        <f t="shared" si="0"/>
        <v xml:space="preserve">87,5% CVaR Weight </v>
      </c>
      <c r="K2" s="11" t="str">
        <f t="shared" si="0"/>
        <v xml:space="preserve">100% CVaR Weight </v>
      </c>
      <c r="L2" s="3"/>
      <c r="M2" s="3"/>
      <c r="N2" s="3"/>
    </row>
    <row r="3" spans="1:14" ht="15.75" thickBot="1" x14ac:dyDescent="0.3">
      <c r="A3" s="3"/>
      <c r="B3" s="3"/>
      <c r="C3" s="2" t="str">
        <f>(100-C4)&amp;"% MAD Weight"&amp;" "</f>
        <v xml:space="preserve">100% MAD Weight </v>
      </c>
      <c r="D3" s="24" t="str">
        <f t="shared" ref="D3:K3" si="1">(100-D4)&amp;"% LPM Weight"&amp;" "</f>
        <v xml:space="preserve">87,5% LPM Weight </v>
      </c>
      <c r="E3" s="25" t="str">
        <f>(100-E4)&amp;"% ;MAD Weight"&amp;" "</f>
        <v xml:space="preserve">75% ;MAD Weight </v>
      </c>
      <c r="F3" s="24" t="str">
        <f t="shared" si="1"/>
        <v xml:space="preserve">62,5% LPM Weight </v>
      </c>
      <c r="G3" s="25" t="str">
        <f>(100-G4)&amp;"% MAD Weight"&amp;" "</f>
        <v xml:space="preserve">50% MAD Weight </v>
      </c>
      <c r="H3" s="24" t="str">
        <f t="shared" si="1"/>
        <v xml:space="preserve">37,5% LPM Weight </v>
      </c>
      <c r="I3" s="26" t="str">
        <f>(100-I4)&amp;"% MAD Weight"&amp;" "</f>
        <v xml:space="preserve">25% MAD Weight </v>
      </c>
      <c r="J3" s="27" t="str">
        <f>(100-J4)&amp;"% MAD Weight"&amp;" "</f>
        <v xml:space="preserve">12,5% MAD Weight </v>
      </c>
      <c r="K3" s="28" t="str">
        <f>(100-K4)&amp;"% MAD Weight"&amp;" "</f>
        <v xml:space="preserve">0% MAD Weight </v>
      </c>
      <c r="L3" s="3"/>
      <c r="M3" s="3"/>
      <c r="N3" s="3"/>
    </row>
    <row r="4" spans="1:14" ht="15.75" thickBot="1" x14ac:dyDescent="0.3">
      <c r="A4" s="3"/>
      <c r="B4" s="3"/>
      <c r="C4" s="29">
        <v>0</v>
      </c>
      <c r="D4" s="30">
        <v>12.5</v>
      </c>
      <c r="E4" s="31">
        <v>25</v>
      </c>
      <c r="F4" s="30">
        <v>37.5</v>
      </c>
      <c r="G4" s="31">
        <v>50</v>
      </c>
      <c r="H4" s="30">
        <v>62.5</v>
      </c>
      <c r="I4" s="32">
        <v>75</v>
      </c>
      <c r="J4" s="33">
        <v>87.5</v>
      </c>
      <c r="K4" s="34">
        <v>100</v>
      </c>
      <c r="L4" s="3"/>
      <c r="M4" s="3"/>
      <c r="N4" s="3"/>
    </row>
    <row r="5" spans="1:14" x14ac:dyDescent="0.25">
      <c r="A5" s="3"/>
      <c r="B5" s="4" t="s">
        <v>0</v>
      </c>
      <c r="C5" s="1">
        <v>21.47</v>
      </c>
      <c r="D5" s="7">
        <v>21.51</v>
      </c>
      <c r="E5" s="8">
        <v>21.55</v>
      </c>
      <c r="F5" s="7">
        <v>21.48</v>
      </c>
      <c r="G5" s="8">
        <v>21.31</v>
      </c>
      <c r="H5" s="7">
        <v>21.17</v>
      </c>
      <c r="I5" s="9">
        <v>20.99</v>
      </c>
      <c r="J5" s="10">
        <v>20.83</v>
      </c>
      <c r="K5" s="11">
        <v>20.65</v>
      </c>
      <c r="L5" s="3"/>
      <c r="M5" s="3"/>
      <c r="N5" s="3"/>
    </row>
    <row r="6" spans="1:14" x14ac:dyDescent="0.25">
      <c r="A6" s="3"/>
      <c r="B6" s="5" t="s">
        <v>1</v>
      </c>
      <c r="C6" s="12">
        <v>18.96</v>
      </c>
      <c r="D6" s="13">
        <v>19.53</v>
      </c>
      <c r="E6" s="14">
        <v>19.96</v>
      </c>
      <c r="F6" s="13">
        <v>20.64</v>
      </c>
      <c r="G6" s="14">
        <v>21.27</v>
      </c>
      <c r="H6" s="13">
        <v>21.76</v>
      </c>
      <c r="I6" s="15">
        <v>22.2</v>
      </c>
      <c r="J6" s="16">
        <v>22.55</v>
      </c>
      <c r="K6" s="17">
        <v>22.88</v>
      </c>
      <c r="L6" s="3"/>
      <c r="M6" s="3"/>
      <c r="N6" s="3"/>
    </row>
    <row r="7" spans="1:14" x14ac:dyDescent="0.25">
      <c r="A7" s="3"/>
      <c r="B7" s="5" t="s">
        <v>2</v>
      </c>
      <c r="C7" s="12">
        <v>6.26</v>
      </c>
      <c r="D7" s="13">
        <v>5.82</v>
      </c>
      <c r="E7" s="14">
        <v>5.5</v>
      </c>
      <c r="F7" s="13">
        <v>4.75</v>
      </c>
      <c r="G7" s="14">
        <v>4.0999999999999996</v>
      </c>
      <c r="H7" s="13">
        <v>3.53</v>
      </c>
      <c r="I7" s="15">
        <v>3.08</v>
      </c>
      <c r="J7" s="16">
        <v>2.67</v>
      </c>
      <c r="K7" s="17">
        <v>2.31</v>
      </c>
      <c r="L7" s="3"/>
      <c r="M7" s="3"/>
      <c r="N7" s="3"/>
    </row>
    <row r="8" spans="1:14" x14ac:dyDescent="0.25">
      <c r="A8" s="3"/>
      <c r="B8" s="5" t="s">
        <v>3</v>
      </c>
      <c r="C8" s="18">
        <v>0</v>
      </c>
      <c r="D8" s="19">
        <v>0</v>
      </c>
      <c r="E8" s="20">
        <v>0</v>
      </c>
      <c r="F8" s="19">
        <v>0</v>
      </c>
      <c r="G8" s="20">
        <v>0</v>
      </c>
      <c r="H8" s="19">
        <v>0</v>
      </c>
      <c r="I8" s="21">
        <v>0</v>
      </c>
      <c r="J8" s="22">
        <v>0</v>
      </c>
      <c r="K8" s="23">
        <v>0</v>
      </c>
      <c r="L8" s="3"/>
      <c r="M8" s="3"/>
      <c r="N8" s="3"/>
    </row>
    <row r="9" spans="1:14" x14ac:dyDescent="0.25">
      <c r="A9" s="3"/>
      <c r="B9" s="5" t="s">
        <v>4</v>
      </c>
      <c r="C9" s="12">
        <v>0</v>
      </c>
      <c r="D9" s="13">
        <v>0</v>
      </c>
      <c r="E9" s="14">
        <v>0</v>
      </c>
      <c r="F9" s="13">
        <v>0.48</v>
      </c>
      <c r="G9" s="14">
        <v>0.98</v>
      </c>
      <c r="H9" s="13">
        <v>1.51</v>
      </c>
      <c r="I9" s="15">
        <v>1.95</v>
      </c>
      <c r="J9" s="16">
        <v>2.41</v>
      </c>
      <c r="K9" s="17">
        <v>2.86</v>
      </c>
      <c r="L9" s="3"/>
      <c r="M9" s="3"/>
      <c r="N9" s="3"/>
    </row>
    <row r="10" spans="1:14" x14ac:dyDescent="0.25">
      <c r="A10" s="3"/>
      <c r="B10" s="5" t="s">
        <v>5</v>
      </c>
      <c r="C10" s="12">
        <v>5.94</v>
      </c>
      <c r="D10" s="13">
        <v>6.17</v>
      </c>
      <c r="E10" s="14">
        <v>6.41</v>
      </c>
      <c r="F10" s="13">
        <v>6.57</v>
      </c>
      <c r="G10" s="14">
        <v>6.71</v>
      </c>
      <c r="H10" s="13">
        <v>6.81</v>
      </c>
      <c r="I10" s="15">
        <v>6.94</v>
      </c>
      <c r="J10" s="16">
        <v>7.04</v>
      </c>
      <c r="K10" s="17">
        <v>7.13</v>
      </c>
      <c r="L10" s="3"/>
      <c r="M10" s="3"/>
      <c r="N10" s="3"/>
    </row>
    <row r="11" spans="1:14" x14ac:dyDescent="0.25">
      <c r="A11" s="3"/>
      <c r="B11" s="5" t="s">
        <v>6</v>
      </c>
      <c r="C11" s="12">
        <v>19.36</v>
      </c>
      <c r="D11" s="13">
        <v>18.600000000000001</v>
      </c>
      <c r="E11" s="14">
        <v>17.920000000000002</v>
      </c>
      <c r="F11" s="13">
        <v>17.28</v>
      </c>
      <c r="G11" s="14">
        <v>16.68</v>
      </c>
      <c r="H11" s="13">
        <v>16.190000000000001</v>
      </c>
      <c r="I11" s="15">
        <v>15.69</v>
      </c>
      <c r="J11" s="16">
        <v>15.26</v>
      </c>
      <c r="K11" s="17">
        <v>14.86</v>
      </c>
      <c r="L11" s="3"/>
      <c r="M11" s="3"/>
      <c r="N11" s="3"/>
    </row>
    <row r="12" spans="1:14" x14ac:dyDescent="0.25">
      <c r="A12" s="3"/>
      <c r="B12" s="5" t="s">
        <v>7</v>
      </c>
      <c r="C12" s="12">
        <v>12.46</v>
      </c>
      <c r="D12" s="13">
        <v>13.15</v>
      </c>
      <c r="E12" s="14">
        <v>13.74</v>
      </c>
      <c r="F12" s="13">
        <v>14.2</v>
      </c>
      <c r="G12" s="14">
        <v>14.62</v>
      </c>
      <c r="H12" s="13">
        <v>14.93</v>
      </c>
      <c r="I12" s="15">
        <v>15.24</v>
      </c>
      <c r="J12" s="16">
        <v>15.49</v>
      </c>
      <c r="K12" s="17">
        <v>15.72</v>
      </c>
      <c r="L12" s="3"/>
      <c r="M12" s="3"/>
      <c r="N12" s="3"/>
    </row>
    <row r="13" spans="1:14" ht="15.75" thickBot="1" x14ac:dyDescent="0.3">
      <c r="A13" s="3"/>
      <c r="B13" s="6" t="s">
        <v>8</v>
      </c>
      <c r="C13" s="2">
        <v>15.56</v>
      </c>
      <c r="D13" s="24">
        <v>15.22</v>
      </c>
      <c r="E13" s="25">
        <v>14.92</v>
      </c>
      <c r="F13" s="24">
        <v>14.6</v>
      </c>
      <c r="G13" s="25">
        <v>14.33</v>
      </c>
      <c r="H13" s="24">
        <v>14.1</v>
      </c>
      <c r="I13" s="26">
        <v>13.92</v>
      </c>
      <c r="J13" s="27">
        <v>13.74</v>
      </c>
      <c r="K13" s="28">
        <v>13.59</v>
      </c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</sheetData>
  <conditionalFormatting sqref="C5:K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K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K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K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K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K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K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ignoredErrors>
    <ignoredError sqref="E3 G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abSelected="1" workbookViewId="0">
      <selection activeCell="M30" sqref="M30"/>
    </sheetView>
  </sheetViews>
  <sheetFormatPr baseColWidth="10" defaultColWidth="9.140625" defaultRowHeight="15" x14ac:dyDescent="0.25"/>
  <cols>
    <col min="2" max="2" width="16.85546875" bestFit="1" customWidth="1"/>
    <col min="3" max="3" width="17.7109375" bestFit="1" customWidth="1"/>
    <col min="4" max="4" width="19.7109375" hidden="1" customWidth="1"/>
    <col min="5" max="5" width="17" bestFit="1" customWidth="1"/>
    <col min="6" max="6" width="19.7109375" hidden="1" customWidth="1"/>
    <col min="7" max="7" width="17" bestFit="1" customWidth="1"/>
    <col min="8" max="8" width="19.7109375" hidden="1" customWidth="1"/>
    <col min="9" max="9" width="17" bestFit="1" customWidth="1"/>
    <col min="10" max="10" width="20.28515625" hidden="1" customWidth="1"/>
    <col min="11" max="11" width="18" bestFit="1" customWidth="1"/>
  </cols>
  <sheetData>
    <row r="1" spans="1:13" ht="15.75" thickBot="1" x14ac:dyDescent="0.3">
      <c r="A1" s="35"/>
      <c r="B1" s="35"/>
      <c r="C1" s="36"/>
      <c r="D1" s="36"/>
      <c r="E1" s="36"/>
      <c r="F1" s="36"/>
      <c r="G1" s="36"/>
      <c r="H1" s="36"/>
      <c r="I1" s="36"/>
      <c r="J1" s="36"/>
      <c r="K1" s="36"/>
      <c r="L1" s="35"/>
      <c r="M1" s="35"/>
    </row>
    <row r="2" spans="1:13" x14ac:dyDescent="0.25">
      <c r="A2" s="35"/>
      <c r="B2" s="37"/>
      <c r="C2" s="1" t="str">
        <f>C4&amp;"% CVaR Weight"&amp;" "</f>
        <v xml:space="preserve">0% CVaR Weight </v>
      </c>
      <c r="D2" s="1" t="str">
        <f t="shared" ref="D2:J2" si="0">D4&amp;"% CVaR Weight"&amp;" "</f>
        <v xml:space="preserve">12,5% CVaR Weight </v>
      </c>
      <c r="E2" s="1" t="str">
        <f t="shared" si="0"/>
        <v xml:space="preserve">25% CVaR Weight </v>
      </c>
      <c r="F2" s="1" t="str">
        <f t="shared" si="0"/>
        <v xml:space="preserve">37,5% CVaR Weight </v>
      </c>
      <c r="G2" s="1" t="str">
        <f t="shared" si="0"/>
        <v xml:space="preserve">50% CVaR Weight </v>
      </c>
      <c r="H2" s="1" t="str">
        <f t="shared" si="0"/>
        <v xml:space="preserve">62,5% CVaR Weight </v>
      </c>
      <c r="I2" s="1" t="str">
        <f t="shared" si="0"/>
        <v xml:space="preserve">75% CVaR Weight </v>
      </c>
      <c r="J2" s="1" t="str">
        <f t="shared" si="0"/>
        <v xml:space="preserve">87,5% CVaR Weight </v>
      </c>
      <c r="K2" s="51" t="str">
        <f t="shared" ref="K2" si="1">K4&amp;"% CVaR Weight"&amp;" "</f>
        <v xml:space="preserve">100% CVaR Weight </v>
      </c>
      <c r="L2" s="38"/>
      <c r="M2" s="35"/>
    </row>
    <row r="3" spans="1:13" ht="15.75" thickBot="1" x14ac:dyDescent="0.3">
      <c r="A3" s="35"/>
      <c r="B3" s="37"/>
      <c r="C3" s="2" t="str">
        <f>(100-C4)&amp;"% MAD Weight"&amp;" "</f>
        <v xml:space="preserve">100% MAD Weight </v>
      </c>
      <c r="D3" s="2" t="str">
        <f t="shared" ref="D3:J3" si="2">(100-D4)&amp;"% MAD Weight"&amp;" "</f>
        <v xml:space="preserve">87,5% MAD Weight </v>
      </c>
      <c r="E3" s="2" t="str">
        <f t="shared" si="2"/>
        <v xml:space="preserve">75% MAD Weight </v>
      </c>
      <c r="F3" s="2" t="str">
        <f t="shared" si="2"/>
        <v xml:space="preserve">62,5% MAD Weight </v>
      </c>
      <c r="G3" s="2" t="str">
        <f t="shared" si="2"/>
        <v xml:space="preserve">50% MAD Weight </v>
      </c>
      <c r="H3" s="2" t="str">
        <f t="shared" si="2"/>
        <v xml:space="preserve">37,5% MAD Weight </v>
      </c>
      <c r="I3" s="2" t="str">
        <f t="shared" si="2"/>
        <v xml:space="preserve">25% MAD Weight </v>
      </c>
      <c r="J3" s="2" t="str">
        <f t="shared" si="2"/>
        <v xml:space="preserve">12,5% MAD Weight </v>
      </c>
      <c r="K3" s="52" t="str">
        <f t="shared" ref="K3" si="3">(100-K4)&amp;"% MAD Weight"&amp;" "</f>
        <v xml:space="preserve">0% MAD Weight </v>
      </c>
      <c r="L3" s="38"/>
      <c r="M3" s="35"/>
    </row>
    <row r="4" spans="1:13" ht="15.75" hidden="1" thickBot="1" x14ac:dyDescent="0.3">
      <c r="A4" s="35"/>
      <c r="B4" s="37"/>
      <c r="C4" s="29">
        <v>0</v>
      </c>
      <c r="D4" s="30">
        <v>12.5</v>
      </c>
      <c r="E4" s="31">
        <v>25</v>
      </c>
      <c r="F4" s="30">
        <v>37.5</v>
      </c>
      <c r="G4" s="31">
        <v>50</v>
      </c>
      <c r="H4" s="30">
        <v>62.5</v>
      </c>
      <c r="I4" s="32">
        <v>75</v>
      </c>
      <c r="J4" s="33">
        <v>87.5</v>
      </c>
      <c r="K4" s="34">
        <v>100</v>
      </c>
      <c r="L4" s="38"/>
      <c r="M4" s="35"/>
    </row>
    <row r="5" spans="1:13" x14ac:dyDescent="0.25">
      <c r="A5" s="37"/>
      <c r="B5" s="39" t="s">
        <v>10</v>
      </c>
      <c r="C5" s="40">
        <v>7.0434754745248157E-2</v>
      </c>
      <c r="D5" s="41">
        <v>7.0470282837806333E-2</v>
      </c>
      <c r="E5" s="41">
        <v>7.0526180174937295E-2</v>
      </c>
      <c r="F5" s="41">
        <v>7.059863484643121E-2</v>
      </c>
      <c r="G5" s="41">
        <v>7.0684980813320211E-2</v>
      </c>
      <c r="H5" s="41">
        <v>7.0767415987368215E-2</v>
      </c>
      <c r="I5" s="41">
        <v>7.0856002322633851E-2</v>
      </c>
      <c r="J5" s="41">
        <v>7.0941803615683988E-2</v>
      </c>
      <c r="K5" s="42">
        <v>7.1031879370941034E-2</v>
      </c>
      <c r="L5" s="38"/>
      <c r="M5" s="35"/>
    </row>
    <row r="6" spans="1:13" x14ac:dyDescent="0.25">
      <c r="A6" s="37"/>
      <c r="B6" s="43" t="s">
        <v>11</v>
      </c>
      <c r="C6" s="44">
        <v>5.2802959481557957E-2</v>
      </c>
      <c r="D6" s="45">
        <v>5.2813003847737218E-2</v>
      </c>
      <c r="E6" s="45">
        <v>5.2838222893761028E-2</v>
      </c>
      <c r="F6" s="45">
        <v>5.288031453692435E-2</v>
      </c>
      <c r="G6" s="45">
        <v>5.2932317495939241E-2</v>
      </c>
      <c r="H6" s="45">
        <v>5.2984683792524363E-2</v>
      </c>
      <c r="I6" s="45">
        <v>5.3041177551898917E-2</v>
      </c>
      <c r="J6" s="45">
        <v>5.3096881017914738E-2</v>
      </c>
      <c r="K6" s="46">
        <v>5.315496832201811E-2</v>
      </c>
      <c r="L6" s="38"/>
      <c r="M6" s="35"/>
    </row>
    <row r="7" spans="1:13" x14ac:dyDescent="0.25">
      <c r="A7" s="37"/>
      <c r="B7" s="43" t="s">
        <v>12</v>
      </c>
      <c r="C7" s="44">
        <v>5.8155814977004679E-2</v>
      </c>
      <c r="D7" s="45">
        <v>5.8027263317278928E-2</v>
      </c>
      <c r="E7" s="45">
        <v>5.7918334856861188E-2</v>
      </c>
      <c r="F7" s="45">
        <v>5.7777807296816461E-2</v>
      </c>
      <c r="G7" s="45">
        <v>5.7720205835919983E-2</v>
      </c>
      <c r="H7" s="45">
        <v>5.7690555846344589E-2</v>
      </c>
      <c r="I7" s="45">
        <v>5.7799967315301598E-2</v>
      </c>
      <c r="J7" s="45">
        <v>5.7768585265960418E-2</v>
      </c>
      <c r="K7" s="46">
        <v>5.776317878744746E-2</v>
      </c>
      <c r="L7" s="38"/>
      <c r="M7" s="35"/>
    </row>
    <row r="8" spans="1:13" x14ac:dyDescent="0.25">
      <c r="A8" s="37"/>
      <c r="B8" s="43" t="s">
        <v>13</v>
      </c>
      <c r="C8" s="44">
        <v>9.3005171808203363E-2</v>
      </c>
      <c r="D8" s="45">
        <v>9.2717963105791071E-2</v>
      </c>
      <c r="E8" s="45">
        <v>9.2511118276468352E-2</v>
      </c>
      <c r="F8" s="45">
        <v>9.23366611887914E-2</v>
      </c>
      <c r="G8" s="45">
        <v>9.2210335767511586E-2</v>
      </c>
      <c r="H8" s="45">
        <v>9.2133010052312198E-2</v>
      </c>
      <c r="I8" s="45">
        <v>9.2083604903323554E-2</v>
      </c>
      <c r="J8" s="45">
        <v>9.2059019135713668E-2</v>
      </c>
      <c r="K8" s="46">
        <v>9.2052020653162661E-2</v>
      </c>
      <c r="L8" s="38"/>
      <c r="M8" s="35"/>
    </row>
    <row r="9" spans="1:13" ht="15.75" thickBot="1" x14ac:dyDescent="0.3">
      <c r="A9" s="37"/>
      <c r="B9" s="47" t="s">
        <v>14</v>
      </c>
      <c r="C9" s="48">
        <v>1.1751121588409521E-2</v>
      </c>
      <c r="D9" s="49">
        <v>1.173601859657033E-2</v>
      </c>
      <c r="E9" s="49">
        <v>1.172903874972526E-2</v>
      </c>
      <c r="F9" s="49">
        <v>1.172836729522039E-2</v>
      </c>
      <c r="G9" s="49">
        <v>1.1732597192264599E-2</v>
      </c>
      <c r="H9" s="49">
        <v>1.1739991920904439E-2</v>
      </c>
      <c r="I9" s="49">
        <v>1.1749695533713829E-2</v>
      </c>
      <c r="J9" s="49">
        <v>1.176061984083877E-2</v>
      </c>
      <c r="K9" s="50">
        <v>1.1772751267908421E-2</v>
      </c>
      <c r="L9" s="38"/>
      <c r="M9" s="35"/>
    </row>
    <row r="10" spans="1:13" hidden="1" x14ac:dyDescent="0.25">
      <c r="A10" s="35"/>
      <c r="B10" s="35" t="s">
        <v>9</v>
      </c>
      <c r="C10" s="35">
        <v>1.9999999999988319E-2</v>
      </c>
      <c r="D10" s="35">
        <v>1.9999999999986411E-2</v>
      </c>
      <c r="E10" s="35">
        <v>1.9999999999998061E-2</v>
      </c>
      <c r="F10" s="35">
        <v>1.999999999999991E-2</v>
      </c>
      <c r="G10" s="35">
        <v>1.9999999999993578E-2</v>
      </c>
      <c r="H10" s="35">
        <v>1.999999999993271E-2</v>
      </c>
      <c r="I10" s="35">
        <v>1.9999999999948479E-2</v>
      </c>
      <c r="J10" s="35">
        <v>1.9999999999999279E-2</v>
      </c>
      <c r="K10" s="35">
        <v>1.9999999999618899E-2</v>
      </c>
      <c r="L10" s="35"/>
      <c r="M10" s="35"/>
    </row>
    <row r="11" spans="1:13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</row>
    <row r="12" spans="1:13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</row>
    <row r="13" spans="1:13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</row>
  </sheetData>
  <conditionalFormatting sqref="C5:K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K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K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K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K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PF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Osowski</cp:lastModifiedBy>
  <dcterms:created xsi:type="dcterms:W3CDTF">2025-08-09T09:07:14Z</dcterms:created>
  <dcterms:modified xsi:type="dcterms:W3CDTF">2025-08-09T09:15:53Z</dcterms:modified>
</cp:coreProperties>
</file>