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a868370f2711d5/Beruf/Hauptordner Studium/Inhalte/Literature Survey Tool/"/>
    </mc:Choice>
  </mc:AlternateContent>
  <xr:revisionPtr revIDLastSave="34" documentId="13_ncr:1_{2D0E6ACD-A65E-5E4A-A1EB-5269228E30DF}" xr6:coauthVersionLast="47" xr6:coauthVersionMax="47" xr10:uidLastSave="{107A6657-8396-784F-AB8D-420EB756667E}"/>
  <bookViews>
    <workbookView xWindow="740" yWindow="920" windowWidth="40960" windowHeight="22520" xr2:uid="{00000000-000D-0000-FFFF-FFFF00000000}"/>
  </bookViews>
  <sheets>
    <sheet name="Literature Survey" sheetId="1" r:id="rId1"/>
    <sheet name="Statistics" sheetId="4" r:id="rId2"/>
    <sheet name="Settings" sheetId="2" r:id="rId3"/>
  </sheets>
  <definedNames>
    <definedName name="_xlnm._FilterDatabase" localSheetId="0" hidden="1">'Literature Survey'!$A$3:$P$10</definedName>
    <definedName name="_xlnm._FilterDatabase" localSheetId="1" hidden="1">Statistics!$A$5:$B$11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7" i="4"/>
  <c r="B52" i="4"/>
  <c r="B54" i="4"/>
  <c r="B53" i="4"/>
  <c r="B11" i="4"/>
  <c r="B9" i="4"/>
  <c r="B8" i="4"/>
  <c r="B6" i="4"/>
  <c r="F99" i="1"/>
  <c r="B21" i="4" s="1"/>
  <c r="G99" i="1"/>
  <c r="B23" i="4" s="1"/>
  <c r="H99" i="1"/>
  <c r="B24" i="4" s="1"/>
  <c r="I99" i="1"/>
  <c r="B25" i="4" s="1"/>
  <c r="J99" i="1"/>
  <c r="B26" i="4" s="1"/>
  <c r="K99" i="1"/>
  <c r="B27" i="4" s="1"/>
  <c r="L99" i="1"/>
  <c r="B28" i="4" s="1"/>
  <c r="M99" i="1"/>
  <c r="B29" i="4" s="1"/>
  <c r="N99" i="1"/>
  <c r="B30" i="4" s="1"/>
  <c r="O99" i="1"/>
  <c r="B31" i="4" s="1"/>
  <c r="P99" i="1"/>
  <c r="B32" i="4" s="1"/>
  <c r="E99" i="1"/>
  <c r="B22" i="4" s="1"/>
  <c r="A32" i="4"/>
  <c r="A31" i="4"/>
  <c r="A30" i="4"/>
  <c r="A29" i="4"/>
  <c r="A28" i="4"/>
  <c r="A27" i="4"/>
  <c r="A26" i="4"/>
  <c r="A25" i="4"/>
  <c r="A24" i="4"/>
  <c r="A23" i="4"/>
  <c r="A21" i="4"/>
  <c r="A22" i="4"/>
  <c r="A52" i="4"/>
  <c r="A54" i="4"/>
  <c r="A53" i="4"/>
</calcChain>
</file>

<file path=xl/sharedStrings.xml><?xml version="1.0" encoding="utf-8"?>
<sst xmlns="http://schemas.openxmlformats.org/spreadsheetml/2006/main" count="132" uniqueCount="70">
  <si>
    <t>Reference (APA)</t>
  </si>
  <si>
    <t>Year</t>
  </si>
  <si>
    <t>Category</t>
  </si>
  <si>
    <t>Paper</t>
  </si>
  <si>
    <t>X</t>
  </si>
  <si>
    <t>Survey</t>
  </si>
  <si>
    <t>Statistics</t>
  </si>
  <si>
    <t>Categories of Literature</t>
  </si>
  <si>
    <t>Thesis</t>
  </si>
  <si>
    <t>Website/Blog</t>
  </si>
  <si>
    <t>Book/Chapter</t>
  </si>
  <si>
    <t>Other</t>
  </si>
  <si>
    <t>Appearance of Subtopics</t>
  </si>
  <si>
    <t>Age of References</t>
  </si>
  <si>
    <t>Settings</t>
  </si>
  <si>
    <t>Age Categories</t>
  </si>
  <si>
    <t>&gt;= 2018</t>
  </si>
  <si>
    <t>2010 to 2017</t>
  </si>
  <si>
    <t>&lt; 2010</t>
  </si>
  <si>
    <t>Set Lower Boarder</t>
  </si>
  <si>
    <t>Set Upper Border</t>
  </si>
  <si>
    <t>Define Name</t>
  </si>
  <si>
    <t>Core</t>
  </si>
  <si>
    <t>Literature Survey Grid View Tool</t>
  </si>
  <si>
    <t>The Lower and Upper Border Column is used by the Literature Survey Framework to set the colors and run the calculations for statistics.</t>
  </si>
  <si>
    <t>Sums of Appearances</t>
  </si>
  <si>
    <t>Topic</t>
  </si>
  <si>
    <t>Sum</t>
  </si>
  <si>
    <t>Age Category</t>
  </si>
  <si>
    <t>Yes</t>
  </si>
  <si>
    <t>No</t>
  </si>
  <si>
    <r>
      <t>Lawrence, P. A. (1992). </t>
    </r>
    <r>
      <rPr>
        <i/>
        <sz val="9"/>
        <color rgb="FF222222"/>
        <rFont val="Arial"/>
        <family val="2"/>
      </rPr>
      <t>The making of a fly: the genetics of animal design</t>
    </r>
    <r>
      <rPr>
        <sz val="9"/>
        <color rgb="FF222222"/>
        <rFont val="Arial"/>
        <family val="2"/>
      </rPr>
      <t>. Blackwell Scientific Publications Ltd.</t>
    </r>
  </si>
  <si>
    <t>Explanation for Subtopic 4</t>
  </si>
  <si>
    <t>Explanation for Subtopic 5</t>
  </si>
  <si>
    <t>Explanation for Subtopic 6</t>
  </si>
  <si>
    <t>Explanation for Subtopic 7</t>
  </si>
  <si>
    <t>Explanation for Subtopic 8</t>
  </si>
  <si>
    <t>Explanation for Subtopic 9</t>
  </si>
  <si>
    <t>Explanation for Subtopic 10</t>
  </si>
  <si>
    <t>Explanation for Subtopic 11</t>
  </si>
  <si>
    <t>Explanation for Subtopic 12</t>
  </si>
  <si>
    <t>Genetics</t>
  </si>
  <si>
    <t>Subtopic 10</t>
  </si>
  <si>
    <t>Subtopic 11</t>
  </si>
  <si>
    <t>Subtopic 12</t>
  </si>
  <si>
    <t>Evolution</t>
  </si>
  <si>
    <t>Genetics is a branch of biology concerned with the study of genes, genetic variation, and heredity in organisms.
(Wikipedia)</t>
  </si>
  <si>
    <t>Evolution is change in the heritable characteristics of biological populations over successive generations.
(Wikipedia)</t>
  </si>
  <si>
    <t>Machine Learning</t>
  </si>
  <si>
    <t>Tai, K. Y., &amp; Dhaliwal, J. (2022). Machine learning model for malaria risk prediction based on mutation location of large-scale genetic variation data. Journal of Big Data, 9(1), 1-22.</t>
  </si>
  <si>
    <t>Machine learning (ML) is a field of inquiry devoted to understanding and building methods that 'learn', that is, methods that leverage data to improve performance on some set of tasks.
(Wikipedia)</t>
  </si>
  <si>
    <t>Subtopic 04</t>
  </si>
  <si>
    <t>Subtopic 05</t>
  </si>
  <si>
    <t>Subtopic 06</t>
  </si>
  <si>
    <t>Subtopic 07</t>
  </si>
  <si>
    <t>Subtopic 08</t>
  </si>
  <si>
    <t>Subtopic 09</t>
  </si>
  <si>
    <t>Chart scale will change with more references added to the Literature Survey Sheet</t>
  </si>
  <si>
    <t xml:space="preserve">Please Note: </t>
  </si>
  <si>
    <t>Use "Data" -&gt; "Sort"-Function to sort bars in ascending or descending order</t>
  </si>
  <si>
    <t>Gray, A. (1860). Darwin on the Origin of Species. Annals and Magazine of Natural History, 6(35), 373-386.</t>
  </si>
  <si>
    <t>Reference Categories</t>
  </si>
  <si>
    <t>Boock/Chapter</t>
  </si>
  <si>
    <t>Set the categories for the references (up to 10 different categories).</t>
  </si>
  <si>
    <t>Kenyon, C. J. (2010). The genetics of ageing. Nature, 464(7288), 504-512.</t>
  </si>
  <si>
    <t>Literature Survey Subtopic Metaview Tool</t>
  </si>
  <si>
    <t>Subtopic Selection</t>
  </si>
  <si>
    <t>tbd</t>
  </si>
  <si>
    <t>Set the selection for the references (up to 5 different categories).
Conditional Formatting needs to be set if colors are needed for other selections.</t>
  </si>
  <si>
    <t>Version: 0.3.1 -- July 1 2022
Author: Thomas Schiller
University: University of Central Florida
Acknowledgement:
This tool is based on an idea from Prof. Dr. Annie Wu.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</si>
</sst>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2F2F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A3838"/>
      <name val="Calibri"/>
      <family val="2"/>
    </font>
    <font>
      <sz val="11"/>
      <color rgb="FF000000"/>
      <name val="Calibri"/>
      <family val="2"/>
      <scheme val="minor"/>
    </font>
    <font>
      <b/>
      <sz val="16"/>
      <color rgb="FF262626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9"/>
      <color rgb="FF222222"/>
      <name val="Arial"/>
      <family val="2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0"/>
      <color rgb="FF3A383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76A6A"/>
        <bgColor indexed="64"/>
      </patternFill>
    </fill>
    <fill>
      <patternFill patternType="solid">
        <fgColor rgb="FFFFC90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595959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757171"/>
      </left>
      <right style="thick">
        <color rgb="FF595959"/>
      </right>
      <top/>
      <bottom style="thin">
        <color rgb="FF757171"/>
      </bottom>
      <diagonal/>
    </border>
    <border>
      <left style="thin">
        <color rgb="FF757171"/>
      </left>
      <right style="thick">
        <color rgb="FF595959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ck">
        <color rgb="FF595959"/>
      </right>
      <top style="thin">
        <color rgb="FF757171"/>
      </top>
      <bottom/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ck">
        <color rgb="FF595959"/>
      </bottom>
      <diagonal/>
    </border>
    <border>
      <left style="thin">
        <color rgb="FF595959"/>
      </left>
      <right style="thick">
        <color rgb="FF595959"/>
      </right>
      <top style="thin">
        <color rgb="FF595959"/>
      </top>
      <bottom style="thick">
        <color rgb="FF595959"/>
      </bottom>
      <diagonal/>
    </border>
    <border>
      <left/>
      <right style="thin">
        <color rgb="FF595959"/>
      </right>
      <top style="thin">
        <color rgb="FF595959"/>
      </top>
      <bottom style="thick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ck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medium">
        <color theme="2" tint="-0.499984740745262"/>
      </right>
      <top style="thin">
        <color rgb="FF595959"/>
      </top>
      <bottom style="thin">
        <color rgb="FF595959"/>
      </bottom>
      <diagonal/>
    </border>
    <border>
      <left style="medium">
        <color theme="2" tint="-0.499984740745262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medium">
        <color theme="2" tint="-0.499984740745262"/>
      </right>
      <top/>
      <bottom style="thin">
        <color rgb="FF595959"/>
      </bottom>
      <diagonal/>
    </border>
    <border>
      <left style="medium">
        <color theme="2" tint="-0.499984740745262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thin">
        <color rgb="FF595959"/>
      </left>
      <right style="medium">
        <color theme="2" tint="-0.499984740745262"/>
      </right>
      <top style="thin">
        <color rgb="FF595959"/>
      </top>
      <bottom style="medium">
        <color rgb="FF595959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0" fontId="7" fillId="5" borderId="0" xfId="0" applyFont="1" applyFill="1"/>
    <xf numFmtId="0" fontId="8" fillId="5" borderId="0" xfId="0" applyFont="1" applyFill="1"/>
    <xf numFmtId="0" fontId="0" fillId="5" borderId="0" xfId="0" applyFill="1"/>
    <xf numFmtId="0" fontId="10" fillId="5" borderId="0" xfId="0" applyFont="1" applyFill="1"/>
    <xf numFmtId="0" fontId="1" fillId="6" borderId="0" xfId="0" applyFont="1" applyFill="1"/>
    <xf numFmtId="0" fontId="9" fillId="6" borderId="0" xfId="0" applyFont="1" applyFill="1"/>
    <xf numFmtId="0" fontId="3" fillId="7" borderId="1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 wrapText="1"/>
    </xf>
    <xf numFmtId="0" fontId="12" fillId="0" borderId="0" xfId="0" applyFont="1"/>
    <xf numFmtId="0" fontId="2" fillId="7" borderId="18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1" fontId="0" fillId="0" borderId="0" xfId="0" applyNumberFormat="1" applyAlignment="1">
      <alignment horizontal="right"/>
    </xf>
    <xf numFmtId="0" fontId="12" fillId="0" borderId="3" xfId="0" applyFont="1" applyBorder="1"/>
    <xf numFmtId="1" fontId="0" fillId="7" borderId="2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6" fillId="8" borderId="0" xfId="0" applyFont="1" applyFill="1" applyAlignment="1">
      <alignment horizontal="right"/>
    </xf>
    <xf numFmtId="1" fontId="6" fillId="8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2" fillId="10" borderId="0" xfId="0" applyFont="1" applyFill="1"/>
    <xf numFmtId="0" fontId="12" fillId="10" borderId="0" xfId="0" applyFont="1" applyFill="1" applyAlignment="1">
      <alignment horizontal="right"/>
    </xf>
    <xf numFmtId="0" fontId="12" fillId="9" borderId="20" xfId="0" applyFont="1" applyFill="1" applyBorder="1"/>
    <xf numFmtId="0" fontId="0" fillId="9" borderId="21" xfId="0" applyFill="1" applyBorder="1"/>
    <xf numFmtId="0" fontId="0" fillId="9" borderId="22" xfId="0" applyFill="1" applyBorder="1"/>
    <xf numFmtId="0" fontId="12" fillId="0" borderId="23" xfId="0" applyFont="1" applyBorder="1"/>
    <xf numFmtId="0" fontId="12" fillId="0" borderId="24" xfId="0" applyFont="1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10" borderId="34" xfId="0" applyFill="1" applyBorder="1"/>
    <xf numFmtId="1" fontId="0" fillId="2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7" fillId="5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4" fillId="5" borderId="17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right"/>
    </xf>
    <xf numFmtId="0" fontId="13" fillId="6" borderId="6" xfId="0" applyFont="1" applyFill="1" applyBorder="1" applyAlignment="1">
      <alignment horizontal="right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ont>
        <color rgb="FFC00000"/>
      </font>
      <fill>
        <patternFill patternType="solid">
          <bgColor rgb="FFF2F2F2"/>
        </patternFill>
      </fill>
    </dxf>
    <dxf>
      <font>
        <color rgb="FFED7D31"/>
      </font>
      <fill>
        <patternFill patternType="solid">
          <bgColor rgb="FFF2F2F2"/>
        </patternFill>
      </fill>
    </dxf>
    <dxf>
      <font>
        <color rgb="FF548235"/>
      </font>
      <fill>
        <patternFill patternType="solid">
          <bgColor rgb="FFF2F2F2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  <dxf>
      <fill>
        <patternFill>
          <bgColor theme="9" tint="0.59996337778862885"/>
        </patternFill>
      </fill>
    </dxf>
    <dxf>
      <fill>
        <patternFill>
          <bgColor rgb="FFFAEEEE"/>
        </patternFill>
      </fill>
    </dxf>
  </dxfs>
  <tableStyles count="0" defaultTableStyle="TableStyleMedium2" defaultPivotStyle="PivotStyleMedium9"/>
  <colors>
    <mruColors>
      <color rgb="FFFAEEEE"/>
      <color rgb="FFF3CECE"/>
      <color rgb="FFF76A6A"/>
      <color rgb="FFFFC904"/>
      <color rgb="FFFFF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Appearance of Subtopics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Statistics!$A$21:$A$32</c:f>
              <c:strCache>
                <c:ptCount val="12"/>
                <c:pt idx="0">
                  <c:v>Evolution</c:v>
                </c:pt>
                <c:pt idx="1">
                  <c:v>Genetics</c:v>
                </c:pt>
                <c:pt idx="2">
                  <c:v>Machine Learning</c:v>
                </c:pt>
                <c:pt idx="3">
                  <c:v>Subtopic 04</c:v>
                </c:pt>
                <c:pt idx="4">
                  <c:v>Subtopic 05</c:v>
                </c:pt>
                <c:pt idx="5">
                  <c:v>Subtopic 06</c:v>
                </c:pt>
                <c:pt idx="6">
                  <c:v>Subtopic 07</c:v>
                </c:pt>
                <c:pt idx="7">
                  <c:v>Subtopic 08</c:v>
                </c:pt>
                <c:pt idx="8">
                  <c:v>Subtopic 09</c:v>
                </c:pt>
                <c:pt idx="9">
                  <c:v>Subtopic 10</c:v>
                </c:pt>
                <c:pt idx="10">
                  <c:v>Subtopic 11</c:v>
                </c:pt>
                <c:pt idx="11">
                  <c:v>Subtopic 12</c:v>
                </c:pt>
              </c:strCache>
            </c:strRef>
          </c:cat>
          <c:val>
            <c:numRef>
              <c:f>Statistics!$B$21:$B$32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8846-B74D-86B179D9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 of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Category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Statistics!$A$6:$A$11</c:f>
              <c:strCache>
                <c:ptCount val="6"/>
                <c:pt idx="0">
                  <c:v>Paper</c:v>
                </c:pt>
                <c:pt idx="1">
                  <c:v>Book/Chapter</c:v>
                </c:pt>
                <c:pt idx="2">
                  <c:v>Survey</c:v>
                </c:pt>
                <c:pt idx="3">
                  <c:v>Other</c:v>
                </c:pt>
                <c:pt idx="4">
                  <c:v>Thesis</c:v>
                </c:pt>
                <c:pt idx="5">
                  <c:v>Website/Blog</c:v>
                </c:pt>
              </c:strCache>
            </c:strRef>
          </c:cat>
          <c:val>
            <c:numRef>
              <c:f>Statistics!$B$6:$B$11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C-C54B-BEBC-62499BF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Age Categories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Statistics!$A$52:$A$54</c:f>
              <c:strCache>
                <c:ptCount val="3"/>
                <c:pt idx="0">
                  <c:v>&lt; 2010</c:v>
                </c:pt>
                <c:pt idx="1">
                  <c:v>&gt;= 2018</c:v>
                </c:pt>
                <c:pt idx="2">
                  <c:v>2010 to 2017</c:v>
                </c:pt>
              </c:strCache>
            </c:strRef>
          </c:cat>
          <c:val>
            <c:numRef>
              <c:f>Statistics!$B$52:$B$54</c:f>
              <c:numCache>
                <c:formatCode>0</c:formatCode>
                <c:ptCount val="3"/>
                <c:pt idx="0" formatCode="General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0449-9DE6-040CBC7C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56151464"/>
        <c:axId val="1806466168"/>
      </c:barChart>
      <c:catAx>
        <c:axId val="556151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6466168"/>
        <c:crosses val="autoZero"/>
        <c:auto val="1"/>
        <c:lblAlgn val="ctr"/>
        <c:lblOffset val="100"/>
        <c:noMultiLvlLbl val="0"/>
      </c:catAx>
      <c:valAx>
        <c:axId val="1806466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61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17</xdr:row>
      <xdr:rowOff>161925</xdr:rowOff>
    </xdr:from>
    <xdr:to>
      <xdr:col>6</xdr:col>
      <xdr:colOff>1038225</xdr:colOff>
      <xdr:row>46</xdr:row>
      <xdr:rowOff>123825</xdr:rowOff>
    </xdr:to>
    <xdr:graphicFrame macro="">
      <xdr:nvGraphicFramePr>
        <xdr:cNvPr id="2" name="Diagramm 7">
          <a:extLst>
            <a:ext uri="{FF2B5EF4-FFF2-40B4-BE49-F238E27FC236}">
              <a16:creationId xmlns:a16="http://schemas.microsoft.com/office/drawing/2014/main" id="{DD8213F8-D0E4-A048-A6EF-1EB519B4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</xdr:row>
      <xdr:rowOff>161925</xdr:rowOff>
    </xdr:from>
    <xdr:to>
      <xdr:col>6</xdr:col>
      <xdr:colOff>1162050</xdr:colOff>
      <xdr:row>16</xdr:row>
      <xdr:rowOff>66675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29517556-253A-E44C-BFD3-718A5F615028}"/>
            </a:ext>
            <a:ext uri="{147F2762-F138-4A5C-976F-8EAC2B608ADB}">
              <a16:predDERef xmlns:a16="http://schemas.microsoft.com/office/drawing/2014/main" pred="{09FCE5AC-52B5-8D2E-A1C7-B455C19A1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48</xdr:row>
      <xdr:rowOff>180975</xdr:rowOff>
    </xdr:from>
    <xdr:to>
      <xdr:col>6</xdr:col>
      <xdr:colOff>1143000</xdr:colOff>
      <xdr:row>59</xdr:row>
      <xdr:rowOff>123825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A476F261-FBE1-E049-8AB5-4D4D915DCC5C}"/>
            </a:ext>
            <a:ext uri="{147F2762-F138-4A5C-976F-8EAC2B608ADB}">
              <a16:predDERef xmlns:a16="http://schemas.microsoft.com/office/drawing/2014/main" pred="{66C90DE3-92A5-4D88-BDC3-B1D5C1C7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42333</xdr:colOff>
      <xdr:row>7</xdr:row>
      <xdr:rowOff>63500</xdr:rowOff>
    </xdr:from>
    <xdr:to>
      <xdr:col>10</xdr:col>
      <xdr:colOff>50800</xdr:colOff>
      <xdr:row>11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E07A60-1F55-0E87-6EA5-0B08C0DF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8500" y="1545167"/>
          <a:ext cx="24638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A19" sqref="A19"/>
    </sheetView>
  </sheetViews>
  <sheetFormatPr baseColWidth="10" defaultColWidth="8.83203125" defaultRowHeight="15" x14ac:dyDescent="0.2"/>
  <cols>
    <col min="1" max="1" width="49.33203125" customWidth="1"/>
    <col min="2" max="2" width="9.6640625" bestFit="1" customWidth="1"/>
    <col min="3" max="3" width="8" customWidth="1"/>
    <col min="4" max="4" width="24.83203125" customWidth="1"/>
    <col min="5" max="16" width="16.1640625" customWidth="1"/>
  </cols>
  <sheetData>
    <row r="1" spans="1:16" ht="21" x14ac:dyDescent="0.25">
      <c r="A1" s="4" t="s">
        <v>65</v>
      </c>
      <c r="B1" s="5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s="1" customFormat="1" ht="108" customHeight="1" x14ac:dyDescent="0.2">
      <c r="A2" s="56" t="s">
        <v>69</v>
      </c>
      <c r="B2" s="57"/>
      <c r="C2" s="57"/>
      <c r="D2" s="58"/>
      <c r="E2" s="25" t="s">
        <v>46</v>
      </c>
      <c r="F2" s="26" t="s">
        <v>47</v>
      </c>
      <c r="G2" s="26" t="s">
        <v>50</v>
      </c>
      <c r="H2" s="26" t="s">
        <v>32</v>
      </c>
      <c r="I2" s="26" t="s">
        <v>33</v>
      </c>
      <c r="J2" s="26" t="s">
        <v>34</v>
      </c>
      <c r="K2" s="26" t="s">
        <v>35</v>
      </c>
      <c r="L2" s="26" t="s">
        <v>36</v>
      </c>
      <c r="M2" s="26" t="s">
        <v>37</v>
      </c>
      <c r="N2" s="26" t="s">
        <v>38</v>
      </c>
      <c r="O2" s="26" t="s">
        <v>39</v>
      </c>
      <c r="P2" s="26" t="s">
        <v>40</v>
      </c>
    </row>
    <row r="3" spans="1:16" s="2" customFormat="1" ht="17" thickBot="1" x14ac:dyDescent="0.25">
      <c r="A3" s="20" t="s">
        <v>0</v>
      </c>
      <c r="B3" s="20" t="s">
        <v>1</v>
      </c>
      <c r="C3" s="20" t="s">
        <v>22</v>
      </c>
      <c r="D3" s="21" t="s">
        <v>2</v>
      </c>
      <c r="E3" s="22" t="s">
        <v>41</v>
      </c>
      <c r="F3" s="23" t="s">
        <v>45</v>
      </c>
      <c r="G3" s="20" t="s">
        <v>48</v>
      </c>
      <c r="H3" s="23" t="s">
        <v>51</v>
      </c>
      <c r="I3" s="20" t="s">
        <v>52</v>
      </c>
      <c r="J3" s="23" t="s">
        <v>53</v>
      </c>
      <c r="K3" s="20" t="s">
        <v>54</v>
      </c>
      <c r="L3" s="23" t="s">
        <v>55</v>
      </c>
      <c r="M3" s="20" t="s">
        <v>56</v>
      </c>
      <c r="N3" s="23" t="s">
        <v>42</v>
      </c>
      <c r="O3" s="20" t="s">
        <v>43</v>
      </c>
      <c r="P3" s="20" t="s">
        <v>44</v>
      </c>
    </row>
    <row r="4" spans="1:16" ht="40" thickTop="1" x14ac:dyDescent="0.2">
      <c r="A4" s="10" t="s">
        <v>49</v>
      </c>
      <c r="B4" s="29">
        <v>2022</v>
      </c>
      <c r="C4" s="17"/>
      <c r="D4" s="14" t="s">
        <v>3</v>
      </c>
      <c r="E4" s="17" t="s">
        <v>29</v>
      </c>
      <c r="F4" s="18" t="s">
        <v>30</v>
      </c>
      <c r="G4" s="18" t="s">
        <v>29</v>
      </c>
      <c r="H4" s="18" t="s">
        <v>29</v>
      </c>
      <c r="I4" s="12" t="s">
        <v>29</v>
      </c>
      <c r="J4" s="12" t="s">
        <v>67</v>
      </c>
      <c r="K4" s="18" t="s">
        <v>30</v>
      </c>
      <c r="L4" s="18" t="s">
        <v>29</v>
      </c>
      <c r="M4" s="18" t="s">
        <v>29</v>
      </c>
      <c r="N4" s="18" t="s">
        <v>30</v>
      </c>
      <c r="O4" s="18" t="s">
        <v>30</v>
      </c>
      <c r="P4" s="18" t="s">
        <v>30</v>
      </c>
    </row>
    <row r="5" spans="1:16" x14ac:dyDescent="0.2">
      <c r="A5" s="10" t="s">
        <v>64</v>
      </c>
      <c r="B5" s="30">
        <v>2010</v>
      </c>
      <c r="C5" s="17"/>
      <c r="D5" s="15" t="s">
        <v>3</v>
      </c>
      <c r="E5" s="18" t="s">
        <v>29</v>
      </c>
      <c r="F5" s="12" t="s">
        <v>29</v>
      </c>
      <c r="G5" s="12" t="s">
        <v>30</v>
      </c>
      <c r="H5" s="18" t="s">
        <v>29</v>
      </c>
      <c r="I5" s="12" t="s">
        <v>29</v>
      </c>
      <c r="J5" s="18" t="s">
        <v>29</v>
      </c>
      <c r="K5" s="18" t="s">
        <v>30</v>
      </c>
      <c r="L5" s="18" t="s">
        <v>29</v>
      </c>
      <c r="M5" s="18" t="s">
        <v>30</v>
      </c>
      <c r="N5" s="18" t="s">
        <v>30</v>
      </c>
      <c r="O5" s="18" t="s">
        <v>30</v>
      </c>
      <c r="P5" s="12" t="s">
        <v>30</v>
      </c>
    </row>
    <row r="6" spans="1:16" ht="26" x14ac:dyDescent="0.2">
      <c r="A6" s="10" t="s">
        <v>31</v>
      </c>
      <c r="B6" s="30">
        <v>1992</v>
      </c>
      <c r="C6" s="17" t="s">
        <v>4</v>
      </c>
      <c r="D6" s="15" t="s">
        <v>10</v>
      </c>
      <c r="E6" s="18" t="s">
        <v>29</v>
      </c>
      <c r="F6" s="18" t="s">
        <v>29</v>
      </c>
      <c r="G6" s="12" t="s">
        <v>30</v>
      </c>
      <c r="H6" s="18" t="s">
        <v>29</v>
      </c>
      <c r="I6" s="12" t="s">
        <v>29</v>
      </c>
      <c r="J6" s="18" t="s">
        <v>29</v>
      </c>
      <c r="K6" s="18" t="s">
        <v>67</v>
      </c>
      <c r="L6" s="18" t="s">
        <v>30</v>
      </c>
      <c r="M6" s="18" t="s">
        <v>30</v>
      </c>
      <c r="N6" s="18" t="s">
        <v>30</v>
      </c>
      <c r="O6" s="18" t="s">
        <v>29</v>
      </c>
      <c r="P6" s="12" t="s">
        <v>30</v>
      </c>
    </row>
    <row r="7" spans="1:16" ht="26" x14ac:dyDescent="0.2">
      <c r="A7" s="10" t="s">
        <v>60</v>
      </c>
      <c r="B7" s="30">
        <v>1860</v>
      </c>
      <c r="C7" s="17" t="s">
        <v>4</v>
      </c>
      <c r="D7" s="15" t="s">
        <v>10</v>
      </c>
      <c r="E7" s="18" t="s">
        <v>29</v>
      </c>
      <c r="F7" s="12" t="s">
        <v>29</v>
      </c>
      <c r="G7" s="12" t="s">
        <v>30</v>
      </c>
      <c r="H7" s="18" t="s">
        <v>29</v>
      </c>
      <c r="I7" s="12" t="s">
        <v>67</v>
      </c>
      <c r="J7" s="18" t="s">
        <v>67</v>
      </c>
      <c r="K7" s="18" t="s">
        <v>30</v>
      </c>
      <c r="L7" s="18" t="s">
        <v>29</v>
      </c>
      <c r="M7" s="18" t="s">
        <v>29</v>
      </c>
      <c r="N7" s="18" t="s">
        <v>30</v>
      </c>
      <c r="O7" s="18" t="s">
        <v>30</v>
      </c>
      <c r="P7" s="12" t="s">
        <v>30</v>
      </c>
    </row>
    <row r="8" spans="1:16" x14ac:dyDescent="0.2">
      <c r="A8" s="10"/>
      <c r="B8" s="30"/>
      <c r="C8" s="17"/>
      <c r="D8" s="15"/>
      <c r="E8" s="18"/>
      <c r="F8" s="18"/>
      <c r="G8" s="18"/>
      <c r="H8" s="12"/>
      <c r="I8" s="12"/>
      <c r="J8" s="12"/>
      <c r="K8" s="18"/>
      <c r="L8" s="12"/>
      <c r="M8" s="12"/>
      <c r="N8" s="12"/>
      <c r="O8" s="12"/>
      <c r="P8" s="12"/>
    </row>
    <row r="9" spans="1:16" x14ac:dyDescent="0.2">
      <c r="A9" s="10"/>
      <c r="B9" s="30"/>
      <c r="C9" s="17"/>
      <c r="D9" s="15"/>
      <c r="E9" s="18"/>
      <c r="F9" s="12"/>
      <c r="G9" s="12"/>
      <c r="H9" s="18"/>
      <c r="I9" s="18"/>
      <c r="J9" s="18"/>
      <c r="K9" s="12"/>
      <c r="L9" s="12"/>
      <c r="M9" s="12"/>
      <c r="N9" s="12"/>
      <c r="O9" s="18"/>
      <c r="P9" s="12"/>
    </row>
    <row r="10" spans="1:16" x14ac:dyDescent="0.2">
      <c r="A10" s="10"/>
      <c r="B10" s="30"/>
      <c r="C10" s="17"/>
      <c r="D10" s="15"/>
      <c r="E10" s="18"/>
      <c r="F10" s="12"/>
      <c r="G10" s="12"/>
      <c r="H10" s="18"/>
      <c r="I10" s="18"/>
      <c r="J10" s="18"/>
      <c r="K10" s="12"/>
      <c r="L10" s="12"/>
      <c r="M10" s="12"/>
      <c r="N10" s="12"/>
      <c r="O10" s="18"/>
      <c r="P10" s="12"/>
    </row>
    <row r="11" spans="1:16" x14ac:dyDescent="0.2">
      <c r="A11" s="10"/>
      <c r="B11" s="30"/>
      <c r="C11" s="17"/>
      <c r="D11" s="15"/>
      <c r="E11" s="18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">
      <c r="A12" s="10"/>
      <c r="B12" s="30"/>
      <c r="C12" s="17"/>
      <c r="D12" s="15"/>
      <c r="E12" s="18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x14ac:dyDescent="0.2">
      <c r="A13" s="10"/>
      <c r="B13" s="30"/>
      <c r="C13" s="17"/>
      <c r="D13" s="15"/>
      <c r="E13" s="18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 x14ac:dyDescent="0.2">
      <c r="A14" s="10"/>
      <c r="B14" s="30"/>
      <c r="C14" s="17"/>
      <c r="D14" s="15"/>
      <c r="E14" s="18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">
      <c r="A15" s="10"/>
      <c r="B15" s="30"/>
      <c r="C15" s="17"/>
      <c r="D15" s="15"/>
      <c r="E15" s="18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6" x14ac:dyDescent="0.2">
      <c r="A16" s="10"/>
      <c r="B16" s="30"/>
      <c r="C16" s="17"/>
      <c r="D16" s="15"/>
      <c r="E16" s="18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">
      <c r="A17" s="10"/>
      <c r="B17" s="30"/>
      <c r="C17" s="17"/>
      <c r="D17" s="15"/>
      <c r="E17" s="1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">
      <c r="A18" s="10"/>
      <c r="B18" s="30"/>
      <c r="C18" s="17"/>
      <c r="D18" s="15"/>
      <c r="E18" s="1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">
      <c r="A19" s="10"/>
      <c r="B19" s="30"/>
      <c r="C19" s="17"/>
      <c r="D19" s="15"/>
      <c r="E19" s="1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">
      <c r="A20" s="10"/>
      <c r="B20" s="30"/>
      <c r="C20" s="17"/>
      <c r="D20" s="15"/>
      <c r="E20" s="18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">
      <c r="A21" s="10"/>
      <c r="B21" s="30"/>
      <c r="C21" s="17"/>
      <c r="D21" s="15"/>
      <c r="E21" s="18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">
      <c r="A22" s="10"/>
      <c r="B22" s="30"/>
      <c r="C22" s="17"/>
      <c r="D22" s="15"/>
      <c r="E22" s="1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s="10"/>
      <c r="B23" s="30"/>
      <c r="C23" s="17"/>
      <c r="D23" s="15"/>
      <c r="E23" s="1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">
      <c r="A24" s="10"/>
      <c r="B24" s="30"/>
      <c r="C24" s="17"/>
      <c r="D24" s="15"/>
      <c r="E24" s="1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0"/>
      <c r="B25" s="30"/>
      <c r="C25" s="17"/>
      <c r="D25" s="15"/>
      <c r="E25" s="1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">
      <c r="A26" s="10"/>
      <c r="B26" s="30"/>
      <c r="C26" s="17"/>
      <c r="D26" s="15"/>
      <c r="E26" s="1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0"/>
      <c r="B27" s="30"/>
      <c r="C27" s="17"/>
      <c r="D27" s="15"/>
      <c r="E27" s="1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">
      <c r="A28" s="10"/>
      <c r="B28" s="30"/>
      <c r="C28" s="17"/>
      <c r="D28" s="15"/>
      <c r="E28" s="1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">
      <c r="A29" s="10"/>
      <c r="B29" s="30"/>
      <c r="C29" s="17"/>
      <c r="D29" s="15"/>
      <c r="E29" s="1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">
      <c r="A30" s="10"/>
      <c r="B30" s="30"/>
      <c r="C30" s="17"/>
      <c r="D30" s="15"/>
      <c r="E30" s="1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">
      <c r="A31" s="10"/>
      <c r="B31" s="30"/>
      <c r="C31" s="17"/>
      <c r="D31" s="15"/>
      <c r="E31" s="1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">
      <c r="A32" s="10"/>
      <c r="B32" s="30"/>
      <c r="C32" s="17"/>
      <c r="D32" s="15"/>
      <c r="E32" s="1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">
      <c r="A33" s="10"/>
      <c r="B33" s="30"/>
      <c r="C33" s="17"/>
      <c r="D33" s="15"/>
      <c r="E33" s="1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">
      <c r="A34" s="10"/>
      <c r="B34" s="30"/>
      <c r="C34" s="17"/>
      <c r="D34" s="15"/>
      <c r="E34" s="18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">
      <c r="A35" s="10"/>
      <c r="B35" s="30"/>
      <c r="C35" s="17"/>
      <c r="D35" s="15"/>
      <c r="E35" s="18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">
      <c r="A36" s="10"/>
      <c r="B36" s="30"/>
      <c r="C36" s="17"/>
      <c r="D36" s="15"/>
      <c r="E36" s="18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">
      <c r="A37" s="10"/>
      <c r="B37" s="30"/>
      <c r="C37" s="17"/>
      <c r="D37" s="15"/>
      <c r="E37" s="18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">
      <c r="A38" s="10"/>
      <c r="B38" s="30"/>
      <c r="C38" s="17"/>
      <c r="D38" s="15"/>
      <c r="E38" s="18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">
      <c r="A39" s="10"/>
      <c r="B39" s="30"/>
      <c r="C39" s="17"/>
      <c r="D39" s="15"/>
      <c r="E39" s="18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">
      <c r="A40" s="10"/>
      <c r="B40" s="30"/>
      <c r="C40" s="17"/>
      <c r="D40" s="15"/>
      <c r="E40" s="18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">
      <c r="A41" s="10"/>
      <c r="B41" s="30"/>
      <c r="C41" s="17"/>
      <c r="D41" s="15"/>
      <c r="E41" s="18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">
      <c r="A42" s="10"/>
      <c r="B42" s="30"/>
      <c r="C42" s="17"/>
      <c r="D42" s="15"/>
      <c r="E42" s="18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">
      <c r="A43" s="10"/>
      <c r="B43" s="30"/>
      <c r="C43" s="17"/>
      <c r="D43" s="15"/>
      <c r="E43" s="18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">
      <c r="A44" s="10"/>
      <c r="B44" s="30"/>
      <c r="C44" s="17"/>
      <c r="D44" s="15"/>
      <c r="E44" s="18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">
      <c r="A45" s="10"/>
      <c r="B45" s="30"/>
      <c r="C45" s="17"/>
      <c r="D45" s="15"/>
      <c r="E45" s="18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">
      <c r="A46" s="10"/>
      <c r="B46" s="30"/>
      <c r="C46" s="17"/>
      <c r="D46" s="15"/>
      <c r="E46" s="18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">
      <c r="A47" s="10"/>
      <c r="B47" s="30"/>
      <c r="C47" s="17"/>
      <c r="D47" s="15"/>
      <c r="E47" s="18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">
      <c r="A48" s="10"/>
      <c r="B48" s="30"/>
      <c r="C48" s="17"/>
      <c r="D48" s="15"/>
      <c r="E48" s="18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">
      <c r="A49" s="10"/>
      <c r="B49" s="30"/>
      <c r="C49" s="17"/>
      <c r="D49" s="15"/>
      <c r="E49" s="18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">
      <c r="A50" s="10"/>
      <c r="B50" s="30"/>
      <c r="C50" s="17"/>
      <c r="D50" s="15"/>
      <c r="E50" s="18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">
      <c r="A51" s="10"/>
      <c r="B51" s="30"/>
      <c r="C51" s="17"/>
      <c r="D51" s="15"/>
      <c r="E51" s="18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">
      <c r="A52" s="10"/>
      <c r="B52" s="30"/>
      <c r="C52" s="17"/>
      <c r="D52" s="15"/>
      <c r="E52" s="18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">
      <c r="A53" s="10"/>
      <c r="B53" s="30"/>
      <c r="C53" s="17"/>
      <c r="D53" s="15"/>
      <c r="E53" s="18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">
      <c r="A54" s="11"/>
      <c r="B54" s="31"/>
      <c r="C54" s="17"/>
      <c r="D54" s="16"/>
      <c r="E54" s="19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">
      <c r="A55" s="10"/>
      <c r="B55" s="30"/>
      <c r="C55" s="17"/>
      <c r="D55" s="15"/>
      <c r="E55" s="18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">
      <c r="A56" s="10"/>
      <c r="B56" s="30"/>
      <c r="C56" s="17"/>
      <c r="D56" s="15"/>
      <c r="E56" s="18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">
      <c r="A57" s="10"/>
      <c r="B57" s="30"/>
      <c r="C57" s="17"/>
      <c r="D57" s="15"/>
      <c r="E57" s="18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">
      <c r="A58" s="10"/>
      <c r="B58" s="30"/>
      <c r="C58" s="17"/>
      <c r="D58" s="15"/>
      <c r="E58" s="18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">
      <c r="A59" s="10"/>
      <c r="B59" s="30"/>
      <c r="C59" s="17"/>
      <c r="D59" s="15"/>
      <c r="E59" s="18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">
      <c r="A60" s="10"/>
      <c r="B60" s="30"/>
      <c r="C60" s="17"/>
      <c r="D60" s="15"/>
      <c r="E60" s="18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">
      <c r="A61" s="10"/>
      <c r="B61" s="30"/>
      <c r="C61" s="17"/>
      <c r="D61" s="15"/>
      <c r="E61" s="18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">
      <c r="A62" s="10"/>
      <c r="B62" s="30"/>
      <c r="C62" s="17"/>
      <c r="D62" s="15"/>
      <c r="E62" s="18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">
      <c r="A63" s="10"/>
      <c r="B63" s="30"/>
      <c r="C63" s="17"/>
      <c r="D63" s="15"/>
      <c r="E63" s="18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">
      <c r="A64" s="10"/>
      <c r="B64" s="30"/>
      <c r="C64" s="17"/>
      <c r="D64" s="15"/>
      <c r="E64" s="18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">
      <c r="A65" s="10"/>
      <c r="B65" s="30"/>
      <c r="C65" s="17"/>
      <c r="D65" s="15"/>
      <c r="E65" s="18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">
      <c r="A66" s="10"/>
      <c r="B66" s="30"/>
      <c r="C66" s="17"/>
      <c r="D66" s="15"/>
      <c r="E66" s="18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">
      <c r="A67" s="10"/>
      <c r="B67" s="30"/>
      <c r="C67" s="17"/>
      <c r="D67" s="15"/>
      <c r="E67" s="1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">
      <c r="A68" s="10"/>
      <c r="B68" s="30"/>
      <c r="C68" s="17"/>
      <c r="D68" s="15"/>
      <c r="E68" s="18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">
      <c r="A69" s="10"/>
      <c r="B69" s="30"/>
      <c r="C69" s="17"/>
      <c r="D69" s="15"/>
      <c r="E69" s="18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">
      <c r="A70" s="10"/>
      <c r="B70" s="30"/>
      <c r="C70" s="17"/>
      <c r="D70" s="15"/>
      <c r="E70" s="18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">
      <c r="A71" s="10"/>
      <c r="B71" s="30"/>
      <c r="C71" s="17"/>
      <c r="D71" s="15"/>
      <c r="E71" s="18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">
      <c r="A72" s="10"/>
      <c r="B72" s="30"/>
      <c r="C72" s="17"/>
      <c r="D72" s="15"/>
      <c r="E72" s="18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">
      <c r="A73" s="10"/>
      <c r="B73" s="30"/>
      <c r="C73" s="17"/>
      <c r="D73" s="15"/>
      <c r="E73" s="18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">
      <c r="A74" s="10"/>
      <c r="B74" s="30"/>
      <c r="C74" s="17"/>
      <c r="D74" s="15"/>
      <c r="E74" s="18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">
      <c r="A75" s="10"/>
      <c r="B75" s="30"/>
      <c r="C75" s="17"/>
      <c r="D75" s="15"/>
      <c r="E75" s="18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">
      <c r="A76" s="10"/>
      <c r="B76" s="30"/>
      <c r="C76" s="17"/>
      <c r="D76" s="15"/>
      <c r="E76" s="18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">
      <c r="A77" s="10"/>
      <c r="B77" s="30"/>
      <c r="C77" s="17"/>
      <c r="D77" s="15"/>
      <c r="E77" s="18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">
      <c r="A78" s="10"/>
      <c r="B78" s="30"/>
      <c r="C78" s="17"/>
      <c r="D78" s="15"/>
      <c r="E78" s="18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">
      <c r="A79" s="10"/>
      <c r="B79" s="30"/>
      <c r="C79" s="17"/>
      <c r="D79" s="15"/>
      <c r="E79" s="18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">
      <c r="A80" s="10"/>
      <c r="B80" s="30"/>
      <c r="C80" s="17"/>
      <c r="D80" s="15"/>
      <c r="E80" s="1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">
      <c r="A81" s="10"/>
      <c r="B81" s="30"/>
      <c r="C81" s="17"/>
      <c r="D81" s="15"/>
      <c r="E81" s="1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">
      <c r="A82" s="10"/>
      <c r="B82" s="30"/>
      <c r="C82" s="17"/>
      <c r="D82" s="15"/>
      <c r="E82" s="18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">
      <c r="A83" s="10"/>
      <c r="B83" s="30"/>
      <c r="C83" s="17"/>
      <c r="D83" s="15"/>
      <c r="E83" s="18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">
      <c r="A84" s="10"/>
      <c r="B84" s="30"/>
      <c r="C84" s="17"/>
      <c r="D84" s="15"/>
      <c r="E84" s="18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">
      <c r="A85" s="10"/>
      <c r="B85" s="30"/>
      <c r="C85" s="17"/>
      <c r="D85" s="15"/>
      <c r="E85" s="18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">
      <c r="A86" s="10"/>
      <c r="B86" s="30"/>
      <c r="C86" s="17"/>
      <c r="D86" s="15"/>
      <c r="E86" s="1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">
      <c r="A87" s="10"/>
      <c r="B87" s="30"/>
      <c r="C87" s="17"/>
      <c r="D87" s="15"/>
      <c r="E87" s="1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">
      <c r="A88" s="10"/>
      <c r="B88" s="30"/>
      <c r="C88" s="17"/>
      <c r="D88" s="15"/>
      <c r="E88" s="18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">
      <c r="A89" s="10"/>
      <c r="B89" s="30"/>
      <c r="C89" s="17"/>
      <c r="D89" s="15"/>
      <c r="E89" s="1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">
      <c r="A90" s="10"/>
      <c r="B90" s="30"/>
      <c r="C90" s="17"/>
      <c r="D90" s="15"/>
      <c r="E90" s="18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">
      <c r="A91" s="10"/>
      <c r="B91" s="30"/>
      <c r="C91" s="17"/>
      <c r="D91" s="15"/>
      <c r="E91" s="18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">
      <c r="A92" s="10"/>
      <c r="B92" s="30"/>
      <c r="C92" s="17"/>
      <c r="D92" s="15"/>
      <c r="E92" s="1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0"/>
      <c r="B93" s="30"/>
      <c r="C93" s="17"/>
      <c r="D93" s="15"/>
      <c r="E93" s="1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">
      <c r="A94" s="10"/>
      <c r="B94" s="30"/>
      <c r="C94" s="17"/>
      <c r="D94" s="15"/>
      <c r="E94" s="1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">
      <c r="A95" s="10"/>
      <c r="B95" s="30"/>
      <c r="C95" s="17"/>
      <c r="D95" s="15"/>
      <c r="E95" s="1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0"/>
      <c r="B96" s="30"/>
      <c r="C96" s="17"/>
      <c r="D96" s="15"/>
      <c r="E96" s="1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0"/>
      <c r="B97" s="30"/>
      <c r="C97" s="17"/>
      <c r="D97" s="15"/>
      <c r="E97" s="1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">
      <c r="A98" s="11"/>
      <c r="B98" s="31"/>
      <c r="C98" s="17"/>
      <c r="D98" s="16"/>
      <c r="E98" s="19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2">
      <c r="A99" s="59" t="s">
        <v>25</v>
      </c>
      <c r="B99" s="59"/>
      <c r="C99" s="59"/>
      <c r="D99" s="60"/>
      <c r="E99" s="32">
        <f>COUNTIF(E4:E98, "Yes")</f>
        <v>4</v>
      </c>
      <c r="F99" s="32">
        <f t="shared" ref="F99:P99" si="0">COUNTIF(F4:F98, "Yes")</f>
        <v>3</v>
      </c>
      <c r="G99" s="32">
        <f t="shared" si="0"/>
        <v>1</v>
      </c>
      <c r="H99" s="32">
        <f t="shared" si="0"/>
        <v>4</v>
      </c>
      <c r="I99" s="32">
        <f t="shared" si="0"/>
        <v>3</v>
      </c>
      <c r="J99" s="32">
        <f t="shared" si="0"/>
        <v>2</v>
      </c>
      <c r="K99" s="32">
        <f t="shared" si="0"/>
        <v>0</v>
      </c>
      <c r="L99" s="32">
        <f t="shared" si="0"/>
        <v>3</v>
      </c>
      <c r="M99" s="32">
        <f t="shared" si="0"/>
        <v>2</v>
      </c>
      <c r="N99" s="32">
        <f t="shared" si="0"/>
        <v>0</v>
      </c>
      <c r="O99" s="32">
        <f t="shared" si="0"/>
        <v>1</v>
      </c>
      <c r="P99" s="32">
        <f t="shared" si="0"/>
        <v>0</v>
      </c>
    </row>
  </sheetData>
  <autoFilter ref="A3:P10" xr:uid="{00000000-0001-0000-0000-000000000000}">
    <sortState xmlns:xlrd2="http://schemas.microsoft.com/office/spreadsheetml/2017/richdata2" ref="A4:P10">
      <sortCondition descending="1" ref="B3:B10"/>
    </sortState>
  </autoFilter>
  <mergeCells count="2">
    <mergeCell ref="A2:D2"/>
    <mergeCell ref="A99:D99"/>
  </mergeCells>
  <phoneticPr fontId="16" type="noConversion"/>
  <conditionalFormatting sqref="E4:P98">
    <cfRule type="containsText" dxfId="11" priority="1" operator="containsText" text="tbd">
      <formula>NOT(ISERROR(SEARCH("tbd",E4)))</formula>
    </cfRule>
    <cfRule type="containsText" dxfId="10" priority="4" operator="containsText" text="No">
      <formula>NOT(ISERROR(SEARCH("No",E4)))</formula>
    </cfRule>
    <cfRule type="containsText" dxfId="9" priority="5" operator="containsText" text="Yes">
      <formula>NOT(ISERROR(SEARCH("Yes",E4)))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greaterThan" id="{7656CA15-5F99-5E43-8D56-F1E5973F64E5}">
            <xm:f>Settings!$B$6</xm:f>
            <x14:dxf>
              <font>
                <color rgb="FF548235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12" operator="between" id="{266BFCB4-C027-9447-986C-78C211C2F460}">
            <xm:f>Settings!$B$7</xm:f>
            <xm:f>Settings!$C$7</xm:f>
            <x14:dxf>
              <font>
                <color rgb="FFED7D31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11" operator="lessThan" id="{43AAA316-D19F-354E-816C-170C76C4FD81}">
            <xm:f>Settings!$C$8</xm:f>
            <x14:dxf>
              <font>
                <color rgb="FFC00000"/>
              </font>
              <fill>
                <patternFill patternType="solid">
                  <bgColor rgb="FFF2F2F2"/>
                </patternFill>
              </fill>
            </x14:dxf>
          </x14:cfRule>
          <xm:sqref>B4:B54</xm:sqref>
        </x14:conditionalFormatting>
        <x14:conditionalFormatting xmlns:xm="http://schemas.microsoft.com/office/excel/2006/main">
          <x14:cfRule type="cellIs" priority="8" operator="greaterThan" id="{36040EA9-158E-324B-8C82-ADAD4BB91294}">
            <xm:f>Settings!$B$6</xm:f>
            <x14:dxf>
              <font>
                <color rgb="FF548235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  <x14:conditionalFormatting xmlns:xm="http://schemas.microsoft.com/office/excel/2006/main">
          <x14:cfRule type="cellIs" priority="7" operator="between" id="{CBDE5670-522F-2948-93CD-C00EA56CE502}">
            <xm:f>Settings!$B$7</xm:f>
            <xm:f>Settings!$C$7</xm:f>
            <x14:dxf>
              <font>
                <color rgb="FFED7D31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  <x14:conditionalFormatting xmlns:xm="http://schemas.microsoft.com/office/excel/2006/main">
          <x14:cfRule type="cellIs" priority="6" operator="lessThan" id="{32D9A6AF-AE4F-D54D-B101-6A279A61D889}">
            <xm:f>Settings!$C$8</xm:f>
            <x14:dxf>
              <font>
                <color rgb="FFC00000"/>
              </font>
              <fill>
                <patternFill patternType="solid">
                  <bgColor rgb="FFF2F2F2"/>
                </patternFill>
              </fill>
            </x14:dxf>
          </x14:cfRule>
          <xm:sqref>B55:B98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DB116A-59B8-694D-96D0-EA64D1DC2186}">
          <x14:formula1>
            <xm:f>Settings!$A$27:$A$31</xm:f>
          </x14:formula1>
          <xm:sqref>E4:P98</xm:sqref>
        </x14:dataValidation>
        <x14:dataValidation type="list" allowBlank="1" showInputMessage="1" showErrorMessage="1" xr:uid="{6FC4D7C6-6E73-B94D-9830-9D57AFC94D63}">
          <x14:formula1>
            <xm:f>Settings!$A$13:$A$22</xm:f>
          </x14:formula1>
          <xm:sqref>D4:D98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2C4-915D-714F-83D6-01589B9CA261}">
  <dimension ref="A1:K62"/>
  <sheetViews>
    <sheetView zoomScale="120" zoomScaleNormal="120" workbookViewId="0">
      <selection activeCell="I20" sqref="I20"/>
    </sheetView>
  </sheetViews>
  <sheetFormatPr baseColWidth="10" defaultColWidth="8.83203125" defaultRowHeight="15" x14ac:dyDescent="0.2"/>
  <cols>
    <col min="1" max="1" width="23" customWidth="1"/>
    <col min="2" max="2" width="5.5" customWidth="1"/>
    <col min="3" max="11" width="16.1640625" customWidth="1"/>
  </cols>
  <sheetData>
    <row r="1" spans="1:11" ht="21" x14ac:dyDescent="0.25">
      <c r="A1" s="4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 x14ac:dyDescent="0.25">
      <c r="A2" s="7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">
      <c r="A4" s="9" t="s">
        <v>7</v>
      </c>
      <c r="B4" s="8"/>
      <c r="I4" s="24" t="s">
        <v>58</v>
      </c>
    </row>
    <row r="5" spans="1:11" x14ac:dyDescent="0.2">
      <c r="A5" s="36" t="s">
        <v>2</v>
      </c>
      <c r="B5" s="36" t="s">
        <v>27</v>
      </c>
      <c r="I5" t="s">
        <v>57</v>
      </c>
    </row>
    <row r="6" spans="1:11" x14ac:dyDescent="0.2">
      <c r="A6" s="35" t="s">
        <v>3</v>
      </c>
      <c r="B6" s="33">
        <f>COUNTIF('Literature Survey'!D4:D98,"Paper")</f>
        <v>2</v>
      </c>
    </row>
    <row r="7" spans="1:11" x14ac:dyDescent="0.2">
      <c r="A7" s="35" t="s">
        <v>10</v>
      </c>
      <c r="B7" s="33">
        <f>COUNTIF('Literature Survey'!D4:D98,"Book/Chapter")</f>
        <v>2</v>
      </c>
      <c r="I7" t="s">
        <v>59</v>
      </c>
    </row>
    <row r="8" spans="1:11" x14ac:dyDescent="0.2">
      <c r="A8" s="35" t="s">
        <v>5</v>
      </c>
      <c r="B8" s="33">
        <f>COUNTIF('Literature Survey'!D4:D98,"Survey")</f>
        <v>0</v>
      </c>
    </row>
    <row r="9" spans="1:11" x14ac:dyDescent="0.2">
      <c r="A9" s="35" t="s">
        <v>11</v>
      </c>
      <c r="B9" s="33">
        <f>COUNTIF('Literature Survey'!D4:D98,"Other")</f>
        <v>0</v>
      </c>
    </row>
    <row r="10" spans="1:11" x14ac:dyDescent="0.2">
      <c r="A10" s="35" t="s">
        <v>8</v>
      </c>
      <c r="B10" s="33">
        <f>COUNTIF('Literature Survey'!D4:D98,"Thesis")</f>
        <v>0</v>
      </c>
    </row>
    <row r="11" spans="1:11" x14ac:dyDescent="0.2">
      <c r="A11" s="35" t="s">
        <v>9</v>
      </c>
      <c r="B11" s="33">
        <f>COUNTIF('Literature Survey'!D4:D98,"Website/Blog")</f>
        <v>0</v>
      </c>
    </row>
    <row r="19" spans="1:2" x14ac:dyDescent="0.2">
      <c r="A19" s="9" t="s">
        <v>12</v>
      </c>
      <c r="B19" s="9"/>
    </row>
    <row r="20" spans="1:2" x14ac:dyDescent="0.2">
      <c r="A20" s="36" t="s">
        <v>26</v>
      </c>
      <c r="B20" s="37" t="s">
        <v>27</v>
      </c>
    </row>
    <row r="21" spans="1:2" x14ac:dyDescent="0.2">
      <c r="A21" s="35" t="str">
        <f>'Literature Survey'!F3</f>
        <v>Evolution</v>
      </c>
      <c r="B21" s="33">
        <f>'Literature Survey'!F99</f>
        <v>3</v>
      </c>
    </row>
    <row r="22" spans="1:2" x14ac:dyDescent="0.2">
      <c r="A22" s="35" t="str">
        <f>'Literature Survey'!E3</f>
        <v>Genetics</v>
      </c>
      <c r="B22" s="33">
        <f>'Literature Survey'!E99</f>
        <v>4</v>
      </c>
    </row>
    <row r="23" spans="1:2" x14ac:dyDescent="0.2">
      <c r="A23" s="35" t="str">
        <f>'Literature Survey'!G3</f>
        <v>Machine Learning</v>
      </c>
      <c r="B23" s="33">
        <f>'Literature Survey'!G99</f>
        <v>1</v>
      </c>
    </row>
    <row r="24" spans="1:2" x14ac:dyDescent="0.2">
      <c r="A24" s="35" t="str">
        <f>'Literature Survey'!H3</f>
        <v>Subtopic 04</v>
      </c>
      <c r="B24" s="33">
        <f>'Literature Survey'!H99</f>
        <v>4</v>
      </c>
    </row>
    <row r="25" spans="1:2" x14ac:dyDescent="0.2">
      <c r="A25" s="35" t="str">
        <f>'Literature Survey'!I3</f>
        <v>Subtopic 05</v>
      </c>
      <c r="B25" s="33">
        <f>'Literature Survey'!I99</f>
        <v>3</v>
      </c>
    </row>
    <row r="26" spans="1:2" x14ac:dyDescent="0.2">
      <c r="A26" s="35" t="str">
        <f>'Literature Survey'!J3</f>
        <v>Subtopic 06</v>
      </c>
      <c r="B26" s="33">
        <f>'Literature Survey'!J99</f>
        <v>2</v>
      </c>
    </row>
    <row r="27" spans="1:2" x14ac:dyDescent="0.2">
      <c r="A27" s="35" t="str">
        <f>'Literature Survey'!K3</f>
        <v>Subtopic 07</v>
      </c>
      <c r="B27" s="33">
        <f>'Literature Survey'!K99</f>
        <v>0</v>
      </c>
    </row>
    <row r="28" spans="1:2" x14ac:dyDescent="0.2">
      <c r="A28" s="35" t="str">
        <f>'Literature Survey'!L3</f>
        <v>Subtopic 08</v>
      </c>
      <c r="B28" s="33">
        <f>'Literature Survey'!L99</f>
        <v>3</v>
      </c>
    </row>
    <row r="29" spans="1:2" x14ac:dyDescent="0.2">
      <c r="A29" s="35" t="str">
        <f>'Literature Survey'!M3</f>
        <v>Subtopic 09</v>
      </c>
      <c r="B29" s="33">
        <f>'Literature Survey'!M99</f>
        <v>2</v>
      </c>
    </row>
    <row r="30" spans="1:2" x14ac:dyDescent="0.2">
      <c r="A30" s="35" t="str">
        <f>'Literature Survey'!N3</f>
        <v>Subtopic 10</v>
      </c>
      <c r="B30" s="33">
        <f>'Literature Survey'!N99</f>
        <v>0</v>
      </c>
    </row>
    <row r="31" spans="1:2" x14ac:dyDescent="0.2">
      <c r="A31" s="35" t="str">
        <f>'Literature Survey'!O3</f>
        <v>Subtopic 11</v>
      </c>
      <c r="B31" s="33">
        <f>'Literature Survey'!O99</f>
        <v>1</v>
      </c>
    </row>
    <row r="32" spans="1:2" x14ac:dyDescent="0.2">
      <c r="A32" s="35" t="str">
        <f>'Literature Survey'!P3</f>
        <v>Subtopic 12</v>
      </c>
      <c r="B32" s="33">
        <f>'Literature Survey'!P99</f>
        <v>0</v>
      </c>
    </row>
    <row r="49" spans="1:9" x14ac:dyDescent="0.2">
      <c r="I49" s="35"/>
    </row>
    <row r="50" spans="1:9" x14ac:dyDescent="0.2">
      <c r="A50" s="9" t="s">
        <v>13</v>
      </c>
      <c r="B50" s="9"/>
      <c r="I50" s="35"/>
    </row>
    <row r="51" spans="1:9" x14ac:dyDescent="0.2">
      <c r="A51" s="36" t="s">
        <v>28</v>
      </c>
      <c r="B51" s="37" t="s">
        <v>27</v>
      </c>
      <c r="I51" s="35"/>
    </row>
    <row r="52" spans="1:9" x14ac:dyDescent="0.2">
      <c r="A52" s="35" t="str">
        <f>Settings!A8</f>
        <v>&lt; 2010</v>
      </c>
      <c r="B52" s="33">
        <f>COUNTIF('Literature Survey'!B4:B98, "&lt;" &amp; Settings!C8)</f>
        <v>2</v>
      </c>
    </row>
    <row r="53" spans="1:9" x14ac:dyDescent="0.2">
      <c r="A53" s="35" t="str">
        <f>Settings!A6</f>
        <v>&gt;= 2018</v>
      </c>
      <c r="B53" s="34">
        <f>COUNTIF('Literature Survey'!B4:B98, "&gt;" &amp; Settings!B6)</f>
        <v>1</v>
      </c>
    </row>
    <row r="54" spans="1:9" x14ac:dyDescent="0.2">
      <c r="A54" s="35" t="str">
        <f>Settings!A7</f>
        <v>2010 to 2017</v>
      </c>
      <c r="B54" s="34">
        <f>COUNTIF('Literature Survey'!B4:B98,"&gt;" &amp; Settings!B7)-COUNTIF('Literature Survey'!B4:B98,"&gt;" &amp; Settings!C7)</f>
        <v>1</v>
      </c>
    </row>
    <row r="55" spans="1:9" x14ac:dyDescent="0.2">
      <c r="A55" s="3"/>
      <c r="B55" s="3"/>
    </row>
    <row r="56" spans="1:9" x14ac:dyDescent="0.2">
      <c r="A56" s="3"/>
      <c r="B56" s="27"/>
    </row>
    <row r="57" spans="1:9" x14ac:dyDescent="0.2">
      <c r="A57" s="3"/>
      <c r="B57" s="3"/>
    </row>
    <row r="58" spans="1:9" x14ac:dyDescent="0.2">
      <c r="A58" s="3"/>
      <c r="B58" s="3"/>
    </row>
    <row r="59" spans="1:9" x14ac:dyDescent="0.2">
      <c r="A59" s="3"/>
      <c r="B59" s="3"/>
    </row>
    <row r="60" spans="1:9" x14ac:dyDescent="0.2">
      <c r="A60" s="3"/>
      <c r="B60" s="3"/>
    </row>
    <row r="61" spans="1:9" x14ac:dyDescent="0.2">
      <c r="A61" s="3"/>
      <c r="B61" s="3"/>
    </row>
    <row r="62" spans="1:9" x14ac:dyDescent="0.2">
      <c r="A62" s="3"/>
      <c r="B62" s="3"/>
    </row>
  </sheetData>
  <sortState xmlns:xlrd2="http://schemas.microsoft.com/office/spreadsheetml/2017/richdata2" ref="A21:B32">
    <sortCondition ref="A21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4BF5-47CD-4E21-ADBD-C338B9A178D8}">
  <dimension ref="A1:P33"/>
  <sheetViews>
    <sheetView topLeftCell="A3" zoomScale="120" zoomScaleNormal="120" workbookViewId="0">
      <selection activeCell="B41" sqref="B41"/>
    </sheetView>
  </sheetViews>
  <sheetFormatPr baseColWidth="10" defaultColWidth="8.83203125" defaultRowHeight="15" x14ac:dyDescent="0.2"/>
  <cols>
    <col min="1" max="1" width="14.5" bestFit="1" customWidth="1"/>
    <col min="2" max="2" width="18" customWidth="1"/>
    <col min="3" max="3" width="20.33203125" customWidth="1"/>
  </cols>
  <sheetData>
    <row r="1" spans="1:16" ht="21" x14ac:dyDescent="0.25">
      <c r="A1" s="4" t="s">
        <v>23</v>
      </c>
      <c r="B1" s="5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21" x14ac:dyDescent="0.25">
      <c r="A2" s="7" t="s">
        <v>14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6" thickBot="1" x14ac:dyDescent="0.25">
      <c r="A3" s="24"/>
    </row>
    <row r="4" spans="1:16" x14ac:dyDescent="0.2">
      <c r="A4" s="38" t="s">
        <v>15</v>
      </c>
      <c r="B4" s="39"/>
      <c r="C4" s="40"/>
    </row>
    <row r="5" spans="1:16" x14ac:dyDescent="0.2">
      <c r="A5" s="41" t="s">
        <v>21</v>
      </c>
      <c r="B5" s="28" t="s">
        <v>19</v>
      </c>
      <c r="C5" s="42" t="s">
        <v>20</v>
      </c>
    </row>
    <row r="6" spans="1:16" x14ac:dyDescent="0.2">
      <c r="A6" s="53" t="s">
        <v>16</v>
      </c>
      <c r="B6" s="47">
        <v>2017</v>
      </c>
      <c r="C6" s="50"/>
    </row>
    <row r="7" spans="1:16" x14ac:dyDescent="0.2">
      <c r="A7" s="54" t="s">
        <v>17</v>
      </c>
      <c r="B7" s="48">
        <v>2009</v>
      </c>
      <c r="C7" s="51">
        <v>2017</v>
      </c>
    </row>
    <row r="8" spans="1:16" ht="16" thickBot="1" x14ac:dyDescent="0.25">
      <c r="A8" s="55" t="s">
        <v>18</v>
      </c>
      <c r="B8" s="49"/>
      <c r="C8" s="52">
        <v>2010</v>
      </c>
    </row>
    <row r="9" spans="1:16" x14ac:dyDescent="0.2">
      <c r="A9" s="43"/>
      <c r="B9" s="44"/>
      <c r="C9" s="45"/>
    </row>
    <row r="10" spans="1:16" ht="39" customHeight="1" thickBot="1" x14ac:dyDescent="0.25">
      <c r="A10" s="61" t="s">
        <v>24</v>
      </c>
      <c r="B10" s="62"/>
      <c r="C10" s="63"/>
    </row>
    <row r="11" spans="1:16" ht="16" thickBot="1" x14ac:dyDescent="0.25"/>
    <row r="12" spans="1:16" x14ac:dyDescent="0.2">
      <c r="A12" s="38" t="s">
        <v>61</v>
      </c>
      <c r="B12" s="39"/>
      <c r="C12" s="40"/>
    </row>
    <row r="13" spans="1:16" x14ac:dyDescent="0.2">
      <c r="A13" s="46" t="s">
        <v>3</v>
      </c>
      <c r="B13" s="44"/>
      <c r="C13" s="45"/>
    </row>
    <row r="14" spans="1:16" x14ac:dyDescent="0.2">
      <c r="A14" s="46" t="s">
        <v>5</v>
      </c>
      <c r="B14" s="44"/>
      <c r="C14" s="45"/>
    </row>
    <row r="15" spans="1:16" x14ac:dyDescent="0.2">
      <c r="A15" s="46" t="s">
        <v>8</v>
      </c>
      <c r="B15" s="44"/>
      <c r="C15" s="45"/>
    </row>
    <row r="16" spans="1:16" x14ac:dyDescent="0.2">
      <c r="A16" s="46" t="s">
        <v>9</v>
      </c>
      <c r="B16" s="44"/>
      <c r="C16" s="45"/>
    </row>
    <row r="17" spans="1:3" x14ac:dyDescent="0.2">
      <c r="A17" s="46" t="s">
        <v>62</v>
      </c>
      <c r="B17" s="44"/>
      <c r="C17" s="45"/>
    </row>
    <row r="18" spans="1:3" x14ac:dyDescent="0.2">
      <c r="A18" s="46" t="s">
        <v>11</v>
      </c>
      <c r="B18" s="44"/>
      <c r="C18" s="45"/>
    </row>
    <row r="19" spans="1:3" x14ac:dyDescent="0.2">
      <c r="A19" s="46"/>
      <c r="B19" s="44"/>
      <c r="C19" s="45"/>
    </row>
    <row r="20" spans="1:3" x14ac:dyDescent="0.2">
      <c r="A20" s="46"/>
      <c r="B20" s="44"/>
      <c r="C20" s="45"/>
    </row>
    <row r="21" spans="1:3" x14ac:dyDescent="0.2">
      <c r="A21" s="46"/>
      <c r="B21" s="44"/>
      <c r="C21" s="45"/>
    </row>
    <row r="22" spans="1:3" x14ac:dyDescent="0.2">
      <c r="A22" s="46"/>
      <c r="B22" s="44"/>
      <c r="C22" s="45"/>
    </row>
    <row r="23" spans="1:3" x14ac:dyDescent="0.2">
      <c r="A23" s="43"/>
      <c r="B23" s="44"/>
      <c r="C23" s="45"/>
    </row>
    <row r="24" spans="1:3" ht="16" thickBot="1" x14ac:dyDescent="0.25">
      <c r="A24" s="64" t="s">
        <v>63</v>
      </c>
      <c r="B24" s="65"/>
      <c r="C24" s="66"/>
    </row>
    <row r="25" spans="1:3" ht="16" thickBot="1" x14ac:dyDescent="0.25"/>
    <row r="26" spans="1:3" x14ac:dyDescent="0.2">
      <c r="A26" s="38" t="s">
        <v>66</v>
      </c>
      <c r="B26" s="39"/>
      <c r="C26" s="40"/>
    </row>
    <row r="27" spans="1:3" x14ac:dyDescent="0.2">
      <c r="A27" s="17" t="s">
        <v>29</v>
      </c>
      <c r="B27" s="44"/>
      <c r="C27" s="45"/>
    </row>
    <row r="28" spans="1:3" x14ac:dyDescent="0.2">
      <c r="A28" s="17" t="s">
        <v>30</v>
      </c>
      <c r="B28" s="44"/>
      <c r="C28" s="45"/>
    </row>
    <row r="29" spans="1:3" x14ac:dyDescent="0.2">
      <c r="A29" s="17" t="s">
        <v>67</v>
      </c>
      <c r="B29" s="44"/>
      <c r="C29" s="45"/>
    </row>
    <row r="30" spans="1:3" x14ac:dyDescent="0.2">
      <c r="A30" s="46"/>
      <c r="B30" s="44"/>
      <c r="C30" s="45"/>
    </row>
    <row r="31" spans="1:3" x14ac:dyDescent="0.2">
      <c r="A31" s="46"/>
      <c r="B31" s="44"/>
      <c r="C31" s="45"/>
    </row>
    <row r="32" spans="1:3" x14ac:dyDescent="0.2">
      <c r="A32" s="43"/>
      <c r="B32" s="44"/>
      <c r="C32" s="45"/>
    </row>
    <row r="33" spans="1:3" ht="34" customHeight="1" thickBot="1" x14ac:dyDescent="0.25">
      <c r="A33" s="61" t="s">
        <v>68</v>
      </c>
      <c r="B33" s="62"/>
      <c r="C33" s="63"/>
    </row>
  </sheetData>
  <mergeCells count="3">
    <mergeCell ref="A10:C10"/>
    <mergeCell ref="A24:C24"/>
    <mergeCell ref="A33:C33"/>
  </mergeCells>
  <conditionalFormatting sqref="A27">
    <cfRule type="containsText" dxfId="8" priority="7" operator="containsText" text="tbd">
      <formula>NOT(ISERROR(SEARCH("tbd",A27)))</formula>
    </cfRule>
    <cfRule type="containsText" dxfId="7" priority="8" operator="containsText" text="No">
      <formula>NOT(ISERROR(SEARCH("No",A27)))</formula>
    </cfRule>
    <cfRule type="containsText" dxfId="6" priority="9" operator="containsText" text="Yes">
      <formula>NOT(ISERROR(SEARCH("Yes",A27)))</formula>
    </cfRule>
  </conditionalFormatting>
  <conditionalFormatting sqref="A28">
    <cfRule type="containsText" dxfId="5" priority="4" operator="containsText" text="tbd">
      <formula>NOT(ISERROR(SEARCH("tbd",A28)))</formula>
    </cfRule>
    <cfRule type="containsText" dxfId="4" priority="5" operator="containsText" text="No">
      <formula>NOT(ISERROR(SEARCH("No",A28)))</formula>
    </cfRule>
    <cfRule type="containsText" dxfId="3" priority="6" operator="containsText" text="Yes">
      <formula>NOT(ISERROR(SEARCH("Yes",A28)))</formula>
    </cfRule>
  </conditionalFormatting>
  <conditionalFormatting sqref="A29">
    <cfRule type="containsText" dxfId="2" priority="1" operator="containsText" text="tbd">
      <formula>NOT(ISERROR(SEARCH("tbd",A29)))</formula>
    </cfRule>
    <cfRule type="containsText" dxfId="1" priority="2" operator="containsText" text="No">
      <formula>NOT(ISERROR(SEARCH("No",A29)))</formula>
    </cfRule>
    <cfRule type="containsText" dxfId="0" priority="3" operator="containsText" text="Yes">
      <formula>NOT(ISERROR(SEARCH("Yes",A29)))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3562BC7CB3A47A8528D375C4AFA7B" ma:contentTypeVersion="17" ma:contentTypeDescription="Create a new document." ma:contentTypeScope="" ma:versionID="e871b5847ca7a72e27e772e5b27a75ed">
  <xsd:schema xmlns:xsd="http://www.w3.org/2001/XMLSchema" xmlns:xs="http://www.w3.org/2001/XMLSchema" xmlns:p="http://schemas.microsoft.com/office/2006/metadata/properties" xmlns:ns2="4edbd54e-6199-4ac9-9c4b-a267ccfc2905" xmlns:ns3="5309e3c4-4eae-4f3e-aba9-efe76f584512" targetNamespace="http://schemas.microsoft.com/office/2006/metadata/properties" ma:root="true" ma:fieldsID="9ecfdf1694253d207c0f3a9b99e2c620" ns2:_="" ns3:_="">
    <xsd:import namespace="4edbd54e-6199-4ac9-9c4b-a267ccfc2905"/>
    <xsd:import namespace="5309e3c4-4eae-4f3e-aba9-efe76f584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bd54e-6199-4ac9-9c4b-a267ccfc2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757968-b5e0-43bf-af52-13bc706514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9e3c4-4eae-4f3e-aba9-efe76f584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4f7a53f-9291-4461-b07e-a77427f9cf69}" ma:internalName="TaxCatchAll" ma:showField="CatchAllData" ma:web="5309e3c4-4eae-4f3e-aba9-efe76f584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dbd54e-6199-4ac9-9c4b-a267ccfc2905">
      <Terms xmlns="http://schemas.microsoft.com/office/infopath/2007/PartnerControls"/>
    </lcf76f155ced4ddcb4097134ff3c332f>
    <TaxCatchAll xmlns="5309e3c4-4eae-4f3e-aba9-efe76f5845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928B2-A911-4A1F-8537-E33638B34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bd54e-6199-4ac9-9c4b-a267ccfc2905"/>
    <ds:schemaRef ds:uri="5309e3c4-4eae-4f3e-aba9-efe76f584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708CF-4F64-4BE8-8ED2-11B66BE52BBD}">
  <ds:schemaRefs>
    <ds:schemaRef ds:uri="http://schemas.microsoft.com/office/2006/metadata/properties"/>
    <ds:schemaRef ds:uri="http://schemas.microsoft.com/office/infopath/2007/PartnerControls"/>
    <ds:schemaRef ds:uri="4edbd54e-6199-4ac9-9c4b-a267ccfc2905"/>
    <ds:schemaRef ds:uri="5309e3c4-4eae-4f3e-aba9-efe76f584512"/>
  </ds:schemaRefs>
</ds:datastoreItem>
</file>

<file path=customXml/itemProps3.xml><?xml version="1.0" encoding="utf-8"?>
<ds:datastoreItem xmlns:ds="http://schemas.openxmlformats.org/officeDocument/2006/customXml" ds:itemID="{B71AAC84-00B1-4C7B-8319-4C7451BF7F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Literature Survey</vt:lpstr>
      <vt:lpstr>Statistics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Schiller</cp:lastModifiedBy>
  <cp:revision/>
  <dcterms:created xsi:type="dcterms:W3CDTF">2022-06-28T15:03:54Z</dcterms:created>
  <dcterms:modified xsi:type="dcterms:W3CDTF">2022-07-01T15:58:10Z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0x0101006153562BC7CB3A47A8528D375C4AFA7B</vt:lpwstr>
  </property>
  <property fmtid="{D5CDD505-2E9C-101B-9397-08002B2CF9AE}" pid="3" name="MediaServiceImageTags">
    <vt:lpwstr/>
  </property>
</Properties>
</file>