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8560" windowHeight="12780"/>
  </bookViews>
  <sheets>
    <sheet name="BOM_excelkut" sheetId="1" r:id="rId1"/>
  </sheets>
  <calcPr calcId="144525"/>
</workbook>
</file>

<file path=xl/calcChain.xml><?xml version="1.0" encoding="utf-8"?>
<calcChain xmlns="http://schemas.openxmlformats.org/spreadsheetml/2006/main">
  <c r="F73" i="1" l="1"/>
  <c r="F69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" i="1"/>
  <c r="F60" i="1" l="1"/>
  <c r="F62" i="1" s="1"/>
</calcChain>
</file>

<file path=xl/sharedStrings.xml><?xml version="1.0" encoding="utf-8"?>
<sst xmlns="http://schemas.openxmlformats.org/spreadsheetml/2006/main" count="202" uniqueCount="157">
  <si>
    <t>Reference</t>
  </si>
  <si>
    <t>Amount</t>
  </si>
  <si>
    <t xml:space="preserve"> Value</t>
  </si>
  <si>
    <t xml:space="preserve"> Footprint</t>
  </si>
  <si>
    <t>Price/unit</t>
  </si>
  <si>
    <t>Price total</t>
  </si>
  <si>
    <t>Capacitors</t>
  </si>
  <si>
    <t>C3, 4, 5, 6, 8, 11, 13, 15 16, 19, 20, 23, 24, 29</t>
  </si>
  <si>
    <t>100n</t>
  </si>
  <si>
    <t>Capacitors_SMD:C_0603_HandSoldering</t>
  </si>
  <si>
    <t>C22, 25, 26</t>
  </si>
  <si>
    <t>22u</t>
  </si>
  <si>
    <t>Capacitors_SMD:C_0805_HandSoldering</t>
  </si>
  <si>
    <t>C1, 2</t>
  </si>
  <si>
    <t>22p</t>
  </si>
  <si>
    <t>C28</t>
  </si>
  <si>
    <t>4.7n</t>
  </si>
  <si>
    <t>C9</t>
  </si>
  <si>
    <t>47n</t>
  </si>
  <si>
    <t>C21</t>
  </si>
  <si>
    <t>1u</t>
  </si>
  <si>
    <t>C7, 12, 14, 18</t>
  </si>
  <si>
    <t>100u</t>
  </si>
  <si>
    <t>Capacitors_SMD:CP_Elec_6.3x7.7</t>
  </si>
  <si>
    <t>http://be.farnell.com/panasonic-electronic-components/eeefk1v101xp/cap-alu-elec-100uf-35v-smd/dp/1850114</t>
  </si>
  <si>
    <t>C10, 17, 27</t>
  </si>
  <si>
    <t>Capacitors_Tantalum_SMD:CP_Tantalum_Case-V_EIA-7343-20_Hand</t>
  </si>
  <si>
    <t>http://be.farnell.com/vishay/293d226x9035d2te3/cap-tant-22uf-35v-case-d/dp/1754235</t>
  </si>
  <si>
    <t>Resistors</t>
  </si>
  <si>
    <t>10k</t>
  </si>
  <si>
    <t>Resistors_SMD:R_0603_HandSoldering</t>
  </si>
  <si>
    <t>R7, 8, 27, 28, 29, 31, 35, 43, 49, 50</t>
  </si>
  <si>
    <t>3k 0.1%</t>
  </si>
  <si>
    <t>http://be.farnell.com/panasonic-electronic-components/era3aeb302v/res-thin-film-3k-0-1-0-1w-0603/dp/1670182</t>
  </si>
  <si>
    <t>R5, 6, 30, 34, 36, 42, 47, 48</t>
  </si>
  <si>
    <t>12k 0.1%</t>
  </si>
  <si>
    <t>http://be.farnell.com/panasonic-electronic-components/era3aeb123v/res-thin-film-12k-0-1-0-1w-0603/dp/1577620</t>
  </si>
  <si>
    <t>R12, 13, 16, 17, 53, 54, 55</t>
  </si>
  <si>
    <t>5k1</t>
  </si>
  <si>
    <t>R1, 2, 3, 4, 18, 44, 45</t>
  </si>
  <si>
    <t>620R</t>
  </si>
  <si>
    <t>1k</t>
  </si>
  <si>
    <t>R21, 24</t>
  </si>
  <si>
    <t>10R</t>
  </si>
  <si>
    <t>R9, 10</t>
  </si>
  <si>
    <t>22R</t>
  </si>
  <si>
    <t>R41, 46</t>
  </si>
  <si>
    <t>100R</t>
  </si>
  <si>
    <t>R20</t>
  </si>
  <si>
    <t>2.2k</t>
  </si>
  <si>
    <t>R22</t>
  </si>
  <si>
    <t>0R5 1W</t>
  </si>
  <si>
    <t>Resistors_SMD:R_2512_HandSoldering</t>
  </si>
  <si>
    <t>http://be.farnell.com/vishay/wslt2512r5000fea/res-metal-strip-0-5ohm-1-2512/dp/2420780</t>
  </si>
  <si>
    <t>Diodes</t>
  </si>
  <si>
    <t>D5, 6</t>
  </si>
  <si>
    <t>Led_x2</t>
  </si>
  <si>
    <t>LEDs:LED_Rectangular_W5.0mm_H2.0mm-3pins</t>
  </si>
  <si>
    <t>http://be.farnell.com/kingbright/l-130wdt-1egw/housing-led-w-1-led-red-green/dp/2001682</t>
  </si>
  <si>
    <t>D8, 9</t>
  </si>
  <si>
    <t>LED</t>
  </si>
  <si>
    <t>LEDs:LED_0603_HandSoldering</t>
  </si>
  <si>
    <t>http://be.farnell.com/kingbright/kpt-1608yc/led-0603-yellow-8mcd-588nm/dp/2099227</t>
  </si>
  <si>
    <t>1N4148</t>
  </si>
  <si>
    <t>Diodes_SMD:D_SOD-323_HandSoldering</t>
  </si>
  <si>
    <t>http://be.farnell.com/multicomp/1n4148ws/diode-h-speed-100v-0-15a-sod323/dp/1466524</t>
  </si>
  <si>
    <t>D1</t>
  </si>
  <si>
    <t>SS34</t>
  </si>
  <si>
    <t>Diodes_SMD:D_SMB_Handsoldering</t>
  </si>
  <si>
    <t>http://be.farnell.com/on-semiconductor-fairchild/ss34/diode-schottky-40v-3a-do-214/dp/1470970</t>
  </si>
  <si>
    <t>D4</t>
  </si>
  <si>
    <t>SM4007PL-TP</t>
  </si>
  <si>
    <t>Diodes_SMD:D_SOD-123F</t>
  </si>
  <si>
    <t>http://be.farnell.com/micro-commercial-components/sm4007pl-tp/diode-stand-recov-1kv-sod-123fl/dp/2295709</t>
  </si>
  <si>
    <t>D7</t>
  </si>
  <si>
    <t>DZ2W27000L</t>
  </si>
  <si>
    <t>http://be.farnell.com/panasonic-electronic-components/dz2w27000l/diode-zener-1w-27-0v-mini2-f3/dp/2285380</t>
  </si>
  <si>
    <t>Other</t>
  </si>
  <si>
    <t>F1</t>
  </si>
  <si>
    <t>FUSE 3A</t>
  </si>
  <si>
    <t>http://be.farnell.com/vishay/mfu0603ff03150p100/fuse-0603-smd-3-15a/dp/2057171</t>
  </si>
  <si>
    <t>L1</t>
  </si>
  <si>
    <t>47u</t>
  </si>
  <si>
    <t>Inductors:SELF-WE-PD-XXL</t>
  </si>
  <si>
    <t>P1</t>
  </si>
  <si>
    <t>Bluetooth HM-10</t>
  </si>
  <si>
    <t>Pin_Headers:Pin_Header_Straight_1x06_Pitch2.54mm</t>
  </si>
  <si>
    <t>P2</t>
  </si>
  <si>
    <t>ISP</t>
  </si>
  <si>
    <t>Pin_Headers:Pin_Header_Straight_2x03_Pitch2.54mm</t>
  </si>
  <si>
    <t>P3</t>
  </si>
  <si>
    <t>V+</t>
  </si>
  <si>
    <t>.pretty:BananaPad</t>
  </si>
  <si>
    <t>P4</t>
  </si>
  <si>
    <t>V-</t>
  </si>
  <si>
    <t>Q1, 2</t>
  </si>
  <si>
    <t>IRLML0030TRPBF</t>
  </si>
  <si>
    <t>TO_SOT_Packages_SMD:SOT-23</t>
  </si>
  <si>
    <t>http://be.farnell.com/infineon/irlml0030trpbf/mosfet-n-ch-30v-5-3a-sot23-3/dp/1791366</t>
  </si>
  <si>
    <t>SW1</t>
  </si>
  <si>
    <t>SW_PUSH_SMALL_H</t>
  </si>
  <si>
    <t>Buttons_Switches_ThroughHole:SW_Tactile_SKHH_Angled</t>
  </si>
  <si>
    <t>U1</t>
  </si>
  <si>
    <t>OPA2170</t>
  </si>
  <si>
    <t>Housings_SOIC:SOIC-8_3.9x4.9mm_Pitch1.27mm</t>
  </si>
  <si>
    <t>http://be.farnell.com/texas-instruments/opa2170aid/op-amp-dual-36v-1-2mhz-8soic/dp/2144252</t>
  </si>
  <si>
    <t>U10</t>
  </si>
  <si>
    <t>LT3080</t>
  </si>
  <si>
    <t>TO_SOT_Packages_SMD:TO-263-5_TabPin3</t>
  </si>
  <si>
    <t>http://be.farnell.com/linear-technology/lt3080eq-pbf/ldo-reg-0v-to-36v-1-1a-5d2pak/dp/2102649</t>
  </si>
  <si>
    <t>U11</t>
  </si>
  <si>
    <t>LM334M</t>
  </si>
  <si>
    <t>http://be.farnell.com/texas-instruments/lm334m-nopb/ic-adj-current-source-smd/dp/1469226</t>
  </si>
  <si>
    <t>U2</t>
  </si>
  <si>
    <t>USB_TYPE_C</t>
  </si>
  <si>
    <t>.pretty:USB_C_Connector</t>
  </si>
  <si>
    <t>http://be.farnell.com/amphenol-commercial-products/12401548e4-2a-500/usb-connector-3-1-type-c-rcpt/dp/2564554</t>
  </si>
  <si>
    <t>U3</t>
  </si>
  <si>
    <t>ATMEGA32U4RC-A</t>
  </si>
  <si>
    <t>Housings_QFP:TQFP-44_10x10mm_Pitch0.8mm</t>
  </si>
  <si>
    <t>http://be.farnell.com/microchip/atmega32u4-au/mcu-8bit-megaavr-16mhz-tqfp-44/dp/1748525</t>
  </si>
  <si>
    <t>U4</t>
  </si>
  <si>
    <t>MCP41010</t>
  </si>
  <si>
    <t>http://be.farnell.com/microchip/mcp41010-i-sn/digital-pot-spi-10k-41010-soic8/dp/9758607</t>
  </si>
  <si>
    <t>U5</t>
  </si>
  <si>
    <t>LT1370</t>
  </si>
  <si>
    <t>TO_SOT_Packages_SMD:TO-263-7_TabPin4</t>
  </si>
  <si>
    <t>http://be.farnell.com/linear-technology/lt1370hvir-pbf/switching-reg-500khz-6a-12v-7d2pak/dp/2252746</t>
  </si>
  <si>
    <t>U6</t>
  </si>
  <si>
    <t>MAX6610</t>
  </si>
  <si>
    <t>TO_SOT_Packages_SMD:SOT-23-6_Handsoldering</t>
  </si>
  <si>
    <t>http://be.farnell.com/maxim-integrated-products/max6610aut-t/voltage-reference-series-sot-23/dp/2729135</t>
  </si>
  <si>
    <t>U7</t>
  </si>
  <si>
    <t>OPA4170</t>
  </si>
  <si>
    <t>Housings_SOIC:SOIC-14_3.9x8.7mm_Pitch1.27mm</t>
  </si>
  <si>
    <t>http://be.farnell.com/texas-instruments/opa4170aidr/op-amp-quad-1-2mhz-0-4v-us-soic/dp/2769335</t>
  </si>
  <si>
    <t>U8</t>
  </si>
  <si>
    <t>INA219</t>
  </si>
  <si>
    <t>http://be.farnell.com/texas-instruments/ina219bidr/current-power-monitor-11khz-soic/dp/2496402</t>
  </si>
  <si>
    <t>U9</t>
  </si>
  <si>
    <t>MCP1252</t>
  </si>
  <si>
    <t>Housings_SSOP:MSOP-8_3x3mm_Pitch0.65mm</t>
  </si>
  <si>
    <t>http://be.farnell.com/microchip/mcp1252-33x50i-ms/ic-charge-pump-120ma-smd-msop8/dp/1332064?ost=MCP1252-33X50I%2FMS&amp;scope=partnumberlookahead&amp;exaMfpn=true&amp;searchref=searchlookahead&amp;searchView=table&amp;iscrfnonsku=false&amp;ddkey=http%3Anl-BE%2FElement14_Belgium%2Fw%2Fsearch</t>
  </si>
  <si>
    <t>Y1</t>
  </si>
  <si>
    <t>16Mhz</t>
  </si>
  <si>
    <t>Crystals:Crystal_SMD_HC49-SD_HandSoldering</t>
  </si>
  <si>
    <t>http://be.farnell.com/fox-electronics/foxsdlf-160-20/crystal-16-0mhz-20pf-smd/dp/2063983</t>
  </si>
  <si>
    <t>R11, 14, 19, 23, 25, 26, 32, 37, 38, 51, 52, 56</t>
  </si>
  <si>
    <t>R15, 33, 39, 40</t>
  </si>
  <si>
    <t>D2, 3, 10, 11</t>
  </si>
  <si>
    <t>x</t>
  </si>
  <si>
    <t>BTW</t>
  </si>
  <si>
    <t>Total</t>
  </si>
  <si>
    <t>PCB</t>
  </si>
  <si>
    <t>Shipping</t>
  </si>
  <si>
    <t>Import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</si>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</sst>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e.farnell.com/microchip/mcp41010-i-sn/digital-pot-spi-10k-41010-soic8/dp/9758607" TargetMode="External"/><Relationship Id="rId3" Type="http://schemas.openxmlformats.org/officeDocument/2006/relationships/hyperlink" Target="http://be.farnell.com/panasonic-electronic-components/era3aeb302v/res-thin-film-3k-0-1-0-1w-0603/dp/1670182" TargetMode="External"/><Relationship Id="rId7" Type="http://schemas.openxmlformats.org/officeDocument/2006/relationships/hyperlink" Target="http://be.farnell.com/microchip/atmega32u4-au/mcu-8bit-megaavr-16mhz-tqfp-44/dp/1748525" TargetMode="External"/><Relationship Id="rId2" Type="http://schemas.openxmlformats.org/officeDocument/2006/relationships/hyperlink" Target="http://be.farnell.com/panasonic-electronic-components/eeefk1v101xp/cap-alu-elec-100uf-35v-smd/dp/1850114" TargetMode="External"/><Relationship Id="rId1" Type="http://schemas.openxmlformats.org/officeDocument/2006/relationships/hyperlink" Target="http://be.farnell.com/multicomp/1n4148ws/diode-h-speed-100v-0-15a-sod323/dp/1466524" TargetMode="External"/><Relationship Id="rId6" Type="http://schemas.openxmlformats.org/officeDocument/2006/relationships/hyperlink" Target="http://be.farnell.com/texas-instruments/lm334m-nopb/ic-adj-current-source-smd/dp/1469226" TargetMode="External"/><Relationship Id="rId5" Type="http://schemas.openxmlformats.org/officeDocument/2006/relationships/hyperlink" Target="http://be.farnell.com/linear-technology/lt3080eq-pbf/ldo-reg-0v-to-36v-1-1a-5d2pak/dp/2102649" TargetMode="External"/><Relationship Id="rId10" Type="http://schemas.openxmlformats.org/officeDocument/2006/relationships/hyperlink" Target="http://be.farnell.com/texas-instruments/ina219bidr/current-power-monitor-11khz-soic/dp/2496402" TargetMode="External"/><Relationship Id="rId4" Type="http://schemas.openxmlformats.org/officeDocument/2006/relationships/hyperlink" Target="http://be.farnell.com/panasonic-electronic-components/era3aeb123v/res-thin-film-12k-0-1-0-1w-0603/dp/1577620" TargetMode="External"/><Relationship Id="rId9" Type="http://schemas.openxmlformats.org/officeDocument/2006/relationships/hyperlink" Target="http://be.farnell.com/linear-technology/lt1370hvir-pbf/switching-reg-500khz-6a-12v-7d2pak/dp/2252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zoomScaleNormal="100" workbookViewId="0">
      <selection activeCell="G62" sqref="G62"/>
    </sheetView>
  </sheetViews>
  <sheetFormatPr defaultRowHeight="15" x14ac:dyDescent="0.25"/>
  <cols>
    <col min="1" max="1" width="41.140625" bestFit="1" customWidth="1"/>
    <col min="3" max="3" width="18.85546875" bestFit="1" customWidth="1"/>
    <col min="4" max="4" width="62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8" x14ac:dyDescent="0.25">
      <c r="A3" t="s">
        <v>6</v>
      </c>
    </row>
    <row r="5" spans="1:8" x14ac:dyDescent="0.25">
      <c r="A5" t="s">
        <v>7</v>
      </c>
      <c r="B5">
        <v>14</v>
      </c>
      <c r="C5" t="s">
        <v>8</v>
      </c>
      <c r="D5" t="s">
        <v>9</v>
      </c>
      <c r="F5">
        <f>E5*B5</f>
        <v>0</v>
      </c>
    </row>
    <row r="6" spans="1:8" x14ac:dyDescent="0.25">
      <c r="A6" t="s">
        <v>10</v>
      </c>
      <c r="B6">
        <v>3</v>
      </c>
      <c r="C6" t="s">
        <v>11</v>
      </c>
      <c r="D6" t="s">
        <v>12</v>
      </c>
      <c r="F6">
        <f t="shared" ref="F6:F58" si="0">E6*B6</f>
        <v>0</v>
      </c>
    </row>
    <row r="7" spans="1:8" x14ac:dyDescent="0.25">
      <c r="A7" t="s">
        <v>13</v>
      </c>
      <c r="B7">
        <v>2</v>
      </c>
      <c r="C7" t="s">
        <v>14</v>
      </c>
      <c r="D7" t="s">
        <v>9</v>
      </c>
      <c r="F7">
        <f t="shared" si="0"/>
        <v>0</v>
      </c>
    </row>
    <row r="8" spans="1:8" x14ac:dyDescent="0.25">
      <c r="A8" t="s">
        <v>15</v>
      </c>
      <c r="B8">
        <v>1</v>
      </c>
      <c r="C8" t="s">
        <v>16</v>
      </c>
      <c r="D8" t="s">
        <v>9</v>
      </c>
      <c r="F8">
        <f t="shared" si="0"/>
        <v>0</v>
      </c>
    </row>
    <row r="9" spans="1:8" x14ac:dyDescent="0.25">
      <c r="A9" t="s">
        <v>17</v>
      </c>
      <c r="B9">
        <v>1</v>
      </c>
      <c r="C9" t="s">
        <v>18</v>
      </c>
      <c r="D9" t="s">
        <v>9</v>
      </c>
      <c r="F9">
        <f t="shared" si="0"/>
        <v>0</v>
      </c>
    </row>
    <row r="10" spans="1:8" x14ac:dyDescent="0.25">
      <c r="A10" t="s">
        <v>19</v>
      </c>
      <c r="B10">
        <v>1</v>
      </c>
      <c r="C10" t="s">
        <v>20</v>
      </c>
      <c r="D10" t="s">
        <v>9</v>
      </c>
      <c r="F10">
        <f t="shared" si="0"/>
        <v>0</v>
      </c>
    </row>
    <row r="11" spans="1:8" x14ac:dyDescent="0.25">
      <c r="A11" t="s">
        <v>21</v>
      </c>
      <c r="B11">
        <v>4</v>
      </c>
      <c r="C11" t="s">
        <v>22</v>
      </c>
      <c r="D11" t="s">
        <v>23</v>
      </c>
      <c r="E11">
        <v>0.25</v>
      </c>
      <c r="F11">
        <f t="shared" si="0"/>
        <v>1</v>
      </c>
      <c r="G11" t="s">
        <v>150</v>
      </c>
      <c r="H11" s="1" t="s">
        <v>24</v>
      </c>
    </row>
    <row r="12" spans="1:8" x14ac:dyDescent="0.25">
      <c r="A12" t="s">
        <v>25</v>
      </c>
      <c r="B12">
        <v>3</v>
      </c>
      <c r="C12" t="s">
        <v>11</v>
      </c>
      <c r="D12" t="s">
        <v>26</v>
      </c>
      <c r="E12">
        <v>1.1399999999999999</v>
      </c>
      <c r="F12">
        <f t="shared" si="0"/>
        <v>3.42</v>
      </c>
      <c r="G12" t="s">
        <v>150</v>
      </c>
      <c r="H12" t="s">
        <v>27</v>
      </c>
    </row>
    <row r="13" spans="1:8" x14ac:dyDescent="0.25">
      <c r="F13">
        <f t="shared" si="0"/>
        <v>0</v>
      </c>
    </row>
    <row r="14" spans="1:8" x14ac:dyDescent="0.25">
      <c r="A14" t="s">
        <v>28</v>
      </c>
      <c r="F14">
        <f t="shared" si="0"/>
        <v>0</v>
      </c>
    </row>
    <row r="15" spans="1:8" x14ac:dyDescent="0.25">
      <c r="F15">
        <f t="shared" si="0"/>
        <v>0</v>
      </c>
    </row>
    <row r="16" spans="1:8" x14ac:dyDescent="0.25">
      <c r="A16" t="s">
        <v>147</v>
      </c>
      <c r="B16">
        <v>12</v>
      </c>
      <c r="C16" t="s">
        <v>29</v>
      </c>
      <c r="D16" t="s">
        <v>30</v>
      </c>
      <c r="F16">
        <f t="shared" si="0"/>
        <v>0</v>
      </c>
    </row>
    <row r="17" spans="1:8" x14ac:dyDescent="0.25">
      <c r="A17" t="s">
        <v>31</v>
      </c>
      <c r="B17">
        <v>10</v>
      </c>
      <c r="C17" t="s">
        <v>32</v>
      </c>
      <c r="D17" t="s">
        <v>30</v>
      </c>
      <c r="E17">
        <v>0.20899999999999999</v>
      </c>
      <c r="F17">
        <f t="shared" si="0"/>
        <v>2.09</v>
      </c>
      <c r="G17" t="s">
        <v>150</v>
      </c>
      <c r="H17" s="1" t="s">
        <v>33</v>
      </c>
    </row>
    <row r="18" spans="1:8" x14ac:dyDescent="0.25">
      <c r="A18" t="s">
        <v>34</v>
      </c>
      <c r="B18">
        <v>8</v>
      </c>
      <c r="C18" t="s">
        <v>35</v>
      </c>
      <c r="D18" t="s">
        <v>30</v>
      </c>
      <c r="E18">
        <v>0.307</v>
      </c>
      <c r="F18">
        <f t="shared" si="0"/>
        <v>2.456</v>
      </c>
      <c r="G18" t="s">
        <v>150</v>
      </c>
      <c r="H18" s="1" t="s">
        <v>36</v>
      </c>
    </row>
    <row r="19" spans="1:8" x14ac:dyDescent="0.25">
      <c r="A19" t="s">
        <v>37</v>
      </c>
      <c r="B19">
        <v>7</v>
      </c>
      <c r="C19" t="s">
        <v>38</v>
      </c>
      <c r="D19" t="s">
        <v>30</v>
      </c>
      <c r="F19">
        <f t="shared" si="0"/>
        <v>0</v>
      </c>
    </row>
    <row r="20" spans="1:8" x14ac:dyDescent="0.25">
      <c r="A20" t="s">
        <v>39</v>
      </c>
      <c r="B20">
        <v>7</v>
      </c>
      <c r="C20" t="s">
        <v>40</v>
      </c>
      <c r="D20" t="s">
        <v>30</v>
      </c>
      <c r="F20">
        <f t="shared" si="0"/>
        <v>0</v>
      </c>
    </row>
    <row r="21" spans="1:8" x14ac:dyDescent="0.25">
      <c r="A21" t="s">
        <v>148</v>
      </c>
      <c r="B21">
        <v>4</v>
      </c>
      <c r="C21" t="s">
        <v>41</v>
      </c>
      <c r="D21" t="s">
        <v>30</v>
      </c>
      <c r="F21">
        <f t="shared" si="0"/>
        <v>0</v>
      </c>
    </row>
    <row r="22" spans="1:8" x14ac:dyDescent="0.25">
      <c r="A22" t="s">
        <v>42</v>
      </c>
      <c r="B22">
        <v>2</v>
      </c>
      <c r="C22" t="s">
        <v>43</v>
      </c>
      <c r="D22" t="s">
        <v>30</v>
      </c>
      <c r="F22">
        <f t="shared" si="0"/>
        <v>0</v>
      </c>
    </row>
    <row r="23" spans="1:8" x14ac:dyDescent="0.25">
      <c r="A23" t="s">
        <v>44</v>
      </c>
      <c r="B23">
        <v>2</v>
      </c>
      <c r="C23" t="s">
        <v>45</v>
      </c>
      <c r="D23" t="s">
        <v>30</v>
      </c>
      <c r="F23">
        <f t="shared" si="0"/>
        <v>0</v>
      </c>
    </row>
    <row r="24" spans="1:8" x14ac:dyDescent="0.25">
      <c r="A24" t="s">
        <v>46</v>
      </c>
      <c r="B24">
        <v>2</v>
      </c>
      <c r="C24" t="s">
        <v>47</v>
      </c>
      <c r="D24" t="s">
        <v>30</v>
      </c>
      <c r="F24">
        <f t="shared" si="0"/>
        <v>0</v>
      </c>
    </row>
    <row r="25" spans="1:8" x14ac:dyDescent="0.25">
      <c r="A25" t="s">
        <v>48</v>
      </c>
      <c r="B25">
        <v>1</v>
      </c>
      <c r="C25" t="s">
        <v>49</v>
      </c>
      <c r="D25" t="s">
        <v>30</v>
      </c>
      <c r="F25">
        <f t="shared" si="0"/>
        <v>0</v>
      </c>
    </row>
    <row r="26" spans="1:8" x14ac:dyDescent="0.25">
      <c r="A26" t="s">
        <v>50</v>
      </c>
      <c r="B26">
        <v>1</v>
      </c>
      <c r="C26" t="s">
        <v>51</v>
      </c>
      <c r="D26" t="s">
        <v>52</v>
      </c>
      <c r="E26">
        <v>1.1200000000000001</v>
      </c>
      <c r="F26">
        <f t="shared" si="0"/>
        <v>1.1200000000000001</v>
      </c>
      <c r="G26" t="s">
        <v>150</v>
      </c>
      <c r="H26" t="s">
        <v>53</v>
      </c>
    </row>
    <row r="27" spans="1:8" x14ac:dyDescent="0.25">
      <c r="F27">
        <f t="shared" si="0"/>
        <v>0</v>
      </c>
    </row>
    <row r="28" spans="1:8" x14ac:dyDescent="0.25">
      <c r="A28" t="s">
        <v>54</v>
      </c>
      <c r="F28">
        <f t="shared" si="0"/>
        <v>0</v>
      </c>
    </row>
    <row r="29" spans="1:8" x14ac:dyDescent="0.25">
      <c r="F29">
        <f t="shared" si="0"/>
        <v>0</v>
      </c>
    </row>
    <row r="30" spans="1:8" x14ac:dyDescent="0.25">
      <c r="A30" t="s">
        <v>55</v>
      </c>
      <c r="B30">
        <v>2</v>
      </c>
      <c r="C30" t="s">
        <v>56</v>
      </c>
      <c r="D30" t="s">
        <v>57</v>
      </c>
      <c r="E30">
        <v>0.33500000000000002</v>
      </c>
      <c r="F30">
        <f t="shared" si="0"/>
        <v>0.67</v>
      </c>
      <c r="G30" t="s">
        <v>150</v>
      </c>
      <c r="H30" t="s">
        <v>58</v>
      </c>
    </row>
    <row r="31" spans="1:8" x14ac:dyDescent="0.25">
      <c r="A31" t="s">
        <v>59</v>
      </c>
      <c r="B31">
        <v>2</v>
      </c>
      <c r="C31" t="s">
        <v>60</v>
      </c>
      <c r="D31" t="s">
        <v>61</v>
      </c>
      <c r="E31">
        <v>4.8500000000000001E-2</v>
      </c>
      <c r="F31">
        <f t="shared" si="0"/>
        <v>9.7000000000000003E-2</v>
      </c>
      <c r="G31" t="s">
        <v>150</v>
      </c>
      <c r="H31" t="s">
        <v>62</v>
      </c>
    </row>
    <row r="32" spans="1:8" x14ac:dyDescent="0.25">
      <c r="A32" t="s">
        <v>149</v>
      </c>
      <c r="B32">
        <v>4</v>
      </c>
      <c r="C32" t="s">
        <v>63</v>
      </c>
      <c r="D32" t="s">
        <v>64</v>
      </c>
      <c r="E32">
        <v>5.9200000000000003E-2</v>
      </c>
      <c r="F32">
        <f t="shared" si="0"/>
        <v>0.23680000000000001</v>
      </c>
      <c r="G32" t="s">
        <v>150</v>
      </c>
      <c r="H32" s="1" t="s">
        <v>65</v>
      </c>
    </row>
    <row r="33" spans="1:8" x14ac:dyDescent="0.25">
      <c r="A33" t="s">
        <v>66</v>
      </c>
      <c r="B33">
        <v>1</v>
      </c>
      <c r="C33" t="s">
        <v>67</v>
      </c>
      <c r="D33" t="s">
        <v>68</v>
      </c>
      <c r="E33">
        <v>0.47199999999999998</v>
      </c>
      <c r="F33">
        <f t="shared" si="0"/>
        <v>0.47199999999999998</v>
      </c>
      <c r="G33" t="s">
        <v>150</v>
      </c>
      <c r="H33" t="s">
        <v>69</v>
      </c>
    </row>
    <row r="34" spans="1:8" x14ac:dyDescent="0.25">
      <c r="A34" t="s">
        <v>70</v>
      </c>
      <c r="B34">
        <v>1</v>
      </c>
      <c r="C34" t="s">
        <v>71</v>
      </c>
      <c r="D34" t="s">
        <v>72</v>
      </c>
      <c r="E34">
        <v>0.89100000000000001</v>
      </c>
      <c r="F34">
        <f t="shared" si="0"/>
        <v>0.89100000000000001</v>
      </c>
      <c r="G34" t="s">
        <v>150</v>
      </c>
      <c r="H34" t="s">
        <v>73</v>
      </c>
    </row>
    <row r="35" spans="1:8" x14ac:dyDescent="0.25">
      <c r="A35" t="s">
        <v>74</v>
      </c>
      <c r="B35">
        <v>1</v>
      </c>
      <c r="C35" t="s">
        <v>75</v>
      </c>
      <c r="D35" t="s">
        <v>72</v>
      </c>
      <c r="E35">
        <v>0.55500000000000005</v>
      </c>
      <c r="F35">
        <f t="shared" si="0"/>
        <v>0.55500000000000005</v>
      </c>
      <c r="G35" t="s">
        <v>150</v>
      </c>
      <c r="H35" t="s">
        <v>76</v>
      </c>
    </row>
    <row r="36" spans="1:8" x14ac:dyDescent="0.25">
      <c r="F36">
        <f t="shared" si="0"/>
        <v>0</v>
      </c>
    </row>
    <row r="37" spans="1:8" x14ac:dyDescent="0.25">
      <c r="A37" t="s">
        <v>77</v>
      </c>
      <c r="F37">
        <f t="shared" si="0"/>
        <v>0</v>
      </c>
    </row>
    <row r="38" spans="1:8" x14ac:dyDescent="0.25">
      <c r="F38">
        <f t="shared" si="0"/>
        <v>0</v>
      </c>
    </row>
    <row r="39" spans="1:8" x14ac:dyDescent="0.25">
      <c r="A39" t="s">
        <v>78</v>
      </c>
      <c r="B39">
        <v>1</v>
      </c>
      <c r="C39" t="s">
        <v>79</v>
      </c>
      <c r="D39" t="s">
        <v>30</v>
      </c>
      <c r="E39">
        <v>0.26</v>
      </c>
      <c r="F39">
        <f t="shared" si="0"/>
        <v>0.26</v>
      </c>
      <c r="G39" t="s">
        <v>150</v>
      </c>
      <c r="H39" t="s">
        <v>80</v>
      </c>
    </row>
    <row r="40" spans="1:8" x14ac:dyDescent="0.25">
      <c r="A40" t="s">
        <v>81</v>
      </c>
      <c r="B40">
        <v>1</v>
      </c>
      <c r="C40" t="s">
        <v>82</v>
      </c>
      <c r="D40" t="s">
        <v>83</v>
      </c>
      <c r="E40">
        <v>0.5</v>
      </c>
      <c r="F40">
        <f t="shared" si="0"/>
        <v>0.5</v>
      </c>
    </row>
    <row r="41" spans="1:8" x14ac:dyDescent="0.25">
      <c r="A41" t="s">
        <v>84</v>
      </c>
      <c r="B41">
        <v>1</v>
      </c>
      <c r="C41" t="s">
        <v>85</v>
      </c>
      <c r="D41" t="s">
        <v>86</v>
      </c>
      <c r="E41">
        <v>4</v>
      </c>
      <c r="F41">
        <f t="shared" si="0"/>
        <v>4</v>
      </c>
    </row>
    <row r="42" spans="1:8" x14ac:dyDescent="0.25">
      <c r="A42" t="s">
        <v>87</v>
      </c>
      <c r="B42">
        <v>1</v>
      </c>
      <c r="C42" t="s">
        <v>88</v>
      </c>
      <c r="D42" t="s">
        <v>89</v>
      </c>
      <c r="F42">
        <f t="shared" si="0"/>
        <v>0</v>
      </c>
    </row>
    <row r="43" spans="1:8" x14ac:dyDescent="0.25">
      <c r="A43" t="s">
        <v>90</v>
      </c>
      <c r="B43">
        <v>1</v>
      </c>
      <c r="C43" t="s">
        <v>91</v>
      </c>
      <c r="D43" t="s">
        <v>92</v>
      </c>
      <c r="F43">
        <f t="shared" si="0"/>
        <v>0</v>
      </c>
    </row>
    <row r="44" spans="1:8" x14ac:dyDescent="0.25">
      <c r="A44" t="s">
        <v>93</v>
      </c>
      <c r="B44">
        <v>1</v>
      </c>
      <c r="C44" t="s">
        <v>94</v>
      </c>
      <c r="D44" t="s">
        <v>92</v>
      </c>
      <c r="F44">
        <f t="shared" si="0"/>
        <v>0</v>
      </c>
    </row>
    <row r="45" spans="1:8" x14ac:dyDescent="0.25">
      <c r="A45" t="s">
        <v>95</v>
      </c>
      <c r="B45">
        <v>2</v>
      </c>
      <c r="C45" t="s">
        <v>96</v>
      </c>
      <c r="D45" t="s">
        <v>97</v>
      </c>
      <c r="E45">
        <v>0.28299999999999997</v>
      </c>
      <c r="F45">
        <f t="shared" si="0"/>
        <v>0.56599999999999995</v>
      </c>
      <c r="G45" t="s">
        <v>150</v>
      </c>
      <c r="H45" t="s">
        <v>98</v>
      </c>
    </row>
    <row r="46" spans="1:8" x14ac:dyDescent="0.25">
      <c r="A46" t="s">
        <v>99</v>
      </c>
      <c r="B46">
        <v>1</v>
      </c>
      <c r="C46" t="s">
        <v>100</v>
      </c>
      <c r="D46" t="s">
        <v>101</v>
      </c>
      <c r="F46">
        <f t="shared" si="0"/>
        <v>0</v>
      </c>
    </row>
    <row r="47" spans="1:8" x14ac:dyDescent="0.25">
      <c r="A47" t="s">
        <v>102</v>
      </c>
      <c r="B47">
        <v>1</v>
      </c>
      <c r="C47" t="s">
        <v>103</v>
      </c>
      <c r="D47" t="s">
        <v>104</v>
      </c>
      <c r="E47">
        <v>2.13</v>
      </c>
      <c r="F47">
        <f t="shared" si="0"/>
        <v>2.13</v>
      </c>
      <c r="G47" t="s">
        <v>150</v>
      </c>
      <c r="H47" t="s">
        <v>105</v>
      </c>
    </row>
    <row r="48" spans="1:8" x14ac:dyDescent="0.25">
      <c r="A48" t="s">
        <v>106</v>
      </c>
      <c r="B48">
        <v>1</v>
      </c>
      <c r="C48" t="s">
        <v>107</v>
      </c>
      <c r="D48" t="s">
        <v>108</v>
      </c>
      <c r="E48">
        <v>4.17</v>
      </c>
      <c r="F48">
        <f t="shared" si="0"/>
        <v>4.17</v>
      </c>
      <c r="G48" t="s">
        <v>150</v>
      </c>
      <c r="H48" s="1" t="s">
        <v>109</v>
      </c>
    </row>
    <row r="49" spans="1:8" x14ac:dyDescent="0.25">
      <c r="A49" t="s">
        <v>110</v>
      </c>
      <c r="B49">
        <v>1</v>
      </c>
      <c r="C49" t="s">
        <v>111</v>
      </c>
      <c r="D49" t="s">
        <v>104</v>
      </c>
      <c r="E49">
        <v>0.874</v>
      </c>
      <c r="F49">
        <f t="shared" si="0"/>
        <v>0.874</v>
      </c>
      <c r="G49" t="s">
        <v>150</v>
      </c>
      <c r="H49" s="1" t="s">
        <v>112</v>
      </c>
    </row>
    <row r="50" spans="1:8" x14ac:dyDescent="0.25">
      <c r="A50" t="s">
        <v>113</v>
      </c>
      <c r="B50">
        <v>1</v>
      </c>
      <c r="C50" t="s">
        <v>114</v>
      </c>
      <c r="D50" t="s">
        <v>115</v>
      </c>
      <c r="E50">
        <v>1.55</v>
      </c>
      <c r="F50">
        <f t="shared" si="0"/>
        <v>1.55</v>
      </c>
      <c r="G50" t="s">
        <v>150</v>
      </c>
      <c r="H50" t="s">
        <v>116</v>
      </c>
    </row>
    <row r="51" spans="1:8" x14ac:dyDescent="0.25">
      <c r="A51" t="s">
        <v>117</v>
      </c>
      <c r="B51">
        <v>1</v>
      </c>
      <c r="C51" t="s">
        <v>118</v>
      </c>
      <c r="D51" t="s">
        <v>119</v>
      </c>
      <c r="E51">
        <v>3.63</v>
      </c>
      <c r="F51">
        <f t="shared" si="0"/>
        <v>3.63</v>
      </c>
      <c r="G51" t="s">
        <v>150</v>
      </c>
      <c r="H51" s="1" t="s">
        <v>120</v>
      </c>
    </row>
    <row r="52" spans="1:8" x14ac:dyDescent="0.25">
      <c r="A52" t="s">
        <v>121</v>
      </c>
      <c r="B52">
        <v>1</v>
      </c>
      <c r="C52" t="s">
        <v>122</v>
      </c>
      <c r="D52" t="s">
        <v>104</v>
      </c>
      <c r="E52">
        <v>1.23</v>
      </c>
      <c r="F52">
        <f t="shared" si="0"/>
        <v>1.23</v>
      </c>
      <c r="G52" t="s">
        <v>150</v>
      </c>
      <c r="H52" s="1" t="s">
        <v>123</v>
      </c>
    </row>
    <row r="53" spans="1:8" x14ac:dyDescent="0.25">
      <c r="A53" t="s">
        <v>124</v>
      </c>
      <c r="B53">
        <v>1</v>
      </c>
      <c r="C53" t="s">
        <v>125</v>
      </c>
      <c r="D53" t="s">
        <v>126</v>
      </c>
      <c r="E53">
        <v>8.92</v>
      </c>
      <c r="F53">
        <f t="shared" si="0"/>
        <v>8.92</v>
      </c>
      <c r="G53" t="s">
        <v>150</v>
      </c>
      <c r="H53" s="1" t="s">
        <v>127</v>
      </c>
    </row>
    <row r="54" spans="1:8" x14ac:dyDescent="0.25">
      <c r="A54" t="s">
        <v>128</v>
      </c>
      <c r="B54">
        <v>1</v>
      </c>
      <c r="C54" t="s">
        <v>129</v>
      </c>
      <c r="D54" t="s">
        <v>130</v>
      </c>
      <c r="E54">
        <v>2.08</v>
      </c>
      <c r="F54">
        <f t="shared" si="0"/>
        <v>2.08</v>
      </c>
      <c r="G54" t="s">
        <v>150</v>
      </c>
      <c r="H54" t="s">
        <v>131</v>
      </c>
    </row>
    <row r="55" spans="1:8" x14ac:dyDescent="0.25">
      <c r="A55" t="s">
        <v>132</v>
      </c>
      <c r="B55">
        <v>1</v>
      </c>
      <c r="C55" t="s">
        <v>133</v>
      </c>
      <c r="D55" t="s">
        <v>134</v>
      </c>
      <c r="E55">
        <v>2.89</v>
      </c>
      <c r="F55">
        <f t="shared" si="0"/>
        <v>2.89</v>
      </c>
      <c r="G55" t="s">
        <v>150</v>
      </c>
      <c r="H55" t="s">
        <v>135</v>
      </c>
    </row>
    <row r="56" spans="1:8" x14ac:dyDescent="0.25">
      <c r="A56" t="s">
        <v>136</v>
      </c>
      <c r="B56">
        <v>1</v>
      </c>
      <c r="C56" t="s">
        <v>137</v>
      </c>
      <c r="D56" t="s">
        <v>104</v>
      </c>
      <c r="E56">
        <v>2.54</v>
      </c>
      <c r="F56">
        <f t="shared" si="0"/>
        <v>2.54</v>
      </c>
      <c r="G56" t="s">
        <v>150</v>
      </c>
      <c r="H56" s="1" t="s">
        <v>138</v>
      </c>
    </row>
    <row r="57" spans="1:8" x14ac:dyDescent="0.25">
      <c r="A57" t="s">
        <v>139</v>
      </c>
      <c r="B57">
        <v>1</v>
      </c>
      <c r="C57" t="s">
        <v>140</v>
      </c>
      <c r="D57" t="s">
        <v>141</v>
      </c>
      <c r="E57">
        <v>1.27</v>
      </c>
      <c r="F57">
        <f t="shared" si="0"/>
        <v>1.27</v>
      </c>
      <c r="G57" t="s">
        <v>150</v>
      </c>
      <c r="H57" t="s">
        <v>142</v>
      </c>
    </row>
    <row r="58" spans="1:8" x14ac:dyDescent="0.25">
      <c r="A58" t="s">
        <v>143</v>
      </c>
      <c r="B58">
        <v>1</v>
      </c>
      <c r="C58" t="s">
        <v>144</v>
      </c>
      <c r="D58" t="s">
        <v>145</v>
      </c>
      <c r="E58">
        <v>0.30099999999999999</v>
      </c>
      <c r="F58">
        <f t="shared" si="0"/>
        <v>0.30099999999999999</v>
      </c>
      <c r="G58" t="s">
        <v>150</v>
      </c>
      <c r="H58" t="s">
        <v>146</v>
      </c>
    </row>
    <row r="60" spans="1:8" x14ac:dyDescent="0.25">
      <c r="F60">
        <f>SUM(F5:F58)</f>
        <v>49.918799999999997</v>
      </c>
    </row>
    <row r="61" spans="1:8" x14ac:dyDescent="0.25">
      <c r="E61" t="s">
        <v>151</v>
      </c>
      <c r="F61" s="2">
        <v>0.21</v>
      </c>
    </row>
    <row r="62" spans="1:8" x14ac:dyDescent="0.25">
      <c r="E62" t="s">
        <v>152</v>
      </c>
      <c r="F62">
        <f xml:space="preserve"> F60*(1+F61)</f>
        <v>60.401747999999998</v>
      </c>
      <c r="H62" s="1"/>
    </row>
    <row r="63" spans="1:8" x14ac:dyDescent="0.25">
      <c r="H63" s="1"/>
    </row>
    <row r="64" spans="1:8" x14ac:dyDescent="0.25">
      <c r="H64" s="1"/>
    </row>
    <row r="65" spans="5:8" x14ac:dyDescent="0.25">
      <c r="H65" s="1"/>
    </row>
    <row r="66" spans="5:8" x14ac:dyDescent="0.25">
      <c r="E66" t="s">
        <v>153</v>
      </c>
      <c r="F66">
        <v>36</v>
      </c>
    </row>
    <row r="67" spans="5:8" x14ac:dyDescent="0.25">
      <c r="E67" t="s">
        <v>154</v>
      </c>
      <c r="F67">
        <v>18</v>
      </c>
    </row>
    <row r="68" spans="5:8" x14ac:dyDescent="0.25">
      <c r="E68" t="s">
        <v>155</v>
      </c>
      <c r="F68">
        <v>25</v>
      </c>
    </row>
    <row r="69" spans="5:8" x14ac:dyDescent="0.25">
      <c r="E69" t="s">
        <v>156</v>
      </c>
      <c r="F69">
        <f>F66+F67+F68</f>
        <v>79</v>
      </c>
    </row>
    <row r="73" spans="5:8" x14ac:dyDescent="0.25">
      <c r="E73" t="s">
        <v>152</v>
      </c>
      <c r="F73">
        <f>F62+F69/2</f>
        <v>99.901747999999998</v>
      </c>
    </row>
  </sheetData>
  <hyperlinks>
    <hyperlink ref="H32" r:id="rId1"/>
    <hyperlink ref="H11" r:id="rId2"/>
    <hyperlink ref="H17" r:id="rId3"/>
    <hyperlink ref="H18" r:id="rId4"/>
    <hyperlink ref="H48" r:id="rId5"/>
    <hyperlink ref="H49" r:id="rId6"/>
    <hyperlink ref="H51" r:id="rId7"/>
    <hyperlink ref="H52" r:id="rId8"/>
    <hyperlink ref="H53" r:id="rId9"/>
    <hyperlink ref="H56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BOM_excelkut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 den Dries</dc:creator>
  <cp:lastModifiedBy>Thomas Van den Dries</cp:lastModifiedBy>
  <dcterms:created xsi:type="dcterms:W3CDTF">2017-10-11T21:09:25Z</dcterms:created>
  <dcterms:modified xsi:type="dcterms:W3CDTF">2017-11-06T20:40:41Z</dcterms:modified>
</cp:coreProperties>
</file>