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/>
  <mc:AlternateContent xmlns:mc="http://schemas.openxmlformats.org/markup-compatibility/2006">
    <mc:Choice Requires="x15">
      <x15ac:absPath xmlns:x15ac="http://schemas.microsoft.com/office/spreadsheetml/2010/11/ac" url="https://thomasmore365-my.sharepoint.com/personal/r0841715_student_thomasmore_be/Documents/"/>
    </mc:Choice>
  </mc:AlternateContent>
  <xr:revisionPtr revIDLastSave="0" documentId="8_{5E00D0AC-AFCE-4CE4-B657-8A979AE90688}" xr6:coauthVersionLast="45" xr6:coauthVersionMax="45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Gantt Chart" sheetId="3" r:id="rId1"/>
    <sheet name="Registration" sheetId="1" r:id="rId2"/>
    <sheet name="Database components" sheetId="5" r:id="rId3"/>
    <sheet name="Graphs" sheetId="13" r:id="rId4"/>
    <sheet name="Costs" sheetId="9" r:id="rId5"/>
    <sheet name="Product cost" sheetId="11" r:id="rId6"/>
    <sheet name="Production Cost" sheetId="10" r:id="rId7"/>
    <sheet name="Scan Matrix Keys" sheetId="6" r:id="rId8"/>
    <sheet name="Proposal Orders " sheetId="4" r:id="rId9"/>
  </sheets>
  <definedNames>
    <definedName name="Components">Table3[Number]</definedName>
    <definedName name="End" localSheetId="0">'Gantt Chart'!$E1</definedName>
    <definedName name="Progress" localSheetId="0">'Gantt Chart'!$D1</definedName>
    <definedName name="Project_Start">'Gantt Chart'!$B$3</definedName>
    <definedName name="Start" localSheetId="0">'Gantt Chart'!$C1</definedName>
  </definedNames>
  <calcPr calcId="191028" calcCompleted="0"/>
  <pivotCaches>
    <pivotCache cacheId="1310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F3" i="9"/>
  <c r="F4" i="9"/>
  <c r="F5" i="9"/>
  <c r="F6" i="9"/>
  <c r="F7" i="9"/>
  <c r="F8" i="9"/>
  <c r="F9" i="9"/>
  <c r="F10" i="9"/>
  <c r="F11" i="9"/>
  <c r="F12" i="9"/>
  <c r="F13" i="9"/>
  <c r="F6" i="5"/>
  <c r="C3" i="9"/>
  <c r="D3" i="9" s="1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/>
  <c r="C11" i="9"/>
  <c r="D11" i="9" s="1"/>
  <c r="C12" i="9"/>
  <c r="D12" i="9" s="1"/>
  <c r="C13" i="9"/>
  <c r="D13" i="9" s="1"/>
  <c r="C2" i="9"/>
  <c r="D2" i="9" s="1"/>
  <c r="F4" i="5"/>
  <c r="F5" i="5"/>
  <c r="F16" i="3" l="1"/>
  <c r="F17" i="3"/>
  <c r="F18" i="3"/>
  <c r="F19" i="3"/>
  <c r="F20" i="3"/>
  <c r="F21" i="3"/>
  <c r="F3" i="5" l="1"/>
  <c r="F2" i="5"/>
  <c r="E33" i="1"/>
  <c r="F28" i="1"/>
  <c r="F31" i="1"/>
  <c r="E32" i="1"/>
  <c r="D38" i="3"/>
  <c r="F40" i="3"/>
  <c r="D24" i="3"/>
  <c r="E62" i="3"/>
  <c r="D62" i="3"/>
  <c r="C62" i="3"/>
  <c r="E57" i="3"/>
  <c r="C57" i="3"/>
  <c r="D57" i="3"/>
  <c r="D51" i="3"/>
  <c r="E51" i="3"/>
  <c r="C51" i="3"/>
  <c r="E45" i="3"/>
  <c r="D45" i="3"/>
  <c r="C45" i="3"/>
  <c r="E38" i="3"/>
  <c r="C38" i="3"/>
  <c r="E24" i="3"/>
  <c r="C24" i="3"/>
  <c r="C12" i="3"/>
  <c r="E12" i="3"/>
  <c r="F67" i="3"/>
  <c r="F23" i="3"/>
  <c r="F25" i="3"/>
  <c r="F26" i="3"/>
  <c r="F27" i="3"/>
  <c r="F28" i="3"/>
  <c r="F14" i="3"/>
  <c r="F15" i="3"/>
  <c r="F30" i="3"/>
  <c r="F37" i="3"/>
  <c r="F24" i="3" l="1"/>
  <c r="D13" i="3"/>
  <c r="D12" i="3" s="1"/>
  <c r="D7" i="3" s="1"/>
  <c r="F13" i="3" l="1"/>
  <c r="E31" i="1"/>
  <c r="F44" i="3" l="1"/>
  <c r="F46" i="3"/>
  <c r="F49" i="3"/>
  <c r="F50" i="3"/>
  <c r="F52" i="3"/>
  <c r="F55" i="3"/>
  <c r="F56" i="3"/>
  <c r="F58" i="3"/>
  <c r="F59" i="3"/>
  <c r="F61" i="3"/>
  <c r="F63" i="3"/>
  <c r="F64" i="3"/>
  <c r="F45" i="3" l="1"/>
  <c r="F38" i="3"/>
  <c r="F65" i="3" l="1"/>
  <c r="F66" i="3"/>
  <c r="F68" i="3"/>
  <c r="F69" i="3"/>
  <c r="F57" i="3" l="1"/>
  <c r="F51" i="3" l="1"/>
  <c r="D8" i="3"/>
  <c r="F62" i="3"/>
  <c r="E18" i="1" l="1"/>
  <c r="F7" i="4"/>
  <c r="C8" i="3" l="1"/>
  <c r="E8" i="3" l="1"/>
  <c r="F11" i="3"/>
  <c r="F10" i="3"/>
  <c r="F12" i="3" l="1"/>
  <c r="F6" i="4"/>
  <c r="F5" i="4" l="1"/>
  <c r="F4" i="4"/>
  <c r="F3" i="4"/>
  <c r="F2" i="4"/>
  <c r="E4" i="1" l="1"/>
  <c r="E3" i="1" l="1"/>
  <c r="F9" i="3"/>
  <c r="F6" i="3" l="1"/>
  <c r="F8" i="3" l="1"/>
  <c r="G4" i="3" l="1"/>
  <c r="G3" i="3" s="1"/>
  <c r="H4" i="3" l="1"/>
  <c r="H5" i="3" l="1"/>
  <c r="I4" i="3"/>
  <c r="J4" i="3" s="1"/>
  <c r="J5" i="3" s="1"/>
  <c r="G5" i="3"/>
  <c r="F10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5" i="1"/>
  <c r="F4" i="1"/>
  <c r="F3" i="1"/>
  <c r="G137" i="1" l="1"/>
  <c r="G228" i="1"/>
  <c r="G172" i="1"/>
  <c r="G116" i="1"/>
  <c r="G235" i="1"/>
  <c r="G179" i="1"/>
  <c r="G123" i="1"/>
  <c r="G186" i="1"/>
  <c r="G130" i="1"/>
  <c r="G74" i="1"/>
  <c r="G81" i="1"/>
  <c r="G193" i="1"/>
  <c r="G200" i="1"/>
  <c r="G144" i="1"/>
  <c r="G207" i="1"/>
  <c r="G214" i="1"/>
  <c r="G158" i="1"/>
  <c r="G102" i="1"/>
  <c r="G88" i="1"/>
  <c r="G151" i="1"/>
  <c r="G95" i="1"/>
  <c r="G221" i="1"/>
  <c r="G165" i="1"/>
  <c r="G109" i="1"/>
  <c r="G67" i="1"/>
  <c r="K4" i="3"/>
  <c r="K5" i="3" s="1"/>
  <c r="I5" i="3"/>
  <c r="G60" i="1"/>
  <c r="G53" i="1"/>
  <c r="G18" i="1"/>
  <c r="G25" i="1"/>
  <c r="G32" i="1"/>
  <c r="G39" i="1"/>
  <c r="G46" i="1"/>
  <c r="G11" i="1"/>
  <c r="G4" i="1"/>
  <c r="F247" i="1"/>
  <c r="G247" i="1" s="1"/>
  <c r="L4" i="3" l="1"/>
  <c r="L5" i="3" s="1"/>
  <c r="M4" i="3" l="1"/>
  <c r="M5" i="3" s="1"/>
  <c r="N4" i="3" l="1"/>
  <c r="O4" i="3" s="1"/>
  <c r="K3" i="3"/>
  <c r="N5" i="3" l="1"/>
  <c r="N3" i="3"/>
  <c r="O5" i="3"/>
  <c r="P4" i="3"/>
  <c r="P5" i="3" l="1"/>
  <c r="Q4" i="3"/>
  <c r="R4" i="3" l="1"/>
  <c r="Q5" i="3"/>
  <c r="S4" i="3" l="1"/>
  <c r="R5" i="3"/>
  <c r="T4" i="3" l="1"/>
  <c r="U4" i="3" s="1"/>
  <c r="S5" i="3"/>
  <c r="U5" i="3" l="1"/>
  <c r="V4" i="3"/>
  <c r="U3" i="3"/>
  <c r="T5" i="3"/>
  <c r="R3" i="3"/>
  <c r="V5" i="3" l="1"/>
  <c r="W4" i="3"/>
  <c r="X4" i="3" l="1"/>
  <c r="W5" i="3"/>
  <c r="Y4" i="3" l="1"/>
  <c r="X5" i="3"/>
  <c r="Y5" i="3" l="1"/>
  <c r="Z4" i="3"/>
  <c r="Z5" i="3" l="1"/>
  <c r="AA4" i="3"/>
  <c r="AB4" i="3" l="1"/>
  <c r="Y3" i="3"/>
  <c r="AA5" i="3"/>
  <c r="AC4" i="3" l="1"/>
  <c r="AB5" i="3"/>
  <c r="AB3" i="3"/>
  <c r="AD4" i="3" l="1"/>
  <c r="AC5" i="3"/>
  <c r="AE4" i="3" l="1"/>
  <c r="AD5" i="3"/>
  <c r="AF4" i="3" l="1"/>
  <c r="AE5" i="3"/>
  <c r="AG4" i="3" l="1"/>
  <c r="AF5" i="3"/>
  <c r="AG5" i="3" l="1"/>
  <c r="AH4" i="3"/>
  <c r="AI4" i="3" l="1"/>
  <c r="AH5" i="3"/>
  <c r="AF3" i="3"/>
  <c r="AJ4" i="3" l="1"/>
  <c r="AI3" i="3"/>
  <c r="AI5" i="3"/>
  <c r="AJ5" i="3" l="1"/>
  <c r="AK4" i="3"/>
  <c r="AK5" i="3" l="1"/>
  <c r="AL4" i="3"/>
  <c r="AM4" i="3" l="1"/>
  <c r="AL5" i="3"/>
  <c r="AN4" i="3" l="1"/>
  <c r="AM5" i="3"/>
  <c r="AO4" i="3" l="1"/>
  <c r="AP4" i="3" s="1"/>
  <c r="AN5" i="3"/>
  <c r="AP3" i="3" l="1"/>
  <c r="AQ4" i="3"/>
  <c r="AP5" i="3"/>
  <c r="AM3" i="3"/>
  <c r="AO5" i="3"/>
  <c r="AQ5" i="3" l="1"/>
  <c r="AR4" i="3"/>
  <c r="AR5" i="3" l="1"/>
  <c r="AS4" i="3"/>
  <c r="AS5" i="3" l="1"/>
  <c r="AT4" i="3"/>
  <c r="AT5" i="3" l="1"/>
  <c r="AU4" i="3"/>
  <c r="AV4" i="3" l="1"/>
  <c r="AU5" i="3"/>
  <c r="AW4" i="3" l="1"/>
  <c r="AT3" i="3"/>
  <c r="AV5" i="3"/>
  <c r="AW3" i="3" l="1"/>
  <c r="AX4" i="3"/>
  <c r="AW5" i="3"/>
  <c r="AX5" i="3" l="1"/>
  <c r="AY4" i="3"/>
  <c r="AY5" i="3" l="1"/>
  <c r="AZ4" i="3"/>
  <c r="BA4" i="3" l="1"/>
  <c r="AZ5" i="3"/>
  <c r="BA5" i="3" l="1"/>
  <c r="BB4" i="3"/>
  <c r="BB5" i="3" l="1"/>
  <c r="BC4" i="3"/>
  <c r="BC5" i="3" l="1"/>
  <c r="BD4" i="3"/>
  <c r="BA3" i="3"/>
  <c r="BE4" i="3" l="1"/>
  <c r="BD3" i="3"/>
  <c r="BD5" i="3"/>
  <c r="BE5" i="3" l="1"/>
  <c r="BF4" i="3"/>
  <c r="BF5" i="3" l="1"/>
  <c r="BG4" i="3"/>
  <c r="BG5" i="3" l="1"/>
  <c r="BH4" i="3"/>
  <c r="BH5" i="3" l="1"/>
  <c r="BI4" i="3"/>
  <c r="BI5" i="3" l="1"/>
  <c r="BJ4" i="3"/>
  <c r="BJ5" i="3" l="1"/>
  <c r="BK4" i="3"/>
  <c r="BH3" i="3"/>
  <c r="BL4" i="3" l="1"/>
  <c r="BK3" i="3"/>
  <c r="BK5" i="3"/>
  <c r="BM4" i="3" l="1"/>
  <c r="BL5" i="3"/>
  <c r="BM5" i="3" l="1"/>
  <c r="BN4" i="3"/>
  <c r="BN5" i="3" l="1"/>
  <c r="BO4" i="3"/>
  <c r="BP4" i="3" l="1"/>
  <c r="BO5" i="3"/>
  <c r="BQ4" i="3" l="1"/>
  <c r="BP5" i="3"/>
  <c r="BO3" i="3" l="1"/>
  <c r="BR4" i="3"/>
  <c r="BQ5" i="3"/>
  <c r="BR5" i="3" l="1"/>
  <c r="BR3" i="3"/>
  <c r="BS4" i="3"/>
  <c r="BS5" i="3" l="1"/>
  <c r="BT4" i="3"/>
  <c r="BU4" i="3" l="1"/>
  <c r="BT5" i="3"/>
  <c r="BV4" i="3" l="1"/>
  <c r="BU5" i="3"/>
  <c r="BV5" i="3" l="1"/>
  <c r="BW4" i="3"/>
  <c r="BW5" i="3" l="1"/>
  <c r="BX4" i="3"/>
  <c r="BV3" i="3" l="1"/>
  <c r="BX5" i="3"/>
  <c r="F7" i="3"/>
</calcChain>
</file>

<file path=xl/sharedStrings.xml><?xml version="1.0" encoding="utf-8"?>
<sst xmlns="http://schemas.openxmlformats.org/spreadsheetml/2006/main" count="452" uniqueCount="174">
  <si>
    <t>Practise enterprise 1 By Thomas Van Nuffel</t>
  </si>
  <si>
    <t>Task</t>
  </si>
  <si>
    <t>Start</t>
  </si>
  <si>
    <t>Progress</t>
  </si>
  <si>
    <t>End</t>
  </si>
  <si>
    <t xml:space="preserve"> </t>
  </si>
  <si>
    <t>Urenregistratie!A1</t>
  </si>
  <si>
    <t xml:space="preserve">Total: </t>
  </si>
  <si>
    <t>Preparations</t>
  </si>
  <si>
    <t>https://www.youtube.com/watch?v=un8j6QqpYa0&amp;t=646s</t>
  </si>
  <si>
    <t>Knowing how this works</t>
  </si>
  <si>
    <t>Getting a Gantt Chart</t>
  </si>
  <si>
    <t>..\Theory</t>
  </si>
  <si>
    <t>Theory</t>
  </si>
  <si>
    <t>..\Theory\XC888</t>
  </si>
  <si>
    <t>Datasheet XC888</t>
  </si>
  <si>
    <t>Sensor Research</t>
  </si>
  <si>
    <t>Scan matrix keys + leds</t>
  </si>
  <si>
    <t>Digital and analog reading of a pin</t>
  </si>
  <si>
    <t>Digital to analog conversion</t>
  </si>
  <si>
    <t>Store data on external drives</t>
  </si>
  <si>
    <t>Communication XC888s</t>
  </si>
  <si>
    <t>PWM</t>
  </si>
  <si>
    <t>MIDI</t>
  </si>
  <si>
    <t>Documentation</t>
  </si>
  <si>
    <t>..\Theory\MIDI</t>
  </si>
  <si>
    <t>MIDI documentation</t>
  </si>
  <si>
    <t>..\Theory\converter analog to digital\Analog to digital conversion 1.0.docx</t>
  </si>
  <si>
    <t>Analog to digital conversion</t>
  </si>
  <si>
    <t>Scan matrix keys</t>
  </si>
  <si>
    <t>Matrix for driving leds</t>
  </si>
  <si>
    <t>Sound</t>
  </si>
  <si>
    <t>Hearing</t>
  </si>
  <si>
    <t>Sensors</t>
  </si>
  <si>
    <t>Storage management</t>
  </si>
  <si>
    <t>Terminology</t>
  </si>
  <si>
    <t>Schematics</t>
  </si>
  <si>
    <t>The schematic of my project</t>
  </si>
  <si>
    <t>Scan Matrix keys</t>
  </si>
  <si>
    <t>Scan Matrix leds</t>
  </si>
  <si>
    <t>Place of XC888(s) and input and output</t>
  </si>
  <si>
    <t>To-do</t>
  </si>
  <si>
    <t>..\Theory\Scan Matrix</t>
  </si>
  <si>
    <t>Figure out scan Matrix</t>
  </si>
  <si>
    <t>Using the buzzer of the XC888</t>
  </si>
  <si>
    <t>Searching wavetables</t>
  </si>
  <si>
    <t>Designs and buildings</t>
  </si>
  <si>
    <t>Design PCB</t>
  </si>
  <si>
    <t>Housing distance and laser</t>
  </si>
  <si>
    <t>Pedal</t>
  </si>
  <si>
    <t>3D printed things</t>
  </si>
  <si>
    <t>Extra</t>
  </si>
  <si>
    <t>..\Theory\converter analog to digital</t>
  </si>
  <si>
    <t>Analog to digital converter</t>
  </si>
  <si>
    <t>Input amplifier to output</t>
  </si>
  <si>
    <t>LED's on output</t>
  </si>
  <si>
    <t>Practise Enterprise book</t>
  </si>
  <si>
    <t>Practise Enterprise 1 book</t>
  </si>
  <si>
    <t>Practise Enterprise 1</t>
  </si>
  <si>
    <t>Day</t>
  </si>
  <si>
    <t>Date</t>
  </si>
  <si>
    <t>Subject</t>
  </si>
  <si>
    <t>What did you do ?</t>
  </si>
  <si>
    <t>Time spend in minutes</t>
  </si>
  <si>
    <t>Total hours</t>
  </si>
  <si>
    <t>Subtotals</t>
  </si>
  <si>
    <t>Daarvoor</t>
  </si>
  <si>
    <t>MIDI theory                      Asking Permission</t>
  </si>
  <si>
    <t>documentation                     Sending mails</t>
  </si>
  <si>
    <t>Ma</t>
  </si>
  <si>
    <t>Which messages have which parameters</t>
  </si>
  <si>
    <t>Di</t>
  </si>
  <si>
    <t>Wo</t>
  </si>
  <si>
    <t>Do</t>
  </si>
  <si>
    <t>Vr</t>
  </si>
  <si>
    <t>Za</t>
  </si>
  <si>
    <t>Zo</t>
  </si>
  <si>
    <t>To do</t>
  </si>
  <si>
    <t>Search for components online</t>
  </si>
  <si>
    <t>Excel</t>
  </si>
  <si>
    <t>Gant chart aangevuld</t>
  </si>
  <si>
    <t>Documentation ready on drive</t>
  </si>
  <si>
    <t>Schematic + Theory</t>
  </si>
  <si>
    <t>Matrices keys + leds on tinkercad         XC888 datasheet</t>
  </si>
  <si>
    <t>Schematic</t>
  </si>
  <si>
    <t>Scan matrix of keyboard on multisim</t>
  </si>
  <si>
    <t>Excel + documentation</t>
  </si>
  <si>
    <t>Gantt Chart                                   What is sound ?</t>
  </si>
  <si>
    <t>Number</t>
  </si>
  <si>
    <t>Group</t>
  </si>
  <si>
    <t>Name</t>
  </si>
  <si>
    <t>Price</t>
  </si>
  <si>
    <t>Units</t>
  </si>
  <si>
    <t>Price/ Unit</t>
  </si>
  <si>
    <t>Datasheet</t>
  </si>
  <si>
    <t>Website</t>
  </si>
  <si>
    <t>HC-04SR</t>
  </si>
  <si>
    <t>Distance sensor</t>
  </si>
  <si>
    <t>Laser diode</t>
  </si>
  <si>
    <t>test 1</t>
  </si>
  <si>
    <t>test 2</t>
  </si>
  <si>
    <t>test 3</t>
  </si>
  <si>
    <t>Material</t>
  </si>
  <si>
    <t>Sum of Purchased quantity</t>
  </si>
  <si>
    <t>Purchased quantity</t>
  </si>
  <si>
    <t>Total Price</t>
  </si>
  <si>
    <t>Used</t>
  </si>
  <si>
    <t>w1</t>
  </si>
  <si>
    <t>w2</t>
  </si>
  <si>
    <t>Note</t>
  </si>
  <si>
    <t>Place Piano</t>
  </si>
  <si>
    <t>DO1</t>
  </si>
  <si>
    <t>FAk4</t>
  </si>
  <si>
    <t>DOk1</t>
  </si>
  <si>
    <t>SOL4</t>
  </si>
  <si>
    <t>RE1</t>
  </si>
  <si>
    <t>SOLk4</t>
  </si>
  <si>
    <t>REk1</t>
  </si>
  <si>
    <t>LA4</t>
  </si>
  <si>
    <t>MI1</t>
  </si>
  <si>
    <t>LAk4</t>
  </si>
  <si>
    <t>FA1</t>
  </si>
  <si>
    <t>SI4</t>
  </si>
  <si>
    <t>FAk1</t>
  </si>
  <si>
    <t>DO4</t>
  </si>
  <si>
    <t>SOL1</t>
  </si>
  <si>
    <t>DOk4</t>
  </si>
  <si>
    <t>SOLk1</t>
  </si>
  <si>
    <t>RE4</t>
  </si>
  <si>
    <t>LA1</t>
  </si>
  <si>
    <t>REk4</t>
  </si>
  <si>
    <t>LAk1</t>
  </si>
  <si>
    <t>MI4</t>
  </si>
  <si>
    <t>SI1</t>
  </si>
  <si>
    <t>FA4</t>
  </si>
  <si>
    <t>FAk2</t>
  </si>
  <si>
    <t>FAk3</t>
  </si>
  <si>
    <t>SOL2</t>
  </si>
  <si>
    <t>SOL3</t>
  </si>
  <si>
    <t>SOLk2</t>
  </si>
  <si>
    <t>SOLk3</t>
  </si>
  <si>
    <t>LA2</t>
  </si>
  <si>
    <t>LA3</t>
  </si>
  <si>
    <t>LAk2</t>
  </si>
  <si>
    <t>LAk3</t>
  </si>
  <si>
    <t>SI2</t>
  </si>
  <si>
    <t>SI3</t>
  </si>
  <si>
    <t>DO5</t>
  </si>
  <si>
    <t>DO3</t>
  </si>
  <si>
    <t>/</t>
  </si>
  <si>
    <t>DOk3</t>
  </si>
  <si>
    <t>RE3</t>
  </si>
  <si>
    <t>REk3</t>
  </si>
  <si>
    <t>MI3</t>
  </si>
  <si>
    <t>FA3</t>
  </si>
  <si>
    <t>DO2</t>
  </si>
  <si>
    <t>DOk2</t>
  </si>
  <si>
    <t>RE2</t>
  </si>
  <si>
    <t>REk2</t>
  </si>
  <si>
    <t>MI2</t>
  </si>
  <si>
    <t>FA2</t>
  </si>
  <si>
    <t>Component</t>
  </si>
  <si>
    <t>Price/Unit</t>
  </si>
  <si>
    <t>Pieces</t>
  </si>
  <si>
    <t>Verzending</t>
  </si>
  <si>
    <t>HC-SR04</t>
  </si>
  <si>
    <t>shorturl.at/bhIM8</t>
  </si>
  <si>
    <t>HC-SR04 x2</t>
  </si>
  <si>
    <t>Sliders</t>
  </si>
  <si>
    <t>RS60112-LIN100K</t>
  </si>
  <si>
    <t>Light</t>
  </si>
  <si>
    <t>Microcontroller</t>
  </si>
  <si>
    <t>NXP LPC1114FBD48/302</t>
  </si>
  <si>
    <t>shorturl.at/dnsxA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</si>
</sst>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d\ mmm\ yyyy"/>
    <numFmt numFmtId="165" formatCode="0.0&quot;u&quot;"/>
    <numFmt numFmtId="166" formatCode="&quot;Total hours: &quot;0&quot;u&quot;"/>
    <numFmt numFmtId="167" formatCode="0&quot; mins&quot;"/>
    <numFmt numFmtId="168" formatCode="&quot;Total:&quot;\ 0.0&quot;u&quot;"/>
    <numFmt numFmtId="169" formatCode="_-[$€-813]\ * #,##0.00_-;\-[$€-813]\ * #,##0.00_-;_-[$€-813]\ * &quot;-&quot;??_-;_-@_-"/>
    <numFmt numFmtId="170" formatCode="d"/>
    <numFmt numFmtId="171" formatCode="d/mm\ &quot;-&quot;"/>
    <numFmt numFmtId="172" formatCode="d/mm"/>
    <numFmt numFmtId="173" formatCode="&quot;Project Start:&quot;\ d/mm/yyyy"/>
    <numFmt numFmtId="174" formatCode="&quot;Week:&quot;0"/>
    <numFmt numFmtId="175" formatCode="[$-813]dd\ mmm\ yy;@"/>
    <numFmt numFmtId="176" formatCode="_ * #,##0_ ;_ * \-#,##0_ ;_ * &quot;-&quot;??_ ;_ @_ "/>
  </numFmts>
  <fonts count="27">
    <font>
      <sz val="10"/>
      <color rgb="FF000000"/>
      <name val="Arial"/>
    </font>
    <font>
      <sz val="11"/>
      <color theme="1"/>
      <name val="Arial"/>
      <family val="2"/>
      <scheme val="minor"/>
    </font>
    <font>
      <sz val="18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11"/>
      <color theme="0"/>
      <name val="Arial"/>
      <family val="2"/>
      <scheme val="minor"/>
    </font>
    <font>
      <sz val="10"/>
      <color rgb="FF000000"/>
      <name val="Arial"/>
      <family val="2"/>
    </font>
    <font>
      <b/>
      <sz val="15"/>
      <color theme="3"/>
      <name val="Arial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12"/>
      <color rgb="FF000000"/>
      <name val="Calibri"/>
      <family val="2"/>
    </font>
    <font>
      <b/>
      <sz val="15"/>
      <color theme="3"/>
      <name val="Adobe Heiti Std R"/>
      <family val="2"/>
      <charset val="128"/>
    </font>
    <font>
      <sz val="10"/>
      <color theme="0"/>
      <name val="Calibri"/>
      <family val="2"/>
    </font>
    <font>
      <sz val="12"/>
      <color theme="0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</font>
    <font>
      <sz val="12"/>
      <name val="Calibri"/>
      <family val="2"/>
    </font>
    <font>
      <sz val="10"/>
      <name val="Calibri"/>
      <family val="2"/>
    </font>
    <font>
      <u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2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B86F2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indexed="64"/>
      </patternFill>
    </fill>
  </fills>
  <borders count="8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rgb="FF3F3F3F"/>
      </bottom>
      <diagonal/>
    </border>
    <border>
      <left/>
      <right/>
      <top/>
      <bottom style="thick">
        <color rgb="FF3F3F3F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rgb="FF3F3F3F"/>
      </right>
      <top style="thick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ck">
        <color indexed="64"/>
      </top>
      <bottom style="double">
        <color rgb="FF3F3F3F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ouble">
        <color rgb="FF3F3F3F"/>
      </right>
      <top style="double">
        <color rgb="FF3F3F3F"/>
      </top>
      <bottom/>
      <diagonal/>
    </border>
    <border>
      <left style="thick">
        <color indexed="64"/>
      </left>
      <right style="double">
        <color rgb="FF3F3F3F"/>
      </right>
      <top style="thin">
        <color indexed="64"/>
      </top>
      <bottom style="thick">
        <color indexed="64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rgb="FF3F3F3F"/>
      </bottom>
      <diagonal/>
    </border>
    <border>
      <left/>
      <right style="thick">
        <color indexed="64"/>
      </right>
      <top/>
      <bottom style="double">
        <color rgb="FF3F3F3F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n">
        <color auto="1"/>
      </bottom>
      <diagonal/>
    </border>
    <border>
      <left/>
      <right/>
      <top style="thick">
        <color indexed="64"/>
      </top>
      <bottom style="thin">
        <color auto="1"/>
      </bottom>
      <diagonal/>
    </border>
    <border>
      <left/>
      <right style="medium">
        <color indexed="64"/>
      </right>
      <top style="thick">
        <color indexed="64"/>
      </top>
      <bottom style="thin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auto="1"/>
      </bottom>
      <diagonal/>
    </border>
    <border>
      <left/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rgb="FF3F3F3F"/>
      </top>
      <bottom style="thick">
        <color rgb="FF3F3F3F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rgb="FF3F3F3F"/>
      </left>
      <right/>
      <top/>
      <bottom style="thick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indexed="64"/>
      </bottom>
      <diagonal/>
    </border>
    <border>
      <left style="thick">
        <color indexed="64"/>
      </left>
      <right style="double">
        <color rgb="FF3F3F3F"/>
      </right>
      <top style="double">
        <color rgb="FF3F3F3F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0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Dashed">
        <color rgb="FF3F3F3F"/>
      </left>
      <right style="thin">
        <color rgb="FF3F3F3F"/>
      </right>
      <top style="thick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ck">
        <color rgb="FF3F3F3F"/>
      </top>
      <bottom style="thin">
        <color rgb="FF3F3F3F"/>
      </bottom>
      <diagonal/>
    </border>
    <border>
      <left style="mediumDashed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Dashed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double">
        <color rgb="FF3F3F3F"/>
      </left>
      <right/>
      <top style="thick">
        <color rgb="FF3F3F3F"/>
      </top>
      <bottom/>
      <diagonal/>
    </border>
    <border>
      <left/>
      <right/>
      <top style="thick">
        <color rgb="FF3F3F3F"/>
      </top>
      <bottom/>
      <diagonal/>
    </border>
    <border>
      <left/>
      <right style="thick">
        <color indexed="64"/>
      </right>
      <top style="thick">
        <color rgb="FF3F3F3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9" fontId="9" fillId="0" borderId="0" applyFont="0" applyFill="0" applyBorder="0" applyAlignment="0" applyProtection="0"/>
    <xf numFmtId="0" fontId="10" fillId="0" borderId="34" applyNumberFormat="0" applyFill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19" fillId="0" borderId="0" applyNumberForma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310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0" fillId="0" borderId="0" xfId="0"/>
    <xf numFmtId="164" fontId="5" fillId="4" borderId="1" xfId="1" applyNumberForma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4" borderId="0" xfId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Font="1" applyAlignment="1"/>
    <xf numFmtId="0" fontId="6" fillId="3" borderId="4" xfId="0" applyFont="1" applyFill="1" applyBorder="1" applyAlignment="1">
      <alignment horizontal="center" vertical="center"/>
    </xf>
    <xf numFmtId="166" fontId="0" fillId="4" borderId="1" xfId="1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 wrapText="1"/>
    </xf>
    <xf numFmtId="164" fontId="5" fillId="4" borderId="2" xfId="1" applyNumberFormat="1" applyBorder="1" applyAlignment="1">
      <alignment horizontal="center" vertical="center" wrapText="1"/>
    </xf>
    <xf numFmtId="164" fontId="5" fillId="4" borderId="3" xfId="1" applyNumberFormat="1" applyBorder="1" applyAlignment="1">
      <alignment horizontal="center" vertical="center" wrapText="1"/>
    </xf>
    <xf numFmtId="164" fontId="5" fillId="4" borderId="9" xfId="1" applyNumberForma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7" fontId="4" fillId="0" borderId="10" xfId="0" applyNumberFormat="1" applyFont="1" applyBorder="1" applyAlignment="1">
      <alignment horizontal="center" vertical="center" wrapText="1"/>
    </xf>
    <xf numFmtId="0" fontId="1" fillId="5" borderId="13" xfId="2" applyBorder="1" applyAlignment="1">
      <alignment horizontal="center" vertical="center" wrapText="1"/>
    </xf>
    <xf numFmtId="167" fontId="1" fillId="5" borderId="13" xfId="2" applyNumberFormat="1" applyBorder="1" applyAlignment="1">
      <alignment horizontal="center" vertical="center" wrapText="1"/>
    </xf>
    <xf numFmtId="164" fontId="5" fillId="4" borderId="14" xfId="1" applyNumberFormat="1" applyBorder="1" applyAlignment="1">
      <alignment horizontal="center" vertical="center" wrapText="1"/>
    </xf>
    <xf numFmtId="164" fontId="5" fillId="4" borderId="15" xfId="1" applyNumberForma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7" fontId="4" fillId="0" borderId="6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4" fontId="5" fillId="4" borderId="17" xfId="1" applyNumberFormat="1" applyBorder="1" applyAlignment="1">
      <alignment horizontal="center" vertical="center" wrapText="1"/>
    </xf>
    <xf numFmtId="164" fontId="5" fillId="4" borderId="1" xfId="1" applyNumberForma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7" fontId="4" fillId="0" borderId="0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4" fontId="5" fillId="4" borderId="19" xfId="1" applyNumberFormat="1" applyBorder="1" applyAlignment="1">
      <alignment horizontal="center" vertical="center" wrapText="1"/>
    </xf>
    <xf numFmtId="164" fontId="5" fillId="4" borderId="20" xfId="1" applyNumberFormat="1" applyBorder="1" applyAlignment="1">
      <alignment horizontal="center" vertical="center" wrapText="1"/>
    </xf>
    <xf numFmtId="164" fontId="5" fillId="4" borderId="21" xfId="1" applyNumberFormat="1" applyBorder="1" applyAlignment="1">
      <alignment horizontal="center" vertical="center" wrapText="1"/>
    </xf>
    <xf numFmtId="165" fontId="3" fillId="0" borderId="23" xfId="0" applyNumberFormat="1" applyFont="1" applyBorder="1" applyAlignment="1">
      <alignment horizontal="center" vertical="center" wrapText="1"/>
    </xf>
    <xf numFmtId="165" fontId="3" fillId="0" borderId="24" xfId="0" applyNumberFormat="1" applyFont="1" applyBorder="1" applyAlignment="1">
      <alignment horizontal="center" vertical="center" wrapText="1"/>
    </xf>
    <xf numFmtId="0" fontId="6" fillId="0" borderId="0" xfId="0" applyFont="1" applyAlignment="1"/>
    <xf numFmtId="0" fontId="3" fillId="3" borderId="25" xfId="0" applyNumberFormat="1" applyFont="1" applyFill="1" applyBorder="1" applyAlignment="1">
      <alignment horizontal="center" vertical="center"/>
    </xf>
    <xf numFmtId="165" fontId="1" fillId="5" borderId="5" xfId="2" applyNumberForma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center"/>
    </xf>
    <xf numFmtId="9" fontId="5" fillId="4" borderId="1" xfId="1" applyNumberForma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5" applyNumberFormat="1" applyFont="1" applyAlignment="1">
      <alignment horizontal="center" vertical="center"/>
    </xf>
    <xf numFmtId="173" fontId="13" fillId="7" borderId="35" xfId="4" applyNumberFormat="1" applyFont="1" applyBorder="1" applyAlignment="1">
      <alignment horizontal="center" vertical="center"/>
    </xf>
    <xf numFmtId="174" fontId="13" fillId="7" borderId="35" xfId="4" applyNumberFormat="1" applyFont="1" applyBorder="1" applyAlignment="1">
      <alignment horizontal="center" vertical="center"/>
    </xf>
    <xf numFmtId="0" fontId="11" fillId="0" borderId="0" xfId="5" applyNumberFormat="1" applyFont="1"/>
    <xf numFmtId="170" fontId="12" fillId="5" borderId="31" xfId="2" applyNumberFormat="1" applyFont="1" applyBorder="1" applyAlignment="1">
      <alignment horizontal="center" vertical="center"/>
    </xf>
    <xf numFmtId="170" fontId="12" fillId="5" borderId="13" xfId="2" applyNumberFormat="1" applyFont="1" applyBorder="1" applyAlignment="1">
      <alignment horizontal="center" vertical="center"/>
    </xf>
    <xf numFmtId="170" fontId="12" fillId="5" borderId="32" xfId="2" applyNumberFormat="1" applyFont="1" applyBorder="1" applyAlignment="1">
      <alignment horizontal="center" vertical="center"/>
    </xf>
    <xf numFmtId="170" fontId="12" fillId="5" borderId="38" xfId="2" applyNumberFormat="1" applyFont="1" applyBorder="1" applyAlignment="1">
      <alignment horizontal="center" vertical="center"/>
    </xf>
    <xf numFmtId="170" fontId="12" fillId="5" borderId="39" xfId="2" applyNumberFormat="1" applyFont="1" applyBorder="1" applyAlignment="1">
      <alignment horizontal="center" vertical="center"/>
    </xf>
    <xf numFmtId="170" fontId="12" fillId="5" borderId="40" xfId="2" applyNumberFormat="1" applyFont="1" applyBorder="1" applyAlignment="1">
      <alignment horizontal="center" vertical="center"/>
    </xf>
    <xf numFmtId="170" fontId="12" fillId="5" borderId="37" xfId="2" applyNumberFormat="1" applyFont="1" applyBorder="1" applyAlignment="1">
      <alignment horizontal="center" vertical="center"/>
    </xf>
    <xf numFmtId="0" fontId="14" fillId="7" borderId="30" xfId="4" applyFont="1" applyBorder="1" applyAlignment="1">
      <alignment horizontal="center" vertical="center"/>
    </xf>
    <xf numFmtId="0" fontId="15" fillId="8" borderId="30" xfId="0" applyFont="1" applyFill="1" applyBorder="1" applyAlignment="1">
      <alignment vertical="center"/>
    </xf>
    <xf numFmtId="0" fontId="15" fillId="8" borderId="30" xfId="0" applyFont="1" applyFill="1" applyBorder="1" applyAlignment="1">
      <alignment horizontal="center" vertical="center"/>
    </xf>
    <xf numFmtId="0" fontId="15" fillId="8" borderId="0" xfId="0" applyFont="1" applyFill="1" applyAlignment="1">
      <alignment vertical="center"/>
    </xf>
    <xf numFmtId="0" fontId="15" fillId="8" borderId="33" xfId="0" applyFont="1" applyFill="1" applyBorder="1" applyAlignment="1">
      <alignment vertical="center"/>
    </xf>
    <xf numFmtId="0" fontId="15" fillId="9" borderId="30" xfId="0" applyFont="1" applyFill="1" applyBorder="1" applyAlignment="1">
      <alignment vertical="center"/>
    </xf>
    <xf numFmtId="0" fontId="15" fillId="9" borderId="30" xfId="0" applyFont="1" applyFill="1" applyBorder="1" applyAlignment="1">
      <alignment horizontal="center" vertical="center"/>
    </xf>
    <xf numFmtId="0" fontId="15" fillId="9" borderId="0" xfId="0" applyFont="1" applyFill="1" applyAlignment="1">
      <alignment vertical="center"/>
    </xf>
    <xf numFmtId="14" fontId="11" fillId="10" borderId="33" xfId="0" applyNumberFormat="1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170" fontId="12" fillId="5" borderId="46" xfId="2" applyNumberFormat="1" applyFont="1" applyBorder="1" applyAlignment="1">
      <alignment horizontal="center" vertical="center"/>
    </xf>
    <xf numFmtId="170" fontId="12" fillId="5" borderId="36" xfId="2" applyNumberFormat="1" applyFont="1" applyBorder="1" applyAlignment="1">
      <alignment horizontal="center" vertical="center"/>
    </xf>
    <xf numFmtId="170" fontId="12" fillId="5" borderId="47" xfId="2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8" xfId="5" applyNumberFormat="1" applyFont="1" applyBorder="1" applyAlignment="1">
      <alignment horizontal="center" vertical="center"/>
    </xf>
    <xf numFmtId="0" fontId="15" fillId="10" borderId="30" xfId="0" applyFont="1" applyFill="1" applyBorder="1" applyAlignment="1">
      <alignment horizontal="center" vertical="center"/>
    </xf>
    <xf numFmtId="0" fontId="15" fillId="10" borderId="30" xfId="0" applyFont="1" applyFill="1" applyBorder="1" applyAlignment="1">
      <alignment vertical="center"/>
    </xf>
    <xf numFmtId="0" fontId="13" fillId="7" borderId="48" xfId="4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5" fillId="8" borderId="49" xfId="0" applyFont="1" applyFill="1" applyBorder="1" applyAlignment="1">
      <alignment vertical="center"/>
    </xf>
    <xf numFmtId="0" fontId="15" fillId="10" borderId="49" xfId="0" applyFont="1" applyFill="1" applyBorder="1" applyAlignment="1">
      <alignment vertical="center"/>
    </xf>
    <xf numFmtId="0" fontId="15" fillId="9" borderId="49" xfId="0" applyFont="1" applyFill="1" applyBorder="1" applyAlignment="1">
      <alignment vertical="center"/>
    </xf>
    <xf numFmtId="0" fontId="15" fillId="10" borderId="33" xfId="0" applyFont="1" applyFill="1" applyBorder="1" applyAlignment="1">
      <alignment horizontal="center" vertical="center"/>
    </xf>
    <xf numFmtId="0" fontId="15" fillId="10" borderId="33" xfId="0" applyFont="1" applyFill="1" applyBorder="1" applyAlignment="1">
      <alignment vertical="center"/>
    </xf>
    <xf numFmtId="0" fontId="15" fillId="8" borderId="42" xfId="0" applyFont="1" applyFill="1" applyBorder="1" applyAlignment="1">
      <alignment horizontal="center" vertical="center"/>
    </xf>
    <xf numFmtId="0" fontId="15" fillId="8" borderId="42" xfId="0" applyFont="1" applyFill="1" applyBorder="1" applyAlignment="1">
      <alignment vertical="center"/>
    </xf>
    <xf numFmtId="0" fontId="15" fillId="8" borderId="45" xfId="0" applyFont="1" applyFill="1" applyBorder="1" applyAlignment="1">
      <alignment vertical="center"/>
    </xf>
    <xf numFmtId="0" fontId="15" fillId="10" borderId="5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9" fontId="6" fillId="0" borderId="0" xfId="0" applyNumberFormat="1" applyFont="1" applyAlignment="1">
      <alignment horizontal="center"/>
    </xf>
    <xf numFmtId="0" fontId="15" fillId="10" borderId="51" xfId="0" applyFont="1" applyFill="1" applyBorder="1" applyAlignment="1">
      <alignment horizontal="left" vertical="center"/>
    </xf>
    <xf numFmtId="0" fontId="15" fillId="10" borderId="52" xfId="5" applyNumberFormat="1" applyFont="1" applyFill="1" applyBorder="1" applyAlignment="1">
      <alignment horizontal="center" vertical="center"/>
    </xf>
    <xf numFmtId="170" fontId="12" fillId="5" borderId="54" xfId="2" applyNumberFormat="1" applyFont="1" applyBorder="1" applyAlignment="1">
      <alignment horizontal="center" vertical="center"/>
    </xf>
    <xf numFmtId="0" fontId="14" fillId="7" borderId="49" xfId="4" applyFont="1" applyBorder="1" applyAlignment="1">
      <alignment horizontal="center" vertical="center"/>
    </xf>
    <xf numFmtId="0" fontId="15" fillId="15" borderId="30" xfId="0" applyFont="1" applyFill="1" applyBorder="1" applyAlignment="1">
      <alignment horizontal="center" vertical="center"/>
    </xf>
    <xf numFmtId="0" fontId="15" fillId="15" borderId="30" xfId="0" applyFont="1" applyFill="1" applyBorder="1" applyAlignment="1">
      <alignment vertical="center"/>
    </xf>
    <xf numFmtId="0" fontId="15" fillId="15" borderId="49" xfId="0" applyFont="1" applyFill="1" applyBorder="1" applyAlignment="1">
      <alignment vertical="center"/>
    </xf>
    <xf numFmtId="0" fontId="18" fillId="10" borderId="55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vertical="center"/>
    </xf>
    <xf numFmtId="0" fontId="15" fillId="8" borderId="56" xfId="0" applyFont="1" applyFill="1" applyBorder="1" applyAlignment="1">
      <alignment vertical="center"/>
    </xf>
    <xf numFmtId="0" fontId="15" fillId="8" borderId="57" xfId="0" applyFont="1" applyFill="1" applyBorder="1" applyAlignment="1">
      <alignment vertical="center"/>
    </xf>
    <xf numFmtId="0" fontId="15" fillId="10" borderId="57" xfId="0" applyFont="1" applyFill="1" applyBorder="1" applyAlignment="1">
      <alignment vertical="center"/>
    </xf>
    <xf numFmtId="0" fontId="19" fillId="9" borderId="57" xfId="9" applyFill="1" applyBorder="1" applyAlignment="1">
      <alignment vertical="center"/>
    </xf>
    <xf numFmtId="0" fontId="19" fillId="8" borderId="57" xfId="9" applyFill="1" applyBorder="1" applyAlignment="1">
      <alignment vertical="center"/>
    </xf>
    <xf numFmtId="0" fontId="8" fillId="14" borderId="57" xfId="8" applyBorder="1" applyAlignment="1">
      <alignment vertical="center"/>
    </xf>
    <xf numFmtId="0" fontId="15" fillId="10" borderId="26" xfId="0" applyFont="1" applyFill="1" applyBorder="1" applyAlignment="1">
      <alignment horizontal="left" vertical="center"/>
    </xf>
    <xf numFmtId="0" fontId="11" fillId="0" borderId="60" xfId="0" applyFont="1" applyBorder="1" applyAlignment="1">
      <alignment vertical="center"/>
    </xf>
    <xf numFmtId="0" fontId="11" fillId="0" borderId="60" xfId="0" applyFont="1" applyBorder="1" applyAlignment="1">
      <alignment horizontal="center" vertical="center"/>
    </xf>
    <xf numFmtId="0" fontId="18" fillId="10" borderId="61" xfId="0" applyFont="1" applyFill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61" xfId="0" applyFont="1" applyBorder="1" applyAlignment="1">
      <alignment vertical="center"/>
    </xf>
    <xf numFmtId="0" fontId="8" fillId="13" borderId="59" xfId="7" applyBorder="1" applyAlignment="1">
      <alignment horizontal="center" vertical="center"/>
    </xf>
    <xf numFmtId="0" fontId="8" fillId="13" borderId="60" xfId="7" applyBorder="1" applyAlignment="1">
      <alignment horizontal="center" vertical="center"/>
    </xf>
    <xf numFmtId="0" fontId="8" fillId="13" borderId="60" xfId="7" applyBorder="1" applyAlignment="1">
      <alignment vertical="center"/>
    </xf>
    <xf numFmtId="0" fontId="8" fillId="13" borderId="61" xfId="7" applyBorder="1" applyAlignment="1">
      <alignment vertical="center"/>
    </xf>
    <xf numFmtId="0" fontId="8" fillId="13" borderId="62" xfId="7" applyBorder="1" applyAlignment="1">
      <alignment horizontal="right" vertical="center"/>
    </xf>
    <xf numFmtId="0" fontId="19" fillId="13" borderId="63" xfId="9" applyFill="1" applyBorder="1" applyAlignment="1">
      <alignment vertical="center"/>
    </xf>
    <xf numFmtId="165" fontId="3" fillId="0" borderId="64" xfId="0" applyNumberFormat="1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167" fontId="4" fillId="0" borderId="65" xfId="0" applyNumberFormat="1" applyFont="1" applyBorder="1" applyAlignment="1">
      <alignment horizontal="center" vertical="center" wrapText="1"/>
    </xf>
    <xf numFmtId="164" fontId="5" fillId="4" borderId="67" xfId="1" applyNumberFormat="1" applyBorder="1" applyAlignment="1">
      <alignment horizontal="center" vertical="center" wrapText="1"/>
    </xf>
    <xf numFmtId="164" fontId="5" fillId="4" borderId="68" xfId="1" applyNumberForma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15" fillId="9" borderId="30" xfId="0" applyFont="1" applyFill="1" applyBorder="1" applyAlignment="1">
      <alignment horizontal="left" vertical="center" indent="1"/>
    </xf>
    <xf numFmtId="0" fontId="19" fillId="0" borderId="0" xfId="9" applyAlignment="1">
      <alignment horizontal="center"/>
    </xf>
    <xf numFmtId="44" fontId="0" fillId="0" borderId="0" xfId="10" applyFont="1" applyAlignment="1">
      <alignment horizontal="center"/>
    </xf>
    <xf numFmtId="44" fontId="6" fillId="0" borderId="0" xfId="10" applyFont="1" applyAlignment="1">
      <alignment horizontal="center"/>
    </xf>
    <xf numFmtId="44" fontId="6" fillId="0" borderId="0" xfId="0" applyNumberFormat="1" applyFont="1" applyAlignment="1">
      <alignment horizontal="center"/>
    </xf>
    <xf numFmtId="0" fontId="15" fillId="10" borderId="30" xfId="0" applyFont="1" applyFill="1" applyBorder="1" applyAlignment="1">
      <alignment horizontal="left" vertical="center"/>
    </xf>
    <xf numFmtId="0" fontId="18" fillId="8" borderId="0" xfId="0" applyFont="1" applyFill="1" applyBorder="1" applyAlignment="1">
      <alignment horizontal="center" vertical="center"/>
    </xf>
    <xf numFmtId="0" fontId="15" fillId="16" borderId="57" xfId="0" applyFont="1" applyFill="1" applyBorder="1" applyAlignment="1">
      <alignment vertical="center"/>
    </xf>
    <xf numFmtId="0" fontId="15" fillId="16" borderId="30" xfId="0" applyFont="1" applyFill="1" applyBorder="1" applyAlignment="1">
      <alignment horizontal="center" vertical="center"/>
    </xf>
    <xf numFmtId="0" fontId="15" fillId="16" borderId="30" xfId="0" applyFont="1" applyFill="1" applyBorder="1" applyAlignment="1">
      <alignment vertical="center"/>
    </xf>
    <xf numFmtId="0" fontId="15" fillId="16" borderId="49" xfId="0" applyFont="1" applyFill="1" applyBorder="1" applyAlignment="1">
      <alignment vertical="center"/>
    </xf>
    <xf numFmtId="0" fontId="15" fillId="16" borderId="0" xfId="0" applyFont="1" applyFill="1" applyAlignment="1">
      <alignment vertical="center"/>
    </xf>
    <xf numFmtId="0" fontId="15" fillId="16" borderId="33" xfId="0" applyFont="1" applyFill="1" applyBorder="1" applyAlignment="1">
      <alignment horizontal="center" vertical="center"/>
    </xf>
    <xf numFmtId="0" fontId="15" fillId="16" borderId="30" xfId="0" applyFont="1" applyFill="1" applyBorder="1" applyAlignment="1">
      <alignment horizontal="left" vertical="center" indent="1"/>
    </xf>
    <xf numFmtId="0" fontId="11" fillId="17" borderId="0" xfId="0" applyFont="1" applyFill="1" applyBorder="1" applyAlignment="1">
      <alignment vertical="center"/>
    </xf>
    <xf numFmtId="0" fontId="11" fillId="17" borderId="0" xfId="0" applyFont="1" applyFill="1" applyBorder="1" applyAlignment="1">
      <alignment horizontal="center" vertical="center"/>
    </xf>
    <xf numFmtId="0" fontId="11" fillId="17" borderId="0" xfId="0" applyFont="1" applyFill="1" applyAlignment="1">
      <alignment vertical="center"/>
    </xf>
    <xf numFmtId="0" fontId="0" fillId="17" borderId="0" xfId="0" applyFill="1"/>
    <xf numFmtId="0" fontId="15" fillId="17" borderId="0" xfId="0" applyFont="1" applyFill="1" applyAlignment="1">
      <alignment vertical="center"/>
    </xf>
    <xf numFmtId="0" fontId="15" fillId="17" borderId="33" xfId="0" applyFont="1" applyFill="1" applyBorder="1" applyAlignment="1">
      <alignment vertical="center"/>
    </xf>
    <xf numFmtId="0" fontId="19" fillId="8" borderId="70" xfId="9" applyFill="1" applyBorder="1" applyAlignment="1">
      <alignment vertical="center"/>
    </xf>
    <xf numFmtId="0" fontId="21" fillId="12" borderId="57" xfId="0" applyFont="1" applyFill="1" applyBorder="1" applyAlignment="1">
      <alignment vertical="center"/>
    </xf>
    <xf numFmtId="0" fontId="21" fillId="12" borderId="30" xfId="0" applyFont="1" applyFill="1" applyBorder="1" applyAlignment="1">
      <alignment horizontal="center" vertical="center"/>
    </xf>
    <xf numFmtId="0" fontId="21" fillId="12" borderId="30" xfId="0" applyFont="1" applyFill="1" applyBorder="1" applyAlignment="1">
      <alignment vertical="center"/>
    </xf>
    <xf numFmtId="0" fontId="21" fillId="12" borderId="49" xfId="0" applyFont="1" applyFill="1" applyBorder="1" applyAlignment="1">
      <alignment vertical="center"/>
    </xf>
    <xf numFmtId="0" fontId="21" fillId="12" borderId="0" xfId="0" applyFont="1" applyFill="1" applyAlignment="1">
      <alignment vertical="center"/>
    </xf>
    <xf numFmtId="0" fontId="21" fillId="12" borderId="58" xfId="0" applyFont="1" applyFill="1" applyBorder="1" applyAlignment="1">
      <alignment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vertical="center"/>
    </xf>
    <xf numFmtId="0" fontId="21" fillId="12" borderId="22" xfId="0" applyFont="1" applyFill="1" applyBorder="1" applyAlignment="1">
      <alignment vertical="center"/>
    </xf>
    <xf numFmtId="0" fontId="23" fillId="12" borderId="57" xfId="9" applyFont="1" applyFill="1" applyBorder="1" applyAlignment="1">
      <alignment vertical="center"/>
    </xf>
    <xf numFmtId="0" fontId="21" fillId="12" borderId="30" xfId="0" applyFont="1" applyFill="1" applyBorder="1" applyAlignment="1">
      <alignment horizontal="left" vertical="center" indent="1"/>
    </xf>
    <xf numFmtId="0" fontId="15" fillId="15" borderId="30" xfId="0" applyFont="1" applyFill="1" applyBorder="1" applyAlignment="1">
      <alignment horizontal="left" vertical="center" indent="1"/>
    </xf>
    <xf numFmtId="0" fontId="15" fillId="9" borderId="50" xfId="0" applyFont="1" applyFill="1" applyBorder="1" applyAlignment="1">
      <alignment horizontal="left" vertical="center" indent="1"/>
    </xf>
    <xf numFmtId="0" fontId="3" fillId="17" borderId="0" xfId="0" applyFont="1" applyFill="1"/>
    <xf numFmtId="0" fontId="21" fillId="17" borderId="0" xfId="0" applyFont="1" applyFill="1" applyAlignment="1">
      <alignment vertical="center"/>
    </xf>
    <xf numFmtId="0" fontId="22" fillId="17" borderId="0" xfId="0" applyFont="1" applyFill="1" applyBorder="1" applyAlignment="1">
      <alignment vertical="center"/>
    </xf>
    <xf numFmtId="0" fontId="22" fillId="17" borderId="0" xfId="0" applyFont="1" applyFill="1" applyBorder="1" applyAlignment="1">
      <alignment horizontal="center" vertical="center"/>
    </xf>
    <xf numFmtId="0" fontId="22" fillId="17" borderId="0" xfId="0" applyFont="1" applyFill="1" applyAlignment="1">
      <alignment vertical="center"/>
    </xf>
    <xf numFmtId="0" fontId="15" fillId="9" borderId="33" xfId="0" applyFont="1" applyFill="1" applyBorder="1" applyAlignment="1">
      <alignment horizontal="center" vertical="center"/>
    </xf>
    <xf numFmtId="0" fontId="15" fillId="9" borderId="33" xfId="0" applyFont="1" applyFill="1" applyBorder="1" applyAlignment="1">
      <alignment vertical="center"/>
    </xf>
    <xf numFmtId="9" fontId="15" fillId="9" borderId="69" xfId="5" applyNumberFormat="1" applyFont="1" applyFill="1" applyBorder="1" applyAlignment="1">
      <alignment horizontal="center" vertical="center"/>
    </xf>
    <xf numFmtId="0" fontId="8" fillId="18" borderId="57" xfId="8" applyFill="1" applyBorder="1" applyAlignment="1">
      <alignment vertical="center"/>
    </xf>
    <xf numFmtId="0" fontId="15" fillId="18" borderId="30" xfId="0" applyFont="1" applyFill="1" applyBorder="1" applyAlignment="1">
      <alignment horizontal="center" vertical="center"/>
    </xf>
    <xf numFmtId="0" fontId="15" fillId="18" borderId="30" xfId="0" applyFont="1" applyFill="1" applyBorder="1" applyAlignment="1">
      <alignment vertical="center"/>
    </xf>
    <xf numFmtId="0" fontId="15" fillId="18" borderId="49" xfId="0" applyFont="1" applyFill="1" applyBorder="1" applyAlignment="1">
      <alignment vertical="center"/>
    </xf>
    <xf numFmtId="0" fontId="15" fillId="18" borderId="30" xfId="0" applyFont="1" applyFill="1" applyBorder="1" applyAlignment="1">
      <alignment horizontal="left" vertical="center" indent="2"/>
    </xf>
    <xf numFmtId="0" fontId="8" fillId="19" borderId="57" xfId="8" applyFill="1" applyBorder="1" applyAlignment="1">
      <alignment vertical="center"/>
    </xf>
    <xf numFmtId="0" fontId="15" fillId="19" borderId="30" xfId="0" applyFont="1" applyFill="1" applyBorder="1" applyAlignment="1">
      <alignment horizontal="center" vertical="center"/>
    </xf>
    <xf numFmtId="0" fontId="15" fillId="19" borderId="30" xfId="0" applyFont="1" applyFill="1" applyBorder="1" applyAlignment="1">
      <alignment vertical="center"/>
    </xf>
    <xf numFmtId="0" fontId="15" fillId="19" borderId="49" xfId="0" applyFont="1" applyFill="1" applyBorder="1" applyAlignment="1">
      <alignment vertical="center"/>
    </xf>
    <xf numFmtId="0" fontId="15" fillId="19" borderId="30" xfId="0" applyFont="1" applyFill="1" applyBorder="1" applyAlignment="1">
      <alignment horizontal="left" vertical="center" indent="1"/>
    </xf>
    <xf numFmtId="0" fontId="19" fillId="19" borderId="57" xfId="9" applyFill="1" applyBorder="1" applyAlignment="1">
      <alignment vertical="center"/>
    </xf>
    <xf numFmtId="0" fontId="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5" fillId="22" borderId="0" xfId="0" applyNumberFormat="1" applyFont="1" applyFill="1" applyAlignment="1">
      <alignment horizontal="center"/>
    </xf>
    <xf numFmtId="0" fontId="25" fillId="20" borderId="0" xfId="0" applyNumberFormat="1" applyFont="1" applyFill="1" applyAlignment="1">
      <alignment horizontal="center"/>
    </xf>
    <xf numFmtId="0" fontId="24" fillId="21" borderId="72" xfId="0" applyNumberFormat="1" applyFont="1" applyFill="1" applyBorder="1" applyAlignment="1">
      <alignment horizontal="center"/>
    </xf>
    <xf numFmtId="0" fontId="24" fillId="10" borderId="0" xfId="0" applyNumberFormat="1" applyFont="1" applyFill="1" applyAlignment="1">
      <alignment horizontal="center"/>
    </xf>
    <xf numFmtId="9" fontId="15" fillId="16" borderId="69" xfId="5" applyNumberFormat="1" applyFont="1" applyFill="1" applyBorder="1" applyAlignment="1">
      <alignment horizontal="center" vertical="center"/>
    </xf>
    <xf numFmtId="0" fontId="15" fillId="23" borderId="57" xfId="0" applyFont="1" applyFill="1" applyBorder="1" applyAlignment="1">
      <alignment vertical="center"/>
    </xf>
    <xf numFmtId="0" fontId="15" fillId="23" borderId="30" xfId="0" applyFont="1" applyFill="1" applyBorder="1" applyAlignment="1">
      <alignment horizontal="center" vertical="center"/>
    </xf>
    <xf numFmtId="0" fontId="15" fillId="23" borderId="30" xfId="0" applyFont="1" applyFill="1" applyBorder="1" applyAlignment="1">
      <alignment vertical="center"/>
    </xf>
    <xf numFmtId="0" fontId="15" fillId="23" borderId="49" xfId="0" applyFont="1" applyFill="1" applyBorder="1" applyAlignment="1">
      <alignment vertical="center"/>
    </xf>
    <xf numFmtId="0" fontId="15" fillId="23" borderId="33" xfId="0" applyFont="1" applyFill="1" applyBorder="1" applyAlignment="1">
      <alignment horizontal="center" vertical="center"/>
    </xf>
    <xf numFmtId="0" fontId="19" fillId="23" borderId="57" xfId="9" applyFill="1" applyBorder="1" applyAlignment="1">
      <alignment vertical="center"/>
    </xf>
    <xf numFmtId="0" fontId="15" fillId="23" borderId="30" xfId="0" applyFont="1" applyFill="1" applyBorder="1" applyAlignment="1">
      <alignment horizontal="left" vertical="center" indent="1"/>
    </xf>
    <xf numFmtId="0" fontId="15" fillId="23" borderId="30" xfId="0" applyFont="1" applyFill="1" applyBorder="1" applyAlignment="1">
      <alignment horizontal="left" vertical="center"/>
    </xf>
    <xf numFmtId="0" fontId="19" fillId="23" borderId="57" xfId="9" applyFill="1" applyBorder="1" applyAlignment="1">
      <alignment horizontal="left" vertical="center" indent="1"/>
    </xf>
    <xf numFmtId="0" fontId="15" fillId="23" borderId="33" xfId="0" applyFont="1" applyFill="1" applyBorder="1" applyAlignment="1">
      <alignment horizontal="left" vertical="center" indent="1"/>
    </xf>
    <xf numFmtId="0" fontId="15" fillId="23" borderId="49" xfId="0" applyFont="1" applyFill="1" applyBorder="1" applyAlignment="1">
      <alignment horizontal="left" vertical="center" indent="1"/>
    </xf>
    <xf numFmtId="0" fontId="0" fillId="17" borderId="0" xfId="0" applyFill="1" applyAlignment="1">
      <alignment horizontal="left" indent="1"/>
    </xf>
    <xf numFmtId="0" fontId="15" fillId="17" borderId="0" xfId="0" applyFont="1" applyFill="1" applyAlignment="1">
      <alignment horizontal="left" vertical="center" indent="1"/>
    </xf>
    <xf numFmtId="0" fontId="15" fillId="9" borderId="0" xfId="0" applyFont="1" applyFill="1" applyAlignment="1">
      <alignment horizontal="left" vertical="center" indent="1"/>
    </xf>
    <xf numFmtId="0" fontId="15" fillId="23" borderId="57" xfId="0" applyFont="1" applyFill="1" applyBorder="1" applyAlignment="1">
      <alignment horizontal="left" vertical="center" indent="1"/>
    </xf>
    <xf numFmtId="0" fontId="15" fillId="16" borderId="0" xfId="0" applyFont="1" applyFill="1" applyAlignment="1">
      <alignment horizontal="left" vertical="center" indent="1"/>
    </xf>
    <xf numFmtId="0" fontId="15" fillId="9" borderId="30" xfId="0" applyFont="1" applyFill="1" applyBorder="1" applyAlignment="1">
      <alignment horizontal="left" vertical="center"/>
    </xf>
    <xf numFmtId="0" fontId="15" fillId="8" borderId="30" xfId="0" applyFont="1" applyFill="1" applyBorder="1" applyAlignment="1">
      <alignment horizontal="left" vertical="center" indent="1"/>
    </xf>
    <xf numFmtId="0" fontId="15" fillId="9" borderId="26" xfId="0" applyFont="1" applyFill="1" applyBorder="1" applyAlignment="1">
      <alignment horizontal="left" vertical="center" indent="1"/>
    </xf>
    <xf numFmtId="0" fontId="15" fillId="10" borderId="33" xfId="0" applyFont="1" applyFill="1" applyBorder="1" applyAlignment="1">
      <alignment horizontal="left" vertical="center"/>
    </xf>
    <xf numFmtId="0" fontId="15" fillId="18" borderId="50" xfId="0" applyFont="1" applyFill="1" applyBorder="1" applyAlignment="1">
      <alignment horizontal="left" vertical="center" indent="1"/>
    </xf>
    <xf numFmtId="0" fontId="15" fillId="8" borderId="11" xfId="0" applyFont="1" applyFill="1" applyBorder="1" applyAlignment="1">
      <alignment vertical="center"/>
    </xf>
    <xf numFmtId="0" fontId="15" fillId="18" borderId="30" xfId="0" applyFont="1" applyFill="1" applyBorder="1" applyAlignment="1">
      <alignment horizontal="left" vertical="center"/>
    </xf>
    <xf numFmtId="0" fontId="21" fillId="12" borderId="26" xfId="0" applyFont="1" applyFill="1" applyBorder="1" applyAlignment="1">
      <alignment horizontal="left" vertical="center" indent="1"/>
    </xf>
    <xf numFmtId="0" fontId="21" fillId="12" borderId="73" xfId="0" applyFont="1" applyFill="1" applyBorder="1" applyAlignment="1">
      <alignment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vertical="center"/>
    </xf>
    <xf numFmtId="0" fontId="21" fillId="12" borderId="74" xfId="0" applyFont="1" applyFill="1" applyBorder="1" applyAlignment="1">
      <alignment vertical="center"/>
    </xf>
    <xf numFmtId="0" fontId="18" fillId="10" borderId="26" xfId="0" applyFont="1" applyFill="1" applyBorder="1" applyAlignment="1">
      <alignment horizontal="center" vertical="center"/>
    </xf>
    <xf numFmtId="0" fontId="15" fillId="18" borderId="69" xfId="5" applyNumberFormat="1" applyFont="1" applyFill="1" applyBorder="1" applyAlignment="1">
      <alignment horizontal="center" vertical="center"/>
    </xf>
    <xf numFmtId="0" fontId="15" fillId="16" borderId="69" xfId="5" applyNumberFormat="1" applyFont="1" applyFill="1" applyBorder="1" applyAlignment="1">
      <alignment horizontal="center" vertical="center"/>
    </xf>
    <xf numFmtId="0" fontId="15" fillId="9" borderId="69" xfId="5" applyNumberFormat="1" applyFont="1" applyFill="1" applyBorder="1" applyAlignment="1">
      <alignment horizontal="center" vertical="center"/>
    </xf>
    <xf numFmtId="175" fontId="11" fillId="8" borderId="77" xfId="0" applyNumberFormat="1" applyFont="1" applyFill="1" applyBorder="1" applyAlignment="1">
      <alignment horizontal="center" vertical="center"/>
    </xf>
    <xf numFmtId="9" fontId="15" fillId="8" borderId="69" xfId="5" applyFont="1" applyFill="1" applyBorder="1" applyAlignment="1">
      <alignment horizontal="center" vertical="center"/>
    </xf>
    <xf numFmtId="175" fontId="11" fillId="8" borderId="69" xfId="0" applyNumberFormat="1" applyFont="1" applyFill="1" applyBorder="1" applyAlignment="1">
      <alignment horizontal="center" vertical="center"/>
    </xf>
    <xf numFmtId="175" fontId="11" fillId="10" borderId="77" xfId="0" applyNumberFormat="1" applyFont="1" applyFill="1" applyBorder="1" applyAlignment="1">
      <alignment horizontal="center" vertical="center"/>
    </xf>
    <xf numFmtId="9" fontId="15" fillId="10" borderId="69" xfId="5" applyFont="1" applyFill="1" applyBorder="1" applyAlignment="1">
      <alignment horizontal="center" vertical="center"/>
    </xf>
    <xf numFmtId="175" fontId="11" fillId="10" borderId="69" xfId="0" applyNumberFormat="1" applyFont="1" applyFill="1" applyBorder="1" applyAlignment="1">
      <alignment horizontal="center" vertical="center"/>
    </xf>
    <xf numFmtId="175" fontId="11" fillId="9" borderId="77" xfId="0" applyNumberFormat="1" applyFont="1" applyFill="1" applyBorder="1" applyAlignment="1">
      <alignment horizontal="center" vertical="center"/>
    </xf>
    <xf numFmtId="9" fontId="15" fillId="9" borderId="69" xfId="5" applyFont="1" applyFill="1" applyBorder="1" applyAlignment="1">
      <alignment horizontal="center" vertical="center"/>
    </xf>
    <xf numFmtId="175" fontId="11" fillId="9" borderId="69" xfId="0" applyNumberFormat="1" applyFont="1" applyFill="1" applyBorder="1" applyAlignment="1">
      <alignment horizontal="center" vertical="center"/>
    </xf>
    <xf numFmtId="175" fontId="11" fillId="23" borderId="77" xfId="0" applyNumberFormat="1" applyFont="1" applyFill="1" applyBorder="1" applyAlignment="1">
      <alignment horizontal="center" vertical="center"/>
    </xf>
    <xf numFmtId="9" fontId="15" fillId="23" borderId="69" xfId="5" applyFont="1" applyFill="1" applyBorder="1" applyAlignment="1">
      <alignment horizontal="center" vertical="center"/>
    </xf>
    <xf numFmtId="175" fontId="11" fillId="23" borderId="69" xfId="0" applyNumberFormat="1" applyFont="1" applyFill="1" applyBorder="1" applyAlignment="1">
      <alignment horizontal="center" vertical="center"/>
    </xf>
    <xf numFmtId="175" fontId="11" fillId="23" borderId="77" xfId="0" applyNumberFormat="1" applyFont="1" applyFill="1" applyBorder="1" applyAlignment="1">
      <alignment horizontal="left" vertical="center" indent="1"/>
    </xf>
    <xf numFmtId="175" fontId="11" fillId="23" borderId="69" xfId="0" applyNumberFormat="1" applyFont="1" applyFill="1" applyBorder="1" applyAlignment="1">
      <alignment horizontal="left" vertical="center" indent="1"/>
    </xf>
    <xf numFmtId="0" fontId="15" fillId="10" borderId="69" xfId="5" applyNumberFormat="1" applyFont="1" applyFill="1" applyBorder="1" applyAlignment="1">
      <alignment horizontal="center" vertical="center"/>
    </xf>
    <xf numFmtId="175" fontId="11" fillId="16" borderId="77" xfId="0" applyNumberFormat="1" applyFont="1" applyFill="1" applyBorder="1" applyAlignment="1">
      <alignment horizontal="center" vertical="center"/>
    </xf>
    <xf numFmtId="9" fontId="15" fillId="16" borderId="69" xfId="5" applyFont="1" applyFill="1" applyBorder="1" applyAlignment="1">
      <alignment horizontal="center" vertical="center"/>
    </xf>
    <xf numFmtId="175" fontId="11" fillId="16" borderId="69" xfId="0" applyNumberFormat="1" applyFont="1" applyFill="1" applyBorder="1" applyAlignment="1">
      <alignment horizontal="center" vertical="center"/>
    </xf>
    <xf numFmtId="175" fontId="11" fillId="19" borderId="77" xfId="0" applyNumberFormat="1" applyFont="1" applyFill="1" applyBorder="1" applyAlignment="1">
      <alignment horizontal="center" vertical="center"/>
    </xf>
    <xf numFmtId="9" fontId="15" fillId="19" borderId="69" xfId="5" applyFont="1" applyFill="1" applyBorder="1" applyAlignment="1">
      <alignment horizontal="center" vertical="center"/>
    </xf>
    <xf numFmtId="175" fontId="11" fillId="19" borderId="69" xfId="0" applyNumberFormat="1" applyFont="1" applyFill="1" applyBorder="1" applyAlignment="1">
      <alignment horizontal="center" vertical="center"/>
    </xf>
    <xf numFmtId="9" fontId="15" fillId="19" borderId="69" xfId="5" applyNumberFormat="1" applyFont="1" applyFill="1" applyBorder="1" applyAlignment="1">
      <alignment horizontal="center" vertical="center"/>
    </xf>
    <xf numFmtId="175" fontId="11" fillId="15" borderId="77" xfId="0" applyNumberFormat="1" applyFont="1" applyFill="1" applyBorder="1" applyAlignment="1">
      <alignment horizontal="center" vertical="center"/>
    </xf>
    <xf numFmtId="9" fontId="15" fillId="15" borderId="69" xfId="5" applyFont="1" applyFill="1" applyBorder="1" applyAlignment="1">
      <alignment horizontal="center" vertical="center"/>
    </xf>
    <xf numFmtId="175" fontId="11" fillId="15" borderId="69" xfId="0" applyNumberFormat="1" applyFont="1" applyFill="1" applyBorder="1" applyAlignment="1">
      <alignment horizontal="center" vertical="center"/>
    </xf>
    <xf numFmtId="9" fontId="15" fillId="15" borderId="69" xfId="5" applyNumberFormat="1" applyFont="1" applyFill="1" applyBorder="1" applyAlignment="1">
      <alignment horizontal="center" vertical="center"/>
    </xf>
    <xf numFmtId="175" fontId="11" fillId="18" borderId="77" xfId="0" applyNumberFormat="1" applyFont="1" applyFill="1" applyBorder="1" applyAlignment="1">
      <alignment horizontal="center" vertical="center"/>
    </xf>
    <xf numFmtId="9" fontId="15" fillId="18" borderId="69" xfId="5" applyNumberFormat="1" applyFont="1" applyFill="1" applyBorder="1" applyAlignment="1">
      <alignment horizontal="center" vertical="center"/>
    </xf>
    <xf numFmtId="175" fontId="11" fillId="18" borderId="69" xfId="0" applyNumberFormat="1" applyFont="1" applyFill="1" applyBorder="1" applyAlignment="1">
      <alignment horizontal="center" vertical="center"/>
    </xf>
    <xf numFmtId="9" fontId="15" fillId="18" borderId="69" xfId="5" applyFont="1" applyFill="1" applyBorder="1" applyAlignment="1">
      <alignment horizontal="center" vertical="center"/>
    </xf>
    <xf numFmtId="175" fontId="22" fillId="12" borderId="77" xfId="0" applyNumberFormat="1" applyFont="1" applyFill="1" applyBorder="1" applyAlignment="1">
      <alignment horizontal="center" vertical="center"/>
    </xf>
    <xf numFmtId="9" fontId="21" fillId="12" borderId="69" xfId="5" applyFont="1" applyFill="1" applyBorder="1" applyAlignment="1">
      <alignment horizontal="center" vertical="center"/>
    </xf>
    <xf numFmtId="175" fontId="22" fillId="12" borderId="69" xfId="0" applyNumberFormat="1" applyFont="1" applyFill="1" applyBorder="1" applyAlignment="1">
      <alignment horizontal="center" vertical="center"/>
    </xf>
    <xf numFmtId="9" fontId="21" fillId="12" borderId="69" xfId="5" applyNumberFormat="1" applyFont="1" applyFill="1" applyBorder="1" applyAlignment="1">
      <alignment horizontal="center" vertical="center"/>
    </xf>
    <xf numFmtId="0" fontId="21" fillId="12" borderId="69" xfId="5" applyNumberFormat="1" applyFont="1" applyFill="1" applyBorder="1" applyAlignment="1">
      <alignment horizontal="center" vertical="center"/>
    </xf>
    <xf numFmtId="14" fontId="11" fillId="10" borderId="77" xfId="0" applyNumberFormat="1" applyFont="1" applyFill="1" applyBorder="1" applyAlignment="1">
      <alignment horizontal="center" vertical="center"/>
    </xf>
    <xf numFmtId="14" fontId="11" fillId="10" borderId="69" xfId="0" applyNumberFormat="1" applyFont="1" applyFill="1" applyBorder="1" applyAlignment="1">
      <alignment horizontal="center" vertical="center"/>
    </xf>
    <xf numFmtId="175" fontId="11" fillId="8" borderId="78" xfId="0" applyNumberFormat="1" applyFont="1" applyFill="1" applyBorder="1" applyAlignment="1">
      <alignment horizontal="center" vertical="center"/>
    </xf>
    <xf numFmtId="9" fontId="15" fillId="8" borderId="79" xfId="5" applyFont="1" applyFill="1" applyBorder="1" applyAlignment="1">
      <alignment horizontal="center" vertical="center"/>
    </xf>
    <xf numFmtId="175" fontId="11" fillId="8" borderId="79" xfId="0" applyNumberFormat="1" applyFont="1" applyFill="1" applyBorder="1" applyAlignment="1">
      <alignment horizontal="center" vertical="center"/>
    </xf>
    <xf numFmtId="9" fontId="15" fillId="23" borderId="69" xfId="5" applyNumberFormat="1" applyFont="1" applyFill="1" applyBorder="1" applyAlignment="1">
      <alignment horizontal="center" vertical="center"/>
    </xf>
    <xf numFmtId="0" fontId="15" fillId="23" borderId="50" xfId="0" applyFont="1" applyFill="1" applyBorder="1" applyAlignment="1">
      <alignment horizontal="left" vertical="center" indent="1"/>
    </xf>
    <xf numFmtId="0" fontId="15" fillId="16" borderId="30" xfId="0" applyFont="1" applyFill="1" applyBorder="1" applyAlignment="1">
      <alignment horizontal="left" vertical="center" indent="2"/>
    </xf>
    <xf numFmtId="175" fontId="13" fillId="13" borderId="75" xfId="7" applyNumberFormat="1" applyFont="1" applyBorder="1" applyAlignment="1">
      <alignment horizontal="center" vertical="center"/>
    </xf>
    <xf numFmtId="9" fontId="13" fillId="13" borderId="76" xfId="7" applyNumberFormat="1" applyFont="1" applyBorder="1" applyAlignment="1">
      <alignment horizontal="center" vertical="center"/>
    </xf>
    <xf numFmtId="175" fontId="13" fillId="13" borderId="76" xfId="7" applyNumberFormat="1" applyFont="1" applyBorder="1" applyAlignment="1">
      <alignment horizontal="center" vertical="center"/>
    </xf>
    <xf numFmtId="175" fontId="11" fillId="9" borderId="71" xfId="0" applyNumberFormat="1" applyFont="1" applyFill="1" applyBorder="1" applyAlignment="1">
      <alignment horizontal="center" vertical="center"/>
    </xf>
    <xf numFmtId="175" fontId="11" fillId="9" borderId="36" xfId="0" applyNumberFormat="1" applyFont="1" applyFill="1" applyBorder="1" applyAlignment="1">
      <alignment horizontal="center" vertical="center"/>
    </xf>
    <xf numFmtId="14" fontId="0" fillId="0" borderId="0" xfId="0" applyNumberFormat="1" applyFont="1" applyAlignment="1"/>
    <xf numFmtId="0" fontId="3" fillId="0" borderId="80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167" fontId="4" fillId="0" borderId="81" xfId="0" applyNumberFormat="1" applyFont="1" applyBorder="1" applyAlignment="1">
      <alignment horizontal="center" vertical="center" wrapText="1"/>
    </xf>
    <xf numFmtId="165" fontId="3" fillId="0" borderId="82" xfId="0" applyNumberFormat="1" applyFont="1" applyBorder="1" applyAlignment="1">
      <alignment horizontal="center" vertical="center" wrapText="1"/>
    </xf>
    <xf numFmtId="175" fontId="11" fillId="15" borderId="71" xfId="0" applyNumberFormat="1" applyFont="1" applyFill="1" applyBorder="1" applyAlignment="1">
      <alignment horizontal="center" vertical="center"/>
    </xf>
    <xf numFmtId="175" fontId="11" fillId="15" borderId="36" xfId="0" applyNumberFormat="1" applyFont="1" applyFill="1" applyBorder="1" applyAlignment="1">
      <alignment horizontal="center" vertical="center"/>
    </xf>
    <xf numFmtId="44" fontId="0" fillId="0" borderId="0" xfId="10" applyFont="1" applyAlignment="1"/>
    <xf numFmtId="44" fontId="0" fillId="0" borderId="0" xfId="0" applyNumberFormat="1" applyFont="1" applyAlignment="1"/>
    <xf numFmtId="0" fontId="8" fillId="7" borderId="83" xfId="4" applyBorder="1" applyAlignment="1">
      <alignment horizontal="center"/>
    </xf>
    <xf numFmtId="0" fontId="8" fillId="7" borderId="84" xfId="4" applyBorder="1" applyAlignment="1">
      <alignment horizontal="center"/>
    </xf>
    <xf numFmtId="44" fontId="8" fillId="7" borderId="84" xfId="4" applyNumberFormat="1" applyBorder="1" applyAlignment="1">
      <alignment horizontal="center"/>
    </xf>
    <xf numFmtId="0" fontId="8" fillId="7" borderId="85" xfId="4" applyBorder="1" applyAlignment="1">
      <alignment horizontal="center"/>
    </xf>
    <xf numFmtId="176" fontId="6" fillId="0" borderId="0" xfId="11" applyNumberFormat="1" applyFont="1" applyAlignment="1">
      <alignment horizontal="center"/>
    </xf>
    <xf numFmtId="176" fontId="0" fillId="0" borderId="0" xfId="11" applyNumberFormat="1" applyFont="1" applyAlignment="1">
      <alignment horizontal="center"/>
    </xf>
    <xf numFmtId="0" fontId="11" fillId="0" borderId="0" xfId="0" applyFont="1"/>
    <xf numFmtId="175" fontId="11" fillId="23" borderId="30" xfId="0" applyNumberFormat="1" applyFont="1" applyFill="1" applyBorder="1" applyAlignment="1">
      <alignment horizontal="center" vertical="center"/>
    </xf>
    <xf numFmtId="0" fontId="15" fillId="23" borderId="86" xfId="0" applyFont="1" applyFill="1" applyBorder="1" applyAlignment="1">
      <alignment horizontal="left" vertical="center" indent="1"/>
    </xf>
    <xf numFmtId="0" fontId="24" fillId="20" borderId="87" xfId="0" applyFont="1" applyFill="1" applyBorder="1" applyAlignment="1">
      <alignment horizontal="center"/>
    </xf>
    <xf numFmtId="0" fontId="0" fillId="0" borderId="0" xfId="0" applyFont="1" applyFill="1" applyBorder="1" applyAlignment="1"/>
    <xf numFmtId="176" fontId="0" fillId="0" borderId="0" xfId="0" applyNumberFormat="1" applyFont="1" applyAlignment="1">
      <alignment horizontal="center"/>
    </xf>
    <xf numFmtId="0" fontId="0" fillId="0" borderId="0" xfId="0" pivotButton="1" applyFont="1" applyAlignment="1"/>
    <xf numFmtId="0" fontId="8" fillId="7" borderId="88" xfId="4" applyBorder="1" applyAlignment="1">
      <alignment horizontal="center"/>
    </xf>
    <xf numFmtId="172" fontId="13" fillId="7" borderId="28" xfId="4" applyNumberFormat="1" applyFont="1" applyBorder="1" applyAlignment="1">
      <alignment horizontal="left" vertical="center"/>
    </xf>
    <xf numFmtId="172" fontId="13" fillId="7" borderId="29" xfId="4" applyNumberFormat="1" applyFont="1" applyBorder="1" applyAlignment="1">
      <alignment horizontal="left" vertical="center"/>
    </xf>
    <xf numFmtId="171" fontId="13" fillId="7" borderId="27" xfId="4" applyNumberFormat="1" applyFont="1" applyBorder="1" applyAlignment="1">
      <alignment horizontal="right" vertical="center"/>
    </xf>
    <xf numFmtId="171" fontId="13" fillId="7" borderId="28" xfId="4" applyNumberFormat="1" applyFont="1" applyBorder="1" applyAlignment="1">
      <alignment horizontal="right" vertical="center"/>
    </xf>
    <xf numFmtId="172" fontId="13" fillId="7" borderId="53" xfId="4" applyNumberFormat="1" applyFont="1" applyBorder="1" applyAlignment="1">
      <alignment horizontal="left" vertical="center"/>
    </xf>
    <xf numFmtId="0" fontId="16" fillId="11" borderId="0" xfId="6" applyFont="1" applyFill="1" applyBorder="1" applyAlignment="1">
      <alignment horizontal="center" vertical="center"/>
    </xf>
    <xf numFmtId="171" fontId="13" fillId="7" borderId="41" xfId="4" applyNumberFormat="1" applyFont="1" applyBorder="1" applyAlignment="1">
      <alignment horizontal="right" vertical="center"/>
    </xf>
    <xf numFmtId="171" fontId="13" fillId="7" borderId="42" xfId="4" applyNumberFormat="1" applyFont="1" applyBorder="1" applyAlignment="1">
      <alignment horizontal="right" vertical="center"/>
    </xf>
    <xf numFmtId="172" fontId="13" fillId="7" borderId="42" xfId="4" applyNumberFormat="1" applyFont="1" applyBorder="1" applyAlignment="1">
      <alignment horizontal="left" vertical="center"/>
    </xf>
    <xf numFmtId="172" fontId="13" fillId="7" borderId="43" xfId="4" applyNumberFormat="1" applyFont="1" applyBorder="1" applyAlignment="1">
      <alignment horizontal="left" vertical="center"/>
    </xf>
    <xf numFmtId="171" fontId="13" fillId="7" borderId="44" xfId="4" applyNumberFormat="1" applyFont="1" applyBorder="1" applyAlignment="1">
      <alignment horizontal="right" vertical="center"/>
    </xf>
    <xf numFmtId="172" fontId="13" fillId="7" borderId="45" xfId="4" applyNumberFormat="1" applyFont="1" applyBorder="1" applyAlignment="1">
      <alignment horizontal="left" vertical="center"/>
    </xf>
    <xf numFmtId="168" fontId="1" fillId="6" borderId="7" xfId="3" applyNumberFormat="1" applyBorder="1" applyAlignment="1">
      <alignment horizontal="center" vertical="center"/>
    </xf>
    <xf numFmtId="168" fontId="1" fillId="6" borderId="12" xfId="3" applyNumberFormat="1" applyBorder="1" applyAlignment="1">
      <alignment horizontal="center" vertical="center"/>
    </xf>
    <xf numFmtId="168" fontId="1" fillId="6" borderId="8" xfId="3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6" borderId="7" xfId="3" applyBorder="1" applyAlignment="1">
      <alignment horizontal="center" vertical="center"/>
    </xf>
    <xf numFmtId="0" fontId="1" fillId="6" borderId="8" xfId="3" applyBorder="1" applyAlignment="1">
      <alignment horizontal="center" vertical="center"/>
    </xf>
    <xf numFmtId="0" fontId="26" fillId="23" borderId="39" xfId="0" applyNumberFormat="1" applyFont="1" applyFill="1" applyBorder="1" applyAlignment="1">
      <alignment horizontal="center" vertical="center"/>
    </xf>
    <xf numFmtId="0" fontId="11" fillId="0" borderId="0" xfId="0" applyFont="1" applyAlignment="1"/>
  </cellXfs>
  <cellStyles count="12">
    <cellStyle name="20% - Accent1" xfId="2" builtinId="30"/>
    <cellStyle name="40% - Accent1" xfId="3" builtinId="31"/>
    <cellStyle name="Accent1" xfId="4" builtinId="29"/>
    <cellStyle name="Accent2" xfId="7" builtinId="33"/>
    <cellStyle name="Accent3" xfId="8" builtinId="37"/>
    <cellStyle name="Controlecel" xfId="1" builtinId="23"/>
    <cellStyle name="Hyperlink" xfId="9" builtinId="8"/>
    <cellStyle name="Komma" xfId="11" builtinId="3"/>
    <cellStyle name="Kop 1" xfId="6" builtinId="16"/>
    <cellStyle name="Procent" xfId="5" builtinId="5"/>
    <cellStyle name="Standaard" xfId="0" builtinId="0"/>
    <cellStyle name="Valuta" xfId="10" builtinId="4"/>
  </cellStyles>
  <dxfs count="90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4" formatCode="_ &quot;€&quot;\ * #,##0.00_ ;_ &quot;€&quot;\ * \-#,##0.00_ ;_ &quot;€&quot;\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9" formatCode="_-[$€-813]\ * #,##0.00_-;\-[$€-813]\ * #,##0.00_-;_-[$€-813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0" formatCode="General"/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_ * #,##0_ ;_ * \-#,##0_ ;_ * &quot;-&quot;??_ ;_ 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7" formatCode="0&quot;u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&quot; mins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numFmt numFmtId="164" formatCode="d\ mmm\ yyyy"/>
      <alignment horizontal="center" vertical="center" textRotation="0" wrapText="1" indent="0" justifyLastLine="0" shrinkToFit="0" readingOrder="0"/>
    </dxf>
    <dxf>
      <numFmt numFmtId="164" formatCode="d\ mmm\ yyyy"/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D9D2E9"/>
          <bgColor rgb="FFD9D2E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8" tint="-0.499984740745262"/>
        </patternFill>
      </fill>
    </dxf>
    <dxf>
      <fill>
        <patternFill>
          <bgColor theme="8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colors>
    <mruColors>
      <color rgb="FFCB8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[Practise Enterprise 1 2.0 (5).xlsx]Graphs!PivotTable11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Purchased quantity by Material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Graphs!$A$4</c:f>
              <c:strCache>
                <c:ptCount val="1"/>
                <c:pt idx="0">
                  <c:v>HC-04SR</c:v>
                </c:pt>
              </c:strCache>
            </c:strRef>
          </c:cat>
          <c:val>
            <c:numRef>
              <c:f>Graphs!$B$4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E-4D5B-9642-C396F2F5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818848"/>
        <c:axId val="1270867152"/>
      </c:barChart>
      <c:catAx>
        <c:axId val="1277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67152"/>
        <c:crosses val="autoZero"/>
        <c:auto val="1"/>
        <c:lblAlgn val="ctr"/>
        <c:lblOffset val="100"/>
        <c:noMultiLvlLbl val="0"/>
      </c:catAx>
      <c:valAx>
        <c:axId val="12708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68</xdr:row>
      <xdr:rowOff>22860</xdr:rowOff>
    </xdr:from>
    <xdr:to>
      <xdr:col>75</xdr:col>
      <xdr:colOff>236220</xdr:colOff>
      <xdr:row>68</xdr:row>
      <xdr:rowOff>327660</xdr:rowOff>
    </xdr:to>
    <xdr:sp macro="" textlink="">
      <xdr:nvSpPr>
        <xdr:cNvPr id="3073" name="Scroll Bar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148590</xdr:colOff>
      <xdr:row>7</xdr:row>
      <xdr:rowOff>110490</xdr:rowOff>
    </xdr:from>
    <xdr:to>
      <xdr:col>9</xdr:col>
      <xdr:colOff>453390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0E177-692B-437E-9DE1-72150A004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on Solo" refreshedDate="44153.720616435188" createdVersion="6" refreshedVersion="6" minRefreshableVersion="3" recordCount="12" xr:uid="{C8BC1DF2-1862-4AF1-988F-EB610752C5A7}">
  <cacheSource type="worksheet">
    <worksheetSource ref="A1:E13" sheet="Costs"/>
  </cacheSource>
  <cacheFields count="5">
    <cacheField name="Material" numFmtId="0">
      <sharedItems count="3">
        <s v="HC-04SR"/>
        <s v="Laser diode"/>
        <s v="test 1"/>
      </sharedItems>
    </cacheField>
    <cacheField name="Purchased quantity" numFmtId="0">
      <sharedItems containsSemiMixedTypes="0" containsString="0" containsNumber="1" containsInteger="1" minValue="1" maxValue="13"/>
    </cacheField>
    <cacheField name="Price/ Unit" numFmtId="44">
      <sharedItems containsSemiMixedTypes="0" containsString="0" containsNumber="1" minValue="2" maxValue="2.6666666666666665"/>
    </cacheField>
    <cacheField name="Total Price" numFmtId="44">
      <sharedItems containsSemiMixedTypes="0" containsString="0" containsNumber="1" minValue="2.6666666666666665" maxValue="26"/>
    </cacheField>
    <cacheField name="Us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"/>
    <n v="2"/>
    <n v="4"/>
    <m/>
  </r>
  <r>
    <x v="0"/>
    <n v="3"/>
    <n v="2"/>
    <n v="6"/>
    <m/>
  </r>
  <r>
    <x v="1"/>
    <n v="1"/>
    <n v="2.6666666666666665"/>
    <n v="2.6666666666666665"/>
    <m/>
  </r>
  <r>
    <x v="0"/>
    <n v="5"/>
    <n v="2"/>
    <n v="10"/>
    <m/>
  </r>
  <r>
    <x v="0"/>
    <n v="6"/>
    <n v="2"/>
    <n v="12"/>
    <m/>
  </r>
  <r>
    <x v="0"/>
    <n v="7"/>
    <n v="2"/>
    <n v="14"/>
    <m/>
  </r>
  <r>
    <x v="2"/>
    <n v="8"/>
    <n v="2"/>
    <n v="16"/>
    <m/>
  </r>
  <r>
    <x v="0"/>
    <n v="9"/>
    <n v="2"/>
    <n v="18"/>
    <m/>
  </r>
  <r>
    <x v="0"/>
    <n v="10"/>
    <n v="2"/>
    <n v="20"/>
    <m/>
  </r>
  <r>
    <x v="0"/>
    <n v="11"/>
    <n v="2"/>
    <n v="22"/>
    <m/>
  </r>
  <r>
    <x v="0"/>
    <n v="12"/>
    <n v="2"/>
    <n v="24"/>
    <m/>
  </r>
  <r>
    <x v="0"/>
    <n v="13"/>
    <n v="2"/>
    <n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70D27-2451-4752-B38A-8135FD5E36B5}" name="PivotTable11" cacheId="1310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4" firstHeaderRow="1" firstDataRow="1" firstDataCol="1"/>
  <pivotFields count="5">
    <pivotField axis="axisRow" compact="0" outline="0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">
    <i>
      <x/>
    </i>
  </rowItems>
  <colItems count="1">
    <i/>
  </colItems>
  <dataFields count="1">
    <dataField name="Sum of Purchased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CA671C-A438-4A4C-AE50-6D3CA49AEABC}" name="Tabel4" displayName="Tabel4" ref="B5:E67" totalsRowShown="0" headerRowDxfId="61" dataDxfId="60" headerRowBorderDxfId="58" tableBorderDxfId="59" totalsRowBorderDxfId="57">
  <autoFilter ref="B5:E67" xr:uid="{4BF865A3-C54F-4C75-A0B8-58BB5B3D0CB6}"/>
  <tableColumns count="4">
    <tableColumn id="1" xr3:uid="{0AD8BF79-3F13-4ABF-8282-2D65CA23818F}" name="Task" dataDxfId="56"/>
    <tableColumn id="2" xr3:uid="{B9AB3380-BBE7-4F43-B530-9867AA2C8113}" name="Start" dataDxfId="55"/>
    <tableColumn id="5" xr3:uid="{A6968F3E-2A90-4942-AE1F-5D4B1566367D}" name="Progress" dataDxfId="54"/>
    <tableColumn id="3" xr3:uid="{041E2E2D-CF7F-471F-B7B9-FD2990CD53E0}" name="End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138CD-AA0B-4822-A8D2-9649CD25C631}" name="Tabel1" displayName="Tabel1" ref="A2:F246" totalsRowShown="0" headerRowDxfId="50" dataDxfId="49" tableBorderDxfId="48">
  <autoFilter ref="A2:F246" xr:uid="{70EDD3E9-197F-47F3-8E2F-92EDE2A8B978}"/>
  <tableColumns count="6">
    <tableColumn id="6" xr3:uid="{2DCDBCB9-A0CF-495F-9848-F78422AC0318}" name="Day" dataDxfId="47"/>
    <tableColumn id="7" xr3:uid="{64340C13-12B8-4EE4-8EAD-4B56BD3B8E7B}" name="Date" dataDxfId="46"/>
    <tableColumn id="2" xr3:uid="{28A30009-8B23-43EC-81C6-E017191A05E2}" name="Subject" dataDxfId="45"/>
    <tableColumn id="3" xr3:uid="{FD5A6CBB-0DA9-420C-8EBE-7E0DC338C729}" name="What did you do ?" dataDxfId="44"/>
    <tableColumn id="4" xr3:uid="{8C75F936-F3BF-446F-A4C4-00964EFFD2FB}" name="Time spend in minutes" dataDxfId="43">
      <calculatedColumnFormula xml:space="preserve"> 180 + 30</calculatedColumnFormula>
    </tableColumn>
    <tableColumn id="5" xr3:uid="{B7DAE459-9868-47A8-9962-FE0356D7CF51}" name="Total hours" dataDxfId="42">
      <calculatedColumnFormula>(E3/60)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A8304B-2461-419D-B2E2-1040EAC1DB49}" name="Table3" displayName="Table3" ref="A1:H6" totalsRowShown="0" headerRowDxfId="41" dataDxfId="40">
  <autoFilter ref="A1:H6" xr:uid="{5550FCBF-DE42-49A8-A5AE-563A15F5B33A}"/>
  <sortState xmlns:xlrd2="http://schemas.microsoft.com/office/spreadsheetml/2017/richdata2" ref="A2:H5">
    <sortCondition ref="A1:A5"/>
  </sortState>
  <tableColumns count="8">
    <tableColumn id="3" xr3:uid="{B49DEE23-3448-4804-9FCA-71C59EDAA483}" name="Number" dataDxfId="39"/>
    <tableColumn id="1" xr3:uid="{EE69F056-0D02-486B-B093-7F73801CE237}" name="Group" dataDxfId="38"/>
    <tableColumn id="2" xr3:uid="{5A25102F-7C6B-44C7-8E20-7768597D2410}" name="Name" dataDxfId="37"/>
    <tableColumn id="6" xr3:uid="{1BE2CE55-7FF9-4998-8BEF-3F9931E38185}" name="Price"/>
    <tableColumn id="7" xr3:uid="{4DC357CD-8E78-468F-A6D0-19E4ECAB86DC}" name="Units" dataDxfId="36"/>
    <tableColumn id="8" xr3:uid="{3D99CACD-8FBB-4041-B195-14D5FC701126}" name="Price/ Unit">
      <calculatedColumnFormula>D2/E2</calculatedColumnFormula>
    </tableColumn>
    <tableColumn id="4" xr3:uid="{332E64A7-CD5E-4A2B-A3F1-765FE13ADCB2}" name="Datasheet" dataDxfId="35"/>
    <tableColumn id="5" xr3:uid="{2C272C18-75FE-445A-8924-C53DFA3A8C0C}" name="Website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CC703D-DFB2-47D1-9C72-480C6B403E3B}" name="Table7" displayName="Table7" ref="A1:F13" totalsRowShown="0" headerRowDxfId="33" headerRowCellStyle="Accent1">
  <autoFilter ref="A1:F13" xr:uid="{B5D45632-DD03-48A6-95FA-2B2874B0B5B8}"/>
  <tableColumns count="6">
    <tableColumn id="1" xr3:uid="{B542881C-BA4C-4807-A662-BFB7640C2B0E}" name="Material" dataDxfId="32"/>
    <tableColumn id="2" xr3:uid="{026C9954-3D11-4FB1-96A2-60BA4E47DACE}" name="Purchased quantity" dataDxfId="31"/>
    <tableColumn id="3" xr3:uid="{D286DFF8-8F86-4CCB-A204-98F81CB293DC}" name="Price/ Unit" dataDxfId="30">
      <calculatedColumnFormula>VLOOKUP(A2,'Database components'!A:F,6,FALSE)</calculatedColumnFormula>
    </tableColumn>
    <tableColumn id="4" xr3:uid="{99C88936-0822-4288-804B-DCC7FD4C78AE}" name="Total Price" dataDxfId="29">
      <calculatedColumnFormula>C2*B2</calculatedColumnFormula>
    </tableColumn>
    <tableColumn id="5" xr3:uid="{28E8CB32-2687-437D-B0ED-C609A339C9BB}" name="Used" dataDxfId="28"/>
    <tableColumn id="6" xr3:uid="{8C607C3E-14FA-4AF1-ACBD-6EDFE64D36D8}" name="Group" dataDxfId="27">
      <calculatedColumnFormula>VLOOKUP(A2,'Database components'!A:F,2,FALSE)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6F6BD-2EFB-4C38-8DAC-98067DDFED69}" name="Table5" displayName="Table5" ref="A1:C25" totalsRowShown="0" headerRowDxfId="26" dataDxfId="25">
  <autoFilter ref="A1:C25" xr:uid="{AE814AEB-EDED-4C84-ACDC-2540BD515CF2}"/>
  <tableColumns count="3">
    <tableColumn id="1" xr3:uid="{A87C23AD-6909-458C-9883-A140CF02815F}" name="w1" dataDxfId="24"/>
    <tableColumn id="2" xr3:uid="{C92CBB60-AD92-4CB6-A155-0B37426F64DD}" name="w2" dataDxfId="23"/>
    <tableColumn id="3" xr3:uid="{080A6807-98D4-41A9-B374-52A2ADD0E59D}" name="Note" dataDxfId="22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3AAFB1-7C9D-4CAD-B69E-91D790113166}" name="Table6" displayName="Table6" ref="E1:G31" totalsRowShown="0" headerRowDxfId="21" dataDxfId="20" headerRowBorderDxfId="19">
  <autoFilter ref="E1:G31" xr:uid="{993DF87A-FA7A-4515-9871-B98084B9E529}"/>
  <tableColumns count="3">
    <tableColumn id="1" xr3:uid="{18C7557F-0086-43A9-8F5E-54ECFA7D8A74}" name="w1" dataDxfId="18"/>
    <tableColumn id="2" xr3:uid="{11826D45-B3D5-42DD-9414-4891B0F71BDA}" name="w2" dataDxfId="17"/>
    <tableColumn id="3" xr3:uid="{91CF67C4-6CC0-4275-AD41-590BBCCD77D2}" name="Note" dataDxfId="16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53C2E-9795-42B1-8029-F518DD0D4775}" name="Tabel33" displayName="Tabel33" ref="A1:G8" totalsRowCount="1" headerRowDxfId="14">
  <autoFilter ref="A1:G7" xr:uid="{A8B3C5F9-818C-4D66-957C-677719D05A28}"/>
  <sortState xmlns:xlrd2="http://schemas.microsoft.com/office/spreadsheetml/2017/richdata2" ref="A2:G2">
    <sortCondition ref="B1:B2"/>
  </sortState>
  <tableColumns count="7">
    <tableColumn id="1" xr3:uid="{C02D7A86-0095-4208-8634-2B4260BFA898}" name="Group" dataDxfId="12" totalsRowDxfId="13"/>
    <tableColumn id="2" xr3:uid="{B67E1717-9D35-404B-B2AD-BE5F17BAA19A}" name="Component" dataDxfId="10" totalsRowDxfId="11"/>
    <tableColumn id="3" xr3:uid="{EB55F625-70F6-430A-821B-F733367D6962}" name="Price/Unit" dataDxfId="8" totalsRowDxfId="9"/>
    <tableColumn id="4" xr3:uid="{4B749158-D4EC-4515-BA1B-BAF7B601D4E0}" name="Pieces" dataDxfId="6" totalsRowDxfId="7"/>
    <tableColumn id="7" xr3:uid="{4F42F56A-5D1D-4F2D-9E17-E7F86BE028DB}" name="Verzending" dataDxfId="4" totalsRowDxfId="5"/>
    <tableColumn id="6" xr3:uid="{8ADAF700-C31B-450F-A951-3A9DE035141E}" name="Total Price" dataDxfId="2" totalsRowDxfId="3">
      <calculatedColumnFormula>C2*D2+E2</calculatedColumnFormula>
    </tableColumn>
    <tableColumn id="5" xr3:uid="{ABC969EE-250B-4CFF-B3E4-B21DFF35E22E}" name="Website" dataDxfId="0" totalsRowDxfId="1" dataCellStyle="Hyper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E:\Practise%20Enterprise\Theory\XC888" TargetMode="External"/><Relationship Id="rId3" Type="http://schemas.openxmlformats.org/officeDocument/2006/relationships/hyperlink" Target="file:///E:\Practise%20Enterprise\Theory" TargetMode="External"/><Relationship Id="rId7" Type="http://schemas.openxmlformats.org/officeDocument/2006/relationships/hyperlink" Target="file:///E:\Practise%20Enterprise\Theory\converter%20analog%20to%20digital\Analog%20to%20digital%20conversion%201.0.docx" TargetMode="External"/><Relationship Id="rId2" Type="http://schemas.openxmlformats.org/officeDocument/2006/relationships/hyperlink" Target="file:///E:\Practise%20Enterprise\Theory\MIDI" TargetMode="External"/><Relationship Id="rId1" Type="http://schemas.openxmlformats.org/officeDocument/2006/relationships/hyperlink" Target="https://www.youtube.com/watch?v=un8j6QqpYa0&amp;t=646s" TargetMode="External"/><Relationship Id="rId6" Type="http://schemas.openxmlformats.org/officeDocument/2006/relationships/hyperlink" Target="file:///E:\Practise%20Enterprise\Theory\Scan%20Matrix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docs.google.com/document/d/1_m2AN_rFxQbSherB3lgHLhHfU028Jz2VM6xTpPx7AJo/edit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file:///E:\Practise%20Enterprise\Theory\converter%20analog%20to%20digita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enl.rs-online.com/web/p/microcontrollers/7413917?cm_mmc=BE-PLA-DS3A-_-google-_-PLA_BE_NL_Semiconductors_Whoop-_-(BE:Whoop%21)+Microcontrollers-_-7413917&amp;matchtype=&amp;pla-414821074044&amp;gclid=CjwKCAiA-f78BRBbEiwATKRRBAZY6Nbuz8FpOfa_2_vsUnucMIuy075_CIlL_Kc43NvQE0udWs_BGxoC0pgQAvD_BwE&amp;gclsrc=aw.ds" TargetMode="External"/><Relationship Id="rId1" Type="http://schemas.openxmlformats.org/officeDocument/2006/relationships/hyperlink" Target="https://www.reichelt.com/be/nl/ontwikkelaarspanelen-ultrasone-afstandssensor-hc-sr04-debo-sen-ultra-p161487.html?&amp;nbc=1" TargetMode="Externa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2D0-5D48-4095-8973-D261BC813163}">
  <dimension ref="A1:LB70"/>
  <sheetViews>
    <sheetView showGridLines="0" zoomScale="55" zoomScaleNormal="55" workbookViewId="0">
      <selection activeCell="AJ9" sqref="AJ9"/>
    </sheetView>
  </sheetViews>
  <sheetFormatPr defaultColWidth="8.85546875" defaultRowHeight="13.9"/>
  <cols>
    <col min="1" max="1" width="2.85546875" style="44" customWidth="1"/>
    <col min="2" max="2" width="39.7109375" style="44" customWidth="1"/>
    <col min="3" max="3" width="13.28515625" style="45" customWidth="1"/>
    <col min="4" max="4" width="10.85546875" style="46" customWidth="1"/>
    <col min="5" max="5" width="11.7109375" style="45" bestFit="1" customWidth="1"/>
    <col min="6" max="6" width="2.42578125" style="76" customWidth="1"/>
    <col min="7" max="11" width="3.7109375" style="45" customWidth="1"/>
    <col min="12" max="118" width="3.7109375" style="44" customWidth="1"/>
    <col min="119" max="123" width="3.7109375" style="45" customWidth="1"/>
    <col min="124" max="265" width="3.7109375" style="44" customWidth="1"/>
    <col min="266" max="16384" width="8.85546875" style="44"/>
  </cols>
  <sheetData>
    <row r="1" spans="1:314" ht="14.45" customHeight="1">
      <c r="G1" s="295" t="s">
        <v>0</v>
      </c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295"/>
      <c r="BL1" s="295"/>
      <c r="BM1" s="295"/>
      <c r="BN1" s="295"/>
      <c r="BO1" s="295"/>
      <c r="BP1" s="295"/>
      <c r="BQ1" s="295"/>
      <c r="BR1" s="295"/>
      <c r="BS1" s="295"/>
      <c r="BT1" s="295"/>
      <c r="BU1" s="295"/>
      <c r="BV1" s="295"/>
      <c r="BW1" s="295"/>
      <c r="BX1" s="295"/>
    </row>
    <row r="2" spans="1:314" ht="21" customHeight="1" thickBot="1"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295"/>
      <c r="BC2" s="295"/>
      <c r="BD2" s="295"/>
      <c r="BE2" s="295"/>
      <c r="BF2" s="295"/>
      <c r="BG2" s="295"/>
      <c r="BH2" s="295"/>
      <c r="BI2" s="295"/>
      <c r="BJ2" s="295"/>
      <c r="BK2" s="295"/>
      <c r="BL2" s="295"/>
      <c r="BM2" s="295"/>
      <c r="BN2" s="295"/>
      <c r="BO2" s="295"/>
      <c r="BP2" s="295"/>
      <c r="BQ2" s="295"/>
      <c r="BR2" s="295"/>
      <c r="BS2" s="295"/>
      <c r="BT2" s="295"/>
      <c r="BU2" s="295"/>
      <c r="BV2" s="295"/>
      <c r="BW2" s="295"/>
      <c r="BX2" s="295"/>
    </row>
    <row r="3" spans="1:314" ht="24.6" customHeight="1" thickTop="1" thickBot="1">
      <c r="B3" s="47">
        <v>44116</v>
      </c>
      <c r="C3" s="48">
        <v>1</v>
      </c>
      <c r="D3" s="49"/>
      <c r="G3" s="296">
        <f>G4</f>
        <v>44116</v>
      </c>
      <c r="H3" s="297"/>
      <c r="I3" s="297"/>
      <c r="J3" s="297"/>
      <c r="K3" s="298">
        <f>M4</f>
        <v>44122</v>
      </c>
      <c r="L3" s="298"/>
      <c r="M3" s="299"/>
      <c r="N3" s="300">
        <f>N4</f>
        <v>44123</v>
      </c>
      <c r="O3" s="297"/>
      <c r="P3" s="297"/>
      <c r="Q3" s="297"/>
      <c r="R3" s="298">
        <f>T4</f>
        <v>44129</v>
      </c>
      <c r="S3" s="298"/>
      <c r="T3" s="299"/>
      <c r="U3" s="300">
        <f>U4</f>
        <v>44130</v>
      </c>
      <c r="V3" s="297"/>
      <c r="W3" s="297"/>
      <c r="X3" s="297"/>
      <c r="Y3" s="298">
        <f>AA4</f>
        <v>44136</v>
      </c>
      <c r="Z3" s="298"/>
      <c r="AA3" s="299"/>
      <c r="AB3" s="300">
        <f>AB4</f>
        <v>44137</v>
      </c>
      <c r="AC3" s="297"/>
      <c r="AD3" s="297"/>
      <c r="AE3" s="297"/>
      <c r="AF3" s="298">
        <f>AH4</f>
        <v>44143</v>
      </c>
      <c r="AG3" s="298"/>
      <c r="AH3" s="299"/>
      <c r="AI3" s="300">
        <f>AI4</f>
        <v>44144</v>
      </c>
      <c r="AJ3" s="297"/>
      <c r="AK3" s="297"/>
      <c r="AL3" s="297"/>
      <c r="AM3" s="298">
        <f>AO4</f>
        <v>44150</v>
      </c>
      <c r="AN3" s="298"/>
      <c r="AO3" s="299"/>
      <c r="AP3" s="297">
        <f>AP4</f>
        <v>44151</v>
      </c>
      <c r="AQ3" s="297"/>
      <c r="AR3" s="297"/>
      <c r="AS3" s="297"/>
      <c r="AT3" s="298">
        <f>AV4</f>
        <v>44157</v>
      </c>
      <c r="AU3" s="298"/>
      <c r="AV3" s="301"/>
      <c r="AW3" s="293">
        <f>AW4</f>
        <v>44158</v>
      </c>
      <c r="AX3" s="293"/>
      <c r="AY3" s="293"/>
      <c r="AZ3" s="293"/>
      <c r="BA3" s="290">
        <f>BC4</f>
        <v>44164</v>
      </c>
      <c r="BB3" s="290"/>
      <c r="BC3" s="291"/>
      <c r="BD3" s="292">
        <f>BD4</f>
        <v>44165</v>
      </c>
      <c r="BE3" s="293"/>
      <c r="BF3" s="293"/>
      <c r="BG3" s="293"/>
      <c r="BH3" s="290">
        <f>BJ4</f>
        <v>44171</v>
      </c>
      <c r="BI3" s="290"/>
      <c r="BJ3" s="291"/>
      <c r="BK3" s="292">
        <f>BK4</f>
        <v>44172</v>
      </c>
      <c r="BL3" s="293"/>
      <c r="BM3" s="293"/>
      <c r="BN3" s="293"/>
      <c r="BO3" s="290">
        <f>BQ4</f>
        <v>44178</v>
      </c>
      <c r="BP3" s="290"/>
      <c r="BQ3" s="291"/>
      <c r="BR3" s="292">
        <f>BR4</f>
        <v>44179</v>
      </c>
      <c r="BS3" s="293"/>
      <c r="BT3" s="293"/>
      <c r="BU3" s="293"/>
      <c r="BV3" s="290">
        <f>BX4</f>
        <v>44185</v>
      </c>
      <c r="BW3" s="290"/>
      <c r="BX3" s="294"/>
      <c r="BY3" s="309"/>
      <c r="BZ3" s="309"/>
      <c r="CA3" s="309"/>
      <c r="CB3" s="309"/>
      <c r="CC3" s="309"/>
      <c r="CD3" s="309"/>
      <c r="CE3" s="309"/>
      <c r="CF3" s="309"/>
      <c r="CG3" s="309"/>
      <c r="CH3" s="309"/>
      <c r="CI3" s="309"/>
      <c r="CJ3" s="309"/>
      <c r="CK3" s="309"/>
      <c r="CL3" s="309"/>
      <c r="CM3" s="309"/>
      <c r="CN3" s="309"/>
      <c r="CO3" s="309"/>
      <c r="CP3" s="309"/>
      <c r="CQ3" s="309"/>
      <c r="CR3" s="309"/>
      <c r="CS3" s="309"/>
      <c r="CT3" s="309"/>
      <c r="CU3" s="309"/>
      <c r="CV3" s="309"/>
      <c r="CW3" s="309"/>
      <c r="CX3" s="309"/>
      <c r="CY3" s="309"/>
      <c r="CZ3" s="309"/>
      <c r="DA3" s="309"/>
      <c r="DB3" s="309"/>
      <c r="DC3" s="309"/>
      <c r="DD3" s="309"/>
      <c r="DE3" s="309"/>
      <c r="DF3" s="309"/>
      <c r="DG3" s="309"/>
      <c r="DH3" s="309"/>
      <c r="DI3" s="309"/>
      <c r="DJ3" s="309"/>
      <c r="DK3" s="309"/>
      <c r="DL3" s="309"/>
      <c r="DM3" s="309"/>
      <c r="DN3" s="309"/>
      <c r="DO3" s="309"/>
      <c r="DP3" s="309"/>
      <c r="DQ3" s="309"/>
      <c r="DR3" s="309"/>
      <c r="DS3" s="309"/>
      <c r="DT3" s="309"/>
      <c r="DU3" s="309"/>
      <c r="DV3" s="309"/>
      <c r="DW3" s="309"/>
      <c r="DX3" s="309"/>
      <c r="DY3" s="309"/>
      <c r="DZ3" s="309"/>
      <c r="EA3" s="309"/>
      <c r="EB3" s="309"/>
      <c r="EC3" s="309"/>
      <c r="ED3" s="309"/>
      <c r="EE3" s="309"/>
      <c r="EF3" s="309"/>
      <c r="EG3" s="309"/>
      <c r="EH3" s="309"/>
      <c r="EI3" s="309"/>
      <c r="EJ3" s="309"/>
      <c r="EK3" s="309"/>
      <c r="EL3" s="309"/>
      <c r="EM3" s="309"/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  <c r="EY3" s="309"/>
      <c r="EZ3" s="309"/>
      <c r="FA3" s="309"/>
      <c r="FB3" s="309"/>
      <c r="FC3" s="309"/>
      <c r="FD3" s="309"/>
      <c r="FE3" s="309"/>
      <c r="FF3" s="309"/>
      <c r="FG3" s="309"/>
      <c r="FH3" s="309"/>
      <c r="FI3" s="309"/>
      <c r="FJ3" s="309"/>
      <c r="FK3" s="309"/>
      <c r="FL3" s="309"/>
      <c r="FM3" s="309"/>
      <c r="FN3" s="309"/>
      <c r="FO3" s="309"/>
      <c r="FP3" s="309"/>
      <c r="FQ3" s="309"/>
      <c r="FR3" s="309"/>
      <c r="FS3" s="309"/>
      <c r="FT3" s="309"/>
      <c r="FU3" s="309"/>
      <c r="FV3" s="309"/>
      <c r="FW3" s="309"/>
      <c r="FX3" s="309"/>
      <c r="FY3" s="309"/>
      <c r="FZ3" s="309"/>
      <c r="GA3" s="309"/>
      <c r="GB3" s="309"/>
      <c r="GC3" s="309"/>
      <c r="GD3" s="309"/>
      <c r="GE3" s="309"/>
      <c r="GF3" s="309"/>
      <c r="GG3" s="309"/>
      <c r="GH3" s="309"/>
      <c r="GI3" s="309"/>
      <c r="GJ3" s="309"/>
      <c r="GK3" s="309"/>
      <c r="GL3" s="309"/>
      <c r="GM3" s="309"/>
      <c r="GN3" s="309"/>
      <c r="GO3" s="309"/>
      <c r="GP3" s="309"/>
      <c r="GQ3" s="309"/>
      <c r="GR3" s="309"/>
      <c r="GS3" s="309"/>
      <c r="GT3" s="309"/>
      <c r="GU3" s="309"/>
      <c r="GV3" s="309"/>
      <c r="GW3" s="309"/>
      <c r="GX3" s="309"/>
      <c r="GY3" s="309"/>
      <c r="GZ3" s="309"/>
      <c r="HA3" s="309"/>
      <c r="HB3" s="309"/>
      <c r="HC3" s="309"/>
      <c r="HD3" s="309"/>
      <c r="HE3" s="309"/>
      <c r="HF3" s="309"/>
      <c r="HG3" s="309"/>
      <c r="HH3" s="309"/>
      <c r="HI3" s="309"/>
      <c r="HJ3" s="309"/>
      <c r="HK3" s="309"/>
      <c r="HL3" s="309"/>
      <c r="HM3" s="309"/>
      <c r="HN3" s="309"/>
      <c r="HO3" s="309"/>
      <c r="HP3" s="309"/>
      <c r="HQ3" s="309"/>
      <c r="HR3" s="309"/>
      <c r="HS3" s="309"/>
      <c r="HT3" s="309"/>
      <c r="HU3" s="309"/>
      <c r="HV3" s="309"/>
      <c r="HW3" s="309"/>
      <c r="HX3" s="309"/>
      <c r="HY3" s="309"/>
      <c r="HZ3" s="309"/>
      <c r="IA3" s="309"/>
      <c r="IB3" s="309"/>
      <c r="IC3" s="309"/>
      <c r="ID3" s="309"/>
      <c r="IE3" s="309"/>
      <c r="IF3" s="309"/>
      <c r="IG3" s="309"/>
      <c r="IH3" s="309"/>
      <c r="II3" s="309"/>
      <c r="IJ3" s="309"/>
      <c r="IK3" s="309"/>
      <c r="IL3" s="309"/>
      <c r="IM3" s="309"/>
      <c r="IN3" s="309"/>
      <c r="IO3" s="309"/>
      <c r="IP3" s="309"/>
      <c r="IQ3" s="309"/>
      <c r="IR3" s="309"/>
      <c r="IS3" s="309"/>
      <c r="IT3" s="309"/>
      <c r="IU3" s="309"/>
      <c r="IV3" s="309"/>
      <c r="IW3" s="309"/>
      <c r="IX3" s="309"/>
      <c r="IY3" s="309"/>
      <c r="IZ3" s="309"/>
      <c r="JA3" s="309"/>
      <c r="JB3" s="309"/>
      <c r="JC3" s="309"/>
      <c r="JD3" s="309"/>
      <c r="JE3" s="309"/>
      <c r="JF3" s="282"/>
      <c r="JG3" s="282"/>
      <c r="JH3" s="282"/>
      <c r="JI3" s="282"/>
      <c r="JJ3" s="282"/>
      <c r="JK3" s="282"/>
      <c r="JL3" s="282"/>
      <c r="JM3" s="282"/>
      <c r="JN3" s="282"/>
      <c r="JO3" s="282"/>
      <c r="JP3" s="282"/>
      <c r="JQ3" s="282"/>
    </row>
    <row r="4" spans="1:314" ht="16.899999999999999" customHeight="1" thickBot="1">
      <c r="G4" s="67">
        <f>$B$3-WEEKDAY(Project_Start,3)+(C3-1)*7</f>
        <v>44116</v>
      </c>
      <c r="H4" s="54">
        <f>G4+1</f>
        <v>44117</v>
      </c>
      <c r="I4" s="54">
        <f t="shared" ref="I4:T4" si="0">H4+1</f>
        <v>44118</v>
      </c>
      <c r="J4" s="54">
        <f t="shared" si="0"/>
        <v>44119</v>
      </c>
      <c r="K4" s="54">
        <f t="shared" si="0"/>
        <v>44120</v>
      </c>
      <c r="L4" s="54">
        <f t="shared" si="0"/>
        <v>44121</v>
      </c>
      <c r="M4" s="55">
        <f t="shared" si="0"/>
        <v>44122</v>
      </c>
      <c r="N4" s="53">
        <f t="shared" si="0"/>
        <v>44123</v>
      </c>
      <c r="O4" s="54">
        <f t="shared" si="0"/>
        <v>44124</v>
      </c>
      <c r="P4" s="54">
        <f t="shared" si="0"/>
        <v>44125</v>
      </c>
      <c r="Q4" s="54">
        <f t="shared" si="0"/>
        <v>44126</v>
      </c>
      <c r="R4" s="54">
        <f t="shared" si="0"/>
        <v>44127</v>
      </c>
      <c r="S4" s="54">
        <f t="shared" si="0"/>
        <v>44128</v>
      </c>
      <c r="T4" s="55">
        <f t="shared" si="0"/>
        <v>44129</v>
      </c>
      <c r="U4" s="53">
        <f t="shared" ref="U4" si="1">T4+1</f>
        <v>44130</v>
      </c>
      <c r="V4" s="54">
        <f t="shared" ref="V4" si="2">U4+1</f>
        <v>44131</v>
      </c>
      <c r="W4" s="54">
        <f t="shared" ref="W4" si="3">V4+1</f>
        <v>44132</v>
      </c>
      <c r="X4" s="54">
        <f t="shared" ref="X4" si="4">W4+1</f>
        <v>44133</v>
      </c>
      <c r="Y4" s="54">
        <f t="shared" ref="Y4" si="5">X4+1</f>
        <v>44134</v>
      </c>
      <c r="Z4" s="54">
        <f t="shared" ref="Z4" si="6">Y4+1</f>
        <v>44135</v>
      </c>
      <c r="AA4" s="55">
        <f t="shared" ref="AA4" si="7">Z4+1</f>
        <v>44136</v>
      </c>
      <c r="AB4" s="53">
        <f t="shared" ref="AB4" si="8">AA4+1</f>
        <v>44137</v>
      </c>
      <c r="AC4" s="54">
        <f t="shared" ref="AC4" si="9">AB4+1</f>
        <v>44138</v>
      </c>
      <c r="AD4" s="54">
        <f t="shared" ref="AD4" si="10">AC4+1</f>
        <v>44139</v>
      </c>
      <c r="AE4" s="54">
        <f t="shared" ref="AE4" si="11">AD4+1</f>
        <v>44140</v>
      </c>
      <c r="AF4" s="54">
        <f t="shared" ref="AF4" si="12">AE4+1</f>
        <v>44141</v>
      </c>
      <c r="AG4" s="54">
        <f t="shared" ref="AG4" si="13">AF4+1</f>
        <v>44142</v>
      </c>
      <c r="AH4" s="55">
        <f t="shared" ref="AH4" si="14">AG4+1</f>
        <v>44143</v>
      </c>
      <c r="AI4" s="53">
        <f t="shared" ref="AI4" si="15">AH4+1</f>
        <v>44144</v>
      </c>
      <c r="AJ4" s="54">
        <f t="shared" ref="AJ4" si="16">AI4+1</f>
        <v>44145</v>
      </c>
      <c r="AK4" s="54">
        <f t="shared" ref="AK4" si="17">AJ4+1</f>
        <v>44146</v>
      </c>
      <c r="AL4" s="54">
        <f t="shared" ref="AL4" si="18">AK4+1</f>
        <v>44147</v>
      </c>
      <c r="AM4" s="54">
        <f t="shared" ref="AM4" si="19">AL4+1</f>
        <v>44148</v>
      </c>
      <c r="AN4" s="54">
        <f t="shared" ref="AN4" si="20">AM4+1</f>
        <v>44149</v>
      </c>
      <c r="AO4" s="55">
        <f t="shared" ref="AO4" si="21">AN4+1</f>
        <v>44150</v>
      </c>
      <c r="AP4" s="68">
        <f>AO4+1</f>
        <v>44151</v>
      </c>
      <c r="AQ4" s="54">
        <f>AP4+1</f>
        <v>44152</v>
      </c>
      <c r="AR4" s="54">
        <f t="shared" ref="AR4" si="22">AQ4+1</f>
        <v>44153</v>
      </c>
      <c r="AS4" s="54">
        <f t="shared" ref="AS4" si="23">AR4+1</f>
        <v>44154</v>
      </c>
      <c r="AT4" s="54">
        <f t="shared" ref="AT4" si="24">AS4+1</f>
        <v>44155</v>
      </c>
      <c r="AU4" s="54">
        <f t="shared" ref="AU4" si="25">AT4+1</f>
        <v>44156</v>
      </c>
      <c r="AV4" s="69">
        <f t="shared" ref="AV4" si="26">AU4+1</f>
        <v>44157</v>
      </c>
      <c r="AW4" s="56">
        <f t="shared" ref="AW4" si="27">AV4+1</f>
        <v>44158</v>
      </c>
      <c r="AX4" s="51">
        <f t="shared" ref="AX4" si="28">AW4+1</f>
        <v>44159</v>
      </c>
      <c r="AY4" s="51">
        <f t="shared" ref="AY4" si="29">AX4+1</f>
        <v>44160</v>
      </c>
      <c r="AZ4" s="51">
        <f t="shared" ref="AZ4" si="30">AY4+1</f>
        <v>44161</v>
      </c>
      <c r="BA4" s="51">
        <f t="shared" ref="BA4" si="31">AZ4+1</f>
        <v>44162</v>
      </c>
      <c r="BB4" s="51">
        <f t="shared" ref="BB4" si="32">BA4+1</f>
        <v>44163</v>
      </c>
      <c r="BC4" s="52">
        <f t="shared" ref="BC4" si="33">BB4+1</f>
        <v>44164</v>
      </c>
      <c r="BD4" s="50">
        <f t="shared" ref="BD4" si="34">BC4+1</f>
        <v>44165</v>
      </c>
      <c r="BE4" s="51">
        <f t="shared" ref="BE4" si="35">BD4+1</f>
        <v>44166</v>
      </c>
      <c r="BF4" s="51">
        <f t="shared" ref="BF4" si="36">BE4+1</f>
        <v>44167</v>
      </c>
      <c r="BG4" s="51">
        <f t="shared" ref="BG4" si="37">BF4+1</f>
        <v>44168</v>
      </c>
      <c r="BH4" s="51">
        <f t="shared" ref="BH4" si="38">BG4+1</f>
        <v>44169</v>
      </c>
      <c r="BI4" s="51">
        <f t="shared" ref="BI4" si="39">BH4+1</f>
        <v>44170</v>
      </c>
      <c r="BJ4" s="52">
        <f t="shared" ref="BJ4" si="40">BI4+1</f>
        <v>44171</v>
      </c>
      <c r="BK4" s="50">
        <f t="shared" ref="BK4" si="41">BJ4+1</f>
        <v>44172</v>
      </c>
      <c r="BL4" s="51">
        <f t="shared" ref="BL4" si="42">BK4+1</f>
        <v>44173</v>
      </c>
      <c r="BM4" s="51">
        <f t="shared" ref="BM4" si="43">BL4+1</f>
        <v>44174</v>
      </c>
      <c r="BN4" s="51">
        <f t="shared" ref="BN4" si="44">BM4+1</f>
        <v>44175</v>
      </c>
      <c r="BO4" s="51">
        <f t="shared" ref="BO4" si="45">BN4+1</f>
        <v>44176</v>
      </c>
      <c r="BP4" s="51">
        <f t="shared" ref="BP4" si="46">BO4+1</f>
        <v>44177</v>
      </c>
      <c r="BQ4" s="52">
        <f t="shared" ref="BQ4" si="47">BP4+1</f>
        <v>44178</v>
      </c>
      <c r="BR4" s="50">
        <f t="shared" ref="BR4" si="48">BQ4+1</f>
        <v>44179</v>
      </c>
      <c r="BS4" s="51">
        <f t="shared" ref="BS4" si="49">BR4+1</f>
        <v>44180</v>
      </c>
      <c r="BT4" s="51">
        <f t="shared" ref="BT4" si="50">BS4+1</f>
        <v>44181</v>
      </c>
      <c r="BU4" s="51">
        <f t="shared" ref="BU4" si="51">BT4+1</f>
        <v>44182</v>
      </c>
      <c r="BV4" s="51">
        <f t="shared" ref="BV4" si="52">BU4+1</f>
        <v>44183</v>
      </c>
      <c r="BW4" s="51">
        <f t="shared" ref="BW4" si="53">BV4+1</f>
        <v>44184</v>
      </c>
      <c r="BX4" s="92">
        <f t="shared" ref="BX4" si="54">BW4+1</f>
        <v>44185</v>
      </c>
      <c r="BY4" s="282"/>
      <c r="BZ4" s="282"/>
      <c r="CA4" s="282"/>
      <c r="CB4" s="282"/>
      <c r="CC4" s="282"/>
      <c r="CD4" s="282"/>
      <c r="CE4" s="282"/>
      <c r="CF4" s="282"/>
      <c r="CG4" s="282"/>
      <c r="CH4" s="282"/>
      <c r="CI4" s="282"/>
      <c r="CJ4" s="282"/>
      <c r="CK4" s="282"/>
      <c r="CL4" s="282"/>
      <c r="CM4" s="282"/>
      <c r="CN4" s="282"/>
      <c r="CO4" s="282"/>
      <c r="CP4" s="282"/>
      <c r="CQ4" s="282"/>
      <c r="CR4" s="282"/>
      <c r="CS4" s="282"/>
      <c r="CT4" s="282"/>
      <c r="CU4" s="282"/>
      <c r="CV4" s="282"/>
      <c r="CW4" s="282"/>
      <c r="CX4" s="282"/>
      <c r="CY4" s="282"/>
      <c r="CZ4" s="282"/>
      <c r="DA4" s="282"/>
      <c r="DB4" s="282"/>
      <c r="DC4" s="282"/>
      <c r="DD4" s="282"/>
      <c r="DE4" s="282"/>
      <c r="DF4" s="282"/>
      <c r="DG4" s="282"/>
      <c r="DH4" s="282"/>
      <c r="DI4" s="282"/>
      <c r="DJ4" s="282"/>
      <c r="DK4" s="282"/>
      <c r="DL4" s="282"/>
      <c r="DM4" s="282"/>
      <c r="DN4" s="282"/>
      <c r="DO4" s="282"/>
      <c r="DP4" s="282"/>
      <c r="DQ4" s="282"/>
      <c r="DR4" s="282"/>
      <c r="DS4" s="282"/>
      <c r="DT4" s="282"/>
      <c r="DU4" s="282"/>
      <c r="DV4" s="282"/>
      <c r="DW4" s="282"/>
      <c r="DX4" s="282"/>
      <c r="DY4" s="282"/>
      <c r="DZ4" s="282"/>
      <c r="EA4" s="282"/>
      <c r="EB4" s="282"/>
      <c r="EC4" s="282"/>
      <c r="ED4" s="282"/>
      <c r="EE4" s="282"/>
      <c r="EF4" s="282"/>
      <c r="EG4" s="282"/>
      <c r="EH4" s="282"/>
      <c r="EI4" s="282"/>
      <c r="EJ4" s="282"/>
      <c r="EK4" s="282"/>
      <c r="EL4" s="282"/>
      <c r="EM4" s="282"/>
      <c r="EN4" s="282"/>
      <c r="EO4" s="282"/>
      <c r="EP4" s="282"/>
      <c r="EQ4" s="282"/>
      <c r="ER4" s="282"/>
      <c r="ES4" s="282"/>
      <c r="ET4" s="282"/>
      <c r="EU4" s="282"/>
      <c r="EV4" s="282"/>
      <c r="EW4" s="282"/>
      <c r="EX4" s="282"/>
      <c r="EY4" s="282"/>
      <c r="EZ4" s="282"/>
      <c r="FA4" s="282"/>
      <c r="FB4" s="282"/>
      <c r="FC4" s="282"/>
      <c r="FD4" s="282"/>
      <c r="FE4" s="282"/>
      <c r="FF4" s="282"/>
      <c r="FG4" s="282"/>
      <c r="FH4" s="282"/>
      <c r="FI4" s="282"/>
      <c r="FJ4" s="282"/>
      <c r="FK4" s="282"/>
      <c r="FL4" s="282"/>
      <c r="FM4" s="282"/>
      <c r="FN4" s="282"/>
      <c r="FO4" s="282"/>
      <c r="FP4" s="282"/>
      <c r="FQ4" s="282"/>
      <c r="FR4" s="282"/>
      <c r="FS4" s="282"/>
      <c r="FT4" s="282"/>
      <c r="FU4" s="282"/>
      <c r="FV4" s="282"/>
      <c r="FW4" s="282"/>
      <c r="FX4" s="282"/>
      <c r="FY4" s="282"/>
      <c r="FZ4" s="282"/>
      <c r="GA4" s="282"/>
      <c r="GB4" s="282"/>
      <c r="GC4" s="282"/>
      <c r="GD4" s="282"/>
      <c r="GE4" s="282"/>
      <c r="GF4" s="282"/>
      <c r="GG4" s="282"/>
      <c r="GH4" s="282"/>
      <c r="GI4" s="282"/>
      <c r="GJ4" s="282"/>
      <c r="GK4" s="282"/>
      <c r="GL4" s="282"/>
      <c r="GM4" s="282"/>
      <c r="GN4" s="282"/>
      <c r="GO4" s="282"/>
      <c r="GP4" s="282"/>
      <c r="GQ4" s="282"/>
      <c r="GR4" s="282"/>
      <c r="GS4" s="282"/>
      <c r="GT4" s="282"/>
      <c r="GU4" s="282"/>
      <c r="GV4" s="282"/>
      <c r="GW4" s="282"/>
      <c r="GX4" s="282"/>
      <c r="GY4" s="282"/>
      <c r="GZ4" s="282"/>
      <c r="HA4" s="282"/>
      <c r="HB4" s="282"/>
      <c r="HC4" s="282"/>
      <c r="HD4" s="282"/>
      <c r="HE4" s="282"/>
      <c r="HF4" s="282"/>
      <c r="HG4" s="282"/>
      <c r="HH4" s="282"/>
      <c r="HI4" s="282"/>
      <c r="HJ4" s="282"/>
      <c r="HK4" s="282"/>
      <c r="HL4" s="282"/>
      <c r="HM4" s="282"/>
      <c r="HN4" s="282"/>
      <c r="HO4" s="282"/>
      <c r="HP4" s="282"/>
      <c r="HQ4" s="282"/>
      <c r="HR4" s="282"/>
      <c r="HS4" s="282"/>
      <c r="HT4" s="282"/>
      <c r="HU4" s="282"/>
      <c r="HV4" s="282"/>
      <c r="HW4" s="282"/>
      <c r="HX4" s="282"/>
      <c r="HY4" s="282"/>
      <c r="HZ4" s="282"/>
      <c r="IA4" s="282"/>
      <c r="IB4" s="282"/>
      <c r="IC4" s="282"/>
      <c r="ID4" s="282"/>
      <c r="IE4" s="282"/>
      <c r="IF4" s="282"/>
      <c r="IG4" s="282"/>
      <c r="IH4" s="282"/>
      <c r="II4" s="282"/>
      <c r="IJ4" s="282"/>
      <c r="IK4" s="282"/>
      <c r="IL4" s="282"/>
      <c r="IM4" s="282"/>
      <c r="IN4" s="282"/>
      <c r="IO4" s="282"/>
      <c r="IP4" s="282"/>
      <c r="IQ4" s="282"/>
      <c r="IR4" s="282"/>
      <c r="IS4" s="282"/>
      <c r="IT4" s="282"/>
      <c r="IU4" s="282"/>
      <c r="IV4" s="282"/>
      <c r="IW4" s="282"/>
      <c r="IX4" s="282"/>
      <c r="IY4" s="282"/>
      <c r="IZ4" s="282"/>
      <c r="JA4" s="282"/>
      <c r="JB4" s="282"/>
      <c r="JC4" s="282"/>
      <c r="JD4" s="282"/>
      <c r="JE4" s="282"/>
      <c r="JF4" s="282"/>
      <c r="JG4" s="282"/>
      <c r="JH4" s="282"/>
      <c r="JI4" s="282"/>
      <c r="JJ4" s="282"/>
      <c r="JK4" s="282"/>
      <c r="JL4" s="282"/>
      <c r="JM4" s="282"/>
      <c r="JN4" s="282"/>
      <c r="JO4" s="282"/>
      <c r="JP4" s="282"/>
      <c r="JQ4" s="282"/>
    </row>
    <row r="5" spans="1:314" ht="14.45">
      <c r="B5" s="70" t="s">
        <v>1</v>
      </c>
      <c r="C5" s="71" t="s">
        <v>2</v>
      </c>
      <c r="D5" s="72" t="s">
        <v>3</v>
      </c>
      <c r="E5" s="71" t="s">
        <v>4</v>
      </c>
      <c r="F5" s="75" t="s">
        <v>5</v>
      </c>
      <c r="G5" s="57" t="str">
        <f>TEXT(G4,"ddd")</f>
        <v>ma</v>
      </c>
      <c r="H5" s="57" t="str">
        <f t="shared" ref="H5:K5" si="55">TEXT(H4,"ddd")</f>
        <v>di</v>
      </c>
      <c r="I5" s="57" t="str">
        <f t="shared" si="55"/>
        <v>wo</v>
      </c>
      <c r="J5" s="57" t="str">
        <f t="shared" si="55"/>
        <v>do</v>
      </c>
      <c r="K5" s="57" t="str">
        <f t="shared" si="55"/>
        <v>vr</v>
      </c>
      <c r="L5" s="57" t="str">
        <f t="shared" ref="L5" si="56">TEXT(L4,"ddd")</f>
        <v>za</v>
      </c>
      <c r="M5" s="57" t="str">
        <f t="shared" ref="M5" si="57">TEXT(M4,"ddd")</f>
        <v>zo</v>
      </c>
      <c r="N5" s="57" t="str">
        <f>TEXT(N4,"ddd")</f>
        <v>ma</v>
      </c>
      <c r="O5" s="57" t="str">
        <f t="shared" ref="O5" si="58">TEXT(O4,"ddd")</f>
        <v>di</v>
      </c>
      <c r="P5" s="57" t="str">
        <f t="shared" ref="P5" si="59">TEXT(P4,"ddd")</f>
        <v>wo</v>
      </c>
      <c r="Q5" s="57" t="str">
        <f t="shared" ref="Q5" si="60">TEXT(Q4,"ddd")</f>
        <v>do</v>
      </c>
      <c r="R5" s="57" t="str">
        <f t="shared" ref="R5" si="61">TEXT(R4,"ddd")</f>
        <v>vr</v>
      </c>
      <c r="S5" s="57" t="str">
        <f t="shared" ref="S5" si="62">TEXT(S4,"ddd")</f>
        <v>za</v>
      </c>
      <c r="T5" s="57" t="str">
        <f t="shared" ref="T5" si="63">TEXT(T4,"ddd")</f>
        <v>zo</v>
      </c>
      <c r="U5" s="57" t="str">
        <f>TEXT(U4,"ddd")</f>
        <v>ma</v>
      </c>
      <c r="V5" s="57" t="str">
        <f t="shared" ref="V5:AA5" si="64">TEXT(V4,"ddd")</f>
        <v>di</v>
      </c>
      <c r="W5" s="57" t="str">
        <f t="shared" si="64"/>
        <v>wo</v>
      </c>
      <c r="X5" s="57" t="str">
        <f t="shared" si="64"/>
        <v>do</v>
      </c>
      <c r="Y5" s="57" t="str">
        <f t="shared" si="64"/>
        <v>vr</v>
      </c>
      <c r="Z5" s="57" t="str">
        <f t="shared" si="64"/>
        <v>za</v>
      </c>
      <c r="AA5" s="57" t="str">
        <f t="shared" si="64"/>
        <v>zo</v>
      </c>
      <c r="AB5" s="57" t="str">
        <f>TEXT(AB4,"ddd")</f>
        <v>ma</v>
      </c>
      <c r="AC5" s="57" t="str">
        <f t="shared" ref="AC5:AH5" si="65">TEXT(AC4,"ddd")</f>
        <v>di</v>
      </c>
      <c r="AD5" s="57" t="str">
        <f t="shared" si="65"/>
        <v>wo</v>
      </c>
      <c r="AE5" s="57" t="str">
        <f t="shared" si="65"/>
        <v>do</v>
      </c>
      <c r="AF5" s="57" t="str">
        <f t="shared" si="65"/>
        <v>vr</v>
      </c>
      <c r="AG5" s="57" t="str">
        <f t="shared" si="65"/>
        <v>za</v>
      </c>
      <c r="AH5" s="57" t="str">
        <f t="shared" si="65"/>
        <v>zo</v>
      </c>
      <c r="AI5" s="57" t="str">
        <f>TEXT(AI4,"ddd")</f>
        <v>ma</v>
      </c>
      <c r="AJ5" s="57" t="str">
        <f t="shared" ref="AJ5:AO5" si="66">TEXT(AJ4,"ddd")</f>
        <v>di</v>
      </c>
      <c r="AK5" s="57" t="str">
        <f t="shared" si="66"/>
        <v>wo</v>
      </c>
      <c r="AL5" s="57" t="str">
        <f t="shared" si="66"/>
        <v>do</v>
      </c>
      <c r="AM5" s="57" t="str">
        <f t="shared" si="66"/>
        <v>vr</v>
      </c>
      <c r="AN5" s="57" t="str">
        <f t="shared" si="66"/>
        <v>za</v>
      </c>
      <c r="AO5" s="57" t="str">
        <f t="shared" si="66"/>
        <v>zo</v>
      </c>
      <c r="AP5" s="57" t="str">
        <f>TEXT(AP4,"ddd")</f>
        <v>ma</v>
      </c>
      <c r="AQ5" s="57" t="str">
        <f t="shared" ref="AQ5:AV5" si="67">TEXT(AQ4,"ddd")</f>
        <v>di</v>
      </c>
      <c r="AR5" s="57" t="str">
        <f t="shared" si="67"/>
        <v>wo</v>
      </c>
      <c r="AS5" s="57" t="str">
        <f t="shared" si="67"/>
        <v>do</v>
      </c>
      <c r="AT5" s="57" t="str">
        <f t="shared" si="67"/>
        <v>vr</v>
      </c>
      <c r="AU5" s="57" t="str">
        <f t="shared" si="67"/>
        <v>za</v>
      </c>
      <c r="AV5" s="57" t="str">
        <f t="shared" si="67"/>
        <v>zo</v>
      </c>
      <c r="AW5" s="57" t="str">
        <f>TEXT(AW4,"ddd")</f>
        <v>ma</v>
      </c>
      <c r="AX5" s="57" t="str">
        <f t="shared" ref="AX5:BC5" si="68">TEXT(AX4,"ddd")</f>
        <v>di</v>
      </c>
      <c r="AY5" s="57" t="str">
        <f t="shared" si="68"/>
        <v>wo</v>
      </c>
      <c r="AZ5" s="57" t="str">
        <f t="shared" si="68"/>
        <v>do</v>
      </c>
      <c r="BA5" s="57" t="str">
        <f t="shared" si="68"/>
        <v>vr</v>
      </c>
      <c r="BB5" s="57" t="str">
        <f t="shared" si="68"/>
        <v>za</v>
      </c>
      <c r="BC5" s="57" t="str">
        <f t="shared" si="68"/>
        <v>zo</v>
      </c>
      <c r="BD5" s="57" t="str">
        <f>TEXT(BD4,"ddd")</f>
        <v>ma</v>
      </c>
      <c r="BE5" s="57" t="str">
        <f t="shared" ref="BE5:BJ5" si="69">TEXT(BE4,"ddd")</f>
        <v>di</v>
      </c>
      <c r="BF5" s="57" t="str">
        <f t="shared" si="69"/>
        <v>wo</v>
      </c>
      <c r="BG5" s="57" t="str">
        <f t="shared" si="69"/>
        <v>do</v>
      </c>
      <c r="BH5" s="57" t="str">
        <f t="shared" si="69"/>
        <v>vr</v>
      </c>
      <c r="BI5" s="57" t="str">
        <f t="shared" si="69"/>
        <v>za</v>
      </c>
      <c r="BJ5" s="57" t="str">
        <f t="shared" si="69"/>
        <v>zo</v>
      </c>
      <c r="BK5" s="57" t="str">
        <f>TEXT(BK4,"ddd")</f>
        <v>ma</v>
      </c>
      <c r="BL5" s="57" t="str">
        <f t="shared" ref="BL5:BQ5" si="70">TEXT(BL4,"ddd")</f>
        <v>di</v>
      </c>
      <c r="BM5" s="57" t="str">
        <f t="shared" si="70"/>
        <v>wo</v>
      </c>
      <c r="BN5" s="57" t="str">
        <f t="shared" si="70"/>
        <v>do</v>
      </c>
      <c r="BO5" s="57" t="str">
        <f t="shared" si="70"/>
        <v>vr</v>
      </c>
      <c r="BP5" s="57" t="str">
        <f t="shared" si="70"/>
        <v>za</v>
      </c>
      <c r="BQ5" s="57" t="str">
        <f t="shared" si="70"/>
        <v>zo</v>
      </c>
      <c r="BR5" s="57" t="str">
        <f>TEXT(BR4,"ddd")</f>
        <v>ma</v>
      </c>
      <c r="BS5" s="57" t="str">
        <f t="shared" ref="BS5:BX5" si="71">TEXT(BS4,"ddd")</f>
        <v>di</v>
      </c>
      <c r="BT5" s="57" t="str">
        <f t="shared" si="71"/>
        <v>wo</v>
      </c>
      <c r="BU5" s="57" t="str">
        <f t="shared" si="71"/>
        <v>do</v>
      </c>
      <c r="BV5" s="57" t="str">
        <f t="shared" si="71"/>
        <v>vr</v>
      </c>
      <c r="BW5" s="57" t="str">
        <f t="shared" si="71"/>
        <v>za</v>
      </c>
      <c r="BX5" s="93" t="str">
        <f t="shared" si="71"/>
        <v>zo</v>
      </c>
      <c r="BY5" s="282"/>
      <c r="BZ5" s="282"/>
      <c r="CA5" s="282"/>
      <c r="CB5" s="282"/>
      <c r="CC5" s="282"/>
      <c r="CD5" s="282"/>
      <c r="CE5" s="282"/>
      <c r="CF5" s="282"/>
      <c r="CG5" s="282"/>
      <c r="CH5" s="282"/>
      <c r="CI5" s="282"/>
      <c r="CJ5" s="282"/>
      <c r="CK5" s="282"/>
      <c r="CL5" s="282"/>
      <c r="CM5" s="282"/>
      <c r="CN5" s="282"/>
      <c r="CO5" s="282"/>
      <c r="CP5" s="282"/>
      <c r="CQ5" s="282"/>
      <c r="CR5" s="282"/>
      <c r="CS5" s="282"/>
      <c r="CT5" s="282"/>
      <c r="CU5" s="282"/>
      <c r="CV5" s="282"/>
      <c r="CW5" s="282"/>
      <c r="CX5" s="282"/>
      <c r="CY5" s="282"/>
      <c r="CZ5" s="282"/>
      <c r="DA5" s="282"/>
      <c r="DB5" s="282"/>
      <c r="DC5" s="282"/>
      <c r="DD5" s="282"/>
      <c r="DE5" s="282"/>
      <c r="DF5" s="282"/>
      <c r="DG5" s="282"/>
      <c r="DH5" s="282"/>
      <c r="DI5" s="282"/>
      <c r="DJ5" s="282"/>
      <c r="DK5" s="282"/>
      <c r="DL5" s="282"/>
      <c r="DM5" s="282"/>
      <c r="DN5" s="282"/>
      <c r="DO5" s="282"/>
      <c r="DP5" s="282"/>
      <c r="DQ5" s="282"/>
      <c r="DR5" s="282"/>
      <c r="DS5" s="282"/>
      <c r="DT5" s="282"/>
      <c r="DU5" s="282"/>
      <c r="DV5" s="282"/>
      <c r="DW5" s="282"/>
      <c r="DX5" s="282"/>
      <c r="DY5" s="282"/>
      <c r="DZ5" s="282"/>
      <c r="EA5" s="282"/>
      <c r="EB5" s="282"/>
      <c r="EC5" s="282"/>
      <c r="ED5" s="282"/>
      <c r="EE5" s="282"/>
      <c r="EF5" s="282"/>
      <c r="EG5" s="282"/>
      <c r="EH5" s="282"/>
      <c r="EI5" s="282"/>
      <c r="EJ5" s="282"/>
      <c r="EK5" s="282"/>
      <c r="EL5" s="282"/>
      <c r="EM5" s="282"/>
      <c r="EN5" s="282"/>
      <c r="EO5" s="282"/>
      <c r="EP5" s="282"/>
      <c r="EQ5" s="282"/>
      <c r="ER5" s="282"/>
      <c r="ES5" s="282"/>
      <c r="ET5" s="282"/>
      <c r="EU5" s="282"/>
      <c r="EV5" s="282"/>
      <c r="EW5" s="282"/>
      <c r="EX5" s="282"/>
      <c r="EY5" s="282"/>
      <c r="EZ5" s="282"/>
      <c r="FA5" s="282"/>
      <c r="FB5" s="282"/>
      <c r="FC5" s="282"/>
      <c r="FD5" s="282"/>
      <c r="FE5" s="282"/>
      <c r="FF5" s="282"/>
      <c r="FG5" s="282"/>
      <c r="FH5" s="282"/>
      <c r="FI5" s="282"/>
      <c r="FJ5" s="282"/>
      <c r="FK5" s="282"/>
      <c r="FL5" s="282"/>
      <c r="FM5" s="282"/>
      <c r="FN5" s="282"/>
      <c r="FO5" s="282"/>
      <c r="FP5" s="282"/>
      <c r="FQ5" s="282"/>
      <c r="FR5" s="282"/>
      <c r="FS5" s="282"/>
      <c r="FT5" s="282"/>
      <c r="FU5" s="282"/>
      <c r="FV5" s="282"/>
      <c r="FW5" s="282"/>
      <c r="FX5" s="282"/>
      <c r="FY5" s="282"/>
      <c r="FZ5" s="282"/>
      <c r="GA5" s="282"/>
      <c r="GB5" s="282"/>
      <c r="GC5" s="282"/>
      <c r="GD5" s="282"/>
      <c r="GE5" s="282"/>
      <c r="GF5" s="282"/>
      <c r="GG5" s="282"/>
      <c r="GH5" s="282"/>
      <c r="GI5" s="282"/>
      <c r="GJ5" s="282"/>
      <c r="GK5" s="282"/>
      <c r="GL5" s="282"/>
      <c r="GM5" s="282"/>
      <c r="GN5" s="282"/>
      <c r="GO5" s="282"/>
      <c r="GP5" s="282"/>
      <c r="GQ5" s="282"/>
      <c r="GR5" s="282"/>
      <c r="GS5" s="282"/>
      <c r="GT5" s="282"/>
      <c r="GU5" s="282"/>
      <c r="GV5" s="282"/>
      <c r="GW5" s="282"/>
      <c r="GX5" s="282"/>
      <c r="GY5" s="282"/>
      <c r="GZ5" s="282"/>
      <c r="HA5" s="282"/>
      <c r="HB5" s="282"/>
      <c r="HC5" s="282"/>
      <c r="HD5" s="282"/>
      <c r="HE5" s="282"/>
      <c r="HF5" s="282"/>
      <c r="HG5" s="282"/>
      <c r="HH5" s="282"/>
      <c r="HI5" s="282"/>
      <c r="HJ5" s="282"/>
      <c r="HK5" s="282"/>
      <c r="HL5" s="282"/>
      <c r="HM5" s="282"/>
      <c r="HN5" s="282"/>
      <c r="HO5" s="282"/>
      <c r="HP5" s="282"/>
      <c r="HQ5" s="282"/>
      <c r="HR5" s="282"/>
      <c r="HS5" s="282"/>
      <c r="HT5" s="282"/>
      <c r="HU5" s="282"/>
      <c r="HV5" s="282"/>
      <c r="HW5" s="282"/>
      <c r="HX5" s="282"/>
      <c r="HY5" s="282"/>
      <c r="HZ5" s="282"/>
      <c r="IA5" s="282"/>
      <c r="IB5" s="282"/>
      <c r="IC5" s="282"/>
      <c r="ID5" s="282"/>
      <c r="IE5" s="282"/>
      <c r="IF5" s="282"/>
      <c r="IG5" s="282"/>
      <c r="IH5" s="282"/>
      <c r="II5" s="282"/>
      <c r="IJ5" s="282"/>
      <c r="IK5" s="282"/>
      <c r="IL5" s="282"/>
      <c r="IM5" s="282"/>
      <c r="IN5" s="282"/>
      <c r="IO5" s="282"/>
      <c r="IP5" s="282"/>
      <c r="IQ5" s="282"/>
      <c r="IR5" s="282"/>
      <c r="IS5" s="282"/>
      <c r="IT5" s="282"/>
      <c r="IU5" s="282"/>
      <c r="IV5" s="282"/>
      <c r="IW5" s="282"/>
      <c r="IX5" s="282"/>
      <c r="IY5" s="282"/>
      <c r="IZ5" s="282"/>
      <c r="JA5" s="282"/>
      <c r="JB5" s="282"/>
      <c r="JC5" s="282"/>
      <c r="JD5" s="282"/>
      <c r="JE5" s="282"/>
      <c r="JF5" s="282"/>
      <c r="JG5" s="282"/>
      <c r="JH5" s="282"/>
      <c r="JI5" s="282"/>
      <c r="JJ5" s="282"/>
      <c r="JK5" s="282"/>
      <c r="JL5" s="282"/>
      <c r="JM5" s="282"/>
      <c r="JN5" s="282"/>
      <c r="JO5" s="282"/>
      <c r="JP5" s="282"/>
      <c r="JQ5" s="282"/>
    </row>
    <row r="6" spans="1:314" s="66" customFormat="1" ht="1.9" customHeight="1" thickBot="1">
      <c r="B6" s="90"/>
      <c r="C6" s="65"/>
      <c r="D6" s="91"/>
      <c r="E6" s="65"/>
      <c r="F6" s="97" t="str">
        <f t="shared" ref="F6:F7" si="72">IF(D6=1,"X","")</f>
        <v/>
      </c>
      <c r="G6" s="87"/>
      <c r="H6" s="73"/>
      <c r="I6" s="73"/>
      <c r="J6" s="73"/>
      <c r="K6" s="73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3"/>
      <c r="AQ6" s="73"/>
      <c r="AR6" s="73"/>
      <c r="AS6" s="73"/>
      <c r="AT6" s="73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80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</row>
    <row r="7" spans="1:314" ht="17.45" customHeight="1" thickTop="1" thickBot="1">
      <c r="A7" s="120" t="s">
        <v>6</v>
      </c>
      <c r="B7" s="119" t="s">
        <v>7</v>
      </c>
      <c r="C7" s="262">
        <v>44118</v>
      </c>
      <c r="D7" s="263">
        <f>AVERAGE(D12,D24,D38,D45,D51,D57)</f>
        <v>0.25315055315055313</v>
      </c>
      <c r="E7" s="264">
        <v>44346</v>
      </c>
      <c r="F7" s="112" t="str">
        <f t="shared" si="72"/>
        <v/>
      </c>
      <c r="G7" s="115"/>
      <c r="H7" s="116"/>
      <c r="I7" s="116"/>
      <c r="J7" s="116"/>
      <c r="K7" s="116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8"/>
      <c r="BY7" s="141"/>
      <c r="BZ7" s="141"/>
      <c r="CA7" s="141"/>
      <c r="CB7" s="141"/>
      <c r="CC7" s="141"/>
      <c r="CD7" s="141"/>
      <c r="CE7" s="141"/>
      <c r="CF7" s="141"/>
      <c r="CG7" s="141"/>
      <c r="CH7" s="141"/>
      <c r="CI7" s="141"/>
      <c r="CJ7" s="141"/>
      <c r="CK7" s="141"/>
      <c r="CL7" s="141"/>
      <c r="CM7" s="141"/>
      <c r="CN7" s="141"/>
      <c r="CO7" s="141"/>
      <c r="CP7" s="141"/>
      <c r="CQ7" s="141"/>
      <c r="CR7" s="141"/>
      <c r="CS7" s="141"/>
      <c r="CT7" s="141"/>
      <c r="CU7" s="141"/>
      <c r="CV7" s="141"/>
      <c r="CW7" s="141"/>
      <c r="CX7" s="141"/>
      <c r="CY7" s="141"/>
      <c r="CZ7" s="141"/>
      <c r="DA7" s="141"/>
      <c r="DB7" s="141"/>
      <c r="DC7" s="141"/>
      <c r="DD7" s="141"/>
      <c r="DE7" s="141"/>
      <c r="DF7" s="141"/>
      <c r="DG7" s="141"/>
      <c r="DH7" s="141"/>
      <c r="DI7" s="141"/>
      <c r="DJ7" s="141"/>
      <c r="DK7" s="141"/>
      <c r="DL7" s="141"/>
      <c r="DM7" s="141"/>
      <c r="DN7" s="141"/>
      <c r="DO7" s="142"/>
      <c r="DP7" s="142"/>
      <c r="DQ7" s="142"/>
      <c r="DR7" s="142"/>
      <c r="DS7" s="142"/>
      <c r="DT7" s="141"/>
      <c r="DU7" s="141"/>
      <c r="DV7" s="141"/>
      <c r="DW7" s="141"/>
      <c r="DX7" s="141"/>
      <c r="DY7" s="141"/>
      <c r="DZ7" s="141"/>
      <c r="EA7" s="141"/>
      <c r="EB7" s="141"/>
      <c r="EC7" s="141"/>
      <c r="ED7" s="141"/>
      <c r="EE7" s="141"/>
      <c r="EF7" s="141"/>
      <c r="EG7" s="141"/>
      <c r="EH7" s="141"/>
      <c r="EI7" s="141"/>
      <c r="EJ7" s="141"/>
      <c r="EK7" s="141"/>
      <c r="EL7" s="141"/>
      <c r="EM7" s="141"/>
      <c r="EN7" s="141"/>
      <c r="EO7" s="141"/>
      <c r="EP7" s="141"/>
      <c r="EQ7" s="141"/>
      <c r="ER7" s="141"/>
      <c r="ES7" s="141"/>
      <c r="ET7" s="141"/>
      <c r="EU7" s="141"/>
      <c r="EV7" s="141"/>
      <c r="EW7" s="141"/>
      <c r="EX7" s="141"/>
      <c r="EY7" s="141"/>
      <c r="EZ7" s="141"/>
      <c r="FA7" s="141"/>
      <c r="FB7" s="141"/>
      <c r="FC7" s="141"/>
      <c r="FD7" s="141"/>
      <c r="FE7" s="141"/>
      <c r="FF7" s="141"/>
      <c r="FG7" s="141"/>
      <c r="FH7" s="141"/>
      <c r="FI7" s="141"/>
      <c r="FJ7" s="141"/>
      <c r="FK7" s="141"/>
      <c r="FL7" s="141"/>
      <c r="FM7" s="141"/>
      <c r="FN7" s="141"/>
      <c r="FO7" s="141"/>
      <c r="FP7" s="141"/>
      <c r="FQ7" s="141"/>
      <c r="FR7" s="141"/>
      <c r="FS7" s="141"/>
      <c r="FT7" s="141"/>
      <c r="FU7" s="141"/>
      <c r="FV7" s="141"/>
      <c r="FW7" s="141"/>
      <c r="FX7" s="141"/>
      <c r="FY7" s="141"/>
      <c r="FZ7" s="141"/>
      <c r="GA7" s="141"/>
      <c r="GB7" s="141"/>
      <c r="GC7" s="141"/>
      <c r="GD7" s="141"/>
      <c r="GE7" s="141"/>
      <c r="GF7" s="141"/>
      <c r="GG7" s="141"/>
      <c r="GH7" s="141"/>
      <c r="GI7" s="141"/>
      <c r="GJ7" s="141"/>
      <c r="GK7" s="141"/>
      <c r="GL7" s="141"/>
      <c r="GM7" s="141"/>
      <c r="GN7" s="141"/>
      <c r="GO7" s="141"/>
      <c r="GP7" s="141"/>
      <c r="GQ7" s="141"/>
      <c r="GR7" s="141"/>
      <c r="GS7" s="141"/>
      <c r="GT7" s="141"/>
      <c r="GU7" s="141"/>
      <c r="GV7" s="141"/>
      <c r="GW7" s="141"/>
      <c r="GX7" s="141"/>
      <c r="GY7" s="141"/>
      <c r="GZ7" s="141"/>
      <c r="HA7" s="141"/>
      <c r="HB7" s="141"/>
      <c r="HC7" s="141"/>
      <c r="HD7" s="141"/>
      <c r="HE7" s="141"/>
      <c r="HF7" s="141"/>
      <c r="HG7" s="141"/>
      <c r="HH7" s="141"/>
      <c r="HI7" s="141"/>
      <c r="HJ7" s="141"/>
      <c r="HK7" s="141"/>
      <c r="HL7" s="141"/>
      <c r="HM7" s="141"/>
      <c r="HN7" s="141"/>
      <c r="HO7" s="141"/>
      <c r="HP7" s="141"/>
      <c r="HQ7" s="141"/>
      <c r="HR7" s="141"/>
      <c r="HS7" s="141"/>
      <c r="HT7" s="141"/>
      <c r="HU7" s="141"/>
      <c r="HV7" s="141"/>
      <c r="HW7" s="141"/>
      <c r="HX7" s="141"/>
      <c r="HY7" s="141"/>
      <c r="HZ7" s="141"/>
      <c r="IA7" s="141"/>
      <c r="IB7" s="141"/>
      <c r="IC7" s="141"/>
      <c r="ID7" s="141"/>
      <c r="IE7" s="141"/>
      <c r="IF7" s="141"/>
      <c r="IG7" s="141"/>
      <c r="IH7" s="141"/>
      <c r="II7" s="141"/>
      <c r="IJ7" s="141"/>
      <c r="IK7" s="141"/>
      <c r="IL7" s="141"/>
      <c r="IM7" s="141"/>
      <c r="IN7" s="141"/>
      <c r="IO7" s="141"/>
      <c r="IP7" s="141"/>
      <c r="IQ7" s="141"/>
      <c r="IR7" s="141"/>
      <c r="IS7" s="141"/>
      <c r="IT7" s="141"/>
      <c r="IU7" s="141"/>
      <c r="IV7" s="141"/>
      <c r="IW7" s="141"/>
      <c r="IX7" s="141"/>
      <c r="IY7" s="141"/>
      <c r="IZ7" s="141"/>
      <c r="JA7" s="141"/>
      <c r="JB7" s="141"/>
      <c r="JC7" s="141"/>
      <c r="JD7" s="141"/>
      <c r="JE7" s="141"/>
      <c r="JF7" s="141"/>
      <c r="JG7" s="141"/>
      <c r="JH7" s="141"/>
      <c r="JI7" s="141"/>
      <c r="JJ7" s="141"/>
      <c r="JK7" s="141"/>
      <c r="JL7" s="141"/>
      <c r="JM7" s="141"/>
      <c r="JN7" s="141"/>
      <c r="JO7" s="141"/>
      <c r="JP7" s="141"/>
      <c r="JQ7" s="141"/>
      <c r="JR7" s="141"/>
      <c r="JS7" s="141"/>
      <c r="JT7" s="141"/>
      <c r="JU7" s="141"/>
      <c r="JV7" s="141"/>
      <c r="JW7" s="141"/>
      <c r="JX7" s="141"/>
      <c r="JY7" s="141"/>
      <c r="JZ7" s="141"/>
      <c r="KA7" s="141"/>
      <c r="KB7" s="141"/>
      <c r="KC7" s="141"/>
      <c r="KD7" s="141"/>
      <c r="KE7" s="141"/>
      <c r="KF7" s="141"/>
      <c r="KG7" s="141"/>
      <c r="KH7" s="141"/>
      <c r="KI7" s="141"/>
      <c r="KJ7" s="141"/>
      <c r="KK7" s="141"/>
      <c r="KL7" s="141"/>
      <c r="KM7" s="141"/>
      <c r="KN7" s="141"/>
      <c r="KO7" s="141"/>
      <c r="KP7" s="141"/>
      <c r="KQ7" s="141"/>
      <c r="KR7" s="141"/>
      <c r="KS7" s="141"/>
      <c r="KT7" s="143"/>
      <c r="KU7" s="143"/>
      <c r="KV7" s="143"/>
      <c r="KW7" s="143"/>
      <c r="KX7" s="143"/>
      <c r="KY7" s="143"/>
      <c r="KZ7" s="143"/>
      <c r="LA7" s="143"/>
      <c r="LB7" s="143"/>
    </row>
    <row r="8" spans="1:314" s="60" customFormat="1" ht="25.15" customHeight="1" thickTop="1">
      <c r="A8" s="103"/>
      <c r="B8" s="58" t="s">
        <v>8</v>
      </c>
      <c r="C8" s="219">
        <f>MIN(C9:C10)</f>
        <v>44122</v>
      </c>
      <c r="D8" s="220">
        <f>AVERAGE(D9:D10)</f>
        <v>1</v>
      </c>
      <c r="E8" s="221">
        <f>MAX(E9:E10)</f>
        <v>44124</v>
      </c>
      <c r="F8" s="133" t="str">
        <f t="shared" ref="F8:F9" si="73">IF(D8=1,"X","")</f>
        <v>X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6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  <c r="CT8" s="144"/>
      <c r="CU8" s="144"/>
      <c r="CV8" s="144"/>
      <c r="CW8" s="144"/>
      <c r="CX8" s="144"/>
      <c r="CY8" s="144"/>
      <c r="CZ8" s="144"/>
      <c r="DA8" s="144"/>
      <c r="DB8" s="144"/>
      <c r="DC8" s="144"/>
      <c r="DD8" s="144"/>
      <c r="DE8" s="144"/>
      <c r="DF8" s="144"/>
      <c r="DG8" s="144"/>
      <c r="DH8" s="144"/>
      <c r="DI8" s="144"/>
      <c r="DJ8" s="144"/>
      <c r="DK8" s="144"/>
      <c r="DL8" s="144"/>
      <c r="DM8" s="144"/>
      <c r="DN8" s="144"/>
      <c r="DO8" s="144"/>
      <c r="DP8" s="144"/>
      <c r="DQ8" s="144"/>
      <c r="DR8" s="144"/>
      <c r="DS8" s="144"/>
      <c r="DT8" s="144"/>
      <c r="DU8" s="144"/>
      <c r="DV8" s="144"/>
      <c r="DW8" s="144"/>
      <c r="DX8" s="144"/>
      <c r="DY8" s="144"/>
      <c r="DZ8" s="144"/>
      <c r="EA8" s="144"/>
      <c r="EB8" s="144"/>
      <c r="EC8" s="144"/>
      <c r="ED8" s="144"/>
      <c r="EE8" s="144"/>
      <c r="EF8" s="144"/>
      <c r="EG8" s="144"/>
      <c r="EH8" s="144"/>
      <c r="EI8" s="144"/>
      <c r="EJ8" s="144"/>
      <c r="EK8" s="144"/>
      <c r="EL8" s="144"/>
      <c r="EM8" s="144"/>
      <c r="EN8" s="144"/>
      <c r="EO8" s="144"/>
      <c r="EP8" s="144"/>
      <c r="EQ8" s="144"/>
      <c r="ER8" s="144"/>
      <c r="ES8" s="144"/>
      <c r="ET8" s="144"/>
      <c r="EU8" s="144"/>
      <c r="EV8" s="144"/>
      <c r="EW8" s="144"/>
      <c r="EX8" s="144"/>
      <c r="EY8" s="144"/>
      <c r="EZ8" s="144"/>
      <c r="FA8" s="144"/>
      <c r="FB8" s="144"/>
      <c r="FC8" s="144"/>
      <c r="FD8" s="144"/>
      <c r="FE8" s="144"/>
      <c r="FF8" s="144"/>
      <c r="FG8" s="144"/>
      <c r="FH8" s="144"/>
      <c r="FI8" s="144"/>
      <c r="FJ8" s="144"/>
      <c r="FK8" s="144"/>
      <c r="FL8" s="144"/>
      <c r="FM8" s="144"/>
      <c r="FN8" s="144"/>
      <c r="FO8" s="144"/>
      <c r="FP8" s="144"/>
      <c r="FQ8" s="144"/>
      <c r="FR8" s="144"/>
      <c r="FS8" s="144"/>
      <c r="FT8" s="144"/>
      <c r="FU8" s="144"/>
      <c r="FV8" s="144"/>
      <c r="FW8" s="144"/>
      <c r="FX8" s="144"/>
      <c r="FY8" s="144"/>
      <c r="FZ8" s="144"/>
      <c r="GA8" s="144"/>
      <c r="GB8" s="144"/>
      <c r="GC8" s="144"/>
      <c r="GD8" s="144"/>
      <c r="GE8" s="144"/>
      <c r="GF8" s="144"/>
      <c r="GG8" s="144"/>
      <c r="GH8" s="144"/>
      <c r="GI8" s="144"/>
      <c r="GJ8" s="144"/>
      <c r="GK8" s="144"/>
      <c r="GL8" s="144"/>
      <c r="GM8" s="144"/>
      <c r="GN8" s="144"/>
      <c r="GO8" s="144"/>
      <c r="GP8" s="144"/>
      <c r="GQ8" s="144"/>
      <c r="GR8" s="144"/>
      <c r="GS8" s="144"/>
      <c r="GT8" s="144"/>
      <c r="GU8" s="144"/>
      <c r="GV8" s="144"/>
      <c r="GW8" s="144"/>
      <c r="GX8" s="144"/>
      <c r="GY8" s="144"/>
      <c r="GZ8" s="144"/>
      <c r="HA8" s="144"/>
      <c r="HB8" s="144"/>
      <c r="HC8" s="144"/>
      <c r="HD8" s="144"/>
      <c r="HE8" s="144"/>
      <c r="HF8" s="144"/>
      <c r="HG8" s="144"/>
      <c r="HH8" s="144"/>
      <c r="HI8" s="144"/>
      <c r="HJ8" s="144"/>
      <c r="HK8" s="144"/>
      <c r="HL8" s="144"/>
      <c r="HM8" s="144"/>
      <c r="HN8" s="144"/>
      <c r="HO8" s="144"/>
      <c r="HP8" s="144"/>
      <c r="HQ8" s="144"/>
      <c r="HR8" s="144"/>
      <c r="HS8" s="144"/>
      <c r="HT8" s="144"/>
      <c r="HU8" s="144"/>
      <c r="HV8" s="144"/>
      <c r="HW8" s="144"/>
      <c r="HX8" s="144"/>
      <c r="HY8" s="144"/>
      <c r="HZ8" s="144"/>
      <c r="IA8" s="144"/>
      <c r="IB8" s="144"/>
      <c r="IC8" s="144"/>
      <c r="ID8" s="144"/>
      <c r="IE8" s="144"/>
      <c r="IF8" s="144"/>
      <c r="IG8" s="144"/>
      <c r="IH8" s="144"/>
      <c r="II8" s="144"/>
      <c r="IJ8" s="144"/>
      <c r="IK8" s="144"/>
      <c r="IL8" s="144"/>
      <c r="IM8" s="144"/>
      <c r="IN8" s="144"/>
      <c r="IO8" s="144"/>
      <c r="IP8" s="144"/>
      <c r="IQ8" s="144"/>
      <c r="IR8" s="144"/>
      <c r="IS8" s="144"/>
      <c r="IT8" s="144"/>
      <c r="IU8" s="144"/>
      <c r="IV8" s="144"/>
      <c r="IW8" s="144"/>
      <c r="IX8" s="144"/>
      <c r="IY8" s="144"/>
      <c r="IZ8" s="144"/>
      <c r="JA8" s="144"/>
      <c r="JB8" s="144"/>
      <c r="JC8" s="144"/>
      <c r="JD8" s="144"/>
      <c r="JE8" s="144"/>
      <c r="JF8" s="144"/>
      <c r="JG8" s="144"/>
      <c r="JH8" s="144"/>
      <c r="JI8" s="144"/>
      <c r="JJ8" s="144"/>
      <c r="JK8" s="144"/>
      <c r="JL8" s="144"/>
      <c r="JM8" s="144"/>
      <c r="JN8" s="144"/>
      <c r="JO8" s="144"/>
      <c r="JP8" s="144"/>
      <c r="JQ8" s="144"/>
      <c r="JR8" s="144"/>
      <c r="JS8" s="144"/>
      <c r="JT8" s="144"/>
      <c r="JU8" s="144"/>
      <c r="JV8" s="144"/>
      <c r="JW8" s="144"/>
      <c r="JX8" s="144"/>
      <c r="JY8" s="144"/>
      <c r="JZ8" s="144"/>
      <c r="KA8" s="144"/>
      <c r="KB8" s="144"/>
      <c r="KC8" s="144"/>
      <c r="KD8" s="144"/>
      <c r="KE8" s="144"/>
      <c r="KF8" s="144"/>
      <c r="KG8" s="144"/>
      <c r="KH8" s="144"/>
      <c r="KI8" s="144"/>
      <c r="KJ8" s="144"/>
      <c r="KK8" s="144"/>
      <c r="KL8" s="144"/>
      <c r="KM8" s="144"/>
      <c r="KN8" s="144"/>
      <c r="KO8" s="144"/>
      <c r="KP8" s="144"/>
      <c r="KQ8" s="144"/>
      <c r="KR8" s="144"/>
      <c r="KS8" s="144"/>
      <c r="KT8" s="144"/>
      <c r="KU8" s="144"/>
      <c r="KV8" s="144"/>
      <c r="KW8" s="144"/>
      <c r="KX8" s="144"/>
      <c r="KY8" s="144"/>
      <c r="KZ8" s="145"/>
      <c r="LA8" s="145"/>
      <c r="LB8" s="145"/>
    </row>
    <row r="9" spans="1:314" s="60" customFormat="1" ht="21" customHeight="1">
      <c r="A9" s="107" t="s">
        <v>9</v>
      </c>
      <c r="B9" s="204" t="s">
        <v>10</v>
      </c>
      <c r="C9" s="219">
        <v>44122</v>
      </c>
      <c r="D9" s="220">
        <v>1</v>
      </c>
      <c r="E9" s="221">
        <v>44123</v>
      </c>
      <c r="F9" s="133" t="str">
        <f t="shared" si="73"/>
        <v>X</v>
      </c>
      <c r="G9" s="59"/>
      <c r="H9" s="59"/>
      <c r="I9" s="59"/>
      <c r="J9" s="59"/>
      <c r="K9" s="59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9"/>
      <c r="AQ9" s="59"/>
      <c r="AR9" s="59"/>
      <c r="AS9" s="59"/>
      <c r="AT9" s="59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79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  <c r="CT9" s="144"/>
      <c r="CU9" s="144"/>
      <c r="CV9" s="144"/>
      <c r="CW9" s="144"/>
      <c r="CX9" s="144"/>
      <c r="CY9" s="144"/>
      <c r="CZ9" s="144"/>
      <c r="DA9" s="144"/>
      <c r="DB9" s="144"/>
      <c r="DC9" s="144"/>
      <c r="DD9" s="144"/>
      <c r="DE9" s="144"/>
      <c r="DF9" s="144"/>
      <c r="DG9" s="144"/>
      <c r="DH9" s="144"/>
      <c r="DI9" s="144"/>
      <c r="DJ9" s="144"/>
      <c r="DK9" s="144"/>
      <c r="DL9" s="144"/>
      <c r="DM9" s="144"/>
      <c r="DN9" s="144"/>
      <c r="DO9" s="144"/>
      <c r="DP9" s="144"/>
      <c r="DQ9" s="144"/>
      <c r="DR9" s="144"/>
      <c r="DS9" s="144"/>
      <c r="DT9" s="144"/>
      <c r="DU9" s="144"/>
      <c r="DV9" s="144"/>
      <c r="DW9" s="144"/>
      <c r="DX9" s="144"/>
      <c r="DY9" s="144"/>
      <c r="DZ9" s="144"/>
      <c r="EA9" s="144"/>
      <c r="EB9" s="144"/>
      <c r="EC9" s="144"/>
      <c r="ED9" s="144"/>
      <c r="EE9" s="144"/>
      <c r="EF9" s="144"/>
      <c r="EG9" s="144"/>
      <c r="EH9" s="144"/>
      <c r="EI9" s="144"/>
      <c r="EJ9" s="144"/>
      <c r="EK9" s="144"/>
      <c r="EL9" s="144"/>
      <c r="EM9" s="144"/>
      <c r="EN9" s="144"/>
      <c r="EO9" s="144"/>
      <c r="EP9" s="144"/>
      <c r="EQ9" s="144"/>
      <c r="ER9" s="144"/>
      <c r="ES9" s="144"/>
      <c r="ET9" s="144"/>
      <c r="EU9" s="144"/>
      <c r="EV9" s="144"/>
      <c r="EW9" s="144"/>
      <c r="EX9" s="144"/>
      <c r="EY9" s="144"/>
      <c r="EZ9" s="144"/>
      <c r="FA9" s="144"/>
      <c r="FB9" s="144"/>
      <c r="FC9" s="144"/>
      <c r="FD9" s="144"/>
      <c r="FE9" s="144"/>
      <c r="FF9" s="144"/>
      <c r="FG9" s="144"/>
      <c r="FH9" s="144"/>
      <c r="FI9" s="144"/>
      <c r="FJ9" s="144"/>
      <c r="FK9" s="144"/>
      <c r="FL9" s="144"/>
      <c r="FM9" s="144"/>
      <c r="FN9" s="144"/>
      <c r="FO9" s="144"/>
      <c r="FP9" s="144"/>
      <c r="FQ9" s="144"/>
      <c r="FR9" s="144"/>
      <c r="FS9" s="144"/>
      <c r="FT9" s="144"/>
      <c r="FU9" s="144"/>
      <c r="FV9" s="144"/>
      <c r="FW9" s="144"/>
      <c r="FX9" s="144"/>
      <c r="FY9" s="144"/>
      <c r="FZ9" s="144"/>
      <c r="GA9" s="144"/>
      <c r="GB9" s="144"/>
      <c r="GC9" s="144"/>
      <c r="GD9" s="144"/>
      <c r="GE9" s="144"/>
      <c r="GF9" s="144"/>
      <c r="GG9" s="144"/>
      <c r="GH9" s="144"/>
      <c r="GI9" s="144"/>
      <c r="GJ9" s="144"/>
      <c r="GK9" s="144"/>
      <c r="GL9" s="144"/>
      <c r="GM9" s="144"/>
      <c r="GN9" s="144"/>
      <c r="GO9" s="144"/>
      <c r="GP9" s="144"/>
      <c r="GQ9" s="144"/>
      <c r="GR9" s="144"/>
      <c r="GS9" s="144"/>
      <c r="GT9" s="144"/>
      <c r="GU9" s="144"/>
      <c r="GV9" s="144"/>
      <c r="GW9" s="144"/>
      <c r="GX9" s="144"/>
      <c r="GY9" s="144"/>
      <c r="GZ9" s="144"/>
      <c r="HA9" s="144"/>
      <c r="HB9" s="144"/>
      <c r="HC9" s="144"/>
      <c r="HD9" s="144"/>
      <c r="HE9" s="144"/>
      <c r="HF9" s="144"/>
      <c r="HG9" s="144"/>
      <c r="HH9" s="144"/>
      <c r="HI9" s="144"/>
      <c r="HJ9" s="144"/>
      <c r="HK9" s="144"/>
      <c r="HL9" s="144"/>
      <c r="HM9" s="144"/>
      <c r="HN9" s="144"/>
      <c r="HO9" s="144"/>
      <c r="HP9" s="144"/>
      <c r="HQ9" s="144"/>
      <c r="HR9" s="144"/>
      <c r="HS9" s="144"/>
      <c r="HT9" s="144"/>
      <c r="HU9" s="144"/>
      <c r="HV9" s="144"/>
      <c r="HW9" s="144"/>
      <c r="HX9" s="144"/>
      <c r="HY9" s="144"/>
      <c r="HZ9" s="144"/>
      <c r="IA9" s="144"/>
      <c r="IB9" s="144"/>
      <c r="IC9" s="144"/>
      <c r="ID9" s="144"/>
      <c r="IE9" s="144"/>
      <c r="IF9" s="144"/>
      <c r="IG9" s="144"/>
      <c r="IH9" s="144"/>
      <c r="II9" s="144"/>
      <c r="IJ9" s="144"/>
      <c r="IK9" s="144"/>
      <c r="IL9" s="144"/>
      <c r="IM9" s="144"/>
      <c r="IN9" s="144"/>
      <c r="IO9" s="144"/>
      <c r="IP9" s="144"/>
      <c r="IQ9" s="144"/>
      <c r="IR9" s="144"/>
      <c r="IS9" s="144"/>
      <c r="IT9" s="144"/>
      <c r="IU9" s="144"/>
      <c r="IV9" s="144"/>
      <c r="IW9" s="144"/>
      <c r="IX9" s="144"/>
      <c r="IY9" s="144"/>
      <c r="IZ9" s="144"/>
      <c r="JA9" s="144"/>
      <c r="JB9" s="144"/>
      <c r="JC9" s="144"/>
      <c r="JD9" s="144"/>
      <c r="JE9" s="144"/>
      <c r="JF9" s="144"/>
      <c r="JG9" s="144"/>
      <c r="JH9" s="144"/>
      <c r="JI9" s="144"/>
      <c r="JJ9" s="144"/>
      <c r="JK9" s="144"/>
      <c r="JL9" s="144"/>
      <c r="JM9" s="144"/>
      <c r="JN9" s="144"/>
      <c r="JO9" s="144"/>
      <c r="JP9" s="144"/>
      <c r="JQ9" s="144"/>
      <c r="JR9" s="144"/>
      <c r="JS9" s="144"/>
      <c r="JT9" s="144"/>
      <c r="JU9" s="144"/>
      <c r="JV9" s="144"/>
      <c r="JW9" s="144"/>
      <c r="JX9" s="144"/>
      <c r="JY9" s="144"/>
      <c r="JZ9" s="144"/>
      <c r="KA9" s="144"/>
      <c r="KB9" s="144"/>
      <c r="KC9" s="144"/>
      <c r="KD9" s="144"/>
      <c r="KE9" s="144"/>
      <c r="KF9" s="144"/>
      <c r="KG9" s="144"/>
      <c r="KH9" s="144"/>
      <c r="KI9" s="144"/>
      <c r="KJ9" s="144"/>
      <c r="KK9" s="144"/>
      <c r="KL9" s="144"/>
      <c r="KM9" s="144"/>
      <c r="KN9" s="144"/>
      <c r="KO9" s="144"/>
      <c r="KP9" s="144"/>
      <c r="KQ9" s="144"/>
      <c r="KR9" s="144"/>
      <c r="KS9" s="144"/>
      <c r="KT9" s="144"/>
      <c r="KU9" s="144"/>
      <c r="KV9" s="144"/>
      <c r="KW9" s="144"/>
      <c r="KX9" s="144"/>
      <c r="KY9" s="144"/>
      <c r="KZ9" s="145"/>
      <c r="LA9" s="145"/>
      <c r="LB9" s="145"/>
    </row>
    <row r="10" spans="1:314" s="61" customFormat="1" ht="21" customHeight="1">
      <c r="A10" s="104"/>
      <c r="B10" s="204" t="s">
        <v>11</v>
      </c>
      <c r="C10" s="219">
        <v>44123</v>
      </c>
      <c r="D10" s="220">
        <v>1</v>
      </c>
      <c r="E10" s="221">
        <v>44124</v>
      </c>
      <c r="F10" s="133" t="str">
        <f>IF(D10=1,"X","")</f>
        <v>X</v>
      </c>
      <c r="G10" s="59"/>
      <c r="H10" s="59"/>
      <c r="I10" s="59"/>
      <c r="J10" s="59"/>
      <c r="K10" s="59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9"/>
      <c r="AQ10" s="59"/>
      <c r="AR10" s="59"/>
      <c r="AS10" s="59"/>
      <c r="AT10" s="59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79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4"/>
      <c r="CY10" s="144"/>
      <c r="CZ10" s="144"/>
      <c r="DA10" s="144"/>
      <c r="DB10" s="144"/>
      <c r="DC10" s="144"/>
      <c r="DD10" s="144"/>
      <c r="DE10" s="144"/>
      <c r="DF10" s="144"/>
      <c r="DG10" s="144"/>
      <c r="DH10" s="144"/>
      <c r="DI10" s="144"/>
      <c r="DJ10" s="144"/>
      <c r="DK10" s="144"/>
      <c r="DL10" s="144"/>
      <c r="DM10" s="144"/>
      <c r="DN10" s="144"/>
      <c r="DO10" s="144"/>
      <c r="DP10" s="144"/>
      <c r="DQ10" s="144"/>
      <c r="DR10" s="144"/>
      <c r="DS10" s="144"/>
      <c r="DT10" s="144"/>
      <c r="DU10" s="144"/>
      <c r="DV10" s="144"/>
      <c r="DW10" s="144"/>
      <c r="DX10" s="144"/>
      <c r="DY10" s="144"/>
      <c r="DZ10" s="144"/>
      <c r="EA10" s="144"/>
      <c r="EB10" s="144"/>
      <c r="EC10" s="144"/>
      <c r="ED10" s="144"/>
      <c r="EE10" s="144"/>
      <c r="EF10" s="144"/>
      <c r="EG10" s="144"/>
      <c r="EH10" s="144"/>
      <c r="EI10" s="144"/>
      <c r="EJ10" s="144"/>
      <c r="EK10" s="144"/>
      <c r="EL10" s="144"/>
      <c r="EM10" s="144"/>
      <c r="EN10" s="144"/>
      <c r="EO10" s="144"/>
      <c r="EP10" s="144"/>
      <c r="EQ10" s="144"/>
      <c r="ER10" s="144"/>
      <c r="ES10" s="144"/>
      <c r="ET10" s="144"/>
      <c r="EU10" s="144"/>
      <c r="EV10" s="144"/>
      <c r="EW10" s="144"/>
      <c r="EX10" s="144"/>
      <c r="EY10" s="144"/>
      <c r="EZ10" s="144"/>
      <c r="FA10" s="144"/>
      <c r="FB10" s="144"/>
      <c r="FC10" s="144"/>
      <c r="FD10" s="144"/>
      <c r="FE10" s="144"/>
      <c r="FF10" s="144"/>
      <c r="FG10" s="144"/>
      <c r="FH10" s="144"/>
      <c r="FI10" s="144"/>
      <c r="FJ10" s="144"/>
      <c r="FK10" s="144"/>
      <c r="FL10" s="144"/>
      <c r="FM10" s="144"/>
      <c r="FN10" s="144"/>
      <c r="FO10" s="144"/>
      <c r="FP10" s="144"/>
      <c r="FQ10" s="144"/>
      <c r="FR10" s="144"/>
      <c r="FS10" s="144"/>
      <c r="FT10" s="144"/>
      <c r="FU10" s="144"/>
      <c r="FV10" s="144"/>
      <c r="FW10" s="144"/>
      <c r="FX10" s="144"/>
      <c r="FY10" s="144"/>
      <c r="FZ10" s="144"/>
      <c r="GA10" s="144"/>
      <c r="GB10" s="144"/>
      <c r="GC10" s="144"/>
      <c r="GD10" s="144"/>
      <c r="GE10" s="144"/>
      <c r="GF10" s="144"/>
      <c r="GG10" s="144"/>
      <c r="GH10" s="144"/>
      <c r="GI10" s="144"/>
      <c r="GJ10" s="144"/>
      <c r="GK10" s="144"/>
      <c r="GL10" s="144"/>
      <c r="GM10" s="144"/>
      <c r="GN10" s="144"/>
      <c r="GO10" s="144"/>
      <c r="GP10" s="144"/>
      <c r="GQ10" s="144"/>
      <c r="GR10" s="144"/>
      <c r="GS10" s="144"/>
      <c r="GT10" s="144"/>
      <c r="GU10" s="144"/>
      <c r="GV10" s="144"/>
      <c r="GW10" s="144"/>
      <c r="GX10" s="144"/>
      <c r="GY10" s="144"/>
      <c r="GZ10" s="144"/>
      <c r="HA10" s="144"/>
      <c r="HB10" s="144"/>
      <c r="HC10" s="144"/>
      <c r="HD10" s="144"/>
      <c r="HE10" s="144"/>
      <c r="HF10" s="144"/>
      <c r="HG10" s="144"/>
      <c r="HH10" s="144"/>
      <c r="HI10" s="144"/>
      <c r="HJ10" s="144"/>
      <c r="HK10" s="144"/>
      <c r="HL10" s="144"/>
      <c r="HM10" s="144"/>
      <c r="HN10" s="144"/>
      <c r="HO10" s="144"/>
      <c r="HP10" s="144"/>
      <c r="HQ10" s="144"/>
      <c r="HR10" s="144"/>
      <c r="HS10" s="144"/>
      <c r="HT10" s="144"/>
      <c r="HU10" s="144"/>
      <c r="HV10" s="144"/>
      <c r="HW10" s="144"/>
      <c r="HX10" s="144"/>
      <c r="HY10" s="144"/>
      <c r="HZ10" s="144"/>
      <c r="IA10" s="144"/>
      <c r="IB10" s="144"/>
      <c r="IC10" s="144"/>
      <c r="ID10" s="144"/>
      <c r="IE10" s="144"/>
      <c r="IF10" s="144"/>
      <c r="IG10" s="144"/>
      <c r="IH10" s="144"/>
      <c r="II10" s="144"/>
      <c r="IJ10" s="144"/>
      <c r="IK10" s="144"/>
      <c r="IL10" s="144"/>
      <c r="IM10" s="144"/>
      <c r="IN10" s="144"/>
      <c r="IO10" s="144"/>
      <c r="IP10" s="144"/>
      <c r="IQ10" s="144"/>
      <c r="IR10" s="144"/>
      <c r="IS10" s="144"/>
      <c r="IT10" s="144"/>
      <c r="IU10" s="144"/>
      <c r="IV10" s="144"/>
      <c r="IW10" s="144"/>
      <c r="IX10" s="144"/>
      <c r="IY10" s="144"/>
      <c r="IZ10" s="144"/>
      <c r="JA10" s="144"/>
      <c r="JB10" s="144"/>
      <c r="JC10" s="144"/>
      <c r="JD10" s="144"/>
      <c r="JE10" s="144"/>
      <c r="JF10" s="144"/>
      <c r="JG10" s="144"/>
      <c r="JH10" s="144"/>
      <c r="JI10" s="144"/>
      <c r="JJ10" s="144"/>
      <c r="JK10" s="144"/>
      <c r="JL10" s="144"/>
      <c r="JM10" s="144"/>
      <c r="JN10" s="144"/>
      <c r="JO10" s="144"/>
      <c r="JP10" s="144"/>
      <c r="JQ10" s="144"/>
      <c r="JR10" s="144"/>
      <c r="JS10" s="144"/>
      <c r="JT10" s="144"/>
      <c r="JU10" s="144"/>
      <c r="JV10" s="144"/>
      <c r="JW10" s="144"/>
      <c r="JX10" s="144"/>
      <c r="JY10" s="144"/>
      <c r="JZ10" s="144"/>
      <c r="KA10" s="144"/>
      <c r="KB10" s="144"/>
      <c r="KC10" s="144"/>
      <c r="KD10" s="144"/>
      <c r="KE10" s="144"/>
      <c r="KF10" s="144"/>
      <c r="KG10" s="144"/>
      <c r="KH10" s="144"/>
      <c r="KI10" s="144"/>
      <c r="KJ10" s="144"/>
      <c r="KK10" s="144"/>
      <c r="KL10" s="144"/>
      <c r="KM10" s="144"/>
      <c r="KN10" s="144"/>
      <c r="KO10" s="144"/>
      <c r="KP10" s="144"/>
      <c r="KQ10" s="144"/>
      <c r="KR10" s="144"/>
      <c r="KS10" s="144"/>
      <c r="KT10" s="144"/>
      <c r="KU10" s="144"/>
      <c r="KV10" s="144"/>
      <c r="KW10" s="144"/>
      <c r="KX10" s="144"/>
      <c r="KY10" s="144"/>
      <c r="KZ10" s="146"/>
      <c r="LA10" s="146"/>
      <c r="LB10" s="146"/>
    </row>
    <row r="11" spans="1:314" s="66" customFormat="1" ht="1.9" customHeight="1">
      <c r="A11" s="105"/>
      <c r="B11" s="132"/>
      <c r="C11" s="222"/>
      <c r="D11" s="223"/>
      <c r="E11" s="224"/>
      <c r="F11" s="98" t="str">
        <f t="shared" ref="F11:F69" si="74">IF(D11=1,"X","")</f>
        <v/>
      </c>
      <c r="G11" s="73"/>
      <c r="H11" s="73"/>
      <c r="I11" s="73"/>
      <c r="J11" s="73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3"/>
      <c r="AQ11" s="73"/>
      <c r="AR11" s="73"/>
      <c r="AS11" s="73"/>
      <c r="AT11" s="73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80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  <c r="CT11" s="144"/>
      <c r="CU11" s="144"/>
      <c r="CV11" s="144"/>
      <c r="CW11" s="144"/>
      <c r="CX11" s="144"/>
      <c r="CY11" s="144"/>
      <c r="CZ11" s="144"/>
      <c r="DA11" s="144"/>
      <c r="DB11" s="144"/>
      <c r="DC11" s="144"/>
      <c r="DD11" s="144"/>
      <c r="DE11" s="144"/>
      <c r="DF11" s="144"/>
      <c r="DG11" s="144"/>
      <c r="DH11" s="144"/>
      <c r="DI11" s="144"/>
      <c r="DJ11" s="144"/>
      <c r="DK11" s="144"/>
      <c r="DL11" s="144"/>
      <c r="DM11" s="144"/>
      <c r="DN11" s="144"/>
      <c r="DO11" s="144"/>
      <c r="DP11" s="144"/>
      <c r="DQ11" s="144"/>
      <c r="DR11" s="144"/>
      <c r="DS11" s="144"/>
      <c r="DT11" s="144"/>
      <c r="DU11" s="144"/>
      <c r="DV11" s="144"/>
      <c r="DW11" s="144"/>
      <c r="DX11" s="144"/>
      <c r="DY11" s="144"/>
      <c r="DZ11" s="144"/>
      <c r="EA11" s="144"/>
      <c r="EB11" s="144"/>
      <c r="EC11" s="144"/>
      <c r="ED11" s="144"/>
      <c r="EE11" s="144"/>
      <c r="EF11" s="144"/>
      <c r="EG11" s="144"/>
      <c r="EH11" s="144"/>
      <c r="EI11" s="144"/>
      <c r="EJ11" s="144"/>
      <c r="EK11" s="144"/>
      <c r="EL11" s="144"/>
      <c r="EM11" s="144"/>
      <c r="EN11" s="144"/>
      <c r="EO11" s="144"/>
      <c r="EP11" s="144"/>
      <c r="EQ11" s="144"/>
      <c r="ER11" s="144"/>
      <c r="ES11" s="144"/>
      <c r="ET11" s="144"/>
      <c r="EU11" s="144"/>
      <c r="EV11" s="144"/>
      <c r="EW11" s="144"/>
      <c r="EX11" s="144"/>
      <c r="EY11" s="144"/>
      <c r="EZ11" s="144"/>
      <c r="FA11" s="144"/>
      <c r="FB11" s="144"/>
      <c r="FC11" s="144"/>
      <c r="FD11" s="144"/>
      <c r="FE11" s="144"/>
      <c r="FF11" s="144"/>
      <c r="FG11" s="144"/>
      <c r="FH11" s="144"/>
      <c r="FI11" s="144"/>
      <c r="FJ11" s="144"/>
      <c r="FK11" s="144"/>
      <c r="FL11" s="144"/>
      <c r="FM11" s="144"/>
      <c r="FN11" s="144"/>
      <c r="FO11" s="144"/>
      <c r="FP11" s="144"/>
      <c r="FQ11" s="144"/>
      <c r="FR11" s="144"/>
      <c r="FS11" s="144"/>
      <c r="FT11" s="144"/>
      <c r="FU11" s="144"/>
      <c r="FV11" s="144"/>
      <c r="FW11" s="144"/>
      <c r="FX11" s="144"/>
      <c r="FY11" s="144"/>
      <c r="FZ11" s="144"/>
      <c r="GA11" s="144"/>
      <c r="GB11" s="144"/>
      <c r="GC11" s="144"/>
      <c r="GD11" s="144"/>
      <c r="GE11" s="144"/>
      <c r="GF11" s="144"/>
      <c r="GG11" s="144"/>
      <c r="GH11" s="144"/>
      <c r="GI11" s="144"/>
      <c r="GJ11" s="144"/>
      <c r="GK11" s="144"/>
      <c r="GL11" s="144"/>
      <c r="GM11" s="144"/>
      <c r="GN11" s="144"/>
      <c r="GO11" s="144"/>
      <c r="GP11" s="144"/>
      <c r="GQ11" s="144"/>
      <c r="GR11" s="144"/>
      <c r="GS11" s="144"/>
      <c r="GT11" s="144"/>
      <c r="GU11" s="144"/>
      <c r="GV11" s="144"/>
      <c r="GW11" s="144"/>
      <c r="GX11" s="144"/>
      <c r="GY11" s="144"/>
      <c r="GZ11" s="144"/>
      <c r="HA11" s="144"/>
      <c r="HB11" s="144"/>
      <c r="HC11" s="144"/>
      <c r="HD11" s="144"/>
      <c r="HE11" s="144"/>
      <c r="HF11" s="144"/>
      <c r="HG11" s="144"/>
      <c r="HH11" s="144"/>
      <c r="HI11" s="144"/>
      <c r="HJ11" s="144"/>
      <c r="HK11" s="144"/>
      <c r="HL11" s="144"/>
      <c r="HM11" s="144"/>
      <c r="HN11" s="144"/>
      <c r="HO11" s="144"/>
      <c r="HP11" s="144"/>
      <c r="HQ11" s="144"/>
      <c r="HR11" s="144"/>
      <c r="HS11" s="144"/>
      <c r="HT11" s="144"/>
      <c r="HU11" s="144"/>
      <c r="HV11" s="144"/>
      <c r="HW11" s="144"/>
      <c r="HX11" s="144"/>
      <c r="HY11" s="144"/>
      <c r="HZ11" s="144"/>
      <c r="IA11" s="144"/>
      <c r="IB11" s="144"/>
      <c r="IC11" s="144"/>
      <c r="ID11" s="144"/>
      <c r="IE11" s="144"/>
      <c r="IF11" s="144"/>
      <c r="IG11" s="144"/>
      <c r="IH11" s="144"/>
      <c r="II11" s="144"/>
      <c r="IJ11" s="144"/>
      <c r="IK11" s="144"/>
      <c r="IL11" s="144"/>
      <c r="IM11" s="144"/>
      <c r="IN11" s="144"/>
      <c r="IO11" s="144"/>
      <c r="IP11" s="144"/>
      <c r="IQ11" s="144"/>
      <c r="IR11" s="144"/>
      <c r="IS11" s="144"/>
      <c r="IT11" s="144"/>
      <c r="IU11" s="144"/>
      <c r="IV11" s="144"/>
      <c r="IW11" s="144"/>
      <c r="IX11" s="144"/>
      <c r="IY11" s="144"/>
      <c r="IZ11" s="144"/>
      <c r="JA11" s="144"/>
      <c r="JB11" s="144"/>
      <c r="JC11" s="144"/>
      <c r="JD11" s="144"/>
      <c r="JE11" s="144"/>
      <c r="JF11" s="144"/>
      <c r="JG11" s="144"/>
      <c r="JH11" s="144"/>
      <c r="JI11" s="144"/>
      <c r="JJ11" s="144"/>
      <c r="JK11" s="144"/>
      <c r="JL11" s="144"/>
      <c r="JM11" s="144"/>
      <c r="JN11" s="144"/>
      <c r="JO11" s="144"/>
      <c r="JP11" s="144"/>
      <c r="JQ11" s="144"/>
      <c r="JR11" s="144"/>
      <c r="JS11" s="144"/>
      <c r="JT11" s="144"/>
      <c r="JU11" s="144"/>
      <c r="JV11" s="144"/>
      <c r="JW11" s="144"/>
      <c r="JX11" s="144"/>
      <c r="JY11" s="144"/>
      <c r="JZ11" s="144"/>
      <c r="KA11" s="144"/>
      <c r="KB11" s="144"/>
      <c r="KC11" s="144"/>
      <c r="KD11" s="144"/>
      <c r="KE11" s="144"/>
      <c r="KF11" s="144"/>
      <c r="KG11" s="144"/>
      <c r="KH11" s="144"/>
      <c r="KI11" s="144"/>
      <c r="KJ11" s="144"/>
      <c r="KK11" s="144"/>
      <c r="KL11" s="144"/>
      <c r="KM11" s="144"/>
      <c r="KN11" s="144"/>
      <c r="KO11" s="144"/>
      <c r="KP11" s="144"/>
      <c r="KQ11" s="144"/>
      <c r="KR11" s="144"/>
      <c r="KS11" s="144"/>
      <c r="KT11" s="144"/>
      <c r="KU11" s="144"/>
      <c r="KV11" s="144"/>
      <c r="KW11" s="144"/>
      <c r="KX11" s="144"/>
      <c r="KY11" s="144"/>
      <c r="KZ11" s="145"/>
      <c r="LA11" s="145"/>
      <c r="LB11" s="145"/>
    </row>
    <row r="12" spans="1:314" s="64" customFormat="1" ht="27" customHeight="1">
      <c r="A12" s="106" t="s">
        <v>12</v>
      </c>
      <c r="B12" s="62" t="s">
        <v>13</v>
      </c>
      <c r="C12" s="225">
        <f>MIN(C13:C22)</f>
        <v>44123</v>
      </c>
      <c r="D12" s="226">
        <f>AVERAGE(D13:D22)</f>
        <v>0.31587301587301586</v>
      </c>
      <c r="E12" s="227">
        <f>MAX(E13:E22)</f>
        <v>44166</v>
      </c>
      <c r="F12" s="98" t="str">
        <f t="shared" si="74"/>
        <v/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81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  <c r="CT12" s="144"/>
      <c r="CU12" s="144"/>
      <c r="CV12" s="144"/>
      <c r="CW12" s="144"/>
      <c r="CX12" s="144"/>
      <c r="CY12" s="144"/>
      <c r="CZ12" s="144"/>
      <c r="DA12" s="144"/>
      <c r="DB12" s="144"/>
      <c r="DC12" s="144"/>
      <c r="DD12" s="144"/>
      <c r="DE12" s="144"/>
      <c r="DF12" s="144"/>
      <c r="DG12" s="144"/>
      <c r="DH12" s="144"/>
      <c r="DI12" s="144"/>
      <c r="DJ12" s="144"/>
      <c r="DK12" s="144"/>
      <c r="DL12" s="144"/>
      <c r="DM12" s="144"/>
      <c r="DN12" s="144"/>
      <c r="DO12" s="144"/>
      <c r="DP12" s="144"/>
      <c r="DQ12" s="144"/>
      <c r="DR12" s="144"/>
      <c r="DS12" s="144"/>
      <c r="DT12" s="144"/>
      <c r="DU12" s="144"/>
      <c r="DV12" s="144"/>
      <c r="DW12" s="144"/>
      <c r="DX12" s="144"/>
      <c r="DY12" s="144"/>
      <c r="DZ12" s="144"/>
      <c r="EA12" s="144"/>
      <c r="EB12" s="144"/>
      <c r="EC12" s="144"/>
      <c r="ED12" s="144"/>
      <c r="EE12" s="144"/>
      <c r="EF12" s="144"/>
      <c r="EG12" s="144"/>
      <c r="EH12" s="144"/>
      <c r="EI12" s="144"/>
      <c r="EJ12" s="144"/>
      <c r="EK12" s="144"/>
      <c r="EL12" s="144"/>
      <c r="EM12" s="144"/>
      <c r="EN12" s="144"/>
      <c r="EO12" s="144"/>
      <c r="EP12" s="144"/>
      <c r="EQ12" s="144"/>
      <c r="ER12" s="144"/>
      <c r="ES12" s="144"/>
      <c r="ET12" s="144"/>
      <c r="EU12" s="144"/>
      <c r="EV12" s="144"/>
      <c r="EW12" s="144"/>
      <c r="EX12" s="144"/>
      <c r="EY12" s="144"/>
      <c r="EZ12" s="144"/>
      <c r="FA12" s="144"/>
      <c r="FB12" s="144"/>
      <c r="FC12" s="144"/>
      <c r="FD12" s="144"/>
      <c r="FE12" s="144"/>
      <c r="FF12" s="144"/>
      <c r="FG12" s="144"/>
      <c r="FH12" s="144"/>
      <c r="FI12" s="144"/>
      <c r="FJ12" s="144"/>
      <c r="FK12" s="144"/>
      <c r="FL12" s="144"/>
      <c r="FM12" s="144"/>
      <c r="FN12" s="144"/>
      <c r="FO12" s="144"/>
      <c r="FP12" s="144"/>
      <c r="FQ12" s="144"/>
      <c r="FR12" s="144"/>
      <c r="FS12" s="144"/>
      <c r="FT12" s="144"/>
      <c r="FU12" s="144"/>
      <c r="FV12" s="144"/>
      <c r="FW12" s="144"/>
      <c r="FX12" s="144"/>
      <c r="FY12" s="144"/>
      <c r="FZ12" s="144"/>
      <c r="GA12" s="144"/>
      <c r="GB12" s="144"/>
      <c r="GC12" s="144"/>
      <c r="GD12" s="144"/>
      <c r="GE12" s="144"/>
      <c r="GF12" s="144"/>
      <c r="GG12" s="144"/>
      <c r="GH12" s="144"/>
      <c r="GI12" s="144"/>
      <c r="GJ12" s="144"/>
      <c r="GK12" s="144"/>
      <c r="GL12" s="144"/>
      <c r="GM12" s="144"/>
      <c r="GN12" s="144"/>
      <c r="GO12" s="144"/>
      <c r="GP12" s="144"/>
      <c r="GQ12" s="144"/>
      <c r="GR12" s="144"/>
      <c r="GS12" s="144"/>
      <c r="GT12" s="144"/>
      <c r="GU12" s="144"/>
      <c r="GV12" s="144"/>
      <c r="GW12" s="144"/>
      <c r="GX12" s="144"/>
      <c r="GY12" s="144"/>
      <c r="GZ12" s="144"/>
      <c r="HA12" s="144"/>
      <c r="HB12" s="144"/>
      <c r="HC12" s="144"/>
      <c r="HD12" s="144"/>
      <c r="HE12" s="144"/>
      <c r="HF12" s="144"/>
      <c r="HG12" s="144"/>
      <c r="HH12" s="144"/>
      <c r="HI12" s="144"/>
      <c r="HJ12" s="144"/>
      <c r="HK12" s="144"/>
      <c r="HL12" s="144"/>
      <c r="HM12" s="144"/>
      <c r="HN12" s="144"/>
      <c r="HO12" s="144"/>
      <c r="HP12" s="144"/>
      <c r="HQ12" s="144"/>
      <c r="HR12" s="144"/>
      <c r="HS12" s="144"/>
      <c r="HT12" s="144"/>
      <c r="HU12" s="144"/>
      <c r="HV12" s="144"/>
      <c r="HW12" s="144"/>
      <c r="HX12" s="144"/>
      <c r="HY12" s="144"/>
      <c r="HZ12" s="144"/>
      <c r="IA12" s="144"/>
      <c r="IB12" s="144"/>
      <c r="IC12" s="144"/>
      <c r="ID12" s="144"/>
      <c r="IE12" s="144"/>
      <c r="IF12" s="144"/>
      <c r="IG12" s="144"/>
      <c r="IH12" s="144"/>
      <c r="II12" s="144"/>
      <c r="IJ12" s="144"/>
      <c r="IK12" s="144"/>
      <c r="IL12" s="144"/>
      <c r="IM12" s="144"/>
      <c r="IN12" s="144"/>
      <c r="IO12" s="144"/>
      <c r="IP12" s="144"/>
      <c r="IQ12" s="144"/>
      <c r="IR12" s="144"/>
      <c r="IS12" s="144"/>
      <c r="IT12" s="144"/>
      <c r="IU12" s="144"/>
      <c r="IV12" s="144"/>
      <c r="IW12" s="144"/>
      <c r="IX12" s="144"/>
      <c r="IY12" s="144"/>
      <c r="IZ12" s="144"/>
      <c r="JA12" s="144"/>
      <c r="JB12" s="144"/>
      <c r="JC12" s="144"/>
      <c r="JD12" s="144"/>
      <c r="JE12" s="144"/>
      <c r="JF12" s="144"/>
      <c r="JG12" s="144"/>
      <c r="JH12" s="144"/>
      <c r="JI12" s="144"/>
      <c r="JJ12" s="144"/>
      <c r="JK12" s="144"/>
      <c r="JL12" s="144"/>
      <c r="JM12" s="144"/>
      <c r="JN12" s="144"/>
      <c r="JO12" s="144"/>
      <c r="JP12" s="144"/>
      <c r="JQ12" s="144"/>
      <c r="JR12" s="144"/>
      <c r="JS12" s="144"/>
      <c r="JT12" s="144"/>
      <c r="JU12" s="144"/>
      <c r="JV12" s="144"/>
      <c r="JW12" s="144"/>
      <c r="JX12" s="144"/>
      <c r="JY12" s="144"/>
      <c r="JZ12" s="144"/>
      <c r="KA12" s="144"/>
      <c r="KB12" s="144"/>
      <c r="KC12" s="144"/>
      <c r="KD12" s="144"/>
      <c r="KE12" s="144"/>
      <c r="KF12" s="144"/>
      <c r="KG12" s="144"/>
      <c r="KH12" s="144"/>
      <c r="KI12" s="144"/>
      <c r="KJ12" s="144"/>
      <c r="KK12" s="144"/>
      <c r="KL12" s="144"/>
      <c r="KM12" s="144"/>
      <c r="KN12" s="144"/>
      <c r="KO12" s="144"/>
      <c r="KP12" s="144"/>
      <c r="KQ12" s="144"/>
      <c r="KR12" s="144"/>
      <c r="KS12" s="144"/>
      <c r="KT12" s="144"/>
      <c r="KU12" s="144"/>
      <c r="KV12" s="144"/>
      <c r="KW12" s="144"/>
      <c r="KX12" s="144"/>
      <c r="KY12" s="144"/>
      <c r="KZ12" s="145"/>
      <c r="LA12" s="145"/>
      <c r="LB12" s="145"/>
    </row>
    <row r="13" spans="1:314" s="64" customFormat="1" ht="21" customHeight="1">
      <c r="A13" s="106" t="s">
        <v>14</v>
      </c>
      <c r="B13" s="127" t="s">
        <v>15</v>
      </c>
      <c r="C13" s="225">
        <v>44131</v>
      </c>
      <c r="D13" s="226">
        <f>1/7</f>
        <v>0.14285714285714285</v>
      </c>
      <c r="E13" s="227">
        <v>44157</v>
      </c>
      <c r="F13" s="98" t="str">
        <f t="shared" si="74"/>
        <v/>
      </c>
      <c r="G13" s="63"/>
      <c r="H13" s="63"/>
      <c r="I13" s="63"/>
      <c r="J13" s="63"/>
      <c r="K13" s="63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3"/>
      <c r="AQ13" s="63"/>
      <c r="AR13" s="63"/>
      <c r="AS13" s="63"/>
      <c r="AT13" s="63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81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144"/>
      <c r="CW13" s="144"/>
      <c r="CX13" s="144"/>
      <c r="CY13" s="144"/>
      <c r="CZ13" s="144"/>
      <c r="DA13" s="144"/>
      <c r="DB13" s="144"/>
      <c r="DC13" s="144"/>
      <c r="DD13" s="144"/>
      <c r="DE13" s="144"/>
      <c r="DF13" s="144"/>
      <c r="DG13" s="144"/>
      <c r="DH13" s="144"/>
      <c r="DI13" s="144"/>
      <c r="DJ13" s="144"/>
      <c r="DK13" s="144"/>
      <c r="DL13" s="144"/>
      <c r="DM13" s="144"/>
      <c r="DN13" s="144"/>
      <c r="DO13" s="144"/>
      <c r="DP13" s="144"/>
      <c r="DQ13" s="144"/>
      <c r="DR13" s="144"/>
      <c r="DS13" s="144"/>
      <c r="DT13" s="144"/>
      <c r="DU13" s="144"/>
      <c r="DV13" s="144"/>
      <c r="DW13" s="144"/>
      <c r="DX13" s="144"/>
      <c r="DY13" s="144"/>
      <c r="DZ13" s="144"/>
      <c r="EA13" s="144"/>
      <c r="EB13" s="144"/>
      <c r="EC13" s="144"/>
      <c r="ED13" s="144"/>
      <c r="EE13" s="144"/>
      <c r="EF13" s="144"/>
      <c r="EG13" s="144"/>
      <c r="EH13" s="144"/>
      <c r="EI13" s="144"/>
      <c r="EJ13" s="144"/>
      <c r="EK13" s="144"/>
      <c r="EL13" s="144"/>
      <c r="EM13" s="144"/>
      <c r="EN13" s="144"/>
      <c r="EO13" s="144"/>
      <c r="EP13" s="144"/>
      <c r="EQ13" s="144"/>
      <c r="ER13" s="144"/>
      <c r="ES13" s="144"/>
      <c r="ET13" s="144"/>
      <c r="EU13" s="144"/>
      <c r="EV13" s="144"/>
      <c r="EW13" s="144"/>
      <c r="EX13" s="144"/>
      <c r="EY13" s="144"/>
      <c r="EZ13" s="144"/>
      <c r="FA13" s="144"/>
      <c r="FB13" s="144"/>
      <c r="FC13" s="144"/>
      <c r="FD13" s="144"/>
      <c r="FE13" s="144"/>
      <c r="FF13" s="144"/>
      <c r="FG13" s="144"/>
      <c r="FH13" s="144"/>
      <c r="FI13" s="144"/>
      <c r="FJ13" s="144"/>
      <c r="FK13" s="144"/>
      <c r="FL13" s="144"/>
      <c r="FM13" s="144"/>
      <c r="FN13" s="144"/>
      <c r="FO13" s="144"/>
      <c r="FP13" s="144"/>
      <c r="FQ13" s="144"/>
      <c r="FR13" s="144"/>
      <c r="FS13" s="144"/>
      <c r="FT13" s="144"/>
      <c r="FU13" s="144"/>
      <c r="FV13" s="144"/>
      <c r="FW13" s="144"/>
      <c r="FX13" s="144"/>
      <c r="FY13" s="144"/>
      <c r="FZ13" s="144"/>
      <c r="GA13" s="144"/>
      <c r="GB13" s="144"/>
      <c r="GC13" s="144"/>
      <c r="GD13" s="144"/>
      <c r="GE13" s="144"/>
      <c r="GF13" s="144"/>
      <c r="GG13" s="144"/>
      <c r="GH13" s="144"/>
      <c r="GI13" s="144"/>
      <c r="GJ13" s="144"/>
      <c r="GK13" s="144"/>
      <c r="GL13" s="144"/>
      <c r="GM13" s="144"/>
      <c r="GN13" s="144"/>
      <c r="GO13" s="144"/>
      <c r="GP13" s="144"/>
      <c r="GQ13" s="144"/>
      <c r="GR13" s="144"/>
      <c r="GS13" s="144"/>
      <c r="GT13" s="144"/>
      <c r="GU13" s="144"/>
      <c r="GV13" s="144"/>
      <c r="GW13" s="144"/>
      <c r="GX13" s="144"/>
      <c r="GY13" s="144"/>
      <c r="GZ13" s="144"/>
      <c r="HA13" s="144"/>
      <c r="HB13" s="144"/>
      <c r="HC13" s="144"/>
      <c r="HD13" s="144"/>
      <c r="HE13" s="144"/>
      <c r="HF13" s="144"/>
      <c r="HG13" s="144"/>
      <c r="HH13" s="144"/>
      <c r="HI13" s="144"/>
      <c r="HJ13" s="144"/>
      <c r="HK13" s="144"/>
      <c r="HL13" s="144"/>
      <c r="HM13" s="144"/>
      <c r="HN13" s="144"/>
      <c r="HO13" s="144"/>
      <c r="HP13" s="144"/>
      <c r="HQ13" s="144"/>
      <c r="HR13" s="144"/>
      <c r="HS13" s="144"/>
      <c r="HT13" s="144"/>
      <c r="HU13" s="144"/>
      <c r="HV13" s="144"/>
      <c r="HW13" s="144"/>
      <c r="HX13" s="144"/>
      <c r="HY13" s="144"/>
      <c r="HZ13" s="144"/>
      <c r="IA13" s="144"/>
      <c r="IB13" s="144"/>
      <c r="IC13" s="144"/>
      <c r="ID13" s="144"/>
      <c r="IE13" s="144"/>
      <c r="IF13" s="144"/>
      <c r="IG13" s="144"/>
      <c r="IH13" s="144"/>
      <c r="II13" s="144"/>
      <c r="IJ13" s="144"/>
      <c r="IK13" s="144"/>
      <c r="IL13" s="144"/>
      <c r="IM13" s="144"/>
      <c r="IN13" s="144"/>
      <c r="IO13" s="144"/>
      <c r="IP13" s="144"/>
      <c r="IQ13" s="144"/>
      <c r="IR13" s="144"/>
      <c r="IS13" s="144"/>
      <c r="IT13" s="144"/>
      <c r="IU13" s="144"/>
      <c r="IV13" s="144"/>
      <c r="IW13" s="144"/>
      <c r="IX13" s="144"/>
      <c r="IY13" s="144"/>
      <c r="IZ13" s="144"/>
      <c r="JA13" s="144"/>
      <c r="JB13" s="144"/>
      <c r="JC13" s="144"/>
      <c r="JD13" s="144"/>
      <c r="JE13" s="144"/>
      <c r="JF13" s="144"/>
      <c r="JG13" s="144"/>
      <c r="JH13" s="144"/>
      <c r="JI13" s="144"/>
      <c r="JJ13" s="144"/>
      <c r="JK13" s="144"/>
      <c r="JL13" s="144"/>
      <c r="JM13" s="144"/>
      <c r="JN13" s="144"/>
      <c r="JO13" s="144"/>
      <c r="JP13" s="144"/>
      <c r="JQ13" s="144"/>
      <c r="JR13" s="144"/>
      <c r="JS13" s="144"/>
      <c r="JT13" s="144"/>
      <c r="JU13" s="144"/>
      <c r="JV13" s="144"/>
      <c r="JW13" s="144"/>
      <c r="JX13" s="144"/>
      <c r="JY13" s="144"/>
      <c r="JZ13" s="144"/>
      <c r="KA13" s="144"/>
      <c r="KB13" s="144"/>
      <c r="KC13" s="144"/>
      <c r="KD13" s="144"/>
      <c r="KE13" s="144"/>
      <c r="KF13" s="144"/>
      <c r="KG13" s="144"/>
      <c r="KH13" s="144"/>
      <c r="KI13" s="144"/>
      <c r="KJ13" s="144"/>
      <c r="KK13" s="144"/>
      <c r="KL13" s="144"/>
      <c r="KM13" s="144"/>
      <c r="KN13" s="144"/>
      <c r="KO13" s="144"/>
      <c r="KP13" s="144"/>
      <c r="KQ13" s="144"/>
      <c r="KR13" s="144"/>
      <c r="KS13" s="144"/>
      <c r="KT13" s="144"/>
      <c r="KU13" s="144"/>
      <c r="KV13" s="144"/>
      <c r="KW13" s="144"/>
      <c r="KX13" s="144"/>
      <c r="KY13" s="144"/>
      <c r="KZ13" s="145"/>
      <c r="LA13" s="145"/>
      <c r="LB13" s="145"/>
    </row>
    <row r="14" spans="1:314" s="64" customFormat="1" ht="21" customHeight="1">
      <c r="A14" s="106"/>
      <c r="B14" s="205" t="s">
        <v>16</v>
      </c>
      <c r="C14" s="225">
        <v>44123</v>
      </c>
      <c r="D14" s="226">
        <v>0.7</v>
      </c>
      <c r="E14" s="227">
        <v>44166</v>
      </c>
      <c r="F14" s="98" t="str">
        <f t="shared" si="74"/>
        <v/>
      </c>
      <c r="G14" s="99"/>
      <c r="H14" s="99"/>
      <c r="I14" s="99"/>
      <c r="J14" s="99"/>
      <c r="K14" s="63"/>
      <c r="L14" s="100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3"/>
      <c r="AQ14" s="63"/>
      <c r="AR14" s="63"/>
      <c r="AS14" s="63"/>
      <c r="AT14" s="63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81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  <c r="CT14" s="144"/>
      <c r="CU14" s="144"/>
      <c r="CV14" s="144"/>
      <c r="CW14" s="144"/>
      <c r="CX14" s="144"/>
      <c r="CY14" s="144"/>
      <c r="CZ14" s="144"/>
      <c r="DA14" s="144"/>
      <c r="DB14" s="144"/>
      <c r="DC14" s="144"/>
      <c r="DD14" s="144"/>
      <c r="DE14" s="144"/>
      <c r="DF14" s="144"/>
      <c r="DG14" s="144"/>
      <c r="DH14" s="144"/>
      <c r="DI14" s="144"/>
      <c r="DJ14" s="144"/>
      <c r="DK14" s="144"/>
      <c r="DL14" s="144"/>
      <c r="DM14" s="144"/>
      <c r="DN14" s="144"/>
      <c r="DO14" s="144"/>
      <c r="DP14" s="144"/>
      <c r="DQ14" s="144"/>
      <c r="DR14" s="144"/>
      <c r="DS14" s="144"/>
      <c r="DT14" s="144"/>
      <c r="DU14" s="144"/>
      <c r="DV14" s="144"/>
      <c r="DW14" s="144"/>
      <c r="DX14" s="144"/>
      <c r="DY14" s="144"/>
      <c r="DZ14" s="144"/>
      <c r="EA14" s="144"/>
      <c r="EB14" s="144"/>
      <c r="EC14" s="144"/>
      <c r="ED14" s="144"/>
      <c r="EE14" s="144"/>
      <c r="EF14" s="144"/>
      <c r="EG14" s="144"/>
      <c r="EH14" s="144"/>
      <c r="EI14" s="144"/>
      <c r="EJ14" s="144"/>
      <c r="EK14" s="144"/>
      <c r="EL14" s="144"/>
      <c r="EM14" s="144"/>
      <c r="EN14" s="144"/>
      <c r="EO14" s="144"/>
      <c r="EP14" s="144"/>
      <c r="EQ14" s="144"/>
      <c r="ER14" s="144"/>
      <c r="ES14" s="144"/>
      <c r="ET14" s="144"/>
      <c r="EU14" s="144"/>
      <c r="EV14" s="144"/>
      <c r="EW14" s="144"/>
      <c r="EX14" s="144"/>
      <c r="EY14" s="144"/>
      <c r="EZ14" s="144"/>
      <c r="FA14" s="144"/>
      <c r="FB14" s="144"/>
      <c r="FC14" s="144"/>
      <c r="FD14" s="144"/>
      <c r="FE14" s="144"/>
      <c r="FF14" s="144"/>
      <c r="FG14" s="144"/>
      <c r="FH14" s="144"/>
      <c r="FI14" s="144"/>
      <c r="FJ14" s="144"/>
      <c r="FK14" s="144"/>
      <c r="FL14" s="144"/>
      <c r="FM14" s="144"/>
      <c r="FN14" s="144"/>
      <c r="FO14" s="144"/>
      <c r="FP14" s="144"/>
      <c r="FQ14" s="144"/>
      <c r="FR14" s="144"/>
      <c r="FS14" s="144"/>
      <c r="FT14" s="144"/>
      <c r="FU14" s="144"/>
      <c r="FV14" s="144"/>
      <c r="FW14" s="144"/>
      <c r="FX14" s="144"/>
      <c r="FY14" s="144"/>
      <c r="FZ14" s="144"/>
      <c r="GA14" s="144"/>
      <c r="GB14" s="144"/>
      <c r="GC14" s="144"/>
      <c r="GD14" s="144"/>
      <c r="GE14" s="144"/>
      <c r="GF14" s="144"/>
      <c r="GG14" s="144"/>
      <c r="GH14" s="144"/>
      <c r="GI14" s="144"/>
      <c r="GJ14" s="144"/>
      <c r="GK14" s="144"/>
      <c r="GL14" s="144"/>
      <c r="GM14" s="144"/>
      <c r="GN14" s="144"/>
      <c r="GO14" s="144"/>
      <c r="GP14" s="144"/>
      <c r="GQ14" s="144"/>
      <c r="GR14" s="144"/>
      <c r="GS14" s="144"/>
      <c r="GT14" s="144"/>
      <c r="GU14" s="144"/>
      <c r="GV14" s="144"/>
      <c r="GW14" s="144"/>
      <c r="GX14" s="144"/>
      <c r="GY14" s="144"/>
      <c r="GZ14" s="144"/>
      <c r="HA14" s="144"/>
      <c r="HB14" s="144"/>
      <c r="HC14" s="144"/>
      <c r="HD14" s="144"/>
      <c r="HE14" s="144"/>
      <c r="HF14" s="144"/>
      <c r="HG14" s="144"/>
      <c r="HH14" s="144"/>
      <c r="HI14" s="144"/>
      <c r="HJ14" s="144"/>
      <c r="HK14" s="144"/>
      <c r="HL14" s="144"/>
      <c r="HM14" s="144"/>
      <c r="HN14" s="144"/>
      <c r="HO14" s="144"/>
      <c r="HP14" s="144"/>
      <c r="HQ14" s="144"/>
      <c r="HR14" s="144"/>
      <c r="HS14" s="144"/>
      <c r="HT14" s="144"/>
      <c r="HU14" s="144"/>
      <c r="HV14" s="144"/>
      <c r="HW14" s="144"/>
      <c r="HX14" s="144"/>
      <c r="HY14" s="144"/>
      <c r="HZ14" s="144"/>
      <c r="IA14" s="144"/>
      <c r="IB14" s="144"/>
      <c r="IC14" s="144"/>
      <c r="ID14" s="144"/>
      <c r="IE14" s="144"/>
      <c r="IF14" s="144"/>
      <c r="IG14" s="144"/>
      <c r="IH14" s="144"/>
      <c r="II14" s="144"/>
      <c r="IJ14" s="144"/>
      <c r="IK14" s="144"/>
      <c r="IL14" s="144"/>
      <c r="IM14" s="144"/>
      <c r="IN14" s="144"/>
      <c r="IO14" s="144"/>
      <c r="IP14" s="144"/>
      <c r="IQ14" s="144"/>
      <c r="IR14" s="144"/>
      <c r="IS14" s="144"/>
      <c r="IT14" s="144"/>
      <c r="IU14" s="144"/>
      <c r="IV14" s="144"/>
      <c r="IW14" s="144"/>
      <c r="IX14" s="144"/>
      <c r="IY14" s="144"/>
      <c r="IZ14" s="144"/>
      <c r="JA14" s="144"/>
      <c r="JB14" s="144"/>
      <c r="JC14" s="144"/>
      <c r="JD14" s="144"/>
      <c r="JE14" s="144"/>
      <c r="JF14" s="144"/>
      <c r="JG14" s="144"/>
      <c r="JH14" s="144"/>
      <c r="JI14" s="144"/>
      <c r="JJ14" s="144"/>
      <c r="JK14" s="144"/>
      <c r="JL14" s="144"/>
      <c r="JM14" s="144"/>
      <c r="JN14" s="144"/>
      <c r="JO14" s="144"/>
      <c r="JP14" s="144"/>
      <c r="JQ14" s="144"/>
      <c r="JR14" s="144"/>
      <c r="JS14" s="144"/>
      <c r="JT14" s="144"/>
      <c r="JU14" s="144"/>
      <c r="JV14" s="144"/>
      <c r="JW14" s="144"/>
      <c r="JX14" s="144"/>
      <c r="JY14" s="144"/>
      <c r="JZ14" s="144"/>
      <c r="KA14" s="144"/>
      <c r="KB14" s="144"/>
      <c r="KC14" s="144"/>
      <c r="KD14" s="144"/>
      <c r="KE14" s="144"/>
      <c r="KF14" s="144"/>
      <c r="KG14" s="144"/>
      <c r="KH14" s="144"/>
      <c r="KI14" s="144"/>
      <c r="KJ14" s="144"/>
      <c r="KK14" s="144"/>
      <c r="KL14" s="144"/>
      <c r="KM14" s="144"/>
      <c r="KN14" s="144"/>
      <c r="KO14" s="144"/>
      <c r="KP14" s="144"/>
      <c r="KQ14" s="144"/>
      <c r="KR14" s="144"/>
      <c r="KS14" s="144"/>
      <c r="KT14" s="144"/>
      <c r="KU14" s="144"/>
      <c r="KV14" s="144"/>
      <c r="KW14" s="144"/>
      <c r="KX14" s="144"/>
      <c r="KY14" s="144"/>
      <c r="KZ14" s="145"/>
      <c r="LA14" s="145"/>
      <c r="LB14" s="145"/>
    </row>
    <row r="15" spans="1:314" s="64" customFormat="1" ht="21" customHeight="1">
      <c r="A15" s="106"/>
      <c r="B15" s="160" t="s">
        <v>17</v>
      </c>
      <c r="C15" s="225">
        <v>44149</v>
      </c>
      <c r="D15" s="168">
        <v>1</v>
      </c>
      <c r="E15" s="227">
        <v>44153</v>
      </c>
      <c r="F15" s="98" t="str">
        <f t="shared" si="74"/>
        <v>X</v>
      </c>
      <c r="G15" s="63"/>
      <c r="H15" s="63"/>
      <c r="I15" s="63"/>
      <c r="J15" s="63"/>
      <c r="K15" s="63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3"/>
      <c r="AQ15" s="63"/>
      <c r="AR15" s="63"/>
      <c r="AS15" s="63"/>
      <c r="AT15" s="63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81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  <c r="CT15" s="144"/>
      <c r="CU15" s="144"/>
      <c r="CV15" s="144"/>
      <c r="CW15" s="144"/>
      <c r="CX15" s="144"/>
      <c r="CY15" s="144"/>
      <c r="CZ15" s="144"/>
      <c r="DA15" s="144"/>
      <c r="DB15" s="144"/>
      <c r="DC15" s="144"/>
      <c r="DD15" s="144"/>
      <c r="DE15" s="144"/>
      <c r="DF15" s="144"/>
      <c r="DG15" s="144"/>
      <c r="DH15" s="144"/>
      <c r="DI15" s="144"/>
      <c r="DJ15" s="144"/>
      <c r="DK15" s="144"/>
      <c r="DL15" s="144"/>
      <c r="DM15" s="144"/>
      <c r="DN15" s="144"/>
      <c r="DO15" s="144"/>
      <c r="DP15" s="144"/>
      <c r="DQ15" s="144"/>
      <c r="DR15" s="144"/>
      <c r="DS15" s="144"/>
      <c r="DT15" s="144"/>
      <c r="DU15" s="144"/>
      <c r="DV15" s="144"/>
      <c r="DW15" s="144"/>
      <c r="DX15" s="144"/>
      <c r="DY15" s="144"/>
      <c r="DZ15" s="144"/>
      <c r="EA15" s="144"/>
      <c r="EB15" s="144"/>
      <c r="EC15" s="144"/>
      <c r="ED15" s="144"/>
      <c r="EE15" s="144"/>
      <c r="EF15" s="144"/>
      <c r="EG15" s="144"/>
      <c r="EH15" s="144"/>
      <c r="EI15" s="144"/>
      <c r="EJ15" s="144"/>
      <c r="EK15" s="144"/>
      <c r="EL15" s="144"/>
      <c r="EM15" s="144"/>
      <c r="EN15" s="144"/>
      <c r="EO15" s="144"/>
      <c r="EP15" s="144"/>
      <c r="EQ15" s="144"/>
      <c r="ER15" s="144"/>
      <c r="ES15" s="144"/>
      <c r="ET15" s="144"/>
      <c r="EU15" s="144"/>
      <c r="EV15" s="144"/>
      <c r="EW15" s="144"/>
      <c r="EX15" s="144"/>
      <c r="EY15" s="144"/>
      <c r="EZ15" s="144"/>
      <c r="FA15" s="144"/>
      <c r="FB15" s="144"/>
      <c r="FC15" s="144"/>
      <c r="FD15" s="144"/>
      <c r="FE15" s="144"/>
      <c r="FF15" s="144"/>
      <c r="FG15" s="144"/>
      <c r="FH15" s="144"/>
      <c r="FI15" s="144"/>
      <c r="FJ15" s="144"/>
      <c r="FK15" s="144"/>
      <c r="FL15" s="144"/>
      <c r="FM15" s="144"/>
      <c r="FN15" s="144"/>
      <c r="FO15" s="144"/>
      <c r="FP15" s="144"/>
      <c r="FQ15" s="144"/>
      <c r="FR15" s="144"/>
      <c r="FS15" s="144"/>
      <c r="FT15" s="144"/>
      <c r="FU15" s="144"/>
      <c r="FV15" s="144"/>
      <c r="FW15" s="144"/>
      <c r="FX15" s="144"/>
      <c r="FY15" s="144"/>
      <c r="FZ15" s="144"/>
      <c r="GA15" s="144"/>
      <c r="GB15" s="144"/>
      <c r="GC15" s="144"/>
      <c r="GD15" s="144"/>
      <c r="GE15" s="144"/>
      <c r="GF15" s="144"/>
      <c r="GG15" s="144"/>
      <c r="GH15" s="144"/>
      <c r="GI15" s="144"/>
      <c r="GJ15" s="144"/>
      <c r="GK15" s="144"/>
      <c r="GL15" s="144"/>
      <c r="GM15" s="144"/>
      <c r="GN15" s="144"/>
      <c r="GO15" s="144"/>
      <c r="GP15" s="144"/>
      <c r="GQ15" s="144"/>
      <c r="GR15" s="144"/>
      <c r="GS15" s="144"/>
      <c r="GT15" s="144"/>
      <c r="GU15" s="144"/>
      <c r="GV15" s="144"/>
      <c r="GW15" s="144"/>
      <c r="GX15" s="144"/>
      <c r="GY15" s="144"/>
      <c r="GZ15" s="144"/>
      <c r="HA15" s="144"/>
      <c r="HB15" s="144"/>
      <c r="HC15" s="144"/>
      <c r="HD15" s="144"/>
      <c r="HE15" s="144"/>
      <c r="HF15" s="144"/>
      <c r="HG15" s="144"/>
      <c r="HH15" s="144"/>
      <c r="HI15" s="144"/>
      <c r="HJ15" s="144"/>
      <c r="HK15" s="144"/>
      <c r="HL15" s="144"/>
      <c r="HM15" s="144"/>
      <c r="HN15" s="144"/>
      <c r="HO15" s="144"/>
      <c r="HP15" s="144"/>
      <c r="HQ15" s="144"/>
      <c r="HR15" s="144"/>
      <c r="HS15" s="144"/>
      <c r="HT15" s="144"/>
      <c r="HU15" s="144"/>
      <c r="HV15" s="144"/>
      <c r="HW15" s="144"/>
      <c r="HX15" s="144"/>
      <c r="HY15" s="144"/>
      <c r="HZ15" s="144"/>
      <c r="IA15" s="144"/>
      <c r="IB15" s="144"/>
      <c r="IC15" s="144"/>
      <c r="ID15" s="144"/>
      <c r="IE15" s="144"/>
      <c r="IF15" s="144"/>
      <c r="IG15" s="144"/>
      <c r="IH15" s="144"/>
      <c r="II15" s="144"/>
      <c r="IJ15" s="144"/>
      <c r="IK15" s="144"/>
      <c r="IL15" s="144"/>
      <c r="IM15" s="144"/>
      <c r="IN15" s="144"/>
      <c r="IO15" s="144"/>
      <c r="IP15" s="144"/>
      <c r="IQ15" s="144"/>
      <c r="IR15" s="144"/>
      <c r="IS15" s="144"/>
      <c r="IT15" s="144"/>
      <c r="IU15" s="144"/>
      <c r="IV15" s="144"/>
      <c r="IW15" s="144"/>
      <c r="IX15" s="144"/>
      <c r="IY15" s="144"/>
      <c r="IZ15" s="144"/>
      <c r="JA15" s="144"/>
      <c r="JB15" s="144"/>
      <c r="JC15" s="144"/>
      <c r="JD15" s="144"/>
      <c r="JE15" s="144"/>
      <c r="JF15" s="144"/>
      <c r="JG15" s="144"/>
      <c r="JH15" s="144"/>
      <c r="JI15" s="144"/>
      <c r="JJ15" s="144"/>
      <c r="JK15" s="144"/>
      <c r="JL15" s="144"/>
      <c r="JM15" s="144"/>
      <c r="JN15" s="144"/>
      <c r="JO15" s="144"/>
      <c r="JP15" s="144"/>
      <c r="JQ15" s="144"/>
      <c r="JR15" s="144"/>
      <c r="JS15" s="144"/>
      <c r="JT15" s="144"/>
      <c r="JU15" s="144"/>
      <c r="JV15" s="144"/>
      <c r="JW15" s="144"/>
      <c r="JX15" s="144"/>
      <c r="JY15" s="144"/>
      <c r="JZ15" s="144"/>
      <c r="KA15" s="144"/>
      <c r="KB15" s="144"/>
      <c r="KC15" s="144"/>
      <c r="KD15" s="144"/>
      <c r="KE15" s="144"/>
      <c r="KF15" s="144"/>
      <c r="KG15" s="144"/>
      <c r="KH15" s="144"/>
      <c r="KI15" s="144"/>
      <c r="KJ15" s="144"/>
      <c r="KK15" s="144"/>
      <c r="KL15" s="144"/>
      <c r="KM15" s="144"/>
      <c r="KN15" s="144"/>
      <c r="KO15" s="144"/>
      <c r="KP15" s="144"/>
      <c r="KQ15" s="144"/>
      <c r="KR15" s="144"/>
      <c r="KS15" s="144"/>
      <c r="KT15" s="144"/>
      <c r="KU15" s="144"/>
      <c r="KV15" s="144"/>
      <c r="KW15" s="144"/>
      <c r="KX15" s="144"/>
      <c r="KY15" s="144"/>
      <c r="KZ15" s="145"/>
      <c r="LA15" s="145"/>
      <c r="LB15" s="145"/>
    </row>
    <row r="16" spans="1:314" s="64" customFormat="1" ht="21" customHeight="1">
      <c r="A16" s="106"/>
      <c r="B16" s="127" t="s">
        <v>18</v>
      </c>
      <c r="C16" s="225"/>
      <c r="D16" s="168">
        <v>0</v>
      </c>
      <c r="E16" s="227"/>
      <c r="F16" s="98" t="str">
        <f t="shared" si="74"/>
        <v/>
      </c>
      <c r="G16" s="63"/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3"/>
      <c r="AQ16" s="63"/>
      <c r="AR16" s="63"/>
      <c r="AS16" s="63"/>
      <c r="AT16" s="63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81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  <c r="CT16" s="144"/>
      <c r="CU16" s="144"/>
      <c r="CV16" s="144"/>
      <c r="CW16" s="144"/>
      <c r="CX16" s="144"/>
      <c r="CY16" s="144"/>
      <c r="CZ16" s="144"/>
      <c r="DA16" s="144"/>
      <c r="DB16" s="144"/>
      <c r="DC16" s="144"/>
      <c r="DD16" s="144"/>
      <c r="DE16" s="144"/>
      <c r="DF16" s="144"/>
      <c r="DG16" s="144"/>
      <c r="DH16" s="144"/>
      <c r="DI16" s="144"/>
      <c r="DJ16" s="144"/>
      <c r="DK16" s="144"/>
      <c r="DL16" s="144"/>
      <c r="DM16" s="144"/>
      <c r="DN16" s="144"/>
      <c r="DO16" s="144"/>
      <c r="DP16" s="144"/>
      <c r="DQ16" s="144"/>
      <c r="DR16" s="144"/>
      <c r="DS16" s="144"/>
      <c r="DT16" s="144"/>
      <c r="DU16" s="144"/>
      <c r="DV16" s="144"/>
      <c r="DW16" s="144"/>
      <c r="DX16" s="144"/>
      <c r="DY16" s="144"/>
      <c r="DZ16" s="144"/>
      <c r="EA16" s="144"/>
      <c r="EB16" s="144"/>
      <c r="EC16" s="144"/>
      <c r="ED16" s="144"/>
      <c r="EE16" s="144"/>
      <c r="EF16" s="144"/>
      <c r="EG16" s="144"/>
      <c r="EH16" s="144"/>
      <c r="EI16" s="144"/>
      <c r="EJ16" s="144"/>
      <c r="EK16" s="144"/>
      <c r="EL16" s="144"/>
      <c r="EM16" s="144"/>
      <c r="EN16" s="144"/>
      <c r="EO16" s="144"/>
      <c r="EP16" s="144"/>
      <c r="EQ16" s="144"/>
      <c r="ER16" s="144"/>
      <c r="ES16" s="144"/>
      <c r="ET16" s="144"/>
      <c r="EU16" s="144"/>
      <c r="EV16" s="144"/>
      <c r="EW16" s="144"/>
      <c r="EX16" s="144"/>
      <c r="EY16" s="144"/>
      <c r="EZ16" s="144"/>
      <c r="FA16" s="144"/>
      <c r="FB16" s="144"/>
      <c r="FC16" s="144"/>
      <c r="FD16" s="144"/>
      <c r="FE16" s="144"/>
      <c r="FF16" s="144"/>
      <c r="FG16" s="144"/>
      <c r="FH16" s="144"/>
      <c r="FI16" s="144"/>
      <c r="FJ16" s="144"/>
      <c r="FK16" s="144"/>
      <c r="FL16" s="144"/>
      <c r="FM16" s="144"/>
      <c r="FN16" s="144"/>
      <c r="FO16" s="144"/>
      <c r="FP16" s="144"/>
      <c r="FQ16" s="144"/>
      <c r="FR16" s="144"/>
      <c r="FS16" s="144"/>
      <c r="FT16" s="144"/>
      <c r="FU16" s="144"/>
      <c r="FV16" s="144"/>
      <c r="FW16" s="144"/>
      <c r="FX16" s="144"/>
      <c r="FY16" s="144"/>
      <c r="FZ16" s="144"/>
      <c r="GA16" s="144"/>
      <c r="GB16" s="144"/>
      <c r="GC16" s="144"/>
      <c r="GD16" s="144"/>
      <c r="GE16" s="144"/>
      <c r="GF16" s="144"/>
      <c r="GG16" s="144"/>
      <c r="GH16" s="144"/>
      <c r="GI16" s="144"/>
      <c r="GJ16" s="144"/>
      <c r="GK16" s="144"/>
      <c r="GL16" s="144"/>
      <c r="GM16" s="144"/>
      <c r="GN16" s="144"/>
      <c r="GO16" s="144"/>
      <c r="GP16" s="144"/>
      <c r="GQ16" s="144"/>
      <c r="GR16" s="144"/>
      <c r="GS16" s="144"/>
      <c r="GT16" s="144"/>
      <c r="GU16" s="144"/>
      <c r="GV16" s="144"/>
      <c r="GW16" s="144"/>
      <c r="GX16" s="144"/>
      <c r="GY16" s="144"/>
      <c r="GZ16" s="144"/>
      <c r="HA16" s="144"/>
      <c r="HB16" s="144"/>
      <c r="HC16" s="144"/>
      <c r="HD16" s="144"/>
      <c r="HE16" s="144"/>
      <c r="HF16" s="144"/>
      <c r="HG16" s="144"/>
      <c r="HH16" s="144"/>
      <c r="HI16" s="144"/>
      <c r="HJ16" s="144"/>
      <c r="HK16" s="144"/>
      <c r="HL16" s="144"/>
      <c r="HM16" s="144"/>
      <c r="HN16" s="144"/>
      <c r="HO16" s="144"/>
      <c r="HP16" s="144"/>
      <c r="HQ16" s="144"/>
      <c r="HR16" s="144"/>
      <c r="HS16" s="144"/>
      <c r="HT16" s="144"/>
      <c r="HU16" s="144"/>
      <c r="HV16" s="144"/>
      <c r="HW16" s="144"/>
      <c r="HX16" s="144"/>
      <c r="HY16" s="144"/>
      <c r="HZ16" s="144"/>
      <c r="IA16" s="144"/>
      <c r="IB16" s="144"/>
      <c r="IC16" s="144"/>
      <c r="ID16" s="144"/>
      <c r="IE16" s="144"/>
      <c r="IF16" s="144"/>
      <c r="IG16" s="144"/>
      <c r="IH16" s="144"/>
      <c r="II16" s="144"/>
      <c r="IJ16" s="144"/>
      <c r="IK16" s="144"/>
      <c r="IL16" s="144"/>
      <c r="IM16" s="144"/>
      <c r="IN16" s="144"/>
      <c r="IO16" s="144"/>
      <c r="IP16" s="144"/>
      <c r="IQ16" s="144"/>
      <c r="IR16" s="144"/>
      <c r="IS16" s="144"/>
      <c r="IT16" s="144"/>
      <c r="IU16" s="144"/>
      <c r="IV16" s="144"/>
      <c r="IW16" s="144"/>
      <c r="IX16" s="144"/>
      <c r="IY16" s="144"/>
      <c r="IZ16" s="144"/>
      <c r="JA16" s="144"/>
      <c r="JB16" s="144"/>
      <c r="JC16" s="144"/>
      <c r="JD16" s="144"/>
      <c r="JE16" s="144"/>
      <c r="JF16" s="144"/>
      <c r="JG16" s="144"/>
      <c r="JH16" s="144"/>
      <c r="JI16" s="144"/>
      <c r="JJ16" s="144"/>
      <c r="JK16" s="144"/>
      <c r="JL16" s="144"/>
      <c r="JM16" s="144"/>
      <c r="JN16" s="144"/>
      <c r="JO16" s="144"/>
      <c r="JP16" s="144"/>
      <c r="JQ16" s="144"/>
      <c r="JR16" s="144"/>
      <c r="JS16" s="144"/>
      <c r="JT16" s="144"/>
      <c r="JU16" s="144"/>
      <c r="JV16" s="144"/>
      <c r="JW16" s="144"/>
      <c r="JX16" s="144"/>
      <c r="JY16" s="144"/>
      <c r="JZ16" s="144"/>
      <c r="KA16" s="144"/>
      <c r="KB16" s="144"/>
      <c r="KC16" s="144"/>
      <c r="KD16" s="144"/>
      <c r="KE16" s="144"/>
      <c r="KF16" s="144"/>
      <c r="KG16" s="144"/>
      <c r="KH16" s="144"/>
      <c r="KI16" s="144"/>
      <c r="KJ16" s="144"/>
      <c r="KK16" s="144"/>
      <c r="KL16" s="144"/>
      <c r="KM16" s="144"/>
      <c r="KN16" s="144"/>
      <c r="KO16" s="144"/>
      <c r="KP16" s="144"/>
      <c r="KQ16" s="144"/>
      <c r="KR16" s="144"/>
      <c r="KS16" s="144"/>
      <c r="KT16" s="144"/>
      <c r="KU16" s="144"/>
      <c r="KV16" s="144"/>
      <c r="KW16" s="144"/>
      <c r="KX16" s="144"/>
      <c r="KY16" s="144"/>
      <c r="KZ16" s="145"/>
      <c r="LA16" s="145"/>
      <c r="LB16" s="145"/>
    </row>
    <row r="17" spans="1:314" s="64" customFormat="1" ht="21" customHeight="1">
      <c r="A17" s="106"/>
      <c r="B17" s="127" t="s">
        <v>19</v>
      </c>
      <c r="C17" s="225">
        <v>44144</v>
      </c>
      <c r="D17" s="168">
        <v>0</v>
      </c>
      <c r="E17" s="227"/>
      <c r="F17" s="98" t="str">
        <f t="shared" si="74"/>
        <v/>
      </c>
      <c r="G17" s="63"/>
      <c r="H17" s="63"/>
      <c r="I17" s="63"/>
      <c r="J17" s="63"/>
      <c r="K17" s="63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3"/>
      <c r="AQ17" s="63"/>
      <c r="AR17" s="63"/>
      <c r="AS17" s="63"/>
      <c r="AT17" s="63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81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  <c r="CT17" s="144"/>
      <c r="CU17" s="144"/>
      <c r="CV17" s="144"/>
      <c r="CW17" s="144"/>
      <c r="CX17" s="144"/>
      <c r="CY17" s="144"/>
      <c r="CZ17" s="144"/>
      <c r="DA17" s="144"/>
      <c r="DB17" s="144"/>
      <c r="DC17" s="144"/>
      <c r="DD17" s="144"/>
      <c r="DE17" s="144"/>
      <c r="DF17" s="144"/>
      <c r="DG17" s="144"/>
      <c r="DH17" s="144"/>
      <c r="DI17" s="144"/>
      <c r="DJ17" s="144"/>
      <c r="DK17" s="144"/>
      <c r="DL17" s="144"/>
      <c r="DM17" s="144"/>
      <c r="DN17" s="144"/>
      <c r="DO17" s="144"/>
      <c r="DP17" s="144"/>
      <c r="DQ17" s="144"/>
      <c r="DR17" s="144"/>
      <c r="DS17" s="144"/>
      <c r="DT17" s="144"/>
      <c r="DU17" s="144"/>
      <c r="DV17" s="144"/>
      <c r="DW17" s="144"/>
      <c r="DX17" s="144"/>
      <c r="DY17" s="144"/>
      <c r="DZ17" s="144"/>
      <c r="EA17" s="144"/>
      <c r="EB17" s="144"/>
      <c r="EC17" s="144"/>
      <c r="ED17" s="144"/>
      <c r="EE17" s="144"/>
      <c r="EF17" s="144"/>
      <c r="EG17" s="144"/>
      <c r="EH17" s="144"/>
      <c r="EI17" s="144"/>
      <c r="EJ17" s="144"/>
      <c r="EK17" s="144"/>
      <c r="EL17" s="144"/>
      <c r="EM17" s="144"/>
      <c r="EN17" s="144"/>
      <c r="EO17" s="144"/>
      <c r="EP17" s="144"/>
      <c r="EQ17" s="144"/>
      <c r="ER17" s="144"/>
      <c r="ES17" s="144"/>
      <c r="ET17" s="144"/>
      <c r="EU17" s="144"/>
      <c r="EV17" s="144"/>
      <c r="EW17" s="144"/>
      <c r="EX17" s="144"/>
      <c r="EY17" s="144"/>
      <c r="EZ17" s="144"/>
      <c r="FA17" s="144"/>
      <c r="FB17" s="144"/>
      <c r="FC17" s="144"/>
      <c r="FD17" s="144"/>
      <c r="FE17" s="144"/>
      <c r="FF17" s="144"/>
      <c r="FG17" s="144"/>
      <c r="FH17" s="144"/>
      <c r="FI17" s="144"/>
      <c r="FJ17" s="144"/>
      <c r="FK17" s="144"/>
      <c r="FL17" s="144"/>
      <c r="FM17" s="144"/>
      <c r="FN17" s="144"/>
      <c r="FO17" s="144"/>
      <c r="FP17" s="144"/>
      <c r="FQ17" s="144"/>
      <c r="FR17" s="144"/>
      <c r="FS17" s="144"/>
      <c r="FT17" s="144"/>
      <c r="FU17" s="144"/>
      <c r="FV17" s="144"/>
      <c r="FW17" s="144"/>
      <c r="FX17" s="144"/>
      <c r="FY17" s="144"/>
      <c r="FZ17" s="144"/>
      <c r="GA17" s="144"/>
      <c r="GB17" s="144"/>
      <c r="GC17" s="144"/>
      <c r="GD17" s="144"/>
      <c r="GE17" s="144"/>
      <c r="GF17" s="144"/>
      <c r="GG17" s="144"/>
      <c r="GH17" s="144"/>
      <c r="GI17" s="144"/>
      <c r="GJ17" s="144"/>
      <c r="GK17" s="144"/>
      <c r="GL17" s="144"/>
      <c r="GM17" s="144"/>
      <c r="GN17" s="144"/>
      <c r="GO17" s="144"/>
      <c r="GP17" s="144"/>
      <c r="GQ17" s="144"/>
      <c r="GR17" s="144"/>
      <c r="GS17" s="144"/>
      <c r="GT17" s="144"/>
      <c r="GU17" s="144"/>
      <c r="GV17" s="144"/>
      <c r="GW17" s="144"/>
      <c r="GX17" s="144"/>
      <c r="GY17" s="144"/>
      <c r="GZ17" s="144"/>
      <c r="HA17" s="144"/>
      <c r="HB17" s="144"/>
      <c r="HC17" s="144"/>
      <c r="HD17" s="144"/>
      <c r="HE17" s="144"/>
      <c r="HF17" s="144"/>
      <c r="HG17" s="144"/>
      <c r="HH17" s="144"/>
      <c r="HI17" s="144"/>
      <c r="HJ17" s="144"/>
      <c r="HK17" s="144"/>
      <c r="HL17" s="144"/>
      <c r="HM17" s="144"/>
      <c r="HN17" s="144"/>
      <c r="HO17" s="144"/>
      <c r="HP17" s="144"/>
      <c r="HQ17" s="144"/>
      <c r="HR17" s="144"/>
      <c r="HS17" s="144"/>
      <c r="HT17" s="144"/>
      <c r="HU17" s="144"/>
      <c r="HV17" s="144"/>
      <c r="HW17" s="144"/>
      <c r="HX17" s="144"/>
      <c r="HY17" s="144"/>
      <c r="HZ17" s="144"/>
      <c r="IA17" s="144"/>
      <c r="IB17" s="144"/>
      <c r="IC17" s="144"/>
      <c r="ID17" s="144"/>
      <c r="IE17" s="144"/>
      <c r="IF17" s="144"/>
      <c r="IG17" s="144"/>
      <c r="IH17" s="144"/>
      <c r="II17" s="144"/>
      <c r="IJ17" s="144"/>
      <c r="IK17" s="144"/>
      <c r="IL17" s="144"/>
      <c r="IM17" s="144"/>
      <c r="IN17" s="144"/>
      <c r="IO17" s="144"/>
      <c r="IP17" s="144"/>
      <c r="IQ17" s="144"/>
      <c r="IR17" s="144"/>
      <c r="IS17" s="144"/>
      <c r="IT17" s="144"/>
      <c r="IU17" s="144"/>
      <c r="IV17" s="144"/>
      <c r="IW17" s="144"/>
      <c r="IX17" s="144"/>
      <c r="IY17" s="144"/>
      <c r="IZ17" s="144"/>
      <c r="JA17" s="144"/>
      <c r="JB17" s="144"/>
      <c r="JC17" s="144"/>
      <c r="JD17" s="144"/>
      <c r="JE17" s="144"/>
      <c r="JF17" s="144"/>
      <c r="JG17" s="144"/>
      <c r="JH17" s="144"/>
      <c r="JI17" s="144"/>
      <c r="JJ17" s="144"/>
      <c r="JK17" s="144"/>
      <c r="JL17" s="144"/>
      <c r="JM17" s="144"/>
      <c r="JN17" s="144"/>
      <c r="JO17" s="144"/>
      <c r="JP17" s="144"/>
      <c r="JQ17" s="144"/>
      <c r="JR17" s="144"/>
      <c r="JS17" s="144"/>
      <c r="JT17" s="144"/>
      <c r="JU17" s="144"/>
      <c r="JV17" s="144"/>
      <c r="JW17" s="144"/>
      <c r="JX17" s="144"/>
      <c r="JY17" s="144"/>
      <c r="JZ17" s="144"/>
      <c r="KA17" s="144"/>
      <c r="KB17" s="144"/>
      <c r="KC17" s="144"/>
      <c r="KD17" s="144"/>
      <c r="KE17" s="144"/>
      <c r="KF17" s="144"/>
      <c r="KG17" s="144"/>
      <c r="KH17" s="144"/>
      <c r="KI17" s="144"/>
      <c r="KJ17" s="144"/>
      <c r="KK17" s="144"/>
      <c r="KL17" s="144"/>
      <c r="KM17" s="144"/>
      <c r="KN17" s="144"/>
      <c r="KO17" s="144"/>
      <c r="KP17" s="144"/>
      <c r="KQ17" s="144"/>
      <c r="KR17" s="144"/>
      <c r="KS17" s="144"/>
      <c r="KT17" s="144"/>
      <c r="KU17" s="144"/>
      <c r="KV17" s="144"/>
      <c r="KW17" s="144"/>
      <c r="KX17" s="144"/>
      <c r="KY17" s="144"/>
      <c r="KZ17" s="145"/>
      <c r="LA17" s="145"/>
      <c r="LB17" s="145"/>
    </row>
    <row r="18" spans="1:314" s="64" customFormat="1" ht="21" customHeight="1">
      <c r="A18" s="106"/>
      <c r="B18" s="127" t="s">
        <v>20</v>
      </c>
      <c r="C18" s="225"/>
      <c r="D18" s="168">
        <v>0</v>
      </c>
      <c r="E18" s="227"/>
      <c r="F18" s="98" t="str">
        <f t="shared" si="74"/>
        <v/>
      </c>
      <c r="G18" s="166"/>
      <c r="H18" s="166"/>
      <c r="I18" s="166"/>
      <c r="J18" s="166"/>
      <c r="K18" s="166"/>
      <c r="L18" s="167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3"/>
      <c r="AQ18" s="63"/>
      <c r="AR18" s="63"/>
      <c r="AS18" s="63"/>
      <c r="AT18" s="63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81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  <c r="CT18" s="144"/>
      <c r="CU18" s="144"/>
      <c r="CV18" s="144"/>
      <c r="CW18" s="144"/>
      <c r="CX18" s="144"/>
      <c r="CY18" s="144"/>
      <c r="CZ18" s="144"/>
      <c r="DA18" s="144"/>
      <c r="DB18" s="144"/>
      <c r="DC18" s="144"/>
      <c r="DD18" s="144"/>
      <c r="DE18" s="144"/>
      <c r="DF18" s="144"/>
      <c r="DG18" s="144"/>
      <c r="DH18" s="144"/>
      <c r="DI18" s="144"/>
      <c r="DJ18" s="144"/>
      <c r="DK18" s="144"/>
      <c r="DL18" s="144"/>
      <c r="DM18" s="144"/>
      <c r="DN18" s="144"/>
      <c r="DO18" s="144"/>
      <c r="DP18" s="144"/>
      <c r="DQ18" s="144"/>
      <c r="DR18" s="144"/>
      <c r="DS18" s="144"/>
      <c r="DT18" s="144"/>
      <c r="DU18" s="144"/>
      <c r="DV18" s="144"/>
      <c r="DW18" s="144"/>
      <c r="DX18" s="144"/>
      <c r="DY18" s="144"/>
      <c r="DZ18" s="144"/>
      <c r="EA18" s="144"/>
      <c r="EB18" s="144"/>
      <c r="EC18" s="144"/>
      <c r="ED18" s="144"/>
      <c r="EE18" s="144"/>
      <c r="EF18" s="144"/>
      <c r="EG18" s="144"/>
      <c r="EH18" s="144"/>
      <c r="EI18" s="144"/>
      <c r="EJ18" s="144"/>
      <c r="EK18" s="144"/>
      <c r="EL18" s="144"/>
      <c r="EM18" s="144"/>
      <c r="EN18" s="144"/>
      <c r="EO18" s="144"/>
      <c r="EP18" s="144"/>
      <c r="EQ18" s="144"/>
      <c r="ER18" s="144"/>
      <c r="ES18" s="144"/>
      <c r="ET18" s="144"/>
      <c r="EU18" s="144"/>
      <c r="EV18" s="144"/>
      <c r="EW18" s="144"/>
      <c r="EX18" s="144"/>
      <c r="EY18" s="144"/>
      <c r="EZ18" s="144"/>
      <c r="FA18" s="144"/>
      <c r="FB18" s="144"/>
      <c r="FC18" s="144"/>
      <c r="FD18" s="144"/>
      <c r="FE18" s="144"/>
      <c r="FF18" s="144"/>
      <c r="FG18" s="144"/>
      <c r="FH18" s="144"/>
      <c r="FI18" s="144"/>
      <c r="FJ18" s="144"/>
      <c r="FK18" s="144"/>
      <c r="FL18" s="144"/>
      <c r="FM18" s="144"/>
      <c r="FN18" s="144"/>
      <c r="FO18" s="144"/>
      <c r="FP18" s="144"/>
      <c r="FQ18" s="144"/>
      <c r="FR18" s="144"/>
      <c r="FS18" s="144"/>
      <c r="FT18" s="144"/>
      <c r="FU18" s="144"/>
      <c r="FV18" s="144"/>
      <c r="FW18" s="144"/>
      <c r="FX18" s="144"/>
      <c r="FY18" s="144"/>
      <c r="FZ18" s="144"/>
      <c r="GA18" s="144"/>
      <c r="GB18" s="144"/>
      <c r="GC18" s="144"/>
      <c r="GD18" s="144"/>
      <c r="GE18" s="144"/>
      <c r="GF18" s="144"/>
      <c r="GG18" s="144"/>
      <c r="GH18" s="144"/>
      <c r="GI18" s="144"/>
      <c r="GJ18" s="144"/>
      <c r="GK18" s="144"/>
      <c r="GL18" s="144"/>
      <c r="GM18" s="144"/>
      <c r="GN18" s="144"/>
      <c r="GO18" s="144"/>
      <c r="GP18" s="144"/>
      <c r="GQ18" s="144"/>
      <c r="GR18" s="144"/>
      <c r="GS18" s="144"/>
      <c r="GT18" s="144"/>
      <c r="GU18" s="144"/>
      <c r="GV18" s="144"/>
      <c r="GW18" s="144"/>
      <c r="GX18" s="144"/>
      <c r="GY18" s="144"/>
      <c r="GZ18" s="144"/>
      <c r="HA18" s="144"/>
      <c r="HB18" s="144"/>
      <c r="HC18" s="144"/>
      <c r="HD18" s="144"/>
      <c r="HE18" s="144"/>
      <c r="HF18" s="144"/>
      <c r="HG18" s="144"/>
      <c r="HH18" s="144"/>
      <c r="HI18" s="144"/>
      <c r="HJ18" s="144"/>
      <c r="HK18" s="144"/>
      <c r="HL18" s="144"/>
      <c r="HM18" s="144"/>
      <c r="HN18" s="144"/>
      <c r="HO18" s="144"/>
      <c r="HP18" s="144"/>
      <c r="HQ18" s="144"/>
      <c r="HR18" s="144"/>
      <c r="HS18" s="144"/>
      <c r="HT18" s="144"/>
      <c r="HU18" s="144"/>
      <c r="HV18" s="144"/>
      <c r="HW18" s="144"/>
      <c r="HX18" s="144"/>
      <c r="HY18" s="144"/>
      <c r="HZ18" s="144"/>
      <c r="IA18" s="144"/>
      <c r="IB18" s="144"/>
      <c r="IC18" s="144"/>
      <c r="ID18" s="144"/>
      <c r="IE18" s="144"/>
      <c r="IF18" s="144"/>
      <c r="IG18" s="144"/>
      <c r="IH18" s="144"/>
      <c r="II18" s="144"/>
      <c r="IJ18" s="144"/>
      <c r="IK18" s="144"/>
      <c r="IL18" s="144"/>
      <c r="IM18" s="144"/>
      <c r="IN18" s="144"/>
      <c r="IO18" s="144"/>
      <c r="IP18" s="144"/>
      <c r="IQ18" s="144"/>
      <c r="IR18" s="144"/>
      <c r="IS18" s="144"/>
      <c r="IT18" s="144"/>
      <c r="IU18" s="144"/>
      <c r="IV18" s="144"/>
      <c r="IW18" s="144"/>
      <c r="IX18" s="144"/>
      <c r="IY18" s="144"/>
      <c r="IZ18" s="144"/>
      <c r="JA18" s="144"/>
      <c r="JB18" s="144"/>
      <c r="JC18" s="144"/>
      <c r="JD18" s="144"/>
      <c r="JE18" s="144"/>
      <c r="JF18" s="144"/>
      <c r="JG18" s="144"/>
      <c r="JH18" s="144"/>
      <c r="JI18" s="144"/>
      <c r="JJ18" s="144"/>
      <c r="JK18" s="144"/>
      <c r="JL18" s="144"/>
      <c r="JM18" s="144"/>
      <c r="JN18" s="144"/>
      <c r="JO18" s="144"/>
      <c r="JP18" s="144"/>
      <c r="JQ18" s="144"/>
      <c r="JR18" s="144"/>
      <c r="JS18" s="144"/>
      <c r="JT18" s="144"/>
      <c r="JU18" s="144"/>
      <c r="JV18" s="144"/>
      <c r="JW18" s="144"/>
      <c r="JX18" s="144"/>
      <c r="JY18" s="144"/>
      <c r="JZ18" s="144"/>
      <c r="KA18" s="144"/>
      <c r="KB18" s="144"/>
      <c r="KC18" s="144"/>
      <c r="KD18" s="144"/>
      <c r="KE18" s="144"/>
      <c r="KF18" s="144"/>
      <c r="KG18" s="144"/>
      <c r="KH18" s="144"/>
      <c r="KI18" s="144"/>
      <c r="KJ18" s="144"/>
      <c r="KK18" s="144"/>
      <c r="KL18" s="144"/>
      <c r="KM18" s="144"/>
      <c r="KN18" s="144"/>
      <c r="KO18" s="144"/>
      <c r="KP18" s="144"/>
      <c r="KQ18" s="144"/>
      <c r="KR18" s="144"/>
      <c r="KS18" s="144"/>
      <c r="KT18" s="144"/>
      <c r="KU18" s="144"/>
      <c r="KV18" s="144"/>
      <c r="KW18" s="144"/>
      <c r="KX18" s="144"/>
      <c r="KY18" s="144"/>
      <c r="KZ18" s="145"/>
      <c r="LA18" s="145"/>
      <c r="LB18" s="145"/>
    </row>
    <row r="19" spans="1:314" s="64" customFormat="1" ht="21" customHeight="1">
      <c r="A19" s="106"/>
      <c r="B19" s="127" t="s">
        <v>21</v>
      </c>
      <c r="C19" s="225">
        <v>44146</v>
      </c>
      <c r="D19" s="168">
        <v>1</v>
      </c>
      <c r="E19" s="227">
        <v>44166</v>
      </c>
      <c r="F19" s="98" t="str">
        <f t="shared" si="74"/>
        <v>X</v>
      </c>
      <c r="G19" s="166"/>
      <c r="H19" s="166"/>
      <c r="I19" s="166"/>
      <c r="J19" s="166"/>
      <c r="K19" s="166"/>
      <c r="L19" s="167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3"/>
      <c r="AQ19" s="63"/>
      <c r="AR19" s="63"/>
      <c r="AS19" s="63"/>
      <c r="AT19" s="63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81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144"/>
      <c r="CW19" s="144"/>
      <c r="CX19" s="144"/>
      <c r="CY19" s="144"/>
      <c r="CZ19" s="144"/>
      <c r="DA19" s="144"/>
      <c r="DB19" s="144"/>
      <c r="DC19" s="144"/>
      <c r="DD19" s="144"/>
      <c r="DE19" s="144"/>
      <c r="DF19" s="144"/>
      <c r="DG19" s="144"/>
      <c r="DH19" s="144"/>
      <c r="DI19" s="144"/>
      <c r="DJ19" s="144"/>
      <c r="DK19" s="144"/>
      <c r="DL19" s="144"/>
      <c r="DM19" s="144"/>
      <c r="DN19" s="144"/>
      <c r="DO19" s="144"/>
      <c r="DP19" s="144"/>
      <c r="DQ19" s="144"/>
      <c r="DR19" s="144"/>
      <c r="DS19" s="144"/>
      <c r="DT19" s="144"/>
      <c r="DU19" s="144"/>
      <c r="DV19" s="144"/>
      <c r="DW19" s="144"/>
      <c r="DX19" s="144"/>
      <c r="DY19" s="144"/>
      <c r="DZ19" s="144"/>
      <c r="EA19" s="144"/>
      <c r="EB19" s="144"/>
      <c r="EC19" s="144"/>
      <c r="ED19" s="144"/>
      <c r="EE19" s="144"/>
      <c r="EF19" s="144"/>
      <c r="EG19" s="144"/>
      <c r="EH19" s="144"/>
      <c r="EI19" s="144"/>
      <c r="EJ19" s="144"/>
      <c r="EK19" s="144"/>
      <c r="EL19" s="144"/>
      <c r="EM19" s="144"/>
      <c r="EN19" s="144"/>
      <c r="EO19" s="144"/>
      <c r="EP19" s="144"/>
      <c r="EQ19" s="144"/>
      <c r="ER19" s="144"/>
      <c r="ES19" s="144"/>
      <c r="ET19" s="144"/>
      <c r="EU19" s="144"/>
      <c r="EV19" s="144"/>
      <c r="EW19" s="144"/>
      <c r="EX19" s="144"/>
      <c r="EY19" s="144"/>
      <c r="EZ19" s="144"/>
      <c r="FA19" s="144"/>
      <c r="FB19" s="144"/>
      <c r="FC19" s="144"/>
      <c r="FD19" s="144"/>
      <c r="FE19" s="144"/>
      <c r="FF19" s="144"/>
      <c r="FG19" s="144"/>
      <c r="FH19" s="144"/>
      <c r="FI19" s="144"/>
      <c r="FJ19" s="144"/>
      <c r="FK19" s="144"/>
      <c r="FL19" s="144"/>
      <c r="FM19" s="144"/>
      <c r="FN19" s="144"/>
      <c r="FO19" s="144"/>
      <c r="FP19" s="144"/>
      <c r="FQ19" s="144"/>
      <c r="FR19" s="144"/>
      <c r="FS19" s="144"/>
      <c r="FT19" s="144"/>
      <c r="FU19" s="144"/>
      <c r="FV19" s="144"/>
      <c r="FW19" s="144"/>
      <c r="FX19" s="144"/>
      <c r="FY19" s="144"/>
      <c r="FZ19" s="144"/>
      <c r="GA19" s="144"/>
      <c r="GB19" s="144"/>
      <c r="GC19" s="144"/>
      <c r="GD19" s="144"/>
      <c r="GE19" s="144"/>
      <c r="GF19" s="144"/>
      <c r="GG19" s="144"/>
      <c r="GH19" s="144"/>
      <c r="GI19" s="144"/>
      <c r="GJ19" s="144"/>
      <c r="GK19" s="144"/>
      <c r="GL19" s="144"/>
      <c r="GM19" s="144"/>
      <c r="GN19" s="144"/>
      <c r="GO19" s="144"/>
      <c r="GP19" s="144"/>
      <c r="GQ19" s="144"/>
      <c r="GR19" s="144"/>
      <c r="GS19" s="144"/>
      <c r="GT19" s="144"/>
      <c r="GU19" s="144"/>
      <c r="GV19" s="144"/>
      <c r="GW19" s="144"/>
      <c r="GX19" s="144"/>
      <c r="GY19" s="144"/>
      <c r="GZ19" s="144"/>
      <c r="HA19" s="144"/>
      <c r="HB19" s="144"/>
      <c r="HC19" s="144"/>
      <c r="HD19" s="144"/>
      <c r="HE19" s="144"/>
      <c r="HF19" s="144"/>
      <c r="HG19" s="144"/>
      <c r="HH19" s="144"/>
      <c r="HI19" s="144"/>
      <c r="HJ19" s="144"/>
      <c r="HK19" s="144"/>
      <c r="HL19" s="144"/>
      <c r="HM19" s="144"/>
      <c r="HN19" s="144"/>
      <c r="HO19" s="144"/>
      <c r="HP19" s="144"/>
      <c r="HQ19" s="144"/>
      <c r="HR19" s="144"/>
      <c r="HS19" s="144"/>
      <c r="HT19" s="144"/>
      <c r="HU19" s="144"/>
      <c r="HV19" s="144"/>
      <c r="HW19" s="144"/>
      <c r="HX19" s="144"/>
      <c r="HY19" s="144"/>
      <c r="HZ19" s="144"/>
      <c r="IA19" s="144"/>
      <c r="IB19" s="144"/>
      <c r="IC19" s="144"/>
      <c r="ID19" s="144"/>
      <c r="IE19" s="144"/>
      <c r="IF19" s="144"/>
      <c r="IG19" s="144"/>
      <c r="IH19" s="144"/>
      <c r="II19" s="144"/>
      <c r="IJ19" s="144"/>
      <c r="IK19" s="144"/>
      <c r="IL19" s="144"/>
      <c r="IM19" s="144"/>
      <c r="IN19" s="144"/>
      <c r="IO19" s="144"/>
      <c r="IP19" s="144"/>
      <c r="IQ19" s="144"/>
      <c r="IR19" s="144"/>
      <c r="IS19" s="144"/>
      <c r="IT19" s="144"/>
      <c r="IU19" s="144"/>
      <c r="IV19" s="144"/>
      <c r="IW19" s="144"/>
      <c r="IX19" s="144"/>
      <c r="IY19" s="144"/>
      <c r="IZ19" s="144"/>
      <c r="JA19" s="144"/>
      <c r="JB19" s="144"/>
      <c r="JC19" s="144"/>
      <c r="JD19" s="144"/>
      <c r="JE19" s="144"/>
      <c r="JF19" s="144"/>
      <c r="JG19" s="144"/>
      <c r="JH19" s="144"/>
      <c r="JI19" s="144"/>
      <c r="JJ19" s="144"/>
      <c r="JK19" s="144"/>
      <c r="JL19" s="144"/>
      <c r="JM19" s="144"/>
      <c r="JN19" s="144"/>
      <c r="JO19" s="144"/>
      <c r="JP19" s="144"/>
      <c r="JQ19" s="144"/>
      <c r="JR19" s="144"/>
      <c r="JS19" s="144"/>
      <c r="JT19" s="144"/>
      <c r="JU19" s="144"/>
      <c r="JV19" s="144"/>
      <c r="JW19" s="144"/>
      <c r="JX19" s="144"/>
      <c r="JY19" s="144"/>
      <c r="JZ19" s="144"/>
      <c r="KA19" s="144"/>
      <c r="KB19" s="144"/>
      <c r="KC19" s="144"/>
      <c r="KD19" s="144"/>
      <c r="KE19" s="144"/>
      <c r="KF19" s="144"/>
      <c r="KG19" s="144"/>
      <c r="KH19" s="144"/>
      <c r="KI19" s="144"/>
      <c r="KJ19" s="144"/>
      <c r="KK19" s="144"/>
      <c r="KL19" s="144"/>
      <c r="KM19" s="144"/>
      <c r="KN19" s="144"/>
      <c r="KO19" s="144"/>
      <c r="KP19" s="144"/>
      <c r="KQ19" s="144"/>
      <c r="KR19" s="144"/>
      <c r="KS19" s="144"/>
      <c r="KT19" s="144"/>
      <c r="KU19" s="144"/>
      <c r="KV19" s="144"/>
      <c r="KW19" s="144"/>
      <c r="KX19" s="144"/>
      <c r="KY19" s="144"/>
      <c r="KZ19" s="145"/>
      <c r="LA19" s="145"/>
      <c r="LB19" s="145"/>
    </row>
    <row r="20" spans="1:314" s="64" customFormat="1" ht="21" customHeight="1">
      <c r="A20" s="106"/>
      <c r="B20" s="127" t="s">
        <v>22</v>
      </c>
      <c r="C20" s="225"/>
      <c r="D20" s="168">
        <v>0</v>
      </c>
      <c r="E20" s="227"/>
      <c r="F20" s="98" t="str">
        <f t="shared" si="74"/>
        <v/>
      </c>
      <c r="G20" s="166"/>
      <c r="H20" s="166"/>
      <c r="I20" s="166"/>
      <c r="J20" s="166"/>
      <c r="K20" s="166"/>
      <c r="L20" s="167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3"/>
      <c r="AQ20" s="63"/>
      <c r="AR20" s="63"/>
      <c r="AS20" s="63"/>
      <c r="AT20" s="63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81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  <c r="CT20" s="144"/>
      <c r="CU20" s="144"/>
      <c r="CV20" s="144"/>
      <c r="CW20" s="144"/>
      <c r="CX20" s="144"/>
      <c r="CY20" s="144"/>
      <c r="CZ20" s="144"/>
      <c r="DA20" s="144"/>
      <c r="DB20" s="144"/>
      <c r="DC20" s="144"/>
      <c r="DD20" s="144"/>
      <c r="DE20" s="144"/>
      <c r="DF20" s="144"/>
      <c r="DG20" s="144"/>
      <c r="DH20" s="144"/>
      <c r="DI20" s="144"/>
      <c r="DJ20" s="144"/>
      <c r="DK20" s="144"/>
      <c r="DL20" s="144"/>
      <c r="DM20" s="144"/>
      <c r="DN20" s="144"/>
      <c r="DO20" s="144"/>
      <c r="DP20" s="144"/>
      <c r="DQ20" s="144"/>
      <c r="DR20" s="144"/>
      <c r="DS20" s="144"/>
      <c r="DT20" s="144"/>
      <c r="DU20" s="144"/>
      <c r="DV20" s="144"/>
      <c r="DW20" s="144"/>
      <c r="DX20" s="144"/>
      <c r="DY20" s="144"/>
      <c r="DZ20" s="144"/>
      <c r="EA20" s="144"/>
      <c r="EB20" s="144"/>
      <c r="EC20" s="144"/>
      <c r="ED20" s="144"/>
      <c r="EE20" s="144"/>
      <c r="EF20" s="144"/>
      <c r="EG20" s="144"/>
      <c r="EH20" s="144"/>
      <c r="EI20" s="144"/>
      <c r="EJ20" s="144"/>
      <c r="EK20" s="144"/>
      <c r="EL20" s="144"/>
      <c r="EM20" s="144"/>
      <c r="EN20" s="144"/>
      <c r="EO20" s="144"/>
      <c r="EP20" s="144"/>
      <c r="EQ20" s="144"/>
      <c r="ER20" s="144"/>
      <c r="ES20" s="144"/>
      <c r="ET20" s="144"/>
      <c r="EU20" s="144"/>
      <c r="EV20" s="144"/>
      <c r="EW20" s="144"/>
      <c r="EX20" s="144"/>
      <c r="EY20" s="144"/>
      <c r="EZ20" s="144"/>
      <c r="FA20" s="144"/>
      <c r="FB20" s="144"/>
      <c r="FC20" s="144"/>
      <c r="FD20" s="144"/>
      <c r="FE20" s="144"/>
      <c r="FF20" s="144"/>
      <c r="FG20" s="144"/>
      <c r="FH20" s="144"/>
      <c r="FI20" s="144"/>
      <c r="FJ20" s="144"/>
      <c r="FK20" s="144"/>
      <c r="FL20" s="144"/>
      <c r="FM20" s="144"/>
      <c r="FN20" s="144"/>
      <c r="FO20" s="144"/>
      <c r="FP20" s="144"/>
      <c r="FQ20" s="144"/>
      <c r="FR20" s="144"/>
      <c r="FS20" s="144"/>
      <c r="FT20" s="144"/>
      <c r="FU20" s="144"/>
      <c r="FV20" s="144"/>
      <c r="FW20" s="144"/>
      <c r="FX20" s="144"/>
      <c r="FY20" s="144"/>
      <c r="FZ20" s="144"/>
      <c r="GA20" s="144"/>
      <c r="GB20" s="144"/>
      <c r="GC20" s="144"/>
      <c r="GD20" s="144"/>
      <c r="GE20" s="144"/>
      <c r="GF20" s="144"/>
      <c r="GG20" s="144"/>
      <c r="GH20" s="144"/>
      <c r="GI20" s="144"/>
      <c r="GJ20" s="144"/>
      <c r="GK20" s="144"/>
      <c r="GL20" s="144"/>
      <c r="GM20" s="144"/>
      <c r="GN20" s="144"/>
      <c r="GO20" s="144"/>
      <c r="GP20" s="144"/>
      <c r="GQ20" s="144"/>
      <c r="GR20" s="144"/>
      <c r="GS20" s="144"/>
      <c r="GT20" s="144"/>
      <c r="GU20" s="144"/>
      <c r="GV20" s="144"/>
      <c r="GW20" s="144"/>
      <c r="GX20" s="144"/>
      <c r="GY20" s="144"/>
      <c r="GZ20" s="144"/>
      <c r="HA20" s="144"/>
      <c r="HB20" s="144"/>
      <c r="HC20" s="144"/>
      <c r="HD20" s="144"/>
      <c r="HE20" s="144"/>
      <c r="HF20" s="144"/>
      <c r="HG20" s="144"/>
      <c r="HH20" s="144"/>
      <c r="HI20" s="144"/>
      <c r="HJ20" s="144"/>
      <c r="HK20" s="144"/>
      <c r="HL20" s="144"/>
      <c r="HM20" s="144"/>
      <c r="HN20" s="144"/>
      <c r="HO20" s="144"/>
      <c r="HP20" s="144"/>
      <c r="HQ20" s="144"/>
      <c r="HR20" s="144"/>
      <c r="HS20" s="144"/>
      <c r="HT20" s="144"/>
      <c r="HU20" s="144"/>
      <c r="HV20" s="144"/>
      <c r="HW20" s="144"/>
      <c r="HX20" s="144"/>
      <c r="HY20" s="144"/>
      <c r="HZ20" s="144"/>
      <c r="IA20" s="144"/>
      <c r="IB20" s="144"/>
      <c r="IC20" s="144"/>
      <c r="ID20" s="144"/>
      <c r="IE20" s="144"/>
      <c r="IF20" s="144"/>
      <c r="IG20" s="144"/>
      <c r="IH20" s="144"/>
      <c r="II20" s="144"/>
      <c r="IJ20" s="144"/>
      <c r="IK20" s="144"/>
      <c r="IL20" s="144"/>
      <c r="IM20" s="144"/>
      <c r="IN20" s="144"/>
      <c r="IO20" s="144"/>
      <c r="IP20" s="144"/>
      <c r="IQ20" s="144"/>
      <c r="IR20" s="144"/>
      <c r="IS20" s="144"/>
      <c r="IT20" s="144"/>
      <c r="IU20" s="144"/>
      <c r="IV20" s="144"/>
      <c r="IW20" s="144"/>
      <c r="IX20" s="144"/>
      <c r="IY20" s="144"/>
      <c r="IZ20" s="144"/>
      <c r="JA20" s="144"/>
      <c r="JB20" s="144"/>
      <c r="JC20" s="144"/>
      <c r="JD20" s="144"/>
      <c r="JE20" s="144"/>
      <c r="JF20" s="144"/>
      <c r="JG20" s="144"/>
      <c r="JH20" s="144"/>
      <c r="JI20" s="144"/>
      <c r="JJ20" s="144"/>
      <c r="JK20" s="144"/>
      <c r="JL20" s="144"/>
      <c r="JM20" s="144"/>
      <c r="JN20" s="144"/>
      <c r="JO20" s="144"/>
      <c r="JP20" s="144"/>
      <c r="JQ20" s="144"/>
      <c r="JR20" s="144"/>
      <c r="JS20" s="144"/>
      <c r="JT20" s="144"/>
      <c r="JU20" s="144"/>
      <c r="JV20" s="144"/>
      <c r="JW20" s="144"/>
      <c r="JX20" s="144"/>
      <c r="JY20" s="144"/>
      <c r="JZ20" s="144"/>
      <c r="KA20" s="144"/>
      <c r="KB20" s="144"/>
      <c r="KC20" s="144"/>
      <c r="KD20" s="144"/>
      <c r="KE20" s="144"/>
      <c r="KF20" s="144"/>
      <c r="KG20" s="144"/>
      <c r="KH20" s="144"/>
      <c r="KI20" s="144"/>
      <c r="KJ20" s="144"/>
      <c r="KK20" s="144"/>
      <c r="KL20" s="144"/>
      <c r="KM20" s="144"/>
      <c r="KN20" s="144"/>
      <c r="KO20" s="144"/>
      <c r="KP20" s="144"/>
      <c r="KQ20" s="144"/>
      <c r="KR20" s="144"/>
      <c r="KS20" s="144"/>
      <c r="KT20" s="144"/>
      <c r="KU20" s="144"/>
      <c r="KV20" s="144"/>
      <c r="KW20" s="144"/>
      <c r="KX20" s="144"/>
      <c r="KY20" s="144"/>
      <c r="KZ20" s="145"/>
      <c r="LA20" s="145"/>
      <c r="LB20" s="145"/>
    </row>
    <row r="21" spans="1:314" s="64" customFormat="1" ht="21" customHeight="1">
      <c r="A21" s="106"/>
      <c r="B21" s="127" t="s">
        <v>23</v>
      </c>
      <c r="C21" s="265"/>
      <c r="D21" s="168">
        <v>0</v>
      </c>
      <c r="E21" s="266"/>
      <c r="F21" s="98" t="str">
        <f t="shared" si="74"/>
        <v/>
      </c>
      <c r="G21" s="166"/>
      <c r="H21" s="166"/>
      <c r="I21" s="166"/>
      <c r="J21" s="166"/>
      <c r="K21" s="166"/>
      <c r="L21" s="167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3"/>
      <c r="AQ21" s="63"/>
      <c r="AR21" s="63"/>
      <c r="AS21" s="63"/>
      <c r="AT21" s="63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81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  <c r="CT21" s="144"/>
      <c r="CU21" s="144"/>
      <c r="CV21" s="144"/>
      <c r="CW21" s="144"/>
      <c r="CX21" s="144"/>
      <c r="CY21" s="144"/>
      <c r="CZ21" s="144"/>
      <c r="DA21" s="144"/>
      <c r="DB21" s="144"/>
      <c r="DC21" s="144"/>
      <c r="DD21" s="144"/>
      <c r="DE21" s="144"/>
      <c r="DF21" s="144"/>
      <c r="DG21" s="144"/>
      <c r="DH21" s="144"/>
      <c r="DI21" s="144"/>
      <c r="DJ21" s="144"/>
      <c r="DK21" s="144"/>
      <c r="DL21" s="144"/>
      <c r="DM21" s="144"/>
      <c r="DN21" s="144"/>
      <c r="DO21" s="144"/>
      <c r="DP21" s="144"/>
      <c r="DQ21" s="144"/>
      <c r="DR21" s="144"/>
      <c r="DS21" s="144"/>
      <c r="DT21" s="144"/>
      <c r="DU21" s="144"/>
      <c r="DV21" s="144"/>
      <c r="DW21" s="144"/>
      <c r="DX21" s="144"/>
      <c r="DY21" s="144"/>
      <c r="DZ21" s="144"/>
      <c r="EA21" s="144"/>
      <c r="EB21" s="144"/>
      <c r="EC21" s="144"/>
      <c r="ED21" s="144"/>
      <c r="EE21" s="144"/>
      <c r="EF21" s="144"/>
      <c r="EG21" s="144"/>
      <c r="EH21" s="144"/>
      <c r="EI21" s="144"/>
      <c r="EJ21" s="144"/>
      <c r="EK21" s="144"/>
      <c r="EL21" s="144"/>
      <c r="EM21" s="144"/>
      <c r="EN21" s="144"/>
      <c r="EO21" s="144"/>
      <c r="EP21" s="144"/>
      <c r="EQ21" s="144"/>
      <c r="ER21" s="144"/>
      <c r="ES21" s="144"/>
      <c r="ET21" s="144"/>
      <c r="EU21" s="144"/>
      <c r="EV21" s="144"/>
      <c r="EW21" s="144"/>
      <c r="EX21" s="144"/>
      <c r="EY21" s="144"/>
      <c r="EZ21" s="144"/>
      <c r="FA21" s="144"/>
      <c r="FB21" s="144"/>
      <c r="FC21" s="144"/>
      <c r="FD21" s="144"/>
      <c r="FE21" s="144"/>
      <c r="FF21" s="144"/>
      <c r="FG21" s="144"/>
      <c r="FH21" s="144"/>
      <c r="FI21" s="144"/>
      <c r="FJ21" s="144"/>
      <c r="FK21" s="144"/>
      <c r="FL21" s="144"/>
      <c r="FM21" s="144"/>
      <c r="FN21" s="144"/>
      <c r="FO21" s="144"/>
      <c r="FP21" s="144"/>
      <c r="FQ21" s="144"/>
      <c r="FR21" s="144"/>
      <c r="FS21" s="144"/>
      <c r="FT21" s="144"/>
      <c r="FU21" s="144"/>
      <c r="FV21" s="144"/>
      <c r="FW21" s="144"/>
      <c r="FX21" s="144"/>
      <c r="FY21" s="144"/>
      <c r="FZ21" s="144"/>
      <c r="GA21" s="144"/>
      <c r="GB21" s="144"/>
      <c r="GC21" s="144"/>
      <c r="GD21" s="144"/>
      <c r="GE21" s="144"/>
      <c r="GF21" s="144"/>
      <c r="GG21" s="144"/>
      <c r="GH21" s="144"/>
      <c r="GI21" s="144"/>
      <c r="GJ21" s="144"/>
      <c r="GK21" s="144"/>
      <c r="GL21" s="144"/>
      <c r="GM21" s="144"/>
      <c r="GN21" s="144"/>
      <c r="GO21" s="144"/>
      <c r="GP21" s="144"/>
      <c r="GQ21" s="144"/>
      <c r="GR21" s="144"/>
      <c r="GS21" s="144"/>
      <c r="GT21" s="144"/>
      <c r="GU21" s="144"/>
      <c r="GV21" s="144"/>
      <c r="GW21" s="144"/>
      <c r="GX21" s="144"/>
      <c r="GY21" s="144"/>
      <c r="GZ21" s="144"/>
      <c r="HA21" s="144"/>
      <c r="HB21" s="144"/>
      <c r="HC21" s="144"/>
      <c r="HD21" s="144"/>
      <c r="HE21" s="144"/>
      <c r="HF21" s="144"/>
      <c r="HG21" s="144"/>
      <c r="HH21" s="144"/>
      <c r="HI21" s="144"/>
      <c r="HJ21" s="144"/>
      <c r="HK21" s="144"/>
      <c r="HL21" s="144"/>
      <c r="HM21" s="144"/>
      <c r="HN21" s="144"/>
      <c r="HO21" s="144"/>
      <c r="HP21" s="144"/>
      <c r="HQ21" s="144"/>
      <c r="HR21" s="144"/>
      <c r="HS21" s="144"/>
      <c r="HT21" s="144"/>
      <c r="HU21" s="144"/>
      <c r="HV21" s="144"/>
      <c r="HW21" s="144"/>
      <c r="HX21" s="144"/>
      <c r="HY21" s="144"/>
      <c r="HZ21" s="144"/>
      <c r="IA21" s="144"/>
      <c r="IB21" s="144"/>
      <c r="IC21" s="144"/>
      <c r="ID21" s="144"/>
      <c r="IE21" s="144"/>
      <c r="IF21" s="144"/>
      <c r="IG21" s="144"/>
      <c r="IH21" s="144"/>
      <c r="II21" s="144"/>
      <c r="IJ21" s="144"/>
      <c r="IK21" s="144"/>
      <c r="IL21" s="144"/>
      <c r="IM21" s="144"/>
      <c r="IN21" s="144"/>
      <c r="IO21" s="144"/>
      <c r="IP21" s="144"/>
      <c r="IQ21" s="144"/>
      <c r="IR21" s="144"/>
      <c r="IS21" s="144"/>
      <c r="IT21" s="144"/>
      <c r="IU21" s="144"/>
      <c r="IV21" s="144"/>
      <c r="IW21" s="144"/>
      <c r="IX21" s="144"/>
      <c r="IY21" s="144"/>
      <c r="IZ21" s="144"/>
      <c r="JA21" s="144"/>
      <c r="JB21" s="144"/>
      <c r="JC21" s="144"/>
      <c r="JD21" s="144"/>
      <c r="JE21" s="144"/>
      <c r="JF21" s="144"/>
      <c r="JG21" s="144"/>
      <c r="JH21" s="144"/>
      <c r="JI21" s="144"/>
      <c r="JJ21" s="144"/>
      <c r="JK21" s="144"/>
      <c r="JL21" s="144"/>
      <c r="JM21" s="144"/>
      <c r="JN21" s="144"/>
      <c r="JO21" s="144"/>
      <c r="JP21" s="144"/>
      <c r="JQ21" s="144"/>
      <c r="JR21" s="144"/>
      <c r="JS21" s="144"/>
      <c r="JT21" s="144"/>
      <c r="JU21" s="144"/>
      <c r="JV21" s="144"/>
      <c r="JW21" s="144"/>
      <c r="JX21" s="144"/>
      <c r="JY21" s="144"/>
      <c r="JZ21" s="144"/>
      <c r="KA21" s="144"/>
      <c r="KB21" s="144"/>
      <c r="KC21" s="144"/>
      <c r="KD21" s="144"/>
      <c r="KE21" s="144"/>
      <c r="KF21" s="144"/>
      <c r="KG21" s="144"/>
      <c r="KH21" s="144"/>
      <c r="KI21" s="144"/>
      <c r="KJ21" s="144"/>
      <c r="KK21" s="144"/>
      <c r="KL21" s="144"/>
      <c r="KM21" s="144"/>
      <c r="KN21" s="144"/>
      <c r="KO21" s="144"/>
      <c r="KP21" s="144"/>
      <c r="KQ21" s="144"/>
      <c r="KR21" s="144"/>
      <c r="KS21" s="144"/>
      <c r="KT21" s="144"/>
      <c r="KU21" s="144"/>
      <c r="KV21" s="144"/>
      <c r="KW21" s="144"/>
      <c r="KX21" s="144"/>
      <c r="KY21" s="144"/>
      <c r="KZ21" s="145"/>
      <c r="LA21" s="145"/>
      <c r="LB21" s="145"/>
    </row>
    <row r="22" spans="1:314" s="64" customFormat="1" ht="21" customHeight="1">
      <c r="A22" s="106"/>
      <c r="B22" s="203"/>
      <c r="C22" s="225"/>
      <c r="D22" s="218"/>
      <c r="E22" s="227"/>
      <c r="F22" s="98"/>
      <c r="G22" s="166"/>
      <c r="H22" s="166"/>
      <c r="I22" s="166"/>
      <c r="J22" s="166"/>
      <c r="K22" s="166"/>
      <c r="L22" s="167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3"/>
      <c r="AQ22" s="63"/>
      <c r="AR22" s="63"/>
      <c r="AS22" s="63"/>
      <c r="AT22" s="63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81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  <c r="CT22" s="144"/>
      <c r="CU22" s="144"/>
      <c r="CV22" s="144"/>
      <c r="CW22" s="144"/>
      <c r="CX22" s="144"/>
      <c r="CY22" s="144"/>
      <c r="CZ22" s="144"/>
      <c r="DA22" s="144"/>
      <c r="DB22" s="144"/>
      <c r="DC22" s="144"/>
      <c r="DD22" s="144"/>
      <c r="DE22" s="144"/>
      <c r="DF22" s="144"/>
      <c r="DG22" s="144"/>
      <c r="DH22" s="144"/>
      <c r="DI22" s="144"/>
      <c r="DJ22" s="144"/>
      <c r="DK22" s="144"/>
      <c r="DL22" s="144"/>
      <c r="DM22" s="144"/>
      <c r="DN22" s="144"/>
      <c r="DO22" s="144"/>
      <c r="DP22" s="144"/>
      <c r="DQ22" s="144"/>
      <c r="DR22" s="144"/>
      <c r="DS22" s="144"/>
      <c r="DT22" s="144"/>
      <c r="DU22" s="144"/>
      <c r="DV22" s="144"/>
      <c r="DW22" s="144"/>
      <c r="DX22" s="144"/>
      <c r="DY22" s="144"/>
      <c r="DZ22" s="144"/>
      <c r="EA22" s="144"/>
      <c r="EB22" s="144"/>
      <c r="EC22" s="144"/>
      <c r="ED22" s="144"/>
      <c r="EE22" s="144"/>
      <c r="EF22" s="144"/>
      <c r="EG22" s="144"/>
      <c r="EH22" s="144"/>
      <c r="EI22" s="144"/>
      <c r="EJ22" s="144"/>
      <c r="EK22" s="144"/>
      <c r="EL22" s="144"/>
      <c r="EM22" s="144"/>
      <c r="EN22" s="144"/>
      <c r="EO22" s="144"/>
      <c r="EP22" s="144"/>
      <c r="EQ22" s="144"/>
      <c r="ER22" s="144"/>
      <c r="ES22" s="144"/>
      <c r="ET22" s="144"/>
      <c r="EU22" s="144"/>
      <c r="EV22" s="144"/>
      <c r="EW22" s="144"/>
      <c r="EX22" s="144"/>
      <c r="EY22" s="144"/>
      <c r="EZ22" s="144"/>
      <c r="FA22" s="144"/>
      <c r="FB22" s="144"/>
      <c r="FC22" s="144"/>
      <c r="FD22" s="144"/>
      <c r="FE22" s="144"/>
      <c r="FF22" s="144"/>
      <c r="FG22" s="144"/>
      <c r="FH22" s="144"/>
      <c r="FI22" s="144"/>
      <c r="FJ22" s="144"/>
      <c r="FK22" s="144"/>
      <c r="FL22" s="144"/>
      <c r="FM22" s="144"/>
      <c r="FN22" s="144"/>
      <c r="FO22" s="144"/>
      <c r="FP22" s="144"/>
      <c r="FQ22" s="144"/>
      <c r="FR22" s="144"/>
      <c r="FS22" s="144"/>
      <c r="FT22" s="144"/>
      <c r="FU22" s="144"/>
      <c r="FV22" s="144"/>
      <c r="FW22" s="144"/>
      <c r="FX22" s="144"/>
      <c r="FY22" s="144"/>
      <c r="FZ22" s="144"/>
      <c r="GA22" s="144"/>
      <c r="GB22" s="144"/>
      <c r="GC22" s="144"/>
      <c r="GD22" s="144"/>
      <c r="GE22" s="144"/>
      <c r="GF22" s="144"/>
      <c r="GG22" s="144"/>
      <c r="GH22" s="144"/>
      <c r="GI22" s="144"/>
      <c r="GJ22" s="144"/>
      <c r="GK22" s="144"/>
      <c r="GL22" s="144"/>
      <c r="GM22" s="144"/>
      <c r="GN22" s="144"/>
      <c r="GO22" s="144"/>
      <c r="GP22" s="144"/>
      <c r="GQ22" s="144"/>
      <c r="GR22" s="144"/>
      <c r="GS22" s="144"/>
      <c r="GT22" s="144"/>
      <c r="GU22" s="144"/>
      <c r="GV22" s="144"/>
      <c r="GW22" s="144"/>
      <c r="GX22" s="144"/>
      <c r="GY22" s="144"/>
      <c r="GZ22" s="144"/>
      <c r="HA22" s="144"/>
      <c r="HB22" s="144"/>
      <c r="HC22" s="144"/>
      <c r="HD22" s="144"/>
      <c r="HE22" s="144"/>
      <c r="HF22" s="144"/>
      <c r="HG22" s="144"/>
      <c r="HH22" s="144"/>
      <c r="HI22" s="144"/>
      <c r="HJ22" s="144"/>
      <c r="HK22" s="144"/>
      <c r="HL22" s="144"/>
      <c r="HM22" s="144"/>
      <c r="HN22" s="144"/>
      <c r="HO22" s="144"/>
      <c r="HP22" s="144"/>
      <c r="HQ22" s="144"/>
      <c r="HR22" s="144"/>
      <c r="HS22" s="144"/>
      <c r="HT22" s="144"/>
      <c r="HU22" s="144"/>
      <c r="HV22" s="144"/>
      <c r="HW22" s="144"/>
      <c r="HX22" s="144"/>
      <c r="HY22" s="144"/>
      <c r="HZ22" s="144"/>
      <c r="IA22" s="144"/>
      <c r="IB22" s="144"/>
      <c r="IC22" s="144"/>
      <c r="ID22" s="144"/>
      <c r="IE22" s="144"/>
      <c r="IF22" s="144"/>
      <c r="IG22" s="144"/>
      <c r="IH22" s="144"/>
      <c r="II22" s="144"/>
      <c r="IJ22" s="144"/>
      <c r="IK22" s="144"/>
      <c r="IL22" s="144"/>
      <c r="IM22" s="144"/>
      <c r="IN22" s="144"/>
      <c r="IO22" s="144"/>
      <c r="IP22" s="144"/>
      <c r="IQ22" s="144"/>
      <c r="IR22" s="144"/>
      <c r="IS22" s="144"/>
      <c r="IT22" s="144"/>
      <c r="IU22" s="144"/>
      <c r="IV22" s="144"/>
      <c r="IW22" s="144"/>
      <c r="IX22" s="144"/>
      <c r="IY22" s="144"/>
      <c r="IZ22" s="144"/>
      <c r="JA22" s="144"/>
      <c r="JB22" s="144"/>
      <c r="JC22" s="144"/>
      <c r="JD22" s="144"/>
      <c r="JE22" s="144"/>
      <c r="JF22" s="144"/>
      <c r="JG22" s="144"/>
      <c r="JH22" s="144"/>
      <c r="JI22" s="144"/>
      <c r="JJ22" s="144"/>
      <c r="JK22" s="144"/>
      <c r="JL22" s="144"/>
      <c r="JM22" s="144"/>
      <c r="JN22" s="144"/>
      <c r="JO22" s="144"/>
      <c r="JP22" s="144"/>
      <c r="JQ22" s="144"/>
      <c r="JR22" s="144"/>
      <c r="JS22" s="144"/>
      <c r="JT22" s="144"/>
      <c r="JU22" s="144"/>
      <c r="JV22" s="144"/>
      <c r="JW22" s="144"/>
      <c r="JX22" s="144"/>
      <c r="JY22" s="144"/>
      <c r="JZ22" s="144"/>
      <c r="KA22" s="144"/>
      <c r="KB22" s="144"/>
      <c r="KC22" s="144"/>
      <c r="KD22" s="144"/>
      <c r="KE22" s="144"/>
      <c r="KF22" s="144"/>
      <c r="KG22" s="144"/>
      <c r="KH22" s="144"/>
      <c r="KI22" s="144"/>
      <c r="KJ22" s="144"/>
      <c r="KK22" s="144"/>
      <c r="KL22" s="144"/>
      <c r="KM22" s="144"/>
      <c r="KN22" s="144"/>
      <c r="KO22" s="144"/>
      <c r="KP22" s="144"/>
      <c r="KQ22" s="144"/>
      <c r="KR22" s="144"/>
      <c r="KS22" s="144"/>
      <c r="KT22" s="144"/>
      <c r="KU22" s="144"/>
      <c r="KV22" s="144"/>
      <c r="KW22" s="144"/>
      <c r="KX22" s="144"/>
      <c r="KY22" s="144"/>
      <c r="KZ22" s="145"/>
      <c r="LA22" s="145"/>
      <c r="LB22" s="145"/>
    </row>
    <row r="23" spans="1:314" s="66" customFormat="1" ht="1.9" customHeight="1">
      <c r="A23" s="105"/>
      <c r="B23" s="206"/>
      <c r="C23" s="222"/>
      <c r="D23" s="223"/>
      <c r="E23" s="224"/>
      <c r="F23" s="98" t="str">
        <f t="shared" si="74"/>
        <v/>
      </c>
      <c r="G23" s="82"/>
      <c r="H23" s="82"/>
      <c r="I23" s="82"/>
      <c r="J23" s="82"/>
      <c r="K23" s="82"/>
      <c r="L23" s="83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3"/>
      <c r="AQ23" s="73"/>
      <c r="AR23" s="73"/>
      <c r="AS23" s="73"/>
      <c r="AT23" s="73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80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  <c r="CT23" s="144"/>
      <c r="CU23" s="144"/>
      <c r="CV23" s="144"/>
      <c r="CW23" s="144"/>
      <c r="CX23" s="144"/>
      <c r="CY23" s="144"/>
      <c r="CZ23" s="144"/>
      <c r="DA23" s="144"/>
      <c r="DB23" s="144"/>
      <c r="DC23" s="144"/>
      <c r="DD23" s="144"/>
      <c r="DE23" s="144"/>
      <c r="DF23" s="144"/>
      <c r="DG23" s="144"/>
      <c r="DH23" s="144"/>
      <c r="DI23" s="144"/>
      <c r="DJ23" s="144"/>
      <c r="DK23" s="144"/>
      <c r="DL23" s="144"/>
      <c r="DM23" s="144"/>
      <c r="DN23" s="144"/>
      <c r="DO23" s="144"/>
      <c r="DP23" s="144"/>
      <c r="DQ23" s="144"/>
      <c r="DR23" s="144"/>
      <c r="DS23" s="144"/>
      <c r="DT23" s="144"/>
      <c r="DU23" s="144"/>
      <c r="DV23" s="144"/>
      <c r="DW23" s="144"/>
      <c r="DX23" s="144"/>
      <c r="DY23" s="144"/>
      <c r="DZ23" s="144"/>
      <c r="EA23" s="144"/>
      <c r="EB23" s="144"/>
      <c r="EC23" s="144"/>
      <c r="ED23" s="144"/>
      <c r="EE23" s="144"/>
      <c r="EF23" s="144"/>
      <c r="EG23" s="144"/>
      <c r="EH23" s="144"/>
      <c r="EI23" s="144"/>
      <c r="EJ23" s="144"/>
      <c r="EK23" s="144"/>
      <c r="EL23" s="144"/>
      <c r="EM23" s="144"/>
      <c r="EN23" s="144"/>
      <c r="EO23" s="144"/>
      <c r="EP23" s="144"/>
      <c r="EQ23" s="144"/>
      <c r="ER23" s="144"/>
      <c r="ES23" s="144"/>
      <c r="ET23" s="144"/>
      <c r="EU23" s="144"/>
      <c r="EV23" s="144"/>
      <c r="EW23" s="144"/>
      <c r="EX23" s="144"/>
      <c r="EY23" s="144"/>
      <c r="EZ23" s="144"/>
      <c r="FA23" s="144"/>
      <c r="FB23" s="144"/>
      <c r="FC23" s="144"/>
      <c r="FD23" s="144"/>
      <c r="FE23" s="144"/>
      <c r="FF23" s="144"/>
      <c r="FG23" s="144"/>
      <c r="FH23" s="144"/>
      <c r="FI23" s="144"/>
      <c r="FJ23" s="144"/>
      <c r="FK23" s="144"/>
      <c r="FL23" s="144"/>
      <c r="FM23" s="144"/>
      <c r="FN23" s="144"/>
      <c r="FO23" s="144"/>
      <c r="FP23" s="144"/>
      <c r="FQ23" s="144"/>
      <c r="FR23" s="144"/>
      <c r="FS23" s="144"/>
      <c r="FT23" s="144"/>
      <c r="FU23" s="144"/>
      <c r="FV23" s="144"/>
      <c r="FW23" s="144"/>
      <c r="FX23" s="144"/>
      <c r="FY23" s="144"/>
      <c r="FZ23" s="144"/>
      <c r="GA23" s="144"/>
      <c r="GB23" s="144"/>
      <c r="GC23" s="144"/>
      <c r="GD23" s="144"/>
      <c r="GE23" s="144"/>
      <c r="GF23" s="144"/>
      <c r="GG23" s="144"/>
      <c r="GH23" s="144"/>
      <c r="GI23" s="144"/>
      <c r="GJ23" s="144"/>
      <c r="GK23" s="144"/>
      <c r="GL23" s="144"/>
      <c r="GM23" s="144"/>
      <c r="GN23" s="144"/>
      <c r="GO23" s="144"/>
      <c r="GP23" s="144"/>
      <c r="GQ23" s="144"/>
      <c r="GR23" s="144"/>
      <c r="GS23" s="144"/>
      <c r="GT23" s="144"/>
      <c r="GU23" s="144"/>
      <c r="GV23" s="144"/>
      <c r="GW23" s="144"/>
      <c r="GX23" s="144"/>
      <c r="GY23" s="144"/>
      <c r="GZ23" s="144"/>
      <c r="HA23" s="144"/>
      <c r="HB23" s="144"/>
      <c r="HC23" s="144"/>
      <c r="HD23" s="144"/>
      <c r="HE23" s="144"/>
      <c r="HF23" s="144"/>
      <c r="HG23" s="144"/>
      <c r="HH23" s="144"/>
      <c r="HI23" s="144"/>
      <c r="HJ23" s="144"/>
      <c r="HK23" s="144"/>
      <c r="HL23" s="144"/>
      <c r="HM23" s="144"/>
      <c r="HN23" s="144"/>
      <c r="HO23" s="144"/>
      <c r="HP23" s="144"/>
      <c r="HQ23" s="144"/>
      <c r="HR23" s="144"/>
      <c r="HS23" s="144"/>
      <c r="HT23" s="144"/>
      <c r="HU23" s="144"/>
      <c r="HV23" s="144"/>
      <c r="HW23" s="144"/>
      <c r="HX23" s="144"/>
      <c r="HY23" s="144"/>
      <c r="HZ23" s="144"/>
      <c r="IA23" s="144"/>
      <c r="IB23" s="144"/>
      <c r="IC23" s="144"/>
      <c r="ID23" s="144"/>
      <c r="IE23" s="144"/>
      <c r="IF23" s="144"/>
      <c r="IG23" s="144"/>
      <c r="IH23" s="144"/>
      <c r="II23" s="144"/>
      <c r="IJ23" s="144"/>
      <c r="IK23" s="144"/>
      <c r="IL23" s="144"/>
      <c r="IM23" s="144"/>
      <c r="IN23" s="144"/>
      <c r="IO23" s="144"/>
      <c r="IP23" s="144"/>
      <c r="IQ23" s="144"/>
      <c r="IR23" s="144"/>
      <c r="IS23" s="144"/>
      <c r="IT23" s="144"/>
      <c r="IU23" s="144"/>
      <c r="IV23" s="144"/>
      <c r="IW23" s="144"/>
      <c r="IX23" s="144"/>
      <c r="IY23" s="144"/>
      <c r="IZ23" s="144"/>
      <c r="JA23" s="144"/>
      <c r="JB23" s="144"/>
      <c r="JC23" s="144"/>
      <c r="JD23" s="144"/>
      <c r="JE23" s="144"/>
      <c r="JF23" s="144"/>
      <c r="JG23" s="144"/>
      <c r="JH23" s="144"/>
      <c r="JI23" s="144"/>
      <c r="JJ23" s="144"/>
      <c r="JK23" s="144"/>
      <c r="JL23" s="144"/>
      <c r="JM23" s="144"/>
      <c r="JN23" s="144"/>
      <c r="JO23" s="144"/>
      <c r="JP23" s="144"/>
      <c r="JQ23" s="144"/>
      <c r="JR23" s="144"/>
      <c r="JS23" s="144"/>
      <c r="JT23" s="144"/>
      <c r="JU23" s="144"/>
      <c r="JV23" s="144"/>
      <c r="JW23" s="144"/>
      <c r="JX23" s="144"/>
      <c r="JY23" s="144"/>
      <c r="JZ23" s="144"/>
      <c r="KA23" s="144"/>
      <c r="KB23" s="144"/>
      <c r="KC23" s="144"/>
      <c r="KD23" s="144"/>
      <c r="KE23" s="144"/>
      <c r="KF23" s="144"/>
      <c r="KG23" s="144"/>
      <c r="KH23" s="144"/>
      <c r="KI23" s="144"/>
      <c r="KJ23" s="144"/>
      <c r="KK23" s="144"/>
      <c r="KL23" s="144"/>
      <c r="KM23" s="144"/>
      <c r="KN23" s="144"/>
      <c r="KO23" s="144"/>
      <c r="KP23" s="144"/>
      <c r="KQ23" s="144"/>
      <c r="KR23" s="144"/>
      <c r="KS23" s="144"/>
      <c r="KT23" s="144"/>
      <c r="KU23" s="144"/>
      <c r="KV23" s="144"/>
      <c r="KW23" s="144"/>
      <c r="KX23" s="144"/>
      <c r="KY23" s="144"/>
      <c r="KZ23" s="145"/>
      <c r="LA23" s="145"/>
      <c r="LB23" s="145"/>
    </row>
    <row r="24" spans="1:314" s="138" customFormat="1" ht="27" customHeight="1">
      <c r="A24" s="187"/>
      <c r="B24" s="189" t="s">
        <v>24</v>
      </c>
      <c r="C24" s="228">
        <f>MIN(C25:C36)</f>
        <v>44118</v>
      </c>
      <c r="D24" s="229">
        <f>AVERAGE(D25:D36)</f>
        <v>0.53636363636363638</v>
      </c>
      <c r="E24" s="230">
        <f>MAX(E25:E36)</f>
        <v>44153</v>
      </c>
      <c r="F24" s="98" t="str">
        <f t="shared" si="74"/>
        <v/>
      </c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90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  <c r="CT24" s="144"/>
      <c r="CU24" s="144"/>
      <c r="CV24" s="144"/>
      <c r="CW24" s="144"/>
      <c r="CX24" s="144"/>
      <c r="CY24" s="144"/>
      <c r="CZ24" s="144"/>
      <c r="DA24" s="144"/>
      <c r="DB24" s="144"/>
      <c r="DC24" s="144"/>
      <c r="DD24" s="144"/>
      <c r="DE24" s="144"/>
      <c r="DF24" s="144"/>
      <c r="DG24" s="144"/>
      <c r="DH24" s="144"/>
      <c r="DI24" s="144"/>
      <c r="DJ24" s="144"/>
      <c r="DK24" s="144"/>
      <c r="DL24" s="144"/>
      <c r="DM24" s="144"/>
      <c r="DN24" s="144"/>
      <c r="DO24" s="144"/>
      <c r="DP24" s="144"/>
      <c r="DQ24" s="144"/>
      <c r="DR24" s="144"/>
      <c r="DS24" s="144"/>
      <c r="DT24" s="144"/>
      <c r="DU24" s="144"/>
      <c r="DV24" s="144"/>
      <c r="DW24" s="144"/>
      <c r="DX24" s="144"/>
      <c r="DY24" s="144"/>
      <c r="DZ24" s="144"/>
      <c r="EA24" s="144"/>
      <c r="EB24" s="144"/>
      <c r="EC24" s="144"/>
      <c r="ED24" s="144"/>
      <c r="EE24" s="144"/>
      <c r="EF24" s="144"/>
      <c r="EG24" s="144"/>
      <c r="EH24" s="144"/>
      <c r="EI24" s="144"/>
      <c r="EJ24" s="144"/>
      <c r="EK24" s="144"/>
      <c r="EL24" s="144"/>
      <c r="EM24" s="144"/>
      <c r="EN24" s="144"/>
      <c r="EO24" s="144"/>
      <c r="EP24" s="144"/>
      <c r="EQ24" s="144"/>
      <c r="ER24" s="144"/>
      <c r="ES24" s="144"/>
      <c r="ET24" s="144"/>
      <c r="EU24" s="144"/>
      <c r="EV24" s="144"/>
      <c r="EW24" s="144"/>
      <c r="EX24" s="144"/>
      <c r="EY24" s="144"/>
      <c r="EZ24" s="144"/>
      <c r="FA24" s="144"/>
      <c r="FB24" s="144"/>
      <c r="FC24" s="144"/>
      <c r="FD24" s="144"/>
      <c r="FE24" s="144"/>
      <c r="FF24" s="144"/>
      <c r="FG24" s="144"/>
      <c r="FH24" s="144"/>
      <c r="FI24" s="144"/>
      <c r="FJ24" s="144"/>
      <c r="FK24" s="144"/>
      <c r="FL24" s="144"/>
      <c r="FM24" s="144"/>
      <c r="FN24" s="144"/>
      <c r="FO24" s="144"/>
      <c r="FP24" s="144"/>
      <c r="FQ24" s="144"/>
      <c r="FR24" s="144"/>
      <c r="FS24" s="144"/>
      <c r="FT24" s="144"/>
      <c r="FU24" s="144"/>
      <c r="FV24" s="144"/>
      <c r="FW24" s="144"/>
      <c r="FX24" s="144"/>
      <c r="FY24" s="144"/>
      <c r="FZ24" s="144"/>
      <c r="GA24" s="144"/>
      <c r="GB24" s="144"/>
      <c r="GC24" s="144"/>
      <c r="GD24" s="144"/>
      <c r="GE24" s="144"/>
      <c r="GF24" s="144"/>
      <c r="GG24" s="144"/>
      <c r="GH24" s="144"/>
      <c r="GI24" s="144"/>
      <c r="GJ24" s="144"/>
      <c r="GK24" s="144"/>
      <c r="GL24" s="144"/>
      <c r="GM24" s="144"/>
      <c r="GN24" s="144"/>
      <c r="GO24" s="144"/>
      <c r="GP24" s="144"/>
      <c r="GQ24" s="144"/>
      <c r="GR24" s="144"/>
      <c r="GS24" s="144"/>
      <c r="GT24" s="144"/>
      <c r="GU24" s="144"/>
      <c r="GV24" s="144"/>
      <c r="GW24" s="144"/>
      <c r="GX24" s="144"/>
      <c r="GY24" s="144"/>
      <c r="GZ24" s="144"/>
      <c r="HA24" s="144"/>
      <c r="HB24" s="144"/>
      <c r="HC24" s="144"/>
      <c r="HD24" s="144"/>
      <c r="HE24" s="144"/>
      <c r="HF24" s="144"/>
      <c r="HG24" s="144"/>
      <c r="HH24" s="144"/>
      <c r="HI24" s="144"/>
      <c r="HJ24" s="144"/>
      <c r="HK24" s="144"/>
      <c r="HL24" s="144"/>
      <c r="HM24" s="144"/>
      <c r="HN24" s="144"/>
      <c r="HO24" s="144"/>
      <c r="HP24" s="144"/>
      <c r="HQ24" s="144"/>
      <c r="HR24" s="144"/>
      <c r="HS24" s="144"/>
      <c r="HT24" s="144"/>
      <c r="HU24" s="144"/>
      <c r="HV24" s="144"/>
      <c r="HW24" s="144"/>
      <c r="HX24" s="144"/>
      <c r="HY24" s="144"/>
      <c r="HZ24" s="144"/>
      <c r="IA24" s="144"/>
      <c r="IB24" s="144"/>
      <c r="IC24" s="144"/>
      <c r="ID24" s="144"/>
      <c r="IE24" s="144"/>
      <c r="IF24" s="144"/>
      <c r="IG24" s="144"/>
      <c r="IH24" s="144"/>
      <c r="II24" s="144"/>
      <c r="IJ24" s="144"/>
      <c r="IK24" s="144"/>
      <c r="IL24" s="144"/>
      <c r="IM24" s="144"/>
      <c r="IN24" s="144"/>
      <c r="IO24" s="144"/>
      <c r="IP24" s="144"/>
      <c r="IQ24" s="144"/>
      <c r="IR24" s="144"/>
      <c r="IS24" s="144"/>
      <c r="IT24" s="144"/>
      <c r="IU24" s="144"/>
      <c r="IV24" s="144"/>
      <c r="IW24" s="144"/>
      <c r="IX24" s="144"/>
      <c r="IY24" s="144"/>
      <c r="IZ24" s="144"/>
      <c r="JA24" s="144"/>
      <c r="JB24" s="144"/>
      <c r="JC24" s="144"/>
      <c r="JD24" s="144"/>
      <c r="JE24" s="144"/>
      <c r="JF24" s="144"/>
      <c r="JG24" s="144"/>
      <c r="JH24" s="144"/>
      <c r="JI24" s="144"/>
      <c r="JJ24" s="144"/>
      <c r="JK24" s="144"/>
      <c r="JL24" s="144"/>
      <c r="JM24" s="144"/>
      <c r="JN24" s="144"/>
      <c r="JO24" s="144"/>
      <c r="JP24" s="144"/>
      <c r="JQ24" s="144"/>
      <c r="JR24" s="144"/>
      <c r="JS24" s="144"/>
      <c r="JT24" s="144"/>
      <c r="JU24" s="144"/>
      <c r="JV24" s="144"/>
      <c r="JW24" s="144"/>
      <c r="JX24" s="144"/>
      <c r="JY24" s="144"/>
      <c r="JZ24" s="144"/>
      <c r="KA24" s="144"/>
      <c r="KB24" s="144"/>
      <c r="KC24" s="144"/>
      <c r="KD24" s="144"/>
      <c r="KE24" s="144"/>
      <c r="KF24" s="144"/>
      <c r="KG24" s="144"/>
      <c r="KH24" s="144"/>
      <c r="KI24" s="144"/>
      <c r="KJ24" s="144"/>
      <c r="KK24" s="144"/>
      <c r="KL24" s="144"/>
      <c r="KM24" s="144"/>
      <c r="KN24" s="144"/>
      <c r="KO24" s="144"/>
      <c r="KP24" s="144"/>
      <c r="KQ24" s="144"/>
      <c r="KR24" s="144"/>
      <c r="KS24" s="144"/>
      <c r="KT24" s="144"/>
      <c r="KU24" s="144"/>
      <c r="KV24" s="144"/>
      <c r="KW24" s="144"/>
      <c r="KX24" s="144"/>
      <c r="KY24" s="144"/>
      <c r="KZ24" s="145"/>
      <c r="LA24" s="145"/>
      <c r="LB24" s="145"/>
    </row>
    <row r="25" spans="1:314" s="64" customFormat="1" ht="21" customHeight="1">
      <c r="A25" s="192" t="s">
        <v>25</v>
      </c>
      <c r="B25" s="193" t="s">
        <v>26</v>
      </c>
      <c r="C25" s="228">
        <v>44118</v>
      </c>
      <c r="D25" s="229">
        <v>1</v>
      </c>
      <c r="E25" s="230">
        <v>44138</v>
      </c>
      <c r="F25" s="98" t="str">
        <f t="shared" si="74"/>
        <v>X</v>
      </c>
      <c r="G25" s="188"/>
      <c r="H25" s="188"/>
      <c r="I25" s="188"/>
      <c r="J25" s="188"/>
      <c r="K25" s="188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8"/>
      <c r="AQ25" s="188"/>
      <c r="AR25" s="188"/>
      <c r="AS25" s="188"/>
      <c r="AT25" s="188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89"/>
      <c r="BN25" s="189"/>
      <c r="BO25" s="189"/>
      <c r="BP25" s="189"/>
      <c r="BQ25" s="189"/>
      <c r="BR25" s="189"/>
      <c r="BS25" s="189"/>
      <c r="BT25" s="189"/>
      <c r="BU25" s="189"/>
      <c r="BV25" s="189"/>
      <c r="BW25" s="189"/>
      <c r="BX25" s="190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  <c r="CT25" s="144"/>
      <c r="CU25" s="144"/>
      <c r="CV25" s="144"/>
      <c r="CW25" s="144"/>
      <c r="CX25" s="144"/>
      <c r="CY25" s="144"/>
      <c r="CZ25" s="144"/>
      <c r="DA25" s="144"/>
      <c r="DB25" s="144"/>
      <c r="DC25" s="144"/>
      <c r="DD25" s="144"/>
      <c r="DE25" s="144"/>
      <c r="DF25" s="144"/>
      <c r="DG25" s="144"/>
      <c r="DH25" s="144"/>
      <c r="DI25" s="144"/>
      <c r="DJ25" s="144"/>
      <c r="DK25" s="144"/>
      <c r="DL25" s="144"/>
      <c r="DM25" s="144"/>
      <c r="DN25" s="144"/>
      <c r="DO25" s="144"/>
      <c r="DP25" s="144"/>
      <c r="DQ25" s="144"/>
      <c r="DR25" s="144"/>
      <c r="DS25" s="144"/>
      <c r="DT25" s="144"/>
      <c r="DU25" s="144"/>
      <c r="DV25" s="144"/>
      <c r="DW25" s="144"/>
      <c r="DX25" s="144"/>
      <c r="DY25" s="144"/>
      <c r="DZ25" s="144"/>
      <c r="EA25" s="144"/>
      <c r="EB25" s="144"/>
      <c r="EC25" s="144"/>
      <c r="ED25" s="144"/>
      <c r="EE25" s="144"/>
      <c r="EF25" s="144"/>
      <c r="EG25" s="144"/>
      <c r="EH25" s="144"/>
      <c r="EI25" s="144"/>
      <c r="EJ25" s="144"/>
      <c r="EK25" s="144"/>
      <c r="EL25" s="144"/>
      <c r="EM25" s="144"/>
      <c r="EN25" s="144"/>
      <c r="EO25" s="144"/>
      <c r="EP25" s="144"/>
      <c r="EQ25" s="144"/>
      <c r="ER25" s="144"/>
      <c r="ES25" s="144"/>
      <c r="ET25" s="144"/>
      <c r="EU25" s="144"/>
      <c r="EV25" s="144"/>
      <c r="EW25" s="144"/>
      <c r="EX25" s="144"/>
      <c r="EY25" s="144"/>
      <c r="EZ25" s="144"/>
      <c r="FA25" s="144"/>
      <c r="FB25" s="144"/>
      <c r="FC25" s="144"/>
      <c r="FD25" s="144"/>
      <c r="FE25" s="144"/>
      <c r="FF25" s="144"/>
      <c r="FG25" s="144"/>
      <c r="FH25" s="144"/>
      <c r="FI25" s="144"/>
      <c r="FJ25" s="144"/>
      <c r="FK25" s="144"/>
      <c r="FL25" s="144"/>
      <c r="FM25" s="144"/>
      <c r="FN25" s="144"/>
      <c r="FO25" s="144"/>
      <c r="FP25" s="144"/>
      <c r="FQ25" s="144"/>
      <c r="FR25" s="144"/>
      <c r="FS25" s="144"/>
      <c r="FT25" s="144"/>
      <c r="FU25" s="144"/>
      <c r="FV25" s="144"/>
      <c r="FW25" s="144"/>
      <c r="FX25" s="144"/>
      <c r="FY25" s="144"/>
      <c r="FZ25" s="144"/>
      <c r="GA25" s="144"/>
      <c r="GB25" s="144"/>
      <c r="GC25" s="144"/>
      <c r="GD25" s="144"/>
      <c r="GE25" s="144"/>
      <c r="GF25" s="144"/>
      <c r="GG25" s="144"/>
      <c r="GH25" s="144"/>
      <c r="GI25" s="144"/>
      <c r="GJ25" s="144"/>
      <c r="GK25" s="144"/>
      <c r="GL25" s="144"/>
      <c r="GM25" s="144"/>
      <c r="GN25" s="144"/>
      <c r="GO25" s="144"/>
      <c r="GP25" s="144"/>
      <c r="GQ25" s="144"/>
      <c r="GR25" s="144"/>
      <c r="GS25" s="144"/>
      <c r="GT25" s="144"/>
      <c r="GU25" s="144"/>
      <c r="GV25" s="144"/>
      <c r="GW25" s="144"/>
      <c r="GX25" s="144"/>
      <c r="GY25" s="144"/>
      <c r="GZ25" s="144"/>
      <c r="HA25" s="144"/>
      <c r="HB25" s="144"/>
      <c r="HC25" s="144"/>
      <c r="HD25" s="144"/>
      <c r="HE25" s="144"/>
      <c r="HF25" s="144"/>
      <c r="HG25" s="144"/>
      <c r="HH25" s="144"/>
      <c r="HI25" s="144"/>
      <c r="HJ25" s="144"/>
      <c r="HK25" s="144"/>
      <c r="HL25" s="144"/>
      <c r="HM25" s="144"/>
      <c r="HN25" s="144"/>
      <c r="HO25" s="144"/>
      <c r="HP25" s="144"/>
      <c r="HQ25" s="144"/>
      <c r="HR25" s="144"/>
      <c r="HS25" s="144"/>
      <c r="HT25" s="144"/>
      <c r="HU25" s="144"/>
      <c r="HV25" s="144"/>
      <c r="HW25" s="144"/>
      <c r="HX25" s="144"/>
      <c r="HY25" s="144"/>
      <c r="HZ25" s="144"/>
      <c r="IA25" s="144"/>
      <c r="IB25" s="144"/>
      <c r="IC25" s="144"/>
      <c r="ID25" s="144"/>
      <c r="IE25" s="144"/>
      <c r="IF25" s="144"/>
      <c r="IG25" s="144"/>
      <c r="IH25" s="144"/>
      <c r="II25" s="144"/>
      <c r="IJ25" s="144"/>
      <c r="IK25" s="144"/>
      <c r="IL25" s="144"/>
      <c r="IM25" s="144"/>
      <c r="IN25" s="144"/>
      <c r="IO25" s="144"/>
      <c r="IP25" s="144"/>
      <c r="IQ25" s="144"/>
      <c r="IR25" s="144"/>
      <c r="IS25" s="144"/>
      <c r="IT25" s="144"/>
      <c r="IU25" s="144"/>
      <c r="IV25" s="144"/>
      <c r="IW25" s="144"/>
      <c r="IX25" s="144"/>
      <c r="IY25" s="144"/>
      <c r="IZ25" s="144"/>
      <c r="JA25" s="144"/>
      <c r="JB25" s="144"/>
      <c r="JC25" s="144"/>
      <c r="JD25" s="144"/>
      <c r="JE25" s="144"/>
      <c r="JF25" s="144"/>
      <c r="JG25" s="144"/>
      <c r="JH25" s="144"/>
      <c r="JI25" s="144"/>
      <c r="JJ25" s="144"/>
      <c r="JK25" s="144"/>
      <c r="JL25" s="144"/>
      <c r="JM25" s="144"/>
      <c r="JN25" s="144"/>
      <c r="JO25" s="144"/>
      <c r="JP25" s="144"/>
      <c r="JQ25" s="144"/>
      <c r="JR25" s="144"/>
      <c r="JS25" s="144"/>
      <c r="JT25" s="144"/>
      <c r="JU25" s="144"/>
      <c r="JV25" s="144"/>
      <c r="JW25" s="144"/>
      <c r="JX25" s="144"/>
      <c r="JY25" s="144"/>
      <c r="JZ25" s="144"/>
      <c r="KA25" s="144"/>
      <c r="KB25" s="144"/>
      <c r="KC25" s="144"/>
      <c r="KD25" s="144"/>
      <c r="KE25" s="144"/>
      <c r="KF25" s="144"/>
      <c r="KG25" s="144"/>
      <c r="KH25" s="144"/>
      <c r="KI25" s="144"/>
      <c r="KJ25" s="144"/>
      <c r="KK25" s="144"/>
      <c r="KL25" s="144"/>
      <c r="KM25" s="144"/>
      <c r="KN25" s="144"/>
      <c r="KO25" s="144"/>
      <c r="KP25" s="144"/>
      <c r="KQ25" s="144"/>
      <c r="KR25" s="144"/>
      <c r="KS25" s="144"/>
      <c r="KT25" s="144"/>
      <c r="KU25" s="144"/>
      <c r="KV25" s="144"/>
      <c r="KW25" s="144"/>
      <c r="KX25" s="144"/>
      <c r="KY25" s="144"/>
      <c r="KZ25" s="145"/>
      <c r="LA25" s="145"/>
      <c r="LB25" s="145"/>
    </row>
    <row r="26" spans="1:314" s="200" customFormat="1" ht="21" customHeight="1">
      <c r="A26" s="195" t="s">
        <v>27</v>
      </c>
      <c r="B26" s="193" t="s">
        <v>28</v>
      </c>
      <c r="C26" s="231">
        <v>44137</v>
      </c>
      <c r="D26" s="229">
        <v>1</v>
      </c>
      <c r="E26" s="232">
        <v>44137</v>
      </c>
      <c r="F26" s="98" t="str">
        <f t="shared" si="74"/>
        <v>X</v>
      </c>
      <c r="G26" s="188"/>
      <c r="H26" s="196"/>
      <c r="I26" s="196"/>
      <c r="J26" s="196"/>
      <c r="K26" s="196"/>
      <c r="L26" s="196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3"/>
      <c r="BN26" s="193"/>
      <c r="BO26" s="193"/>
      <c r="BP26" s="193"/>
      <c r="BQ26" s="193"/>
      <c r="BR26" s="193"/>
      <c r="BS26" s="193"/>
      <c r="BT26" s="193"/>
      <c r="BU26" s="193"/>
      <c r="BV26" s="193"/>
      <c r="BW26" s="193"/>
      <c r="BX26" s="197"/>
      <c r="BY26" s="198"/>
      <c r="BZ26" s="198"/>
      <c r="CA26" s="198"/>
      <c r="CB26" s="198"/>
      <c r="CC26" s="198"/>
      <c r="CD26" s="198"/>
      <c r="CE26" s="198"/>
      <c r="CF26" s="198"/>
      <c r="CG26" s="198"/>
      <c r="CH26" s="198"/>
      <c r="CI26" s="198"/>
      <c r="CJ26" s="198"/>
      <c r="CK26" s="198"/>
      <c r="CL26" s="198"/>
      <c r="CM26" s="198"/>
      <c r="CN26" s="198"/>
      <c r="CO26" s="198"/>
      <c r="CP26" s="198"/>
      <c r="CQ26" s="198"/>
      <c r="CR26" s="198"/>
      <c r="CS26" s="198"/>
      <c r="CT26" s="198"/>
      <c r="CU26" s="198"/>
      <c r="CV26" s="198"/>
      <c r="CW26" s="198"/>
      <c r="CX26" s="198"/>
      <c r="CY26" s="198"/>
      <c r="CZ26" s="198"/>
      <c r="DA26" s="198"/>
      <c r="DB26" s="198"/>
      <c r="DC26" s="198"/>
      <c r="DD26" s="198"/>
      <c r="DE26" s="198"/>
      <c r="DF26" s="198"/>
      <c r="DG26" s="198"/>
      <c r="DH26" s="198"/>
      <c r="DI26" s="198"/>
      <c r="DJ26" s="198"/>
      <c r="DK26" s="198"/>
      <c r="DL26" s="198"/>
      <c r="DM26" s="198"/>
      <c r="DN26" s="198"/>
      <c r="DO26" s="198"/>
      <c r="DP26" s="198"/>
      <c r="DQ26" s="198"/>
      <c r="DR26" s="198"/>
      <c r="DS26" s="198"/>
      <c r="DT26" s="198"/>
      <c r="DU26" s="198"/>
      <c r="DV26" s="198"/>
      <c r="DW26" s="198"/>
      <c r="DX26" s="198"/>
      <c r="DY26" s="198"/>
      <c r="DZ26" s="198"/>
      <c r="EA26" s="198"/>
      <c r="EB26" s="198"/>
      <c r="EC26" s="198"/>
      <c r="ED26" s="198"/>
      <c r="EE26" s="198"/>
      <c r="EF26" s="198"/>
      <c r="EG26" s="198"/>
      <c r="EH26" s="198"/>
      <c r="EI26" s="198"/>
      <c r="EJ26" s="198"/>
      <c r="EK26" s="198"/>
      <c r="EL26" s="198"/>
      <c r="EM26" s="198"/>
      <c r="EN26" s="198"/>
      <c r="EO26" s="198"/>
      <c r="EP26" s="198"/>
      <c r="EQ26" s="198"/>
      <c r="ER26" s="198"/>
      <c r="ES26" s="198"/>
      <c r="ET26" s="198"/>
      <c r="EU26" s="198"/>
      <c r="EV26" s="198"/>
      <c r="EW26" s="198"/>
      <c r="EX26" s="198"/>
      <c r="EY26" s="198"/>
      <c r="EZ26" s="198"/>
      <c r="FA26" s="198"/>
      <c r="FB26" s="198"/>
      <c r="FC26" s="198"/>
      <c r="FD26" s="198"/>
      <c r="FE26" s="198"/>
      <c r="FF26" s="198"/>
      <c r="FG26" s="198"/>
      <c r="FH26" s="198"/>
      <c r="FI26" s="198"/>
      <c r="FJ26" s="198"/>
      <c r="FK26" s="198"/>
      <c r="FL26" s="198"/>
      <c r="FM26" s="198"/>
      <c r="FN26" s="198"/>
      <c r="FO26" s="198"/>
      <c r="FP26" s="198"/>
      <c r="FQ26" s="198"/>
      <c r="FR26" s="198"/>
      <c r="FS26" s="198"/>
      <c r="FT26" s="198"/>
      <c r="FU26" s="198"/>
      <c r="FV26" s="198"/>
      <c r="FW26" s="198"/>
      <c r="FX26" s="198"/>
      <c r="FY26" s="198"/>
      <c r="FZ26" s="198"/>
      <c r="GA26" s="198"/>
      <c r="GB26" s="198"/>
      <c r="GC26" s="198"/>
      <c r="GD26" s="198"/>
      <c r="GE26" s="198"/>
      <c r="GF26" s="198"/>
      <c r="GG26" s="198"/>
      <c r="GH26" s="198"/>
      <c r="GI26" s="198"/>
      <c r="GJ26" s="198"/>
      <c r="GK26" s="198"/>
      <c r="GL26" s="198"/>
      <c r="GM26" s="198"/>
      <c r="GN26" s="198"/>
      <c r="GO26" s="198"/>
      <c r="GP26" s="198"/>
      <c r="GQ26" s="198"/>
      <c r="GR26" s="198"/>
      <c r="GS26" s="198"/>
      <c r="GT26" s="198"/>
      <c r="GU26" s="198"/>
      <c r="GV26" s="198"/>
      <c r="GW26" s="198"/>
      <c r="GX26" s="198"/>
      <c r="GY26" s="198"/>
      <c r="GZ26" s="198"/>
      <c r="HA26" s="198"/>
      <c r="HB26" s="198"/>
      <c r="HC26" s="198"/>
      <c r="HD26" s="198"/>
      <c r="HE26" s="198"/>
      <c r="HF26" s="198"/>
      <c r="HG26" s="198"/>
      <c r="HH26" s="198"/>
      <c r="HI26" s="198"/>
      <c r="HJ26" s="198"/>
      <c r="HK26" s="198"/>
      <c r="HL26" s="198"/>
      <c r="HM26" s="198"/>
      <c r="HN26" s="198"/>
      <c r="HO26" s="198"/>
      <c r="HP26" s="198"/>
      <c r="HQ26" s="198"/>
      <c r="HR26" s="198"/>
      <c r="HS26" s="198"/>
      <c r="HT26" s="198"/>
      <c r="HU26" s="198"/>
      <c r="HV26" s="198"/>
      <c r="HW26" s="198"/>
      <c r="HX26" s="198"/>
      <c r="HY26" s="198"/>
      <c r="HZ26" s="198"/>
      <c r="IA26" s="198"/>
      <c r="IB26" s="198"/>
      <c r="IC26" s="198"/>
      <c r="ID26" s="198"/>
      <c r="IE26" s="198"/>
      <c r="IF26" s="198"/>
      <c r="IG26" s="198"/>
      <c r="IH26" s="198"/>
      <c r="II26" s="198"/>
      <c r="IJ26" s="198"/>
      <c r="IK26" s="198"/>
      <c r="IL26" s="198"/>
      <c r="IM26" s="198"/>
      <c r="IN26" s="198"/>
      <c r="IO26" s="198"/>
      <c r="IP26" s="198"/>
      <c r="IQ26" s="198"/>
      <c r="IR26" s="198"/>
      <c r="IS26" s="198"/>
      <c r="IT26" s="198"/>
      <c r="IU26" s="198"/>
      <c r="IV26" s="198"/>
      <c r="IW26" s="198"/>
      <c r="IX26" s="198"/>
      <c r="IY26" s="198"/>
      <c r="IZ26" s="198"/>
      <c r="JA26" s="198"/>
      <c r="JB26" s="198"/>
      <c r="JC26" s="198"/>
      <c r="JD26" s="198"/>
      <c r="JE26" s="198"/>
      <c r="JF26" s="198"/>
      <c r="JG26" s="198"/>
      <c r="JH26" s="198"/>
      <c r="JI26" s="198"/>
      <c r="JJ26" s="198"/>
      <c r="JK26" s="198"/>
      <c r="JL26" s="198"/>
      <c r="JM26" s="198"/>
      <c r="JN26" s="198"/>
      <c r="JO26" s="198"/>
      <c r="JP26" s="198"/>
      <c r="JQ26" s="198"/>
      <c r="JR26" s="198"/>
      <c r="JS26" s="198"/>
      <c r="JT26" s="198"/>
      <c r="JU26" s="198"/>
      <c r="JV26" s="198"/>
      <c r="JW26" s="198"/>
      <c r="JX26" s="198"/>
      <c r="JY26" s="198"/>
      <c r="JZ26" s="198"/>
      <c r="KA26" s="198"/>
      <c r="KB26" s="198"/>
      <c r="KC26" s="198"/>
      <c r="KD26" s="198"/>
      <c r="KE26" s="198"/>
      <c r="KF26" s="198"/>
      <c r="KG26" s="198"/>
      <c r="KH26" s="198"/>
      <c r="KI26" s="198"/>
      <c r="KJ26" s="198"/>
      <c r="KK26" s="198"/>
      <c r="KL26" s="198"/>
      <c r="KM26" s="198"/>
      <c r="KN26" s="198"/>
      <c r="KO26" s="198"/>
      <c r="KP26" s="198"/>
      <c r="KQ26" s="198"/>
      <c r="KR26" s="198"/>
      <c r="KS26" s="198"/>
      <c r="KT26" s="198"/>
      <c r="KU26" s="198"/>
      <c r="KV26" s="198"/>
      <c r="KW26" s="198"/>
      <c r="KX26" s="198"/>
      <c r="KY26" s="198"/>
      <c r="KZ26" s="199"/>
      <c r="LA26" s="199"/>
      <c r="LB26" s="199"/>
    </row>
    <row r="27" spans="1:314" s="200" customFormat="1" ht="21" customHeight="1">
      <c r="A27" s="195"/>
      <c r="B27" s="193" t="s">
        <v>19</v>
      </c>
      <c r="C27" s="231">
        <v>44144</v>
      </c>
      <c r="D27" s="229">
        <v>0.6</v>
      </c>
      <c r="E27" s="232"/>
      <c r="F27" s="98" t="str">
        <f t="shared" si="74"/>
        <v/>
      </c>
      <c r="G27" s="188"/>
      <c r="H27" s="196"/>
      <c r="I27" s="196"/>
      <c r="J27" s="196"/>
      <c r="K27" s="196"/>
      <c r="L27" s="196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  <c r="BJ27" s="193"/>
      <c r="BK27" s="193"/>
      <c r="BL27" s="193"/>
      <c r="BM27" s="193"/>
      <c r="BN27" s="193"/>
      <c r="BO27" s="193"/>
      <c r="BP27" s="193"/>
      <c r="BQ27" s="193"/>
      <c r="BR27" s="193"/>
      <c r="BS27" s="193"/>
      <c r="BT27" s="193"/>
      <c r="BU27" s="193"/>
      <c r="BV27" s="193"/>
      <c r="BW27" s="193"/>
      <c r="BX27" s="197"/>
      <c r="BY27" s="198"/>
      <c r="BZ27" s="198"/>
      <c r="CA27" s="198"/>
      <c r="CB27" s="198"/>
      <c r="CC27" s="198"/>
      <c r="CD27" s="198"/>
      <c r="CE27" s="198"/>
      <c r="CF27" s="198"/>
      <c r="CG27" s="198"/>
      <c r="CH27" s="198"/>
      <c r="CI27" s="198"/>
      <c r="CJ27" s="198"/>
      <c r="CK27" s="198"/>
      <c r="CL27" s="198"/>
      <c r="CM27" s="198"/>
      <c r="CN27" s="198"/>
      <c r="CO27" s="198"/>
      <c r="CP27" s="198"/>
      <c r="CQ27" s="198"/>
      <c r="CR27" s="198"/>
      <c r="CS27" s="198"/>
      <c r="CT27" s="198"/>
      <c r="CU27" s="198"/>
      <c r="CV27" s="198"/>
      <c r="CW27" s="198"/>
      <c r="CX27" s="198"/>
      <c r="CY27" s="198"/>
      <c r="CZ27" s="198"/>
      <c r="DA27" s="198"/>
      <c r="DB27" s="198"/>
      <c r="DC27" s="198"/>
      <c r="DD27" s="198"/>
      <c r="DE27" s="198"/>
      <c r="DF27" s="198"/>
      <c r="DG27" s="198"/>
      <c r="DH27" s="198"/>
      <c r="DI27" s="198"/>
      <c r="DJ27" s="198"/>
      <c r="DK27" s="198"/>
      <c r="DL27" s="198"/>
      <c r="DM27" s="198"/>
      <c r="DN27" s="198"/>
      <c r="DO27" s="198"/>
      <c r="DP27" s="198"/>
      <c r="DQ27" s="198"/>
      <c r="DR27" s="198"/>
      <c r="DS27" s="198"/>
      <c r="DT27" s="198"/>
      <c r="DU27" s="198"/>
      <c r="DV27" s="198"/>
      <c r="DW27" s="198"/>
      <c r="DX27" s="198"/>
      <c r="DY27" s="198"/>
      <c r="DZ27" s="198"/>
      <c r="EA27" s="198"/>
      <c r="EB27" s="198"/>
      <c r="EC27" s="198"/>
      <c r="ED27" s="198"/>
      <c r="EE27" s="198"/>
      <c r="EF27" s="198"/>
      <c r="EG27" s="198"/>
      <c r="EH27" s="198"/>
      <c r="EI27" s="198"/>
      <c r="EJ27" s="198"/>
      <c r="EK27" s="198"/>
      <c r="EL27" s="198"/>
      <c r="EM27" s="198"/>
      <c r="EN27" s="198"/>
      <c r="EO27" s="198"/>
      <c r="EP27" s="198"/>
      <c r="EQ27" s="198"/>
      <c r="ER27" s="198"/>
      <c r="ES27" s="198"/>
      <c r="ET27" s="198"/>
      <c r="EU27" s="198"/>
      <c r="EV27" s="198"/>
      <c r="EW27" s="198"/>
      <c r="EX27" s="198"/>
      <c r="EY27" s="198"/>
      <c r="EZ27" s="198"/>
      <c r="FA27" s="198"/>
      <c r="FB27" s="198"/>
      <c r="FC27" s="198"/>
      <c r="FD27" s="198"/>
      <c r="FE27" s="198"/>
      <c r="FF27" s="198"/>
      <c r="FG27" s="198"/>
      <c r="FH27" s="198"/>
      <c r="FI27" s="198"/>
      <c r="FJ27" s="198"/>
      <c r="FK27" s="198"/>
      <c r="FL27" s="198"/>
      <c r="FM27" s="198"/>
      <c r="FN27" s="198"/>
      <c r="FO27" s="198"/>
      <c r="FP27" s="198"/>
      <c r="FQ27" s="198"/>
      <c r="FR27" s="198"/>
      <c r="FS27" s="198"/>
      <c r="FT27" s="198"/>
      <c r="FU27" s="198"/>
      <c r="FV27" s="198"/>
      <c r="FW27" s="198"/>
      <c r="FX27" s="198"/>
      <c r="FY27" s="198"/>
      <c r="FZ27" s="198"/>
      <c r="GA27" s="198"/>
      <c r="GB27" s="198"/>
      <c r="GC27" s="198"/>
      <c r="GD27" s="198"/>
      <c r="GE27" s="198"/>
      <c r="GF27" s="198"/>
      <c r="GG27" s="198"/>
      <c r="GH27" s="198"/>
      <c r="GI27" s="198"/>
      <c r="GJ27" s="198"/>
      <c r="GK27" s="198"/>
      <c r="GL27" s="198"/>
      <c r="GM27" s="198"/>
      <c r="GN27" s="198"/>
      <c r="GO27" s="198"/>
      <c r="GP27" s="198"/>
      <c r="GQ27" s="198"/>
      <c r="GR27" s="198"/>
      <c r="GS27" s="198"/>
      <c r="GT27" s="198"/>
      <c r="GU27" s="198"/>
      <c r="GV27" s="198"/>
      <c r="GW27" s="198"/>
      <c r="GX27" s="198"/>
      <c r="GY27" s="198"/>
      <c r="GZ27" s="198"/>
      <c r="HA27" s="198"/>
      <c r="HB27" s="198"/>
      <c r="HC27" s="198"/>
      <c r="HD27" s="198"/>
      <c r="HE27" s="198"/>
      <c r="HF27" s="198"/>
      <c r="HG27" s="198"/>
      <c r="HH27" s="198"/>
      <c r="HI27" s="198"/>
      <c r="HJ27" s="198"/>
      <c r="HK27" s="198"/>
      <c r="HL27" s="198"/>
      <c r="HM27" s="198"/>
      <c r="HN27" s="198"/>
      <c r="HO27" s="198"/>
      <c r="HP27" s="198"/>
      <c r="HQ27" s="198"/>
      <c r="HR27" s="198"/>
      <c r="HS27" s="198"/>
      <c r="HT27" s="198"/>
      <c r="HU27" s="198"/>
      <c r="HV27" s="198"/>
      <c r="HW27" s="198"/>
      <c r="HX27" s="198"/>
      <c r="HY27" s="198"/>
      <c r="HZ27" s="198"/>
      <c r="IA27" s="198"/>
      <c r="IB27" s="198"/>
      <c r="IC27" s="198"/>
      <c r="ID27" s="198"/>
      <c r="IE27" s="198"/>
      <c r="IF27" s="198"/>
      <c r="IG27" s="198"/>
      <c r="IH27" s="198"/>
      <c r="II27" s="198"/>
      <c r="IJ27" s="198"/>
      <c r="IK27" s="198"/>
      <c r="IL27" s="198"/>
      <c r="IM27" s="198"/>
      <c r="IN27" s="198"/>
      <c r="IO27" s="198"/>
      <c r="IP27" s="198"/>
      <c r="IQ27" s="198"/>
      <c r="IR27" s="198"/>
      <c r="IS27" s="198"/>
      <c r="IT27" s="198"/>
      <c r="IU27" s="198"/>
      <c r="IV27" s="198"/>
      <c r="IW27" s="198"/>
      <c r="IX27" s="198"/>
      <c r="IY27" s="198"/>
      <c r="IZ27" s="198"/>
      <c r="JA27" s="198"/>
      <c r="JB27" s="198"/>
      <c r="JC27" s="198"/>
      <c r="JD27" s="198"/>
      <c r="JE27" s="198"/>
      <c r="JF27" s="198"/>
      <c r="JG27" s="198"/>
      <c r="JH27" s="198"/>
      <c r="JI27" s="198"/>
      <c r="JJ27" s="198"/>
      <c r="JK27" s="198"/>
      <c r="JL27" s="198"/>
      <c r="JM27" s="198"/>
      <c r="JN27" s="198"/>
      <c r="JO27" s="198"/>
      <c r="JP27" s="198"/>
      <c r="JQ27" s="198"/>
      <c r="JR27" s="198"/>
      <c r="JS27" s="198"/>
      <c r="JT27" s="198"/>
      <c r="JU27" s="198"/>
      <c r="JV27" s="198"/>
      <c r="JW27" s="198"/>
      <c r="JX27" s="198"/>
      <c r="JY27" s="198"/>
      <c r="JZ27" s="198"/>
      <c r="KA27" s="198"/>
      <c r="KB27" s="198"/>
      <c r="KC27" s="198"/>
      <c r="KD27" s="198"/>
      <c r="KE27" s="198"/>
      <c r="KF27" s="198"/>
      <c r="KG27" s="198"/>
      <c r="KH27" s="198"/>
      <c r="KI27" s="198"/>
      <c r="KJ27" s="198"/>
      <c r="KK27" s="198"/>
      <c r="KL27" s="198"/>
      <c r="KM27" s="198"/>
      <c r="KN27" s="198"/>
      <c r="KO27" s="198"/>
      <c r="KP27" s="198"/>
      <c r="KQ27" s="198"/>
      <c r="KR27" s="198"/>
      <c r="KS27" s="198"/>
      <c r="KT27" s="198"/>
      <c r="KU27" s="198"/>
      <c r="KV27" s="198"/>
      <c r="KW27" s="198"/>
      <c r="KX27" s="198"/>
      <c r="KY27" s="198"/>
      <c r="KZ27" s="199"/>
      <c r="LA27" s="199"/>
      <c r="LB27" s="199"/>
    </row>
    <row r="28" spans="1:314" s="202" customFormat="1" ht="21" customHeight="1">
      <c r="A28" s="201"/>
      <c r="B28" s="193" t="s">
        <v>29</v>
      </c>
      <c r="C28" s="231">
        <v>44150</v>
      </c>
      <c r="D28" s="229">
        <v>0.8</v>
      </c>
      <c r="E28" s="232"/>
      <c r="F28" s="98" t="str">
        <f t="shared" si="74"/>
        <v/>
      </c>
      <c r="G28" s="188"/>
      <c r="H28" s="196"/>
      <c r="I28" s="196"/>
      <c r="J28" s="196"/>
      <c r="K28" s="196"/>
      <c r="L28" s="196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3"/>
      <c r="BL28" s="193"/>
      <c r="BM28" s="193"/>
      <c r="BN28" s="193"/>
      <c r="BO28" s="193"/>
      <c r="BP28" s="193"/>
      <c r="BQ28" s="193"/>
      <c r="BR28" s="193"/>
      <c r="BS28" s="193"/>
      <c r="BT28" s="193"/>
      <c r="BU28" s="193"/>
      <c r="BV28" s="193"/>
      <c r="BW28" s="193"/>
      <c r="BX28" s="197"/>
      <c r="BY28" s="198"/>
      <c r="BZ28" s="198"/>
      <c r="CA28" s="198"/>
      <c r="CB28" s="198"/>
      <c r="CC28" s="198"/>
      <c r="CD28" s="198"/>
      <c r="CE28" s="198"/>
      <c r="CF28" s="198"/>
      <c r="CG28" s="198"/>
      <c r="CH28" s="198"/>
      <c r="CI28" s="198"/>
      <c r="CJ28" s="198"/>
      <c r="CK28" s="198"/>
      <c r="CL28" s="198"/>
      <c r="CM28" s="198"/>
      <c r="CN28" s="198"/>
      <c r="CO28" s="198"/>
      <c r="CP28" s="198"/>
      <c r="CQ28" s="198"/>
      <c r="CR28" s="198"/>
      <c r="CS28" s="198"/>
      <c r="CT28" s="198"/>
      <c r="CU28" s="198"/>
      <c r="CV28" s="198"/>
      <c r="CW28" s="198"/>
      <c r="CX28" s="198"/>
      <c r="CY28" s="198"/>
      <c r="CZ28" s="198"/>
      <c r="DA28" s="198"/>
      <c r="DB28" s="198"/>
      <c r="DC28" s="198"/>
      <c r="DD28" s="198"/>
      <c r="DE28" s="198"/>
      <c r="DF28" s="198"/>
      <c r="DG28" s="198"/>
      <c r="DH28" s="198"/>
      <c r="DI28" s="198"/>
      <c r="DJ28" s="198"/>
      <c r="DK28" s="198"/>
      <c r="DL28" s="198"/>
      <c r="DM28" s="198"/>
      <c r="DN28" s="198"/>
      <c r="DO28" s="198"/>
      <c r="DP28" s="198"/>
      <c r="DQ28" s="198"/>
      <c r="DR28" s="198"/>
      <c r="DS28" s="198"/>
      <c r="DT28" s="198"/>
      <c r="DU28" s="198"/>
      <c r="DV28" s="198"/>
      <c r="DW28" s="198"/>
      <c r="DX28" s="198"/>
      <c r="DY28" s="198"/>
      <c r="DZ28" s="198"/>
      <c r="EA28" s="198"/>
      <c r="EB28" s="198"/>
      <c r="EC28" s="198"/>
      <c r="ED28" s="198"/>
      <c r="EE28" s="198"/>
      <c r="EF28" s="198"/>
      <c r="EG28" s="198"/>
      <c r="EH28" s="198"/>
      <c r="EI28" s="198"/>
      <c r="EJ28" s="198"/>
      <c r="EK28" s="198"/>
      <c r="EL28" s="198"/>
      <c r="EM28" s="198"/>
      <c r="EN28" s="198"/>
      <c r="EO28" s="198"/>
      <c r="EP28" s="198"/>
      <c r="EQ28" s="198"/>
      <c r="ER28" s="198"/>
      <c r="ES28" s="198"/>
      <c r="ET28" s="198"/>
      <c r="EU28" s="198"/>
      <c r="EV28" s="198"/>
      <c r="EW28" s="198"/>
      <c r="EX28" s="198"/>
      <c r="EY28" s="198"/>
      <c r="EZ28" s="198"/>
      <c r="FA28" s="198"/>
      <c r="FB28" s="198"/>
      <c r="FC28" s="198"/>
      <c r="FD28" s="198"/>
      <c r="FE28" s="198"/>
      <c r="FF28" s="198"/>
      <c r="FG28" s="198"/>
      <c r="FH28" s="198"/>
      <c r="FI28" s="198"/>
      <c r="FJ28" s="198"/>
      <c r="FK28" s="198"/>
      <c r="FL28" s="198"/>
      <c r="FM28" s="198"/>
      <c r="FN28" s="198"/>
      <c r="FO28" s="198"/>
      <c r="FP28" s="198"/>
      <c r="FQ28" s="198"/>
      <c r="FR28" s="198"/>
      <c r="FS28" s="198"/>
      <c r="FT28" s="198"/>
      <c r="FU28" s="198"/>
      <c r="FV28" s="198"/>
      <c r="FW28" s="198"/>
      <c r="FX28" s="198"/>
      <c r="FY28" s="198"/>
      <c r="FZ28" s="198"/>
      <c r="GA28" s="198"/>
      <c r="GB28" s="198"/>
      <c r="GC28" s="198"/>
      <c r="GD28" s="198"/>
      <c r="GE28" s="198"/>
      <c r="GF28" s="198"/>
      <c r="GG28" s="198"/>
      <c r="GH28" s="198"/>
      <c r="GI28" s="198"/>
      <c r="GJ28" s="198"/>
      <c r="GK28" s="198"/>
      <c r="GL28" s="198"/>
      <c r="GM28" s="198"/>
      <c r="GN28" s="198"/>
      <c r="GO28" s="198"/>
      <c r="GP28" s="198"/>
      <c r="GQ28" s="198"/>
      <c r="GR28" s="198"/>
      <c r="GS28" s="198"/>
      <c r="GT28" s="198"/>
      <c r="GU28" s="198"/>
      <c r="GV28" s="198"/>
      <c r="GW28" s="198"/>
      <c r="GX28" s="198"/>
      <c r="GY28" s="198"/>
      <c r="GZ28" s="198"/>
      <c r="HA28" s="198"/>
      <c r="HB28" s="198"/>
      <c r="HC28" s="198"/>
      <c r="HD28" s="198"/>
      <c r="HE28" s="198"/>
      <c r="HF28" s="198"/>
      <c r="HG28" s="198"/>
      <c r="HH28" s="198"/>
      <c r="HI28" s="198"/>
      <c r="HJ28" s="198"/>
      <c r="HK28" s="198"/>
      <c r="HL28" s="198"/>
      <c r="HM28" s="198"/>
      <c r="HN28" s="198"/>
      <c r="HO28" s="198"/>
      <c r="HP28" s="198"/>
      <c r="HQ28" s="198"/>
      <c r="HR28" s="198"/>
      <c r="HS28" s="198"/>
      <c r="HT28" s="198"/>
      <c r="HU28" s="198"/>
      <c r="HV28" s="198"/>
      <c r="HW28" s="198"/>
      <c r="HX28" s="198"/>
      <c r="HY28" s="198"/>
      <c r="HZ28" s="198"/>
      <c r="IA28" s="198"/>
      <c r="IB28" s="198"/>
      <c r="IC28" s="198"/>
      <c r="ID28" s="198"/>
      <c r="IE28" s="198"/>
      <c r="IF28" s="198"/>
      <c r="IG28" s="198"/>
      <c r="IH28" s="198"/>
      <c r="II28" s="198"/>
      <c r="IJ28" s="198"/>
      <c r="IK28" s="198"/>
      <c r="IL28" s="198"/>
      <c r="IM28" s="198"/>
      <c r="IN28" s="198"/>
      <c r="IO28" s="198"/>
      <c r="IP28" s="198"/>
      <c r="IQ28" s="198"/>
      <c r="IR28" s="198"/>
      <c r="IS28" s="198"/>
      <c r="IT28" s="198"/>
      <c r="IU28" s="198"/>
      <c r="IV28" s="198"/>
      <c r="IW28" s="198"/>
      <c r="IX28" s="198"/>
      <c r="IY28" s="198"/>
      <c r="IZ28" s="198"/>
      <c r="JA28" s="198"/>
      <c r="JB28" s="198"/>
      <c r="JC28" s="198"/>
      <c r="JD28" s="198"/>
      <c r="JE28" s="198"/>
      <c r="JF28" s="198"/>
      <c r="JG28" s="198"/>
      <c r="JH28" s="198"/>
      <c r="JI28" s="198"/>
      <c r="JJ28" s="198"/>
      <c r="JK28" s="198"/>
      <c r="JL28" s="198"/>
      <c r="JM28" s="198"/>
      <c r="JN28" s="198"/>
      <c r="JO28" s="198"/>
      <c r="JP28" s="198"/>
      <c r="JQ28" s="198"/>
      <c r="JR28" s="198"/>
      <c r="JS28" s="198"/>
      <c r="JT28" s="198"/>
      <c r="JU28" s="198"/>
      <c r="JV28" s="198"/>
      <c r="JW28" s="198"/>
      <c r="JX28" s="198"/>
      <c r="JY28" s="198"/>
      <c r="JZ28" s="198"/>
      <c r="KA28" s="198"/>
      <c r="KB28" s="198"/>
      <c r="KC28" s="198"/>
      <c r="KD28" s="198"/>
      <c r="KE28" s="198"/>
      <c r="KF28" s="198"/>
      <c r="KG28" s="198"/>
      <c r="KH28" s="198"/>
      <c r="KI28" s="198"/>
      <c r="KJ28" s="198"/>
      <c r="KK28" s="198"/>
      <c r="KL28" s="198"/>
      <c r="KM28" s="198"/>
      <c r="KN28" s="198"/>
      <c r="KO28" s="198"/>
      <c r="KP28" s="198"/>
      <c r="KQ28" s="198"/>
      <c r="KR28" s="198"/>
      <c r="KS28" s="198"/>
      <c r="KT28" s="198"/>
      <c r="KU28" s="198"/>
      <c r="KV28" s="198"/>
      <c r="KW28" s="198"/>
      <c r="KX28" s="198"/>
      <c r="KY28" s="198"/>
      <c r="KZ28" s="199"/>
      <c r="LA28" s="199"/>
      <c r="LB28" s="199"/>
    </row>
    <row r="29" spans="1:314" s="202" customFormat="1" ht="21" customHeight="1">
      <c r="A29" s="201"/>
      <c r="B29" s="193" t="s">
        <v>30</v>
      </c>
      <c r="C29" s="228"/>
      <c r="D29" s="259">
        <v>0.4</v>
      </c>
      <c r="E29" s="230"/>
      <c r="F29" s="98"/>
      <c r="G29" s="188"/>
      <c r="H29" s="196"/>
      <c r="I29" s="196"/>
      <c r="J29" s="196"/>
      <c r="K29" s="196"/>
      <c r="L29" s="196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  <c r="BJ29" s="193"/>
      <c r="BK29" s="193"/>
      <c r="BL29" s="193"/>
      <c r="BM29" s="193"/>
      <c r="BN29" s="193"/>
      <c r="BO29" s="193"/>
      <c r="BP29" s="193"/>
      <c r="BQ29" s="193"/>
      <c r="BR29" s="193"/>
      <c r="BS29" s="193"/>
      <c r="BT29" s="193"/>
      <c r="BU29" s="193"/>
      <c r="BV29" s="193"/>
      <c r="BW29" s="193"/>
      <c r="BX29" s="197"/>
      <c r="BY29" s="198"/>
      <c r="BZ29" s="198"/>
      <c r="CA29" s="198"/>
      <c r="CB29" s="198"/>
      <c r="CC29" s="198"/>
      <c r="CD29" s="198"/>
      <c r="CE29" s="198"/>
      <c r="CF29" s="198"/>
      <c r="CG29" s="198"/>
      <c r="CH29" s="198"/>
      <c r="CI29" s="198"/>
      <c r="CJ29" s="198"/>
      <c r="CK29" s="198"/>
      <c r="CL29" s="198"/>
      <c r="CM29" s="198"/>
      <c r="CN29" s="198"/>
      <c r="CO29" s="198"/>
      <c r="CP29" s="198"/>
      <c r="CQ29" s="198"/>
      <c r="CR29" s="198"/>
      <c r="CS29" s="198"/>
      <c r="CT29" s="198"/>
      <c r="CU29" s="198"/>
      <c r="CV29" s="198"/>
      <c r="CW29" s="198"/>
      <c r="CX29" s="198"/>
      <c r="CY29" s="198"/>
      <c r="CZ29" s="198"/>
      <c r="DA29" s="198"/>
      <c r="DB29" s="198"/>
      <c r="DC29" s="198"/>
      <c r="DD29" s="198"/>
      <c r="DE29" s="198"/>
      <c r="DF29" s="198"/>
      <c r="DG29" s="198"/>
      <c r="DH29" s="198"/>
      <c r="DI29" s="198"/>
      <c r="DJ29" s="198"/>
      <c r="DK29" s="198"/>
      <c r="DL29" s="198"/>
      <c r="DM29" s="198"/>
      <c r="DN29" s="198"/>
      <c r="DO29" s="198"/>
      <c r="DP29" s="198"/>
      <c r="DQ29" s="198"/>
      <c r="DR29" s="198"/>
      <c r="DS29" s="198"/>
      <c r="DT29" s="198"/>
      <c r="DU29" s="198"/>
      <c r="DV29" s="198"/>
      <c r="DW29" s="198"/>
      <c r="DX29" s="198"/>
      <c r="DY29" s="198"/>
      <c r="DZ29" s="198"/>
      <c r="EA29" s="198"/>
      <c r="EB29" s="198"/>
      <c r="EC29" s="198"/>
      <c r="ED29" s="198"/>
      <c r="EE29" s="198"/>
      <c r="EF29" s="198"/>
      <c r="EG29" s="198"/>
      <c r="EH29" s="198"/>
      <c r="EI29" s="198"/>
      <c r="EJ29" s="198"/>
      <c r="EK29" s="198"/>
      <c r="EL29" s="198"/>
      <c r="EM29" s="198"/>
      <c r="EN29" s="198"/>
      <c r="EO29" s="198"/>
      <c r="EP29" s="198"/>
      <c r="EQ29" s="198"/>
      <c r="ER29" s="198"/>
      <c r="ES29" s="198"/>
      <c r="ET29" s="198"/>
      <c r="EU29" s="198"/>
      <c r="EV29" s="198"/>
      <c r="EW29" s="198"/>
      <c r="EX29" s="198"/>
      <c r="EY29" s="198"/>
      <c r="EZ29" s="198"/>
      <c r="FA29" s="198"/>
      <c r="FB29" s="198"/>
      <c r="FC29" s="198"/>
      <c r="FD29" s="198"/>
      <c r="FE29" s="198"/>
      <c r="FF29" s="198"/>
      <c r="FG29" s="198"/>
      <c r="FH29" s="198"/>
      <c r="FI29" s="198"/>
      <c r="FJ29" s="198"/>
      <c r="FK29" s="198"/>
      <c r="FL29" s="198"/>
      <c r="FM29" s="198"/>
      <c r="FN29" s="198"/>
      <c r="FO29" s="198"/>
      <c r="FP29" s="198"/>
      <c r="FQ29" s="198"/>
      <c r="FR29" s="198"/>
      <c r="FS29" s="198"/>
      <c r="FT29" s="198"/>
      <c r="FU29" s="198"/>
      <c r="FV29" s="198"/>
      <c r="FW29" s="198"/>
      <c r="FX29" s="198"/>
      <c r="FY29" s="198"/>
      <c r="FZ29" s="198"/>
      <c r="GA29" s="198"/>
      <c r="GB29" s="198"/>
      <c r="GC29" s="198"/>
      <c r="GD29" s="198"/>
      <c r="GE29" s="198"/>
      <c r="GF29" s="198"/>
      <c r="GG29" s="198"/>
      <c r="GH29" s="198"/>
      <c r="GI29" s="198"/>
      <c r="GJ29" s="198"/>
      <c r="GK29" s="198"/>
      <c r="GL29" s="198"/>
      <c r="GM29" s="198"/>
      <c r="GN29" s="198"/>
      <c r="GO29" s="198"/>
      <c r="GP29" s="198"/>
      <c r="GQ29" s="198"/>
      <c r="GR29" s="198"/>
      <c r="GS29" s="198"/>
      <c r="GT29" s="198"/>
      <c r="GU29" s="198"/>
      <c r="GV29" s="198"/>
      <c r="GW29" s="198"/>
      <c r="GX29" s="198"/>
      <c r="GY29" s="198"/>
      <c r="GZ29" s="198"/>
      <c r="HA29" s="198"/>
      <c r="HB29" s="198"/>
      <c r="HC29" s="198"/>
      <c r="HD29" s="198"/>
      <c r="HE29" s="198"/>
      <c r="HF29" s="198"/>
      <c r="HG29" s="198"/>
      <c r="HH29" s="198"/>
      <c r="HI29" s="198"/>
      <c r="HJ29" s="198"/>
      <c r="HK29" s="198"/>
      <c r="HL29" s="198"/>
      <c r="HM29" s="198"/>
      <c r="HN29" s="198"/>
      <c r="HO29" s="198"/>
      <c r="HP29" s="198"/>
      <c r="HQ29" s="198"/>
      <c r="HR29" s="198"/>
      <c r="HS29" s="198"/>
      <c r="HT29" s="198"/>
      <c r="HU29" s="198"/>
      <c r="HV29" s="198"/>
      <c r="HW29" s="198"/>
      <c r="HX29" s="198"/>
      <c r="HY29" s="198"/>
      <c r="HZ29" s="198"/>
      <c r="IA29" s="198"/>
      <c r="IB29" s="198"/>
      <c r="IC29" s="198"/>
      <c r="ID29" s="198"/>
      <c r="IE29" s="198"/>
      <c r="IF29" s="198"/>
      <c r="IG29" s="198"/>
      <c r="IH29" s="198"/>
      <c r="II29" s="198"/>
      <c r="IJ29" s="198"/>
      <c r="IK29" s="198"/>
      <c r="IL29" s="198"/>
      <c r="IM29" s="198"/>
      <c r="IN29" s="198"/>
      <c r="IO29" s="198"/>
      <c r="IP29" s="198"/>
      <c r="IQ29" s="198"/>
      <c r="IR29" s="198"/>
      <c r="IS29" s="198"/>
      <c r="IT29" s="198"/>
      <c r="IU29" s="198"/>
      <c r="IV29" s="198"/>
      <c r="IW29" s="198"/>
      <c r="IX29" s="198"/>
      <c r="IY29" s="198"/>
      <c r="IZ29" s="198"/>
      <c r="JA29" s="198"/>
      <c r="JB29" s="198"/>
      <c r="JC29" s="198"/>
      <c r="JD29" s="198"/>
      <c r="JE29" s="198"/>
      <c r="JF29" s="198"/>
      <c r="JG29" s="198"/>
      <c r="JH29" s="198"/>
      <c r="JI29" s="198"/>
      <c r="JJ29" s="198"/>
      <c r="JK29" s="198"/>
      <c r="JL29" s="198"/>
      <c r="JM29" s="198"/>
      <c r="JN29" s="198"/>
      <c r="JO29" s="198"/>
      <c r="JP29" s="198"/>
      <c r="JQ29" s="198"/>
      <c r="JR29" s="198"/>
      <c r="JS29" s="198"/>
      <c r="JT29" s="198"/>
      <c r="JU29" s="198"/>
      <c r="JV29" s="198"/>
      <c r="JW29" s="198"/>
      <c r="JX29" s="198"/>
      <c r="JY29" s="198"/>
      <c r="JZ29" s="198"/>
      <c r="KA29" s="198"/>
      <c r="KB29" s="198"/>
      <c r="KC29" s="198"/>
      <c r="KD29" s="198"/>
      <c r="KE29" s="198"/>
      <c r="KF29" s="198"/>
      <c r="KG29" s="198"/>
      <c r="KH29" s="198"/>
      <c r="KI29" s="198"/>
      <c r="KJ29" s="198"/>
      <c r="KK29" s="198"/>
      <c r="KL29" s="198"/>
      <c r="KM29" s="198"/>
      <c r="KN29" s="198"/>
      <c r="KO29" s="198"/>
      <c r="KP29" s="198"/>
      <c r="KQ29" s="198"/>
      <c r="KR29" s="198"/>
      <c r="KS29" s="198"/>
      <c r="KT29" s="198"/>
      <c r="KU29" s="198"/>
      <c r="KV29" s="198"/>
      <c r="KW29" s="198"/>
      <c r="KX29" s="198"/>
      <c r="KY29" s="198"/>
      <c r="KZ29" s="199"/>
      <c r="LA29" s="199"/>
      <c r="LB29" s="199"/>
    </row>
    <row r="30" spans="1:314" s="202" customFormat="1" ht="21" customHeight="1">
      <c r="A30" s="201"/>
      <c r="B30" s="193" t="s">
        <v>31</v>
      </c>
      <c r="C30" s="231">
        <v>44152</v>
      </c>
      <c r="D30" s="229">
        <v>1</v>
      </c>
      <c r="E30" s="232">
        <v>44153</v>
      </c>
      <c r="F30" s="98" t="str">
        <f t="shared" si="74"/>
        <v>X</v>
      </c>
      <c r="G30" s="188"/>
      <c r="H30" s="196"/>
      <c r="I30" s="196"/>
      <c r="J30" s="196"/>
      <c r="K30" s="196"/>
      <c r="L30" s="196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3"/>
      <c r="BV30" s="193"/>
      <c r="BW30" s="193"/>
      <c r="BX30" s="197"/>
      <c r="BY30" s="198"/>
      <c r="BZ30" s="198"/>
      <c r="CA30" s="198"/>
      <c r="CB30" s="198"/>
      <c r="CC30" s="198"/>
      <c r="CD30" s="198"/>
      <c r="CE30" s="198"/>
      <c r="CF30" s="198"/>
      <c r="CG30" s="198"/>
      <c r="CH30" s="198"/>
      <c r="CI30" s="198"/>
      <c r="CJ30" s="198"/>
      <c r="CK30" s="198"/>
      <c r="CL30" s="198"/>
      <c r="CM30" s="198"/>
      <c r="CN30" s="198"/>
      <c r="CO30" s="198"/>
      <c r="CP30" s="198"/>
      <c r="CQ30" s="198"/>
      <c r="CR30" s="198"/>
      <c r="CS30" s="198"/>
      <c r="CT30" s="198"/>
      <c r="CU30" s="198"/>
      <c r="CV30" s="198"/>
      <c r="CW30" s="198"/>
      <c r="CX30" s="198"/>
      <c r="CY30" s="198"/>
      <c r="CZ30" s="198"/>
      <c r="DA30" s="198"/>
      <c r="DB30" s="198"/>
      <c r="DC30" s="198"/>
      <c r="DD30" s="198"/>
      <c r="DE30" s="198"/>
      <c r="DF30" s="198"/>
      <c r="DG30" s="198"/>
      <c r="DH30" s="198"/>
      <c r="DI30" s="198"/>
      <c r="DJ30" s="198"/>
      <c r="DK30" s="198"/>
      <c r="DL30" s="198"/>
      <c r="DM30" s="198"/>
      <c r="DN30" s="198"/>
      <c r="DO30" s="198"/>
      <c r="DP30" s="198"/>
      <c r="DQ30" s="198"/>
      <c r="DR30" s="198"/>
      <c r="DS30" s="198"/>
      <c r="DT30" s="198"/>
      <c r="DU30" s="198"/>
      <c r="DV30" s="198"/>
      <c r="DW30" s="198"/>
      <c r="DX30" s="198"/>
      <c r="DY30" s="198"/>
      <c r="DZ30" s="198"/>
      <c r="EA30" s="198"/>
      <c r="EB30" s="198"/>
      <c r="EC30" s="198"/>
      <c r="ED30" s="198"/>
      <c r="EE30" s="198"/>
      <c r="EF30" s="198"/>
      <c r="EG30" s="198"/>
      <c r="EH30" s="198"/>
      <c r="EI30" s="198"/>
      <c r="EJ30" s="198"/>
      <c r="EK30" s="198"/>
      <c r="EL30" s="198"/>
      <c r="EM30" s="198"/>
      <c r="EN30" s="198"/>
      <c r="EO30" s="198"/>
      <c r="EP30" s="198"/>
      <c r="EQ30" s="198"/>
      <c r="ER30" s="198"/>
      <c r="ES30" s="198"/>
      <c r="ET30" s="198"/>
      <c r="EU30" s="198"/>
      <c r="EV30" s="198"/>
      <c r="EW30" s="198"/>
      <c r="EX30" s="198"/>
      <c r="EY30" s="198"/>
      <c r="EZ30" s="198"/>
      <c r="FA30" s="198"/>
      <c r="FB30" s="198"/>
      <c r="FC30" s="198"/>
      <c r="FD30" s="198"/>
      <c r="FE30" s="198"/>
      <c r="FF30" s="198"/>
      <c r="FG30" s="198"/>
      <c r="FH30" s="198"/>
      <c r="FI30" s="198"/>
      <c r="FJ30" s="198"/>
      <c r="FK30" s="198"/>
      <c r="FL30" s="198"/>
      <c r="FM30" s="198"/>
      <c r="FN30" s="198"/>
      <c r="FO30" s="198"/>
      <c r="FP30" s="198"/>
      <c r="FQ30" s="198"/>
      <c r="FR30" s="198"/>
      <c r="FS30" s="198"/>
      <c r="FT30" s="198"/>
      <c r="FU30" s="198"/>
      <c r="FV30" s="198"/>
      <c r="FW30" s="198"/>
      <c r="FX30" s="198"/>
      <c r="FY30" s="198"/>
      <c r="FZ30" s="198"/>
      <c r="GA30" s="198"/>
      <c r="GB30" s="198"/>
      <c r="GC30" s="198"/>
      <c r="GD30" s="198"/>
      <c r="GE30" s="198"/>
      <c r="GF30" s="198"/>
      <c r="GG30" s="198"/>
      <c r="GH30" s="198"/>
      <c r="GI30" s="198"/>
      <c r="GJ30" s="198"/>
      <c r="GK30" s="198"/>
      <c r="GL30" s="198"/>
      <c r="GM30" s="198"/>
      <c r="GN30" s="198"/>
      <c r="GO30" s="198"/>
      <c r="GP30" s="198"/>
      <c r="GQ30" s="198"/>
      <c r="GR30" s="198"/>
      <c r="GS30" s="198"/>
      <c r="GT30" s="198"/>
      <c r="GU30" s="198"/>
      <c r="GV30" s="198"/>
      <c r="GW30" s="198"/>
      <c r="GX30" s="198"/>
      <c r="GY30" s="198"/>
      <c r="GZ30" s="198"/>
      <c r="HA30" s="198"/>
      <c r="HB30" s="198"/>
      <c r="HC30" s="198"/>
      <c r="HD30" s="198"/>
      <c r="HE30" s="198"/>
      <c r="HF30" s="198"/>
      <c r="HG30" s="198"/>
      <c r="HH30" s="198"/>
      <c r="HI30" s="198"/>
      <c r="HJ30" s="198"/>
      <c r="HK30" s="198"/>
      <c r="HL30" s="198"/>
      <c r="HM30" s="198"/>
      <c r="HN30" s="198"/>
      <c r="HO30" s="198"/>
      <c r="HP30" s="198"/>
      <c r="HQ30" s="198"/>
      <c r="HR30" s="198"/>
      <c r="HS30" s="198"/>
      <c r="HT30" s="198"/>
      <c r="HU30" s="198"/>
      <c r="HV30" s="198"/>
      <c r="HW30" s="198"/>
      <c r="HX30" s="198"/>
      <c r="HY30" s="198"/>
      <c r="HZ30" s="198"/>
      <c r="IA30" s="198"/>
      <c r="IB30" s="198"/>
      <c r="IC30" s="198"/>
      <c r="ID30" s="198"/>
      <c r="IE30" s="198"/>
      <c r="IF30" s="198"/>
      <c r="IG30" s="198"/>
      <c r="IH30" s="198"/>
      <c r="II30" s="198"/>
      <c r="IJ30" s="198"/>
      <c r="IK30" s="198"/>
      <c r="IL30" s="198"/>
      <c r="IM30" s="198"/>
      <c r="IN30" s="198"/>
      <c r="IO30" s="198"/>
      <c r="IP30" s="198"/>
      <c r="IQ30" s="198"/>
      <c r="IR30" s="198"/>
      <c r="IS30" s="198"/>
      <c r="IT30" s="198"/>
      <c r="IU30" s="198"/>
      <c r="IV30" s="198"/>
      <c r="IW30" s="198"/>
      <c r="IX30" s="198"/>
      <c r="IY30" s="198"/>
      <c r="IZ30" s="198"/>
      <c r="JA30" s="198"/>
      <c r="JB30" s="198"/>
      <c r="JC30" s="198"/>
      <c r="JD30" s="198"/>
      <c r="JE30" s="198"/>
      <c r="JF30" s="198"/>
      <c r="JG30" s="198"/>
      <c r="JH30" s="198"/>
      <c r="JI30" s="198"/>
      <c r="JJ30" s="198"/>
      <c r="JK30" s="198"/>
      <c r="JL30" s="198"/>
      <c r="JM30" s="198"/>
      <c r="JN30" s="198"/>
      <c r="JO30" s="198"/>
      <c r="JP30" s="198"/>
      <c r="JQ30" s="198"/>
      <c r="JR30" s="198"/>
      <c r="JS30" s="198"/>
      <c r="JT30" s="198"/>
      <c r="JU30" s="198"/>
      <c r="JV30" s="198"/>
      <c r="JW30" s="198"/>
      <c r="JX30" s="198"/>
      <c r="JY30" s="198"/>
      <c r="JZ30" s="198"/>
      <c r="KA30" s="198"/>
      <c r="KB30" s="198"/>
      <c r="KC30" s="198"/>
      <c r="KD30" s="198"/>
      <c r="KE30" s="198"/>
      <c r="KF30" s="198"/>
      <c r="KG30" s="198"/>
      <c r="KH30" s="198"/>
      <c r="KI30" s="198"/>
      <c r="KJ30" s="198"/>
      <c r="KK30" s="198"/>
      <c r="KL30" s="198"/>
      <c r="KM30" s="198"/>
      <c r="KN30" s="198"/>
      <c r="KO30" s="198"/>
      <c r="KP30" s="198"/>
      <c r="KQ30" s="198"/>
      <c r="KR30" s="198"/>
      <c r="KS30" s="198"/>
      <c r="KT30" s="198"/>
      <c r="KU30" s="198"/>
      <c r="KV30" s="198"/>
      <c r="KW30" s="198"/>
      <c r="KX30" s="198"/>
      <c r="KY30" s="198"/>
      <c r="KZ30" s="199"/>
      <c r="LA30" s="199"/>
      <c r="LB30" s="199"/>
    </row>
    <row r="31" spans="1:314" s="202" customFormat="1" ht="21" customHeight="1">
      <c r="A31" s="201"/>
      <c r="B31" s="260" t="s">
        <v>32</v>
      </c>
      <c r="C31" s="228">
        <v>44153</v>
      </c>
      <c r="D31" s="259">
        <v>1</v>
      </c>
      <c r="E31" s="230">
        <v>44153</v>
      </c>
      <c r="F31" s="98"/>
      <c r="G31" s="191"/>
      <c r="H31" s="196"/>
      <c r="I31" s="196"/>
      <c r="J31" s="196"/>
      <c r="K31" s="196"/>
      <c r="L31" s="196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3"/>
      <c r="BN31" s="193"/>
      <c r="BO31" s="193"/>
      <c r="BP31" s="193"/>
      <c r="BQ31" s="193"/>
      <c r="BR31" s="193"/>
      <c r="BS31" s="193"/>
      <c r="BT31" s="193"/>
      <c r="BU31" s="193"/>
      <c r="BV31" s="193"/>
      <c r="BW31" s="193"/>
      <c r="BX31" s="197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  <c r="IU31" s="198"/>
      <c r="IV31" s="198"/>
      <c r="IW31" s="198"/>
      <c r="IX31" s="198"/>
      <c r="IY31" s="198"/>
      <c r="IZ31" s="198"/>
      <c r="JA31" s="198"/>
      <c r="JB31" s="198"/>
      <c r="JC31" s="198"/>
      <c r="JD31" s="198"/>
      <c r="JE31" s="198"/>
      <c r="JF31" s="198"/>
      <c r="JG31" s="198"/>
      <c r="JH31" s="198"/>
      <c r="JI31" s="198"/>
      <c r="JJ31" s="198"/>
      <c r="JK31" s="198"/>
      <c r="JL31" s="198"/>
      <c r="JM31" s="198"/>
      <c r="JN31" s="198"/>
      <c r="JO31" s="198"/>
      <c r="JP31" s="198"/>
      <c r="JQ31" s="198"/>
      <c r="JR31" s="198"/>
      <c r="JS31" s="198"/>
      <c r="JT31" s="198"/>
      <c r="JU31" s="198"/>
      <c r="JV31" s="198"/>
      <c r="JW31" s="198"/>
      <c r="JX31" s="198"/>
      <c r="JY31" s="198"/>
      <c r="JZ31" s="198"/>
      <c r="KA31" s="198"/>
      <c r="KB31" s="198"/>
      <c r="KC31" s="198"/>
      <c r="KD31" s="198"/>
      <c r="KE31" s="198"/>
      <c r="KF31" s="198"/>
      <c r="KG31" s="198"/>
      <c r="KH31" s="198"/>
      <c r="KI31" s="198"/>
      <c r="KJ31" s="198"/>
      <c r="KK31" s="198"/>
      <c r="KL31" s="198"/>
      <c r="KM31" s="198"/>
      <c r="KN31" s="198"/>
      <c r="KO31" s="198"/>
      <c r="KP31" s="198"/>
      <c r="KQ31" s="198"/>
      <c r="KR31" s="198"/>
      <c r="KS31" s="198"/>
      <c r="KT31" s="198"/>
      <c r="KU31" s="198"/>
      <c r="KV31" s="198"/>
      <c r="KW31" s="198"/>
      <c r="KX31" s="198"/>
      <c r="KY31" s="198"/>
      <c r="KZ31" s="199"/>
      <c r="LA31" s="199"/>
      <c r="LB31" s="199"/>
    </row>
    <row r="32" spans="1:314" s="202" customFormat="1" ht="21" customHeight="1">
      <c r="A32" s="201"/>
      <c r="B32" s="193" t="s">
        <v>33</v>
      </c>
      <c r="C32" s="228"/>
      <c r="D32" s="259">
        <v>0</v>
      </c>
      <c r="E32" s="230"/>
      <c r="F32" s="98"/>
      <c r="G32" s="191"/>
      <c r="H32" s="196"/>
      <c r="I32" s="196"/>
      <c r="J32" s="196"/>
      <c r="K32" s="196"/>
      <c r="L32" s="196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3"/>
      <c r="BO32" s="193"/>
      <c r="BP32" s="193"/>
      <c r="BQ32" s="193"/>
      <c r="BR32" s="193"/>
      <c r="BS32" s="193"/>
      <c r="BT32" s="193"/>
      <c r="BU32" s="193"/>
      <c r="BV32" s="193"/>
      <c r="BW32" s="193"/>
      <c r="BX32" s="197"/>
      <c r="BY32" s="198"/>
      <c r="BZ32" s="198"/>
      <c r="CA32" s="198"/>
      <c r="CB32" s="198"/>
      <c r="CC32" s="198"/>
      <c r="CD32" s="198"/>
      <c r="CE32" s="198"/>
      <c r="CF32" s="198"/>
      <c r="CG32" s="198"/>
      <c r="CH32" s="198"/>
      <c r="CI32" s="198"/>
      <c r="CJ32" s="198"/>
      <c r="CK32" s="198"/>
      <c r="CL32" s="198"/>
      <c r="CM32" s="198"/>
      <c r="CN32" s="198"/>
      <c r="CO32" s="198"/>
      <c r="CP32" s="198"/>
      <c r="CQ32" s="198"/>
      <c r="CR32" s="198"/>
      <c r="CS32" s="198"/>
      <c r="CT32" s="198"/>
      <c r="CU32" s="198"/>
      <c r="CV32" s="198"/>
      <c r="CW32" s="198"/>
      <c r="CX32" s="198"/>
      <c r="CY32" s="198"/>
      <c r="CZ32" s="198"/>
      <c r="DA32" s="198"/>
      <c r="DB32" s="198"/>
      <c r="DC32" s="198"/>
      <c r="DD32" s="198"/>
      <c r="DE32" s="198"/>
      <c r="DF32" s="198"/>
      <c r="DG32" s="198"/>
      <c r="DH32" s="198"/>
      <c r="DI32" s="198"/>
      <c r="DJ32" s="198"/>
      <c r="DK32" s="198"/>
      <c r="DL32" s="198"/>
      <c r="DM32" s="198"/>
      <c r="DN32" s="198"/>
      <c r="DO32" s="198"/>
      <c r="DP32" s="198"/>
      <c r="DQ32" s="198"/>
      <c r="DR32" s="198"/>
      <c r="DS32" s="198"/>
      <c r="DT32" s="198"/>
      <c r="DU32" s="198"/>
      <c r="DV32" s="198"/>
      <c r="DW32" s="198"/>
      <c r="DX32" s="198"/>
      <c r="DY32" s="198"/>
      <c r="DZ32" s="198"/>
      <c r="EA32" s="198"/>
      <c r="EB32" s="198"/>
      <c r="EC32" s="198"/>
      <c r="ED32" s="198"/>
      <c r="EE32" s="198"/>
      <c r="EF32" s="198"/>
      <c r="EG32" s="198"/>
      <c r="EH32" s="198"/>
      <c r="EI32" s="198"/>
      <c r="EJ32" s="198"/>
      <c r="EK32" s="198"/>
      <c r="EL32" s="198"/>
      <c r="EM32" s="198"/>
      <c r="EN32" s="198"/>
      <c r="EO32" s="198"/>
      <c r="EP32" s="198"/>
      <c r="EQ32" s="198"/>
      <c r="ER32" s="198"/>
      <c r="ES32" s="198"/>
      <c r="ET32" s="198"/>
      <c r="EU32" s="198"/>
      <c r="EV32" s="198"/>
      <c r="EW32" s="198"/>
      <c r="EX32" s="198"/>
      <c r="EY32" s="198"/>
      <c r="EZ32" s="198"/>
      <c r="FA32" s="198"/>
      <c r="FB32" s="198"/>
      <c r="FC32" s="198"/>
      <c r="FD32" s="198"/>
      <c r="FE32" s="198"/>
      <c r="FF32" s="198"/>
      <c r="FG32" s="198"/>
      <c r="FH32" s="198"/>
      <c r="FI32" s="198"/>
      <c r="FJ32" s="198"/>
      <c r="FK32" s="198"/>
      <c r="FL32" s="198"/>
      <c r="FM32" s="198"/>
      <c r="FN32" s="198"/>
      <c r="FO32" s="198"/>
      <c r="FP32" s="198"/>
      <c r="FQ32" s="198"/>
      <c r="FR32" s="198"/>
      <c r="FS32" s="198"/>
      <c r="FT32" s="198"/>
      <c r="FU32" s="198"/>
      <c r="FV32" s="198"/>
      <c r="FW32" s="198"/>
      <c r="FX32" s="198"/>
      <c r="FY32" s="198"/>
      <c r="FZ32" s="198"/>
      <c r="GA32" s="198"/>
      <c r="GB32" s="198"/>
      <c r="GC32" s="198"/>
      <c r="GD32" s="198"/>
      <c r="GE32" s="198"/>
      <c r="GF32" s="198"/>
      <c r="GG32" s="198"/>
      <c r="GH32" s="198"/>
      <c r="GI32" s="198"/>
      <c r="GJ32" s="198"/>
      <c r="GK32" s="198"/>
      <c r="GL32" s="198"/>
      <c r="GM32" s="198"/>
      <c r="GN32" s="198"/>
      <c r="GO32" s="198"/>
      <c r="GP32" s="198"/>
      <c r="GQ32" s="198"/>
      <c r="GR32" s="198"/>
      <c r="GS32" s="198"/>
      <c r="GT32" s="198"/>
      <c r="GU32" s="198"/>
      <c r="GV32" s="198"/>
      <c r="GW32" s="198"/>
      <c r="GX32" s="198"/>
      <c r="GY32" s="198"/>
      <c r="GZ32" s="198"/>
      <c r="HA32" s="198"/>
      <c r="HB32" s="198"/>
      <c r="HC32" s="198"/>
      <c r="HD32" s="198"/>
      <c r="HE32" s="198"/>
      <c r="HF32" s="198"/>
      <c r="HG32" s="198"/>
      <c r="HH32" s="198"/>
      <c r="HI32" s="198"/>
      <c r="HJ32" s="198"/>
      <c r="HK32" s="198"/>
      <c r="HL32" s="198"/>
      <c r="HM32" s="198"/>
      <c r="HN32" s="198"/>
      <c r="HO32" s="198"/>
      <c r="HP32" s="198"/>
      <c r="HQ32" s="198"/>
      <c r="HR32" s="198"/>
      <c r="HS32" s="198"/>
      <c r="HT32" s="198"/>
      <c r="HU32" s="198"/>
      <c r="HV32" s="198"/>
      <c r="HW32" s="198"/>
      <c r="HX32" s="198"/>
      <c r="HY32" s="198"/>
      <c r="HZ32" s="198"/>
      <c r="IA32" s="198"/>
      <c r="IB32" s="198"/>
      <c r="IC32" s="198"/>
      <c r="ID32" s="198"/>
      <c r="IE32" s="198"/>
      <c r="IF32" s="198"/>
      <c r="IG32" s="198"/>
      <c r="IH32" s="198"/>
      <c r="II32" s="198"/>
      <c r="IJ32" s="198"/>
      <c r="IK32" s="198"/>
      <c r="IL32" s="198"/>
      <c r="IM32" s="198"/>
      <c r="IN32" s="198"/>
      <c r="IO32" s="198"/>
      <c r="IP32" s="198"/>
      <c r="IQ32" s="198"/>
      <c r="IR32" s="198"/>
      <c r="IS32" s="198"/>
      <c r="IT32" s="198"/>
      <c r="IU32" s="198"/>
      <c r="IV32" s="198"/>
      <c r="IW32" s="198"/>
      <c r="IX32" s="198"/>
      <c r="IY32" s="198"/>
      <c r="IZ32" s="198"/>
      <c r="JA32" s="198"/>
      <c r="JB32" s="198"/>
      <c r="JC32" s="198"/>
      <c r="JD32" s="198"/>
      <c r="JE32" s="198"/>
      <c r="JF32" s="198"/>
      <c r="JG32" s="198"/>
      <c r="JH32" s="198"/>
      <c r="JI32" s="198"/>
      <c r="JJ32" s="198"/>
      <c r="JK32" s="198"/>
      <c r="JL32" s="198"/>
      <c r="JM32" s="198"/>
      <c r="JN32" s="198"/>
      <c r="JO32" s="198"/>
      <c r="JP32" s="198"/>
      <c r="JQ32" s="198"/>
      <c r="JR32" s="198"/>
      <c r="JS32" s="198"/>
      <c r="JT32" s="198"/>
      <c r="JU32" s="198"/>
      <c r="JV32" s="198"/>
      <c r="JW32" s="198"/>
      <c r="JX32" s="198"/>
      <c r="JY32" s="198"/>
      <c r="JZ32" s="198"/>
      <c r="KA32" s="198"/>
      <c r="KB32" s="198"/>
      <c r="KC32" s="198"/>
      <c r="KD32" s="198"/>
      <c r="KE32" s="198"/>
      <c r="KF32" s="198"/>
      <c r="KG32" s="198"/>
      <c r="KH32" s="198"/>
      <c r="KI32" s="198"/>
      <c r="KJ32" s="198"/>
      <c r="KK32" s="198"/>
      <c r="KL32" s="198"/>
      <c r="KM32" s="198"/>
      <c r="KN32" s="198"/>
      <c r="KO32" s="198"/>
      <c r="KP32" s="198"/>
      <c r="KQ32" s="198"/>
      <c r="KR32" s="198"/>
      <c r="KS32" s="198"/>
      <c r="KT32" s="198"/>
      <c r="KU32" s="198"/>
      <c r="KV32" s="198"/>
      <c r="KW32" s="198"/>
      <c r="KX32" s="198"/>
      <c r="KY32" s="198"/>
      <c r="KZ32" s="199"/>
      <c r="LA32" s="199"/>
      <c r="LB32" s="199"/>
    </row>
    <row r="33" spans="1:314" s="202" customFormat="1" ht="21" customHeight="1">
      <c r="A33" s="201"/>
      <c r="B33" s="193" t="s">
        <v>34</v>
      </c>
      <c r="C33" s="228"/>
      <c r="D33" s="259">
        <v>0</v>
      </c>
      <c r="E33" s="230"/>
      <c r="F33" s="98"/>
      <c r="G33" s="191"/>
      <c r="H33" s="196"/>
      <c r="I33" s="196"/>
      <c r="J33" s="196"/>
      <c r="K33" s="196"/>
      <c r="L33" s="196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  <c r="BJ33" s="193"/>
      <c r="BK33" s="193"/>
      <c r="BL33" s="193"/>
      <c r="BM33" s="193"/>
      <c r="BN33" s="193"/>
      <c r="BO33" s="193"/>
      <c r="BP33" s="193"/>
      <c r="BQ33" s="193"/>
      <c r="BR33" s="193"/>
      <c r="BS33" s="193"/>
      <c r="BT33" s="193"/>
      <c r="BU33" s="193"/>
      <c r="BV33" s="193"/>
      <c r="BW33" s="193"/>
      <c r="BX33" s="197"/>
      <c r="BY33" s="198"/>
      <c r="BZ33" s="198"/>
      <c r="CA33" s="198"/>
      <c r="CB33" s="198"/>
      <c r="CC33" s="198"/>
      <c r="CD33" s="198"/>
      <c r="CE33" s="198"/>
      <c r="CF33" s="198"/>
      <c r="CG33" s="198"/>
      <c r="CH33" s="198"/>
      <c r="CI33" s="198"/>
      <c r="CJ33" s="198"/>
      <c r="CK33" s="198"/>
      <c r="CL33" s="198"/>
      <c r="CM33" s="198"/>
      <c r="CN33" s="198"/>
      <c r="CO33" s="198"/>
      <c r="CP33" s="198"/>
      <c r="CQ33" s="198"/>
      <c r="CR33" s="198"/>
      <c r="CS33" s="198"/>
      <c r="CT33" s="198"/>
      <c r="CU33" s="198"/>
      <c r="CV33" s="198"/>
      <c r="CW33" s="198"/>
      <c r="CX33" s="198"/>
      <c r="CY33" s="198"/>
      <c r="CZ33" s="198"/>
      <c r="DA33" s="198"/>
      <c r="DB33" s="198"/>
      <c r="DC33" s="198"/>
      <c r="DD33" s="198"/>
      <c r="DE33" s="198"/>
      <c r="DF33" s="198"/>
      <c r="DG33" s="198"/>
      <c r="DH33" s="198"/>
      <c r="DI33" s="198"/>
      <c r="DJ33" s="198"/>
      <c r="DK33" s="198"/>
      <c r="DL33" s="198"/>
      <c r="DM33" s="198"/>
      <c r="DN33" s="198"/>
      <c r="DO33" s="198"/>
      <c r="DP33" s="198"/>
      <c r="DQ33" s="198"/>
      <c r="DR33" s="198"/>
      <c r="DS33" s="198"/>
      <c r="DT33" s="198"/>
      <c r="DU33" s="198"/>
      <c r="DV33" s="198"/>
      <c r="DW33" s="198"/>
      <c r="DX33" s="198"/>
      <c r="DY33" s="198"/>
      <c r="DZ33" s="198"/>
      <c r="EA33" s="198"/>
      <c r="EB33" s="198"/>
      <c r="EC33" s="198"/>
      <c r="ED33" s="198"/>
      <c r="EE33" s="198"/>
      <c r="EF33" s="198"/>
      <c r="EG33" s="198"/>
      <c r="EH33" s="198"/>
      <c r="EI33" s="198"/>
      <c r="EJ33" s="198"/>
      <c r="EK33" s="198"/>
      <c r="EL33" s="198"/>
      <c r="EM33" s="198"/>
      <c r="EN33" s="198"/>
      <c r="EO33" s="198"/>
      <c r="EP33" s="198"/>
      <c r="EQ33" s="198"/>
      <c r="ER33" s="198"/>
      <c r="ES33" s="198"/>
      <c r="ET33" s="198"/>
      <c r="EU33" s="198"/>
      <c r="EV33" s="198"/>
      <c r="EW33" s="198"/>
      <c r="EX33" s="198"/>
      <c r="EY33" s="198"/>
      <c r="EZ33" s="198"/>
      <c r="FA33" s="198"/>
      <c r="FB33" s="198"/>
      <c r="FC33" s="198"/>
      <c r="FD33" s="198"/>
      <c r="FE33" s="198"/>
      <c r="FF33" s="198"/>
      <c r="FG33" s="198"/>
      <c r="FH33" s="198"/>
      <c r="FI33" s="198"/>
      <c r="FJ33" s="198"/>
      <c r="FK33" s="198"/>
      <c r="FL33" s="198"/>
      <c r="FM33" s="198"/>
      <c r="FN33" s="198"/>
      <c r="FO33" s="198"/>
      <c r="FP33" s="198"/>
      <c r="FQ33" s="198"/>
      <c r="FR33" s="198"/>
      <c r="FS33" s="198"/>
      <c r="FT33" s="198"/>
      <c r="FU33" s="198"/>
      <c r="FV33" s="198"/>
      <c r="FW33" s="198"/>
      <c r="FX33" s="198"/>
      <c r="FY33" s="198"/>
      <c r="FZ33" s="198"/>
      <c r="GA33" s="198"/>
      <c r="GB33" s="198"/>
      <c r="GC33" s="198"/>
      <c r="GD33" s="198"/>
      <c r="GE33" s="198"/>
      <c r="GF33" s="198"/>
      <c r="GG33" s="198"/>
      <c r="GH33" s="198"/>
      <c r="GI33" s="198"/>
      <c r="GJ33" s="198"/>
      <c r="GK33" s="198"/>
      <c r="GL33" s="198"/>
      <c r="GM33" s="198"/>
      <c r="GN33" s="198"/>
      <c r="GO33" s="198"/>
      <c r="GP33" s="198"/>
      <c r="GQ33" s="198"/>
      <c r="GR33" s="198"/>
      <c r="GS33" s="198"/>
      <c r="GT33" s="198"/>
      <c r="GU33" s="198"/>
      <c r="GV33" s="198"/>
      <c r="GW33" s="198"/>
      <c r="GX33" s="198"/>
      <c r="GY33" s="198"/>
      <c r="GZ33" s="198"/>
      <c r="HA33" s="198"/>
      <c r="HB33" s="198"/>
      <c r="HC33" s="198"/>
      <c r="HD33" s="198"/>
      <c r="HE33" s="198"/>
      <c r="HF33" s="198"/>
      <c r="HG33" s="198"/>
      <c r="HH33" s="198"/>
      <c r="HI33" s="198"/>
      <c r="HJ33" s="198"/>
      <c r="HK33" s="198"/>
      <c r="HL33" s="198"/>
      <c r="HM33" s="198"/>
      <c r="HN33" s="198"/>
      <c r="HO33" s="198"/>
      <c r="HP33" s="198"/>
      <c r="HQ33" s="198"/>
      <c r="HR33" s="198"/>
      <c r="HS33" s="198"/>
      <c r="HT33" s="198"/>
      <c r="HU33" s="198"/>
      <c r="HV33" s="198"/>
      <c r="HW33" s="198"/>
      <c r="HX33" s="198"/>
      <c r="HY33" s="198"/>
      <c r="HZ33" s="198"/>
      <c r="IA33" s="198"/>
      <c r="IB33" s="198"/>
      <c r="IC33" s="198"/>
      <c r="ID33" s="198"/>
      <c r="IE33" s="198"/>
      <c r="IF33" s="198"/>
      <c r="IG33" s="198"/>
      <c r="IH33" s="198"/>
      <c r="II33" s="198"/>
      <c r="IJ33" s="198"/>
      <c r="IK33" s="198"/>
      <c r="IL33" s="198"/>
      <c r="IM33" s="198"/>
      <c r="IN33" s="198"/>
      <c r="IO33" s="198"/>
      <c r="IP33" s="198"/>
      <c r="IQ33" s="198"/>
      <c r="IR33" s="198"/>
      <c r="IS33" s="198"/>
      <c r="IT33" s="198"/>
      <c r="IU33" s="198"/>
      <c r="IV33" s="198"/>
      <c r="IW33" s="198"/>
      <c r="IX33" s="198"/>
      <c r="IY33" s="198"/>
      <c r="IZ33" s="198"/>
      <c r="JA33" s="198"/>
      <c r="JB33" s="198"/>
      <c r="JC33" s="198"/>
      <c r="JD33" s="198"/>
      <c r="JE33" s="198"/>
      <c r="JF33" s="198"/>
      <c r="JG33" s="198"/>
      <c r="JH33" s="198"/>
      <c r="JI33" s="198"/>
      <c r="JJ33" s="198"/>
      <c r="JK33" s="198"/>
      <c r="JL33" s="198"/>
      <c r="JM33" s="198"/>
      <c r="JN33" s="198"/>
      <c r="JO33" s="198"/>
      <c r="JP33" s="198"/>
      <c r="JQ33" s="198"/>
      <c r="JR33" s="198"/>
      <c r="JS33" s="198"/>
      <c r="JT33" s="198"/>
      <c r="JU33" s="198"/>
      <c r="JV33" s="198"/>
      <c r="JW33" s="198"/>
      <c r="JX33" s="198"/>
      <c r="JY33" s="198"/>
      <c r="JZ33" s="198"/>
      <c r="KA33" s="198"/>
      <c r="KB33" s="198"/>
      <c r="KC33" s="198"/>
      <c r="KD33" s="198"/>
      <c r="KE33" s="198"/>
      <c r="KF33" s="198"/>
      <c r="KG33" s="198"/>
      <c r="KH33" s="198"/>
      <c r="KI33" s="198"/>
      <c r="KJ33" s="198"/>
      <c r="KK33" s="198"/>
      <c r="KL33" s="198"/>
      <c r="KM33" s="198"/>
      <c r="KN33" s="198"/>
      <c r="KO33" s="198"/>
      <c r="KP33" s="198"/>
      <c r="KQ33" s="198"/>
      <c r="KR33" s="198"/>
      <c r="KS33" s="198"/>
      <c r="KT33" s="198"/>
      <c r="KU33" s="198"/>
      <c r="KV33" s="198"/>
      <c r="KW33" s="198"/>
      <c r="KX33" s="198"/>
      <c r="KY33" s="198"/>
      <c r="KZ33" s="199"/>
      <c r="LA33" s="199"/>
      <c r="LB33" s="199"/>
    </row>
    <row r="34" spans="1:314" s="202" customFormat="1" ht="21" customHeight="1">
      <c r="A34" s="201"/>
      <c r="B34" s="193" t="s">
        <v>21</v>
      </c>
      <c r="C34" s="228"/>
      <c r="D34" s="259">
        <v>0</v>
      </c>
      <c r="E34" s="230"/>
      <c r="F34" s="98"/>
      <c r="G34" s="191"/>
      <c r="H34" s="196"/>
      <c r="I34" s="196"/>
      <c r="J34" s="196"/>
      <c r="K34" s="196"/>
      <c r="L34" s="196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3"/>
      <c r="BL34" s="193"/>
      <c r="BM34" s="193"/>
      <c r="BN34" s="193"/>
      <c r="BO34" s="193"/>
      <c r="BP34" s="193"/>
      <c r="BQ34" s="193"/>
      <c r="BR34" s="193"/>
      <c r="BS34" s="193"/>
      <c r="BT34" s="193"/>
      <c r="BU34" s="193"/>
      <c r="BV34" s="193"/>
      <c r="BW34" s="193"/>
      <c r="BX34" s="197"/>
      <c r="BY34" s="198"/>
      <c r="BZ34" s="198"/>
      <c r="CA34" s="198"/>
      <c r="CB34" s="198"/>
      <c r="CC34" s="198"/>
      <c r="CD34" s="198"/>
      <c r="CE34" s="198"/>
      <c r="CF34" s="198"/>
      <c r="CG34" s="198"/>
      <c r="CH34" s="198"/>
      <c r="CI34" s="198"/>
      <c r="CJ34" s="198"/>
      <c r="CK34" s="198"/>
      <c r="CL34" s="198"/>
      <c r="CM34" s="198"/>
      <c r="CN34" s="198"/>
      <c r="CO34" s="198"/>
      <c r="CP34" s="198"/>
      <c r="CQ34" s="198"/>
      <c r="CR34" s="198"/>
      <c r="CS34" s="198"/>
      <c r="CT34" s="198"/>
      <c r="CU34" s="198"/>
      <c r="CV34" s="198"/>
      <c r="CW34" s="198"/>
      <c r="CX34" s="198"/>
      <c r="CY34" s="198"/>
      <c r="CZ34" s="198"/>
      <c r="DA34" s="198"/>
      <c r="DB34" s="198"/>
      <c r="DC34" s="198"/>
      <c r="DD34" s="198"/>
      <c r="DE34" s="198"/>
      <c r="DF34" s="198"/>
      <c r="DG34" s="198"/>
      <c r="DH34" s="198"/>
      <c r="DI34" s="198"/>
      <c r="DJ34" s="198"/>
      <c r="DK34" s="198"/>
      <c r="DL34" s="198"/>
      <c r="DM34" s="198"/>
      <c r="DN34" s="198"/>
      <c r="DO34" s="198"/>
      <c r="DP34" s="198"/>
      <c r="DQ34" s="198"/>
      <c r="DR34" s="198"/>
      <c r="DS34" s="198"/>
      <c r="DT34" s="198"/>
      <c r="DU34" s="198"/>
      <c r="DV34" s="198"/>
      <c r="DW34" s="198"/>
      <c r="DX34" s="198"/>
      <c r="DY34" s="198"/>
      <c r="DZ34" s="198"/>
      <c r="EA34" s="198"/>
      <c r="EB34" s="198"/>
      <c r="EC34" s="198"/>
      <c r="ED34" s="198"/>
      <c r="EE34" s="198"/>
      <c r="EF34" s="198"/>
      <c r="EG34" s="198"/>
      <c r="EH34" s="198"/>
      <c r="EI34" s="198"/>
      <c r="EJ34" s="198"/>
      <c r="EK34" s="198"/>
      <c r="EL34" s="198"/>
      <c r="EM34" s="198"/>
      <c r="EN34" s="198"/>
      <c r="EO34" s="198"/>
      <c r="EP34" s="198"/>
      <c r="EQ34" s="198"/>
      <c r="ER34" s="198"/>
      <c r="ES34" s="198"/>
      <c r="ET34" s="198"/>
      <c r="EU34" s="198"/>
      <c r="EV34" s="198"/>
      <c r="EW34" s="198"/>
      <c r="EX34" s="198"/>
      <c r="EY34" s="198"/>
      <c r="EZ34" s="198"/>
      <c r="FA34" s="198"/>
      <c r="FB34" s="198"/>
      <c r="FC34" s="198"/>
      <c r="FD34" s="198"/>
      <c r="FE34" s="198"/>
      <c r="FF34" s="198"/>
      <c r="FG34" s="198"/>
      <c r="FH34" s="198"/>
      <c r="FI34" s="198"/>
      <c r="FJ34" s="198"/>
      <c r="FK34" s="198"/>
      <c r="FL34" s="198"/>
      <c r="FM34" s="198"/>
      <c r="FN34" s="198"/>
      <c r="FO34" s="198"/>
      <c r="FP34" s="198"/>
      <c r="FQ34" s="198"/>
      <c r="FR34" s="198"/>
      <c r="FS34" s="198"/>
      <c r="FT34" s="198"/>
      <c r="FU34" s="198"/>
      <c r="FV34" s="198"/>
      <c r="FW34" s="198"/>
      <c r="FX34" s="198"/>
      <c r="FY34" s="198"/>
      <c r="FZ34" s="198"/>
      <c r="GA34" s="198"/>
      <c r="GB34" s="198"/>
      <c r="GC34" s="198"/>
      <c r="GD34" s="198"/>
      <c r="GE34" s="198"/>
      <c r="GF34" s="198"/>
      <c r="GG34" s="198"/>
      <c r="GH34" s="198"/>
      <c r="GI34" s="198"/>
      <c r="GJ34" s="198"/>
      <c r="GK34" s="198"/>
      <c r="GL34" s="198"/>
      <c r="GM34" s="198"/>
      <c r="GN34" s="198"/>
      <c r="GO34" s="198"/>
      <c r="GP34" s="198"/>
      <c r="GQ34" s="198"/>
      <c r="GR34" s="198"/>
      <c r="GS34" s="198"/>
      <c r="GT34" s="198"/>
      <c r="GU34" s="198"/>
      <c r="GV34" s="198"/>
      <c r="GW34" s="198"/>
      <c r="GX34" s="198"/>
      <c r="GY34" s="198"/>
      <c r="GZ34" s="198"/>
      <c r="HA34" s="198"/>
      <c r="HB34" s="198"/>
      <c r="HC34" s="198"/>
      <c r="HD34" s="198"/>
      <c r="HE34" s="198"/>
      <c r="HF34" s="198"/>
      <c r="HG34" s="198"/>
      <c r="HH34" s="198"/>
      <c r="HI34" s="198"/>
      <c r="HJ34" s="198"/>
      <c r="HK34" s="198"/>
      <c r="HL34" s="198"/>
      <c r="HM34" s="198"/>
      <c r="HN34" s="198"/>
      <c r="HO34" s="198"/>
      <c r="HP34" s="198"/>
      <c r="HQ34" s="198"/>
      <c r="HR34" s="198"/>
      <c r="HS34" s="198"/>
      <c r="HT34" s="198"/>
      <c r="HU34" s="198"/>
      <c r="HV34" s="198"/>
      <c r="HW34" s="198"/>
      <c r="HX34" s="198"/>
      <c r="HY34" s="198"/>
      <c r="HZ34" s="198"/>
      <c r="IA34" s="198"/>
      <c r="IB34" s="198"/>
      <c r="IC34" s="198"/>
      <c r="ID34" s="198"/>
      <c r="IE34" s="198"/>
      <c r="IF34" s="198"/>
      <c r="IG34" s="198"/>
      <c r="IH34" s="198"/>
      <c r="II34" s="198"/>
      <c r="IJ34" s="198"/>
      <c r="IK34" s="198"/>
      <c r="IL34" s="198"/>
      <c r="IM34" s="198"/>
      <c r="IN34" s="198"/>
      <c r="IO34" s="198"/>
      <c r="IP34" s="198"/>
      <c r="IQ34" s="198"/>
      <c r="IR34" s="198"/>
      <c r="IS34" s="198"/>
      <c r="IT34" s="198"/>
      <c r="IU34" s="198"/>
      <c r="IV34" s="198"/>
      <c r="IW34" s="198"/>
      <c r="IX34" s="198"/>
      <c r="IY34" s="198"/>
      <c r="IZ34" s="198"/>
      <c r="JA34" s="198"/>
      <c r="JB34" s="198"/>
      <c r="JC34" s="198"/>
      <c r="JD34" s="198"/>
      <c r="JE34" s="198"/>
      <c r="JF34" s="198"/>
      <c r="JG34" s="198"/>
      <c r="JH34" s="198"/>
      <c r="JI34" s="198"/>
      <c r="JJ34" s="198"/>
      <c r="JK34" s="198"/>
      <c r="JL34" s="198"/>
      <c r="JM34" s="198"/>
      <c r="JN34" s="198"/>
      <c r="JO34" s="198"/>
      <c r="JP34" s="198"/>
      <c r="JQ34" s="198"/>
      <c r="JR34" s="198"/>
      <c r="JS34" s="198"/>
      <c r="JT34" s="198"/>
      <c r="JU34" s="198"/>
      <c r="JV34" s="198"/>
      <c r="JW34" s="198"/>
      <c r="JX34" s="198"/>
      <c r="JY34" s="198"/>
      <c r="JZ34" s="198"/>
      <c r="KA34" s="198"/>
      <c r="KB34" s="198"/>
      <c r="KC34" s="198"/>
      <c r="KD34" s="198"/>
      <c r="KE34" s="198"/>
      <c r="KF34" s="198"/>
      <c r="KG34" s="198"/>
      <c r="KH34" s="198"/>
      <c r="KI34" s="198"/>
      <c r="KJ34" s="198"/>
      <c r="KK34" s="198"/>
      <c r="KL34" s="198"/>
      <c r="KM34" s="198"/>
      <c r="KN34" s="198"/>
      <c r="KO34" s="198"/>
      <c r="KP34" s="198"/>
      <c r="KQ34" s="198"/>
      <c r="KR34" s="198"/>
      <c r="KS34" s="198"/>
      <c r="KT34" s="198"/>
      <c r="KU34" s="198"/>
      <c r="KV34" s="198"/>
      <c r="KW34" s="198"/>
      <c r="KX34" s="198"/>
      <c r="KY34" s="198"/>
      <c r="KZ34" s="199"/>
      <c r="LA34" s="199"/>
      <c r="LB34" s="199"/>
    </row>
    <row r="35" spans="1:314" s="202" customFormat="1" ht="21" customHeight="1">
      <c r="A35" s="201"/>
      <c r="B35" s="284" t="s">
        <v>35</v>
      </c>
      <c r="C35" s="283">
        <v>44137</v>
      </c>
      <c r="D35" s="259">
        <v>0.1</v>
      </c>
      <c r="E35" s="283"/>
      <c r="F35" s="98"/>
      <c r="G35" s="191"/>
      <c r="H35" s="196"/>
      <c r="I35" s="196"/>
      <c r="J35" s="196"/>
      <c r="K35" s="196"/>
      <c r="L35" s="196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  <c r="BL35" s="193"/>
      <c r="BM35" s="193"/>
      <c r="BN35" s="193"/>
      <c r="BO35" s="193"/>
      <c r="BP35" s="193"/>
      <c r="BQ35" s="193"/>
      <c r="BR35" s="193"/>
      <c r="BS35" s="193"/>
      <c r="BT35" s="193"/>
      <c r="BU35" s="193"/>
      <c r="BV35" s="193"/>
      <c r="BW35" s="193"/>
      <c r="BX35" s="197"/>
      <c r="BY35" s="198"/>
      <c r="BZ35" s="198"/>
      <c r="CA35" s="198"/>
      <c r="CB35" s="198"/>
      <c r="CC35" s="198"/>
      <c r="CD35" s="198"/>
      <c r="CE35" s="198"/>
      <c r="CF35" s="198"/>
      <c r="CG35" s="198"/>
      <c r="CH35" s="198"/>
      <c r="CI35" s="198"/>
      <c r="CJ35" s="198"/>
      <c r="CK35" s="198"/>
      <c r="CL35" s="198"/>
      <c r="CM35" s="198"/>
      <c r="CN35" s="198"/>
      <c r="CO35" s="198"/>
      <c r="CP35" s="198"/>
      <c r="CQ35" s="198"/>
      <c r="CR35" s="198"/>
      <c r="CS35" s="198"/>
      <c r="CT35" s="198"/>
      <c r="CU35" s="198"/>
      <c r="CV35" s="198"/>
      <c r="CW35" s="198"/>
      <c r="CX35" s="198"/>
      <c r="CY35" s="198"/>
      <c r="CZ35" s="198"/>
      <c r="DA35" s="198"/>
      <c r="DB35" s="198"/>
      <c r="DC35" s="198"/>
      <c r="DD35" s="198"/>
      <c r="DE35" s="198"/>
      <c r="DF35" s="198"/>
      <c r="DG35" s="198"/>
      <c r="DH35" s="198"/>
      <c r="DI35" s="198"/>
      <c r="DJ35" s="198"/>
      <c r="DK35" s="198"/>
      <c r="DL35" s="198"/>
      <c r="DM35" s="198"/>
      <c r="DN35" s="198"/>
      <c r="DO35" s="198"/>
      <c r="DP35" s="198"/>
      <c r="DQ35" s="198"/>
      <c r="DR35" s="198"/>
      <c r="DS35" s="198"/>
      <c r="DT35" s="198"/>
      <c r="DU35" s="198"/>
      <c r="DV35" s="198"/>
      <c r="DW35" s="198"/>
      <c r="DX35" s="198"/>
      <c r="DY35" s="198"/>
      <c r="DZ35" s="198"/>
      <c r="EA35" s="198"/>
      <c r="EB35" s="198"/>
      <c r="EC35" s="198"/>
      <c r="ED35" s="198"/>
      <c r="EE35" s="198"/>
      <c r="EF35" s="198"/>
      <c r="EG35" s="198"/>
      <c r="EH35" s="198"/>
      <c r="EI35" s="198"/>
      <c r="EJ35" s="198"/>
      <c r="EK35" s="198"/>
      <c r="EL35" s="198"/>
      <c r="EM35" s="198"/>
      <c r="EN35" s="198"/>
      <c r="EO35" s="198"/>
      <c r="EP35" s="198"/>
      <c r="EQ35" s="198"/>
      <c r="ER35" s="198"/>
      <c r="ES35" s="198"/>
      <c r="ET35" s="198"/>
      <c r="EU35" s="198"/>
      <c r="EV35" s="198"/>
      <c r="EW35" s="198"/>
      <c r="EX35" s="198"/>
      <c r="EY35" s="198"/>
      <c r="EZ35" s="198"/>
      <c r="FA35" s="198"/>
      <c r="FB35" s="198"/>
      <c r="FC35" s="198"/>
      <c r="FD35" s="198"/>
      <c r="FE35" s="198"/>
      <c r="FF35" s="198"/>
      <c r="FG35" s="198"/>
      <c r="FH35" s="198"/>
      <c r="FI35" s="198"/>
      <c r="FJ35" s="198"/>
      <c r="FK35" s="198"/>
      <c r="FL35" s="198"/>
      <c r="FM35" s="198"/>
      <c r="FN35" s="198"/>
      <c r="FO35" s="198"/>
      <c r="FP35" s="198"/>
      <c r="FQ35" s="198"/>
      <c r="FR35" s="198"/>
      <c r="FS35" s="198"/>
      <c r="FT35" s="198"/>
      <c r="FU35" s="198"/>
      <c r="FV35" s="198"/>
      <c r="FW35" s="198"/>
      <c r="FX35" s="198"/>
      <c r="FY35" s="198"/>
      <c r="FZ35" s="198"/>
      <c r="GA35" s="198"/>
      <c r="GB35" s="198"/>
      <c r="GC35" s="198"/>
      <c r="GD35" s="198"/>
      <c r="GE35" s="198"/>
      <c r="GF35" s="198"/>
      <c r="GG35" s="198"/>
      <c r="GH35" s="198"/>
      <c r="GI35" s="198"/>
      <c r="GJ35" s="198"/>
      <c r="GK35" s="198"/>
      <c r="GL35" s="198"/>
      <c r="GM35" s="198"/>
      <c r="GN35" s="198"/>
      <c r="GO35" s="198"/>
      <c r="GP35" s="198"/>
      <c r="GQ35" s="198"/>
      <c r="GR35" s="198"/>
      <c r="GS35" s="198"/>
      <c r="GT35" s="198"/>
      <c r="GU35" s="198"/>
      <c r="GV35" s="198"/>
      <c r="GW35" s="198"/>
      <c r="GX35" s="198"/>
      <c r="GY35" s="198"/>
      <c r="GZ35" s="198"/>
      <c r="HA35" s="198"/>
      <c r="HB35" s="198"/>
      <c r="HC35" s="198"/>
      <c r="HD35" s="198"/>
      <c r="HE35" s="198"/>
      <c r="HF35" s="198"/>
      <c r="HG35" s="198"/>
      <c r="HH35" s="198"/>
      <c r="HI35" s="198"/>
      <c r="HJ35" s="198"/>
      <c r="HK35" s="198"/>
      <c r="HL35" s="198"/>
      <c r="HM35" s="198"/>
      <c r="HN35" s="198"/>
      <c r="HO35" s="198"/>
      <c r="HP35" s="198"/>
      <c r="HQ35" s="198"/>
      <c r="HR35" s="198"/>
      <c r="HS35" s="198"/>
      <c r="HT35" s="198"/>
      <c r="HU35" s="198"/>
      <c r="HV35" s="198"/>
      <c r="HW35" s="198"/>
      <c r="HX35" s="198"/>
      <c r="HY35" s="198"/>
      <c r="HZ35" s="198"/>
      <c r="IA35" s="198"/>
      <c r="IB35" s="198"/>
      <c r="IC35" s="198"/>
      <c r="ID35" s="198"/>
      <c r="IE35" s="198"/>
      <c r="IF35" s="198"/>
      <c r="IG35" s="198"/>
      <c r="IH35" s="198"/>
      <c r="II35" s="198"/>
      <c r="IJ35" s="198"/>
      <c r="IK35" s="198"/>
      <c r="IL35" s="198"/>
      <c r="IM35" s="198"/>
      <c r="IN35" s="198"/>
      <c r="IO35" s="198"/>
      <c r="IP35" s="198"/>
      <c r="IQ35" s="198"/>
      <c r="IR35" s="198"/>
      <c r="IS35" s="198"/>
      <c r="IT35" s="198"/>
      <c r="IU35" s="198"/>
      <c r="IV35" s="198"/>
      <c r="IW35" s="198"/>
      <c r="IX35" s="198"/>
      <c r="IY35" s="198"/>
      <c r="IZ35" s="198"/>
      <c r="JA35" s="198"/>
      <c r="JB35" s="198"/>
      <c r="JC35" s="198"/>
      <c r="JD35" s="198"/>
      <c r="JE35" s="198"/>
      <c r="JF35" s="198"/>
      <c r="JG35" s="198"/>
      <c r="JH35" s="198"/>
      <c r="JI35" s="198"/>
      <c r="JJ35" s="198"/>
      <c r="JK35" s="198"/>
      <c r="JL35" s="198"/>
      <c r="JM35" s="198"/>
      <c r="JN35" s="198"/>
      <c r="JO35" s="198"/>
      <c r="JP35" s="198"/>
      <c r="JQ35" s="198"/>
      <c r="JR35" s="198"/>
      <c r="JS35" s="198"/>
      <c r="JT35" s="198"/>
      <c r="JU35" s="198"/>
      <c r="JV35" s="198"/>
      <c r="JW35" s="198"/>
      <c r="JX35" s="198"/>
      <c r="JY35" s="198"/>
      <c r="JZ35" s="198"/>
      <c r="KA35" s="198"/>
      <c r="KB35" s="198"/>
      <c r="KC35" s="198"/>
      <c r="KD35" s="198"/>
      <c r="KE35" s="198"/>
      <c r="KF35" s="198"/>
      <c r="KG35" s="198"/>
      <c r="KH35" s="198"/>
      <c r="KI35" s="198"/>
      <c r="KJ35" s="198"/>
      <c r="KK35" s="198"/>
      <c r="KL35" s="198"/>
      <c r="KM35" s="198"/>
      <c r="KN35" s="198"/>
      <c r="KO35" s="198"/>
      <c r="KP35" s="198"/>
      <c r="KQ35" s="198"/>
      <c r="KR35" s="198"/>
      <c r="KS35" s="198"/>
      <c r="KT35" s="198"/>
      <c r="KU35" s="198"/>
      <c r="KV35" s="198"/>
      <c r="KW35" s="198"/>
      <c r="KX35" s="198"/>
      <c r="KY35" s="198"/>
      <c r="KZ35" s="199"/>
      <c r="LA35" s="199"/>
      <c r="LB35" s="199"/>
    </row>
    <row r="36" spans="1:314" s="202" customFormat="1" ht="21" customHeight="1">
      <c r="A36" s="201"/>
      <c r="B36" s="194"/>
      <c r="C36" s="228"/>
      <c r="D36" s="229"/>
      <c r="E36" s="230"/>
      <c r="F36" s="98"/>
      <c r="G36" s="191"/>
      <c r="H36" s="196"/>
      <c r="I36" s="196"/>
      <c r="J36" s="196"/>
      <c r="K36" s="196"/>
      <c r="L36" s="196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  <c r="BL36" s="193"/>
      <c r="BM36" s="193"/>
      <c r="BN36" s="193"/>
      <c r="BO36" s="193"/>
      <c r="BP36" s="193"/>
      <c r="BQ36" s="193"/>
      <c r="BR36" s="193"/>
      <c r="BS36" s="193"/>
      <c r="BT36" s="193"/>
      <c r="BU36" s="193"/>
      <c r="BV36" s="193"/>
      <c r="BW36" s="193"/>
      <c r="BX36" s="197"/>
      <c r="BY36" s="198"/>
      <c r="BZ36" s="198"/>
      <c r="CA36" s="198"/>
      <c r="CB36" s="198"/>
      <c r="CC36" s="198"/>
      <c r="CD36" s="198"/>
      <c r="CE36" s="198"/>
      <c r="CF36" s="198"/>
      <c r="CG36" s="198"/>
      <c r="CH36" s="198"/>
      <c r="CI36" s="198"/>
      <c r="CJ36" s="198"/>
      <c r="CK36" s="198"/>
      <c r="CL36" s="198"/>
      <c r="CM36" s="198"/>
      <c r="CN36" s="198"/>
      <c r="CO36" s="198"/>
      <c r="CP36" s="198"/>
      <c r="CQ36" s="198"/>
      <c r="CR36" s="198"/>
      <c r="CS36" s="198"/>
      <c r="CT36" s="198"/>
      <c r="CU36" s="198"/>
      <c r="CV36" s="198"/>
      <c r="CW36" s="198"/>
      <c r="CX36" s="198"/>
      <c r="CY36" s="198"/>
      <c r="CZ36" s="198"/>
      <c r="DA36" s="198"/>
      <c r="DB36" s="198"/>
      <c r="DC36" s="198"/>
      <c r="DD36" s="198"/>
      <c r="DE36" s="198"/>
      <c r="DF36" s="198"/>
      <c r="DG36" s="198"/>
      <c r="DH36" s="198"/>
      <c r="DI36" s="198"/>
      <c r="DJ36" s="198"/>
      <c r="DK36" s="198"/>
      <c r="DL36" s="198"/>
      <c r="DM36" s="198"/>
      <c r="DN36" s="198"/>
      <c r="DO36" s="198"/>
      <c r="DP36" s="198"/>
      <c r="DQ36" s="198"/>
      <c r="DR36" s="198"/>
      <c r="DS36" s="198"/>
      <c r="DT36" s="198"/>
      <c r="DU36" s="198"/>
      <c r="DV36" s="198"/>
      <c r="DW36" s="198"/>
      <c r="DX36" s="198"/>
      <c r="DY36" s="198"/>
      <c r="DZ36" s="198"/>
      <c r="EA36" s="198"/>
      <c r="EB36" s="198"/>
      <c r="EC36" s="198"/>
      <c r="ED36" s="198"/>
      <c r="EE36" s="198"/>
      <c r="EF36" s="198"/>
      <c r="EG36" s="198"/>
      <c r="EH36" s="198"/>
      <c r="EI36" s="198"/>
      <c r="EJ36" s="198"/>
      <c r="EK36" s="198"/>
      <c r="EL36" s="198"/>
      <c r="EM36" s="198"/>
      <c r="EN36" s="198"/>
      <c r="EO36" s="198"/>
      <c r="EP36" s="198"/>
      <c r="EQ36" s="198"/>
      <c r="ER36" s="198"/>
      <c r="ES36" s="198"/>
      <c r="ET36" s="198"/>
      <c r="EU36" s="198"/>
      <c r="EV36" s="198"/>
      <c r="EW36" s="198"/>
      <c r="EX36" s="198"/>
      <c r="EY36" s="198"/>
      <c r="EZ36" s="198"/>
      <c r="FA36" s="198"/>
      <c r="FB36" s="198"/>
      <c r="FC36" s="198"/>
      <c r="FD36" s="198"/>
      <c r="FE36" s="198"/>
      <c r="FF36" s="198"/>
      <c r="FG36" s="198"/>
      <c r="FH36" s="198"/>
      <c r="FI36" s="198"/>
      <c r="FJ36" s="198"/>
      <c r="FK36" s="198"/>
      <c r="FL36" s="198"/>
      <c r="FM36" s="198"/>
      <c r="FN36" s="198"/>
      <c r="FO36" s="198"/>
      <c r="FP36" s="198"/>
      <c r="FQ36" s="198"/>
      <c r="FR36" s="198"/>
      <c r="FS36" s="198"/>
      <c r="FT36" s="198"/>
      <c r="FU36" s="198"/>
      <c r="FV36" s="198"/>
      <c r="FW36" s="198"/>
      <c r="FX36" s="198"/>
      <c r="FY36" s="198"/>
      <c r="FZ36" s="198"/>
      <c r="GA36" s="198"/>
      <c r="GB36" s="198"/>
      <c r="GC36" s="198"/>
      <c r="GD36" s="198"/>
      <c r="GE36" s="198"/>
      <c r="GF36" s="198"/>
      <c r="GG36" s="198"/>
      <c r="GH36" s="198"/>
      <c r="GI36" s="198"/>
      <c r="GJ36" s="198"/>
      <c r="GK36" s="198"/>
      <c r="GL36" s="198"/>
      <c r="GM36" s="198"/>
      <c r="GN36" s="198"/>
      <c r="GO36" s="198"/>
      <c r="GP36" s="198"/>
      <c r="GQ36" s="198"/>
      <c r="GR36" s="198"/>
      <c r="GS36" s="198"/>
      <c r="GT36" s="198"/>
      <c r="GU36" s="198"/>
      <c r="GV36" s="198"/>
      <c r="GW36" s="198"/>
      <c r="GX36" s="198"/>
      <c r="GY36" s="198"/>
      <c r="GZ36" s="198"/>
      <c r="HA36" s="198"/>
      <c r="HB36" s="198"/>
      <c r="HC36" s="198"/>
      <c r="HD36" s="198"/>
      <c r="HE36" s="198"/>
      <c r="HF36" s="198"/>
      <c r="HG36" s="198"/>
      <c r="HH36" s="198"/>
      <c r="HI36" s="198"/>
      <c r="HJ36" s="198"/>
      <c r="HK36" s="198"/>
      <c r="HL36" s="198"/>
      <c r="HM36" s="198"/>
      <c r="HN36" s="198"/>
      <c r="HO36" s="198"/>
      <c r="HP36" s="198"/>
      <c r="HQ36" s="198"/>
      <c r="HR36" s="198"/>
      <c r="HS36" s="198"/>
      <c r="HT36" s="198"/>
      <c r="HU36" s="198"/>
      <c r="HV36" s="198"/>
      <c r="HW36" s="198"/>
      <c r="HX36" s="198"/>
      <c r="HY36" s="198"/>
      <c r="HZ36" s="198"/>
      <c r="IA36" s="198"/>
      <c r="IB36" s="198"/>
      <c r="IC36" s="198"/>
      <c r="ID36" s="198"/>
      <c r="IE36" s="198"/>
      <c r="IF36" s="198"/>
      <c r="IG36" s="198"/>
      <c r="IH36" s="198"/>
      <c r="II36" s="198"/>
      <c r="IJ36" s="198"/>
      <c r="IK36" s="198"/>
      <c r="IL36" s="198"/>
      <c r="IM36" s="198"/>
      <c r="IN36" s="198"/>
      <c r="IO36" s="198"/>
      <c r="IP36" s="198"/>
      <c r="IQ36" s="198"/>
      <c r="IR36" s="198"/>
      <c r="IS36" s="198"/>
      <c r="IT36" s="198"/>
      <c r="IU36" s="198"/>
      <c r="IV36" s="198"/>
      <c r="IW36" s="198"/>
      <c r="IX36" s="198"/>
      <c r="IY36" s="198"/>
      <c r="IZ36" s="198"/>
      <c r="JA36" s="198"/>
      <c r="JB36" s="198"/>
      <c r="JC36" s="198"/>
      <c r="JD36" s="198"/>
      <c r="JE36" s="198"/>
      <c r="JF36" s="198"/>
      <c r="JG36" s="198"/>
      <c r="JH36" s="198"/>
      <c r="JI36" s="198"/>
      <c r="JJ36" s="198"/>
      <c r="JK36" s="198"/>
      <c r="JL36" s="198"/>
      <c r="JM36" s="198"/>
      <c r="JN36" s="198"/>
      <c r="JO36" s="198"/>
      <c r="JP36" s="198"/>
      <c r="JQ36" s="198"/>
      <c r="JR36" s="198"/>
      <c r="JS36" s="198"/>
      <c r="JT36" s="198"/>
      <c r="JU36" s="198"/>
      <c r="JV36" s="198"/>
      <c r="JW36" s="198"/>
      <c r="JX36" s="198"/>
      <c r="JY36" s="198"/>
      <c r="JZ36" s="198"/>
      <c r="KA36" s="198"/>
      <c r="KB36" s="198"/>
      <c r="KC36" s="198"/>
      <c r="KD36" s="198"/>
      <c r="KE36" s="198"/>
      <c r="KF36" s="198"/>
      <c r="KG36" s="198"/>
      <c r="KH36" s="198"/>
      <c r="KI36" s="198"/>
      <c r="KJ36" s="198"/>
      <c r="KK36" s="198"/>
      <c r="KL36" s="198"/>
      <c r="KM36" s="198"/>
      <c r="KN36" s="198"/>
      <c r="KO36" s="198"/>
      <c r="KP36" s="198"/>
      <c r="KQ36" s="198"/>
      <c r="KR36" s="198"/>
      <c r="KS36" s="198"/>
      <c r="KT36" s="198"/>
      <c r="KU36" s="198"/>
      <c r="KV36" s="198"/>
      <c r="KW36" s="198"/>
      <c r="KX36" s="198"/>
      <c r="KY36" s="198"/>
      <c r="KZ36" s="199"/>
      <c r="LA36" s="199"/>
      <c r="LB36" s="199"/>
    </row>
    <row r="37" spans="1:314" s="138" customFormat="1" ht="1.9" customHeight="1">
      <c r="A37" s="105"/>
      <c r="B37" s="74"/>
      <c r="C37" s="222"/>
      <c r="D37" s="233"/>
      <c r="E37" s="224"/>
      <c r="F37" s="98" t="str">
        <f t="shared" si="74"/>
        <v/>
      </c>
      <c r="G37" s="82"/>
      <c r="H37" s="82"/>
      <c r="I37" s="82"/>
      <c r="J37" s="82"/>
      <c r="K37" s="82"/>
      <c r="L37" s="82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80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  <c r="CT37" s="144"/>
      <c r="CU37" s="144"/>
      <c r="CV37" s="144"/>
      <c r="CW37" s="144"/>
      <c r="CX37" s="144"/>
      <c r="CY37" s="144"/>
      <c r="CZ37" s="144"/>
      <c r="DA37" s="144"/>
      <c r="DB37" s="144"/>
      <c r="DC37" s="144"/>
      <c r="DD37" s="144"/>
      <c r="DE37" s="144"/>
      <c r="DF37" s="144"/>
      <c r="DG37" s="144"/>
      <c r="DH37" s="144"/>
      <c r="DI37" s="144"/>
      <c r="DJ37" s="144"/>
      <c r="DK37" s="144"/>
      <c r="DL37" s="144"/>
      <c r="DM37" s="144"/>
      <c r="DN37" s="144"/>
      <c r="DO37" s="144"/>
      <c r="DP37" s="144"/>
      <c r="DQ37" s="144"/>
      <c r="DR37" s="144"/>
      <c r="DS37" s="144"/>
      <c r="DT37" s="144"/>
      <c r="DU37" s="144"/>
      <c r="DV37" s="144"/>
      <c r="DW37" s="144"/>
      <c r="DX37" s="144"/>
      <c r="DY37" s="144"/>
      <c r="DZ37" s="144"/>
      <c r="EA37" s="144"/>
      <c r="EB37" s="144"/>
      <c r="EC37" s="144"/>
      <c r="ED37" s="144"/>
      <c r="EE37" s="144"/>
      <c r="EF37" s="144"/>
      <c r="EG37" s="144"/>
      <c r="EH37" s="144"/>
      <c r="EI37" s="144"/>
      <c r="EJ37" s="144"/>
      <c r="EK37" s="144"/>
      <c r="EL37" s="144"/>
      <c r="EM37" s="144"/>
      <c r="EN37" s="144"/>
      <c r="EO37" s="144"/>
      <c r="EP37" s="144"/>
      <c r="EQ37" s="144"/>
      <c r="ER37" s="144"/>
      <c r="ES37" s="144"/>
      <c r="ET37" s="144"/>
      <c r="EU37" s="144"/>
      <c r="EV37" s="144"/>
      <c r="EW37" s="144"/>
      <c r="EX37" s="144"/>
      <c r="EY37" s="144"/>
      <c r="EZ37" s="144"/>
      <c r="FA37" s="144"/>
      <c r="FB37" s="144"/>
      <c r="FC37" s="144"/>
      <c r="FD37" s="144"/>
      <c r="FE37" s="144"/>
      <c r="FF37" s="144"/>
      <c r="FG37" s="144"/>
      <c r="FH37" s="144"/>
      <c r="FI37" s="144"/>
      <c r="FJ37" s="144"/>
      <c r="FK37" s="144"/>
      <c r="FL37" s="144"/>
      <c r="FM37" s="144"/>
      <c r="FN37" s="144"/>
      <c r="FO37" s="144"/>
      <c r="FP37" s="144"/>
      <c r="FQ37" s="144"/>
      <c r="FR37" s="144"/>
      <c r="FS37" s="144"/>
      <c r="FT37" s="144"/>
      <c r="FU37" s="144"/>
      <c r="FV37" s="144"/>
      <c r="FW37" s="144"/>
      <c r="FX37" s="144"/>
      <c r="FY37" s="144"/>
      <c r="FZ37" s="144"/>
      <c r="GA37" s="144"/>
      <c r="GB37" s="144"/>
      <c r="GC37" s="144"/>
      <c r="GD37" s="144"/>
      <c r="GE37" s="144"/>
      <c r="GF37" s="144"/>
      <c r="GG37" s="144"/>
      <c r="GH37" s="144"/>
      <c r="GI37" s="144"/>
      <c r="GJ37" s="144"/>
      <c r="GK37" s="144"/>
      <c r="GL37" s="144"/>
      <c r="GM37" s="144"/>
      <c r="GN37" s="144"/>
      <c r="GO37" s="144"/>
      <c r="GP37" s="144"/>
      <c r="GQ37" s="144"/>
      <c r="GR37" s="144"/>
      <c r="GS37" s="144"/>
      <c r="GT37" s="144"/>
      <c r="GU37" s="144"/>
      <c r="GV37" s="144"/>
      <c r="GW37" s="144"/>
      <c r="GX37" s="144"/>
      <c r="GY37" s="144"/>
      <c r="GZ37" s="144"/>
      <c r="HA37" s="144"/>
      <c r="HB37" s="144"/>
      <c r="HC37" s="144"/>
      <c r="HD37" s="144"/>
      <c r="HE37" s="144"/>
      <c r="HF37" s="144"/>
      <c r="HG37" s="144"/>
      <c r="HH37" s="144"/>
      <c r="HI37" s="144"/>
      <c r="HJ37" s="144"/>
      <c r="HK37" s="144"/>
      <c r="HL37" s="144"/>
      <c r="HM37" s="144"/>
      <c r="HN37" s="144"/>
      <c r="HO37" s="144"/>
      <c r="HP37" s="144"/>
      <c r="HQ37" s="144"/>
      <c r="HR37" s="144"/>
      <c r="HS37" s="144"/>
      <c r="HT37" s="144"/>
      <c r="HU37" s="144"/>
      <c r="HV37" s="144"/>
      <c r="HW37" s="144"/>
      <c r="HX37" s="144"/>
      <c r="HY37" s="144"/>
      <c r="HZ37" s="144"/>
      <c r="IA37" s="144"/>
      <c r="IB37" s="144"/>
      <c r="IC37" s="144"/>
      <c r="ID37" s="144"/>
      <c r="IE37" s="144"/>
      <c r="IF37" s="144"/>
      <c r="IG37" s="144"/>
      <c r="IH37" s="144"/>
      <c r="II37" s="144"/>
      <c r="IJ37" s="144"/>
      <c r="IK37" s="144"/>
      <c r="IL37" s="144"/>
      <c r="IM37" s="144"/>
      <c r="IN37" s="144"/>
      <c r="IO37" s="144"/>
      <c r="IP37" s="144"/>
      <c r="IQ37" s="144"/>
      <c r="IR37" s="144"/>
      <c r="IS37" s="144"/>
      <c r="IT37" s="144"/>
      <c r="IU37" s="144"/>
      <c r="IV37" s="144"/>
      <c r="IW37" s="144"/>
      <c r="IX37" s="144"/>
      <c r="IY37" s="144"/>
      <c r="IZ37" s="144"/>
      <c r="JA37" s="144"/>
      <c r="JB37" s="144"/>
      <c r="JC37" s="144"/>
      <c r="JD37" s="144"/>
      <c r="JE37" s="144"/>
      <c r="JF37" s="144"/>
      <c r="JG37" s="144"/>
      <c r="JH37" s="144"/>
      <c r="JI37" s="144"/>
      <c r="JJ37" s="144"/>
      <c r="JK37" s="144"/>
      <c r="JL37" s="144"/>
      <c r="JM37" s="144"/>
      <c r="JN37" s="144"/>
      <c r="JO37" s="144"/>
      <c r="JP37" s="144"/>
      <c r="JQ37" s="144"/>
      <c r="JR37" s="144"/>
      <c r="JS37" s="144"/>
      <c r="JT37" s="144"/>
      <c r="JU37" s="144"/>
      <c r="JV37" s="144"/>
      <c r="JW37" s="144"/>
      <c r="JX37" s="144"/>
      <c r="JY37" s="144"/>
      <c r="JZ37" s="144"/>
      <c r="KA37" s="144"/>
      <c r="KB37" s="144"/>
      <c r="KC37" s="144"/>
      <c r="KD37" s="144"/>
      <c r="KE37" s="144"/>
      <c r="KF37" s="144"/>
      <c r="KG37" s="144"/>
      <c r="KH37" s="144"/>
      <c r="KI37" s="144"/>
      <c r="KJ37" s="144"/>
      <c r="KK37" s="144"/>
      <c r="KL37" s="144"/>
      <c r="KM37" s="144"/>
      <c r="KN37" s="144"/>
      <c r="KO37" s="144"/>
      <c r="KP37" s="144"/>
      <c r="KQ37" s="144"/>
      <c r="KR37" s="144"/>
      <c r="KS37" s="144"/>
      <c r="KT37" s="144"/>
      <c r="KU37" s="144"/>
      <c r="KV37" s="144"/>
      <c r="KW37" s="144"/>
      <c r="KX37" s="144"/>
      <c r="KY37" s="144"/>
      <c r="KZ37" s="145"/>
      <c r="LA37" s="145"/>
      <c r="LB37" s="145"/>
    </row>
    <row r="38" spans="1:314" s="138" customFormat="1" ht="27" customHeight="1">
      <c r="A38" s="134"/>
      <c r="B38" s="136" t="s">
        <v>36</v>
      </c>
      <c r="C38" s="234">
        <f>MIN(C40:C43)</f>
        <v>44151</v>
      </c>
      <c r="D38" s="235">
        <f>AVERAGE(D40:D43)</f>
        <v>0.33333333333333331</v>
      </c>
      <c r="E38" s="236">
        <f>MAX(E40:E43)</f>
        <v>44151</v>
      </c>
      <c r="F38" s="98" t="str">
        <f t="shared" si="74"/>
        <v/>
      </c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7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  <c r="CT38" s="144"/>
      <c r="CU38" s="144"/>
      <c r="CV38" s="144"/>
      <c r="CW38" s="144"/>
      <c r="CX38" s="144"/>
      <c r="CY38" s="144"/>
      <c r="CZ38" s="144"/>
      <c r="DA38" s="144"/>
      <c r="DB38" s="144"/>
      <c r="DC38" s="144"/>
      <c r="DD38" s="144"/>
      <c r="DE38" s="144"/>
      <c r="DF38" s="144"/>
      <c r="DG38" s="144"/>
      <c r="DH38" s="144"/>
      <c r="DI38" s="144"/>
      <c r="DJ38" s="144"/>
      <c r="DK38" s="144"/>
      <c r="DL38" s="144"/>
      <c r="DM38" s="144"/>
      <c r="DN38" s="144"/>
      <c r="DO38" s="144"/>
      <c r="DP38" s="144"/>
      <c r="DQ38" s="144"/>
      <c r="DR38" s="144"/>
      <c r="DS38" s="144"/>
      <c r="DT38" s="144"/>
      <c r="DU38" s="144"/>
      <c r="DV38" s="144"/>
      <c r="DW38" s="144"/>
      <c r="DX38" s="144"/>
      <c r="DY38" s="144"/>
      <c r="DZ38" s="144"/>
      <c r="EA38" s="144"/>
      <c r="EB38" s="144"/>
      <c r="EC38" s="144"/>
      <c r="ED38" s="144"/>
      <c r="EE38" s="144"/>
      <c r="EF38" s="144"/>
      <c r="EG38" s="144"/>
      <c r="EH38" s="144"/>
      <c r="EI38" s="144"/>
      <c r="EJ38" s="144"/>
      <c r="EK38" s="144"/>
      <c r="EL38" s="144"/>
      <c r="EM38" s="144"/>
      <c r="EN38" s="144"/>
      <c r="EO38" s="144"/>
      <c r="EP38" s="144"/>
      <c r="EQ38" s="144"/>
      <c r="ER38" s="144"/>
      <c r="ES38" s="144"/>
      <c r="ET38" s="144"/>
      <c r="EU38" s="144"/>
      <c r="EV38" s="144"/>
      <c r="EW38" s="144"/>
      <c r="EX38" s="144"/>
      <c r="EY38" s="144"/>
      <c r="EZ38" s="144"/>
      <c r="FA38" s="144"/>
      <c r="FB38" s="144"/>
      <c r="FC38" s="144"/>
      <c r="FD38" s="144"/>
      <c r="FE38" s="144"/>
      <c r="FF38" s="144"/>
      <c r="FG38" s="144"/>
      <c r="FH38" s="144"/>
      <c r="FI38" s="144"/>
      <c r="FJ38" s="144"/>
      <c r="FK38" s="144"/>
      <c r="FL38" s="144"/>
      <c r="FM38" s="144"/>
      <c r="FN38" s="144"/>
      <c r="FO38" s="144"/>
      <c r="FP38" s="144"/>
      <c r="FQ38" s="144"/>
      <c r="FR38" s="144"/>
      <c r="FS38" s="144"/>
      <c r="FT38" s="144"/>
      <c r="FU38" s="144"/>
      <c r="FV38" s="144"/>
      <c r="FW38" s="144"/>
      <c r="FX38" s="144"/>
      <c r="FY38" s="144"/>
      <c r="FZ38" s="144"/>
      <c r="GA38" s="144"/>
      <c r="GB38" s="144"/>
      <c r="GC38" s="144"/>
      <c r="GD38" s="144"/>
      <c r="GE38" s="144"/>
      <c r="GF38" s="144"/>
      <c r="GG38" s="144"/>
      <c r="GH38" s="144"/>
      <c r="GI38" s="144"/>
      <c r="GJ38" s="144"/>
      <c r="GK38" s="144"/>
      <c r="GL38" s="144"/>
      <c r="GM38" s="144"/>
      <c r="GN38" s="144"/>
      <c r="GO38" s="144"/>
      <c r="GP38" s="144"/>
      <c r="GQ38" s="144"/>
      <c r="GR38" s="144"/>
      <c r="GS38" s="144"/>
      <c r="GT38" s="144"/>
      <c r="GU38" s="144"/>
      <c r="GV38" s="144"/>
      <c r="GW38" s="144"/>
      <c r="GX38" s="144"/>
      <c r="GY38" s="144"/>
      <c r="GZ38" s="144"/>
      <c r="HA38" s="144"/>
      <c r="HB38" s="144"/>
      <c r="HC38" s="144"/>
      <c r="HD38" s="144"/>
      <c r="HE38" s="144"/>
      <c r="HF38" s="144"/>
      <c r="HG38" s="144"/>
      <c r="HH38" s="144"/>
      <c r="HI38" s="144"/>
      <c r="HJ38" s="144"/>
      <c r="HK38" s="144"/>
      <c r="HL38" s="144"/>
      <c r="HM38" s="144"/>
      <c r="HN38" s="144"/>
      <c r="HO38" s="144"/>
      <c r="HP38" s="144"/>
      <c r="HQ38" s="144"/>
      <c r="HR38" s="144"/>
      <c r="HS38" s="144"/>
      <c r="HT38" s="144"/>
      <c r="HU38" s="144"/>
      <c r="HV38" s="144"/>
      <c r="HW38" s="144"/>
      <c r="HX38" s="144"/>
      <c r="HY38" s="144"/>
      <c r="HZ38" s="144"/>
      <c r="IA38" s="144"/>
      <c r="IB38" s="144"/>
      <c r="IC38" s="144"/>
      <c r="ID38" s="144"/>
      <c r="IE38" s="144"/>
      <c r="IF38" s="144"/>
      <c r="IG38" s="144"/>
      <c r="IH38" s="144"/>
      <c r="II38" s="144"/>
      <c r="IJ38" s="144"/>
      <c r="IK38" s="144"/>
      <c r="IL38" s="144"/>
      <c r="IM38" s="144"/>
      <c r="IN38" s="144"/>
      <c r="IO38" s="144"/>
      <c r="IP38" s="144"/>
      <c r="IQ38" s="144"/>
      <c r="IR38" s="144"/>
      <c r="IS38" s="144"/>
      <c r="IT38" s="144"/>
      <c r="IU38" s="144"/>
      <c r="IV38" s="144"/>
      <c r="IW38" s="144"/>
      <c r="IX38" s="144"/>
      <c r="IY38" s="144"/>
      <c r="IZ38" s="144"/>
      <c r="JA38" s="144"/>
      <c r="JB38" s="144"/>
      <c r="JC38" s="144"/>
      <c r="JD38" s="144"/>
      <c r="JE38" s="144"/>
      <c r="JF38" s="144"/>
      <c r="JG38" s="144"/>
      <c r="JH38" s="144"/>
      <c r="JI38" s="144"/>
      <c r="JJ38" s="144"/>
      <c r="JK38" s="144"/>
      <c r="JL38" s="144"/>
      <c r="JM38" s="144"/>
      <c r="JN38" s="144"/>
      <c r="JO38" s="144"/>
      <c r="JP38" s="144"/>
      <c r="JQ38" s="144"/>
      <c r="JR38" s="144"/>
      <c r="JS38" s="144"/>
      <c r="JT38" s="144"/>
      <c r="JU38" s="144"/>
      <c r="JV38" s="144"/>
      <c r="JW38" s="144"/>
      <c r="JX38" s="144"/>
      <c r="JY38" s="144"/>
      <c r="JZ38" s="144"/>
      <c r="KA38" s="144"/>
      <c r="KB38" s="144"/>
      <c r="KC38" s="144"/>
      <c r="KD38" s="144"/>
      <c r="KE38" s="144"/>
      <c r="KF38" s="144"/>
      <c r="KG38" s="144"/>
      <c r="KH38" s="144"/>
      <c r="KI38" s="144"/>
      <c r="KJ38" s="144"/>
      <c r="KK38" s="144"/>
      <c r="KL38" s="144"/>
      <c r="KM38" s="144"/>
      <c r="KN38" s="144"/>
      <c r="KO38" s="144"/>
      <c r="KP38" s="144"/>
      <c r="KQ38" s="144"/>
      <c r="KR38" s="144"/>
      <c r="KS38" s="144"/>
      <c r="KT38" s="144"/>
      <c r="KU38" s="144"/>
      <c r="KV38" s="144"/>
      <c r="KW38" s="144"/>
      <c r="KX38" s="144"/>
      <c r="KY38" s="144"/>
      <c r="KZ38" s="145"/>
      <c r="LA38" s="145"/>
      <c r="LB38" s="145"/>
    </row>
    <row r="39" spans="1:314" s="138" customFormat="1" ht="21" customHeight="1">
      <c r="A39" s="134"/>
      <c r="B39" s="140" t="s">
        <v>37</v>
      </c>
      <c r="C39" s="234"/>
      <c r="D39" s="186">
        <v>0</v>
      </c>
      <c r="E39" s="236"/>
      <c r="F39" s="98"/>
      <c r="G39" s="139"/>
      <c r="H39" s="139"/>
      <c r="I39" s="139"/>
      <c r="J39" s="139"/>
      <c r="K39" s="139"/>
      <c r="L39" s="139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7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  <c r="CT39" s="144"/>
      <c r="CU39" s="144"/>
      <c r="CV39" s="144"/>
      <c r="CW39" s="144"/>
      <c r="CX39" s="144"/>
      <c r="CY39" s="144"/>
      <c r="CZ39" s="144"/>
      <c r="DA39" s="144"/>
      <c r="DB39" s="144"/>
      <c r="DC39" s="144"/>
      <c r="DD39" s="144"/>
      <c r="DE39" s="144"/>
      <c r="DF39" s="144"/>
      <c r="DG39" s="144"/>
      <c r="DH39" s="144"/>
      <c r="DI39" s="144"/>
      <c r="DJ39" s="144"/>
      <c r="DK39" s="144"/>
      <c r="DL39" s="144"/>
      <c r="DM39" s="144"/>
      <c r="DN39" s="144"/>
      <c r="DO39" s="144"/>
      <c r="DP39" s="144"/>
      <c r="DQ39" s="144"/>
      <c r="DR39" s="144"/>
      <c r="DS39" s="144"/>
      <c r="DT39" s="144"/>
      <c r="DU39" s="144"/>
      <c r="DV39" s="144"/>
      <c r="DW39" s="144"/>
      <c r="DX39" s="144"/>
      <c r="DY39" s="144"/>
      <c r="DZ39" s="144"/>
      <c r="EA39" s="144"/>
      <c r="EB39" s="144"/>
      <c r="EC39" s="144"/>
      <c r="ED39" s="144"/>
      <c r="EE39" s="144"/>
      <c r="EF39" s="144"/>
      <c r="EG39" s="144"/>
      <c r="EH39" s="144"/>
      <c r="EI39" s="144"/>
      <c r="EJ39" s="144"/>
      <c r="EK39" s="144"/>
      <c r="EL39" s="144"/>
      <c r="EM39" s="144"/>
      <c r="EN39" s="144"/>
      <c r="EO39" s="144"/>
      <c r="EP39" s="144"/>
      <c r="EQ39" s="144"/>
      <c r="ER39" s="144"/>
      <c r="ES39" s="144"/>
      <c r="ET39" s="144"/>
      <c r="EU39" s="144"/>
      <c r="EV39" s="144"/>
      <c r="EW39" s="144"/>
      <c r="EX39" s="144"/>
      <c r="EY39" s="144"/>
      <c r="EZ39" s="144"/>
      <c r="FA39" s="144"/>
      <c r="FB39" s="144"/>
      <c r="FC39" s="144"/>
      <c r="FD39" s="144"/>
      <c r="FE39" s="144"/>
      <c r="FF39" s="144"/>
      <c r="FG39" s="144"/>
      <c r="FH39" s="144"/>
      <c r="FI39" s="144"/>
      <c r="FJ39" s="144"/>
      <c r="FK39" s="144"/>
      <c r="FL39" s="144"/>
      <c r="FM39" s="144"/>
      <c r="FN39" s="144"/>
      <c r="FO39" s="144"/>
      <c r="FP39" s="144"/>
      <c r="FQ39" s="144"/>
      <c r="FR39" s="144"/>
      <c r="FS39" s="144"/>
      <c r="FT39" s="144"/>
      <c r="FU39" s="144"/>
      <c r="FV39" s="144"/>
      <c r="FW39" s="144"/>
      <c r="FX39" s="144"/>
      <c r="FY39" s="144"/>
      <c r="FZ39" s="144"/>
      <c r="GA39" s="144"/>
      <c r="GB39" s="144"/>
      <c r="GC39" s="144"/>
      <c r="GD39" s="144"/>
      <c r="GE39" s="144"/>
      <c r="GF39" s="144"/>
      <c r="GG39" s="144"/>
      <c r="GH39" s="144"/>
      <c r="GI39" s="144"/>
      <c r="GJ39" s="144"/>
      <c r="GK39" s="144"/>
      <c r="GL39" s="144"/>
      <c r="GM39" s="144"/>
      <c r="GN39" s="144"/>
      <c r="GO39" s="144"/>
      <c r="GP39" s="144"/>
      <c r="GQ39" s="144"/>
      <c r="GR39" s="144"/>
      <c r="GS39" s="144"/>
      <c r="GT39" s="144"/>
      <c r="GU39" s="144"/>
      <c r="GV39" s="144"/>
      <c r="GW39" s="144"/>
      <c r="GX39" s="144"/>
      <c r="GY39" s="144"/>
      <c r="GZ39" s="144"/>
      <c r="HA39" s="144"/>
      <c r="HB39" s="144"/>
      <c r="HC39" s="144"/>
      <c r="HD39" s="144"/>
      <c r="HE39" s="144"/>
      <c r="HF39" s="144"/>
      <c r="HG39" s="144"/>
      <c r="HH39" s="144"/>
      <c r="HI39" s="144"/>
      <c r="HJ39" s="144"/>
      <c r="HK39" s="144"/>
      <c r="HL39" s="144"/>
      <c r="HM39" s="144"/>
      <c r="HN39" s="144"/>
      <c r="HO39" s="144"/>
      <c r="HP39" s="144"/>
      <c r="HQ39" s="144"/>
      <c r="HR39" s="144"/>
      <c r="HS39" s="144"/>
      <c r="HT39" s="144"/>
      <c r="HU39" s="144"/>
      <c r="HV39" s="144"/>
      <c r="HW39" s="144"/>
      <c r="HX39" s="144"/>
      <c r="HY39" s="144"/>
      <c r="HZ39" s="144"/>
      <c r="IA39" s="144"/>
      <c r="IB39" s="144"/>
      <c r="IC39" s="144"/>
      <c r="ID39" s="144"/>
      <c r="IE39" s="144"/>
      <c r="IF39" s="144"/>
      <c r="IG39" s="144"/>
      <c r="IH39" s="144"/>
      <c r="II39" s="144"/>
      <c r="IJ39" s="144"/>
      <c r="IK39" s="144"/>
      <c r="IL39" s="144"/>
      <c r="IM39" s="144"/>
      <c r="IN39" s="144"/>
      <c r="IO39" s="144"/>
      <c r="IP39" s="144"/>
      <c r="IQ39" s="144"/>
      <c r="IR39" s="144"/>
      <c r="IS39" s="144"/>
      <c r="IT39" s="144"/>
      <c r="IU39" s="144"/>
      <c r="IV39" s="144"/>
      <c r="IW39" s="144"/>
      <c r="IX39" s="144"/>
      <c r="IY39" s="144"/>
      <c r="IZ39" s="144"/>
      <c r="JA39" s="144"/>
      <c r="JB39" s="144"/>
      <c r="JC39" s="144"/>
      <c r="JD39" s="144"/>
      <c r="JE39" s="144"/>
      <c r="JF39" s="144"/>
      <c r="JG39" s="144"/>
      <c r="JH39" s="144"/>
      <c r="JI39" s="144"/>
      <c r="JJ39" s="144"/>
      <c r="JK39" s="144"/>
      <c r="JL39" s="144"/>
      <c r="JM39" s="144"/>
      <c r="JN39" s="144"/>
      <c r="JO39" s="144"/>
      <c r="JP39" s="144"/>
      <c r="JQ39" s="144"/>
      <c r="JR39" s="144"/>
      <c r="JS39" s="144"/>
      <c r="JT39" s="144"/>
      <c r="JU39" s="144"/>
      <c r="JV39" s="144"/>
      <c r="JW39" s="144"/>
      <c r="JX39" s="144"/>
      <c r="JY39" s="144"/>
      <c r="JZ39" s="144"/>
      <c r="KA39" s="144"/>
      <c r="KB39" s="144"/>
      <c r="KC39" s="144"/>
      <c r="KD39" s="144"/>
      <c r="KE39" s="144"/>
      <c r="KF39" s="144"/>
      <c r="KG39" s="144"/>
      <c r="KH39" s="144"/>
      <c r="KI39" s="144"/>
      <c r="KJ39" s="144"/>
      <c r="KK39" s="144"/>
      <c r="KL39" s="144"/>
      <c r="KM39" s="144"/>
      <c r="KN39" s="144"/>
      <c r="KO39" s="144"/>
      <c r="KP39" s="144"/>
      <c r="KQ39" s="144"/>
      <c r="KR39" s="144"/>
      <c r="KS39" s="144"/>
      <c r="KT39" s="144"/>
      <c r="KU39" s="144"/>
      <c r="KV39" s="144"/>
      <c r="KW39" s="144"/>
      <c r="KX39" s="144"/>
      <c r="KY39" s="144"/>
      <c r="KZ39" s="145"/>
      <c r="LA39" s="145"/>
      <c r="LB39" s="145"/>
    </row>
    <row r="40" spans="1:314" s="138" customFormat="1" ht="21" customHeight="1">
      <c r="A40" s="134"/>
      <c r="B40" s="261" t="s">
        <v>38</v>
      </c>
      <c r="C40" s="234">
        <v>44151</v>
      </c>
      <c r="D40" s="186">
        <v>1</v>
      </c>
      <c r="E40" s="236">
        <v>44151</v>
      </c>
      <c r="F40" s="98" t="str">
        <f t="shared" si="74"/>
        <v>X</v>
      </c>
      <c r="G40" s="139"/>
      <c r="H40" s="139"/>
      <c r="I40" s="139"/>
      <c r="J40" s="139"/>
      <c r="K40" s="139"/>
      <c r="L40" s="139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7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  <c r="CT40" s="144"/>
      <c r="CU40" s="144"/>
      <c r="CV40" s="144"/>
      <c r="CW40" s="144"/>
      <c r="CX40" s="144"/>
      <c r="CY40" s="144"/>
      <c r="CZ40" s="144"/>
      <c r="DA40" s="144"/>
      <c r="DB40" s="144"/>
      <c r="DC40" s="144"/>
      <c r="DD40" s="144"/>
      <c r="DE40" s="144"/>
      <c r="DF40" s="144"/>
      <c r="DG40" s="144"/>
      <c r="DH40" s="144"/>
      <c r="DI40" s="144"/>
      <c r="DJ40" s="144"/>
      <c r="DK40" s="144"/>
      <c r="DL40" s="144"/>
      <c r="DM40" s="144"/>
      <c r="DN40" s="144"/>
      <c r="DO40" s="144"/>
      <c r="DP40" s="144"/>
      <c r="DQ40" s="144"/>
      <c r="DR40" s="144"/>
      <c r="DS40" s="144"/>
      <c r="DT40" s="144"/>
      <c r="DU40" s="144"/>
      <c r="DV40" s="144"/>
      <c r="DW40" s="144"/>
      <c r="DX40" s="144"/>
      <c r="DY40" s="144"/>
      <c r="DZ40" s="144"/>
      <c r="EA40" s="144"/>
      <c r="EB40" s="144"/>
      <c r="EC40" s="144"/>
      <c r="ED40" s="144"/>
      <c r="EE40" s="144"/>
      <c r="EF40" s="144"/>
      <c r="EG40" s="144"/>
      <c r="EH40" s="144"/>
      <c r="EI40" s="144"/>
      <c r="EJ40" s="144"/>
      <c r="EK40" s="144"/>
      <c r="EL40" s="144"/>
      <c r="EM40" s="144"/>
      <c r="EN40" s="144"/>
      <c r="EO40" s="144"/>
      <c r="EP40" s="144"/>
      <c r="EQ40" s="144"/>
      <c r="ER40" s="144"/>
      <c r="ES40" s="144"/>
      <c r="ET40" s="144"/>
      <c r="EU40" s="144"/>
      <c r="EV40" s="144"/>
      <c r="EW40" s="144"/>
      <c r="EX40" s="144"/>
      <c r="EY40" s="144"/>
      <c r="EZ40" s="144"/>
      <c r="FA40" s="144"/>
      <c r="FB40" s="144"/>
      <c r="FC40" s="144"/>
      <c r="FD40" s="144"/>
      <c r="FE40" s="144"/>
      <c r="FF40" s="144"/>
      <c r="FG40" s="144"/>
      <c r="FH40" s="144"/>
      <c r="FI40" s="144"/>
      <c r="FJ40" s="144"/>
      <c r="FK40" s="144"/>
      <c r="FL40" s="144"/>
      <c r="FM40" s="144"/>
      <c r="FN40" s="144"/>
      <c r="FO40" s="144"/>
      <c r="FP40" s="144"/>
      <c r="FQ40" s="144"/>
      <c r="FR40" s="144"/>
      <c r="FS40" s="144"/>
      <c r="FT40" s="144"/>
      <c r="FU40" s="144"/>
      <c r="FV40" s="144"/>
      <c r="FW40" s="144"/>
      <c r="FX40" s="144"/>
      <c r="FY40" s="144"/>
      <c r="FZ40" s="144"/>
      <c r="GA40" s="144"/>
      <c r="GB40" s="144"/>
      <c r="GC40" s="144"/>
      <c r="GD40" s="144"/>
      <c r="GE40" s="144"/>
      <c r="GF40" s="144"/>
      <c r="GG40" s="144"/>
      <c r="GH40" s="144"/>
      <c r="GI40" s="144"/>
      <c r="GJ40" s="144"/>
      <c r="GK40" s="144"/>
      <c r="GL40" s="144"/>
      <c r="GM40" s="144"/>
      <c r="GN40" s="144"/>
      <c r="GO40" s="144"/>
      <c r="GP40" s="144"/>
      <c r="GQ40" s="144"/>
      <c r="GR40" s="144"/>
      <c r="GS40" s="144"/>
      <c r="GT40" s="144"/>
      <c r="GU40" s="144"/>
      <c r="GV40" s="144"/>
      <c r="GW40" s="144"/>
      <c r="GX40" s="144"/>
      <c r="GY40" s="144"/>
      <c r="GZ40" s="144"/>
      <c r="HA40" s="144"/>
      <c r="HB40" s="144"/>
      <c r="HC40" s="144"/>
      <c r="HD40" s="144"/>
      <c r="HE40" s="144"/>
      <c r="HF40" s="144"/>
      <c r="HG40" s="144"/>
      <c r="HH40" s="144"/>
      <c r="HI40" s="144"/>
      <c r="HJ40" s="144"/>
      <c r="HK40" s="144"/>
      <c r="HL40" s="144"/>
      <c r="HM40" s="144"/>
      <c r="HN40" s="144"/>
      <c r="HO40" s="144"/>
      <c r="HP40" s="144"/>
      <c r="HQ40" s="144"/>
      <c r="HR40" s="144"/>
      <c r="HS40" s="144"/>
      <c r="HT40" s="144"/>
      <c r="HU40" s="144"/>
      <c r="HV40" s="144"/>
      <c r="HW40" s="144"/>
      <c r="HX40" s="144"/>
      <c r="HY40" s="144"/>
      <c r="HZ40" s="144"/>
      <c r="IA40" s="144"/>
      <c r="IB40" s="144"/>
      <c r="IC40" s="144"/>
      <c r="ID40" s="144"/>
      <c r="IE40" s="144"/>
      <c r="IF40" s="144"/>
      <c r="IG40" s="144"/>
      <c r="IH40" s="144"/>
      <c r="II40" s="144"/>
      <c r="IJ40" s="144"/>
      <c r="IK40" s="144"/>
      <c r="IL40" s="144"/>
      <c r="IM40" s="144"/>
      <c r="IN40" s="144"/>
      <c r="IO40" s="144"/>
      <c r="IP40" s="144"/>
      <c r="IQ40" s="144"/>
      <c r="IR40" s="144"/>
      <c r="IS40" s="144"/>
      <c r="IT40" s="144"/>
      <c r="IU40" s="144"/>
      <c r="IV40" s="144"/>
      <c r="IW40" s="144"/>
      <c r="IX40" s="144"/>
      <c r="IY40" s="144"/>
      <c r="IZ40" s="144"/>
      <c r="JA40" s="144"/>
      <c r="JB40" s="144"/>
      <c r="JC40" s="144"/>
      <c r="JD40" s="144"/>
      <c r="JE40" s="144"/>
      <c r="JF40" s="144"/>
      <c r="JG40" s="144"/>
      <c r="JH40" s="144"/>
      <c r="JI40" s="144"/>
      <c r="JJ40" s="144"/>
      <c r="JK40" s="144"/>
      <c r="JL40" s="144"/>
      <c r="JM40" s="144"/>
      <c r="JN40" s="144"/>
      <c r="JO40" s="144"/>
      <c r="JP40" s="144"/>
      <c r="JQ40" s="144"/>
      <c r="JR40" s="144"/>
      <c r="JS40" s="144"/>
      <c r="JT40" s="144"/>
      <c r="JU40" s="144"/>
      <c r="JV40" s="144"/>
      <c r="JW40" s="144"/>
      <c r="JX40" s="144"/>
      <c r="JY40" s="144"/>
      <c r="JZ40" s="144"/>
      <c r="KA40" s="144"/>
      <c r="KB40" s="144"/>
      <c r="KC40" s="144"/>
      <c r="KD40" s="144"/>
      <c r="KE40" s="144"/>
      <c r="KF40" s="144"/>
      <c r="KG40" s="144"/>
      <c r="KH40" s="144"/>
      <c r="KI40" s="144"/>
      <c r="KJ40" s="144"/>
      <c r="KK40" s="144"/>
      <c r="KL40" s="144"/>
      <c r="KM40" s="144"/>
      <c r="KN40" s="144"/>
      <c r="KO40" s="144"/>
      <c r="KP40" s="144"/>
      <c r="KQ40" s="144"/>
      <c r="KR40" s="144"/>
      <c r="KS40" s="144"/>
      <c r="KT40" s="144"/>
      <c r="KU40" s="144"/>
      <c r="KV40" s="144"/>
      <c r="KW40" s="144"/>
      <c r="KX40" s="144"/>
      <c r="KY40" s="144"/>
      <c r="KZ40" s="145"/>
      <c r="LA40" s="145"/>
      <c r="LB40" s="145"/>
    </row>
    <row r="41" spans="1:314" s="138" customFormat="1" ht="21" customHeight="1">
      <c r="A41" s="134"/>
      <c r="B41" s="261" t="s">
        <v>39</v>
      </c>
      <c r="C41" s="234"/>
      <c r="D41" s="186">
        <v>0</v>
      </c>
      <c r="E41" s="236"/>
      <c r="F41" s="98"/>
      <c r="G41" s="139"/>
      <c r="H41" s="139"/>
      <c r="I41" s="139"/>
      <c r="J41" s="139"/>
      <c r="K41" s="139"/>
      <c r="L41" s="139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7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  <c r="CT41" s="144"/>
      <c r="CU41" s="144"/>
      <c r="CV41" s="144"/>
      <c r="CW41" s="144"/>
      <c r="CX41" s="144"/>
      <c r="CY41" s="144"/>
      <c r="CZ41" s="144"/>
      <c r="DA41" s="144"/>
      <c r="DB41" s="144"/>
      <c r="DC41" s="144"/>
      <c r="DD41" s="144"/>
      <c r="DE41" s="144"/>
      <c r="DF41" s="144"/>
      <c r="DG41" s="144"/>
      <c r="DH41" s="144"/>
      <c r="DI41" s="144"/>
      <c r="DJ41" s="144"/>
      <c r="DK41" s="144"/>
      <c r="DL41" s="144"/>
      <c r="DM41" s="144"/>
      <c r="DN41" s="144"/>
      <c r="DO41" s="144"/>
      <c r="DP41" s="144"/>
      <c r="DQ41" s="144"/>
      <c r="DR41" s="144"/>
      <c r="DS41" s="144"/>
      <c r="DT41" s="144"/>
      <c r="DU41" s="144"/>
      <c r="DV41" s="144"/>
      <c r="DW41" s="144"/>
      <c r="DX41" s="144"/>
      <c r="DY41" s="144"/>
      <c r="DZ41" s="144"/>
      <c r="EA41" s="144"/>
      <c r="EB41" s="144"/>
      <c r="EC41" s="144"/>
      <c r="ED41" s="144"/>
      <c r="EE41" s="144"/>
      <c r="EF41" s="144"/>
      <c r="EG41" s="144"/>
      <c r="EH41" s="144"/>
      <c r="EI41" s="144"/>
      <c r="EJ41" s="144"/>
      <c r="EK41" s="144"/>
      <c r="EL41" s="144"/>
      <c r="EM41" s="144"/>
      <c r="EN41" s="144"/>
      <c r="EO41" s="144"/>
      <c r="EP41" s="144"/>
      <c r="EQ41" s="144"/>
      <c r="ER41" s="144"/>
      <c r="ES41" s="144"/>
      <c r="ET41" s="144"/>
      <c r="EU41" s="144"/>
      <c r="EV41" s="144"/>
      <c r="EW41" s="144"/>
      <c r="EX41" s="144"/>
      <c r="EY41" s="144"/>
      <c r="EZ41" s="144"/>
      <c r="FA41" s="144"/>
      <c r="FB41" s="144"/>
      <c r="FC41" s="144"/>
      <c r="FD41" s="144"/>
      <c r="FE41" s="144"/>
      <c r="FF41" s="144"/>
      <c r="FG41" s="144"/>
      <c r="FH41" s="144"/>
      <c r="FI41" s="144"/>
      <c r="FJ41" s="144"/>
      <c r="FK41" s="144"/>
      <c r="FL41" s="144"/>
      <c r="FM41" s="144"/>
      <c r="FN41" s="144"/>
      <c r="FO41" s="144"/>
      <c r="FP41" s="144"/>
      <c r="FQ41" s="144"/>
      <c r="FR41" s="144"/>
      <c r="FS41" s="144"/>
      <c r="FT41" s="144"/>
      <c r="FU41" s="144"/>
      <c r="FV41" s="144"/>
      <c r="FW41" s="144"/>
      <c r="FX41" s="144"/>
      <c r="FY41" s="144"/>
      <c r="FZ41" s="144"/>
      <c r="GA41" s="144"/>
      <c r="GB41" s="144"/>
      <c r="GC41" s="144"/>
      <c r="GD41" s="144"/>
      <c r="GE41" s="144"/>
      <c r="GF41" s="144"/>
      <c r="GG41" s="144"/>
      <c r="GH41" s="144"/>
      <c r="GI41" s="144"/>
      <c r="GJ41" s="144"/>
      <c r="GK41" s="144"/>
      <c r="GL41" s="144"/>
      <c r="GM41" s="144"/>
      <c r="GN41" s="144"/>
      <c r="GO41" s="144"/>
      <c r="GP41" s="144"/>
      <c r="GQ41" s="144"/>
      <c r="GR41" s="144"/>
      <c r="GS41" s="144"/>
      <c r="GT41" s="144"/>
      <c r="GU41" s="144"/>
      <c r="GV41" s="144"/>
      <c r="GW41" s="144"/>
      <c r="GX41" s="144"/>
      <c r="GY41" s="144"/>
      <c r="GZ41" s="144"/>
      <c r="HA41" s="144"/>
      <c r="HB41" s="144"/>
      <c r="HC41" s="144"/>
      <c r="HD41" s="144"/>
      <c r="HE41" s="144"/>
      <c r="HF41" s="144"/>
      <c r="HG41" s="144"/>
      <c r="HH41" s="144"/>
      <c r="HI41" s="144"/>
      <c r="HJ41" s="144"/>
      <c r="HK41" s="144"/>
      <c r="HL41" s="144"/>
      <c r="HM41" s="144"/>
      <c r="HN41" s="144"/>
      <c r="HO41" s="144"/>
      <c r="HP41" s="144"/>
      <c r="HQ41" s="144"/>
      <c r="HR41" s="144"/>
      <c r="HS41" s="144"/>
      <c r="HT41" s="144"/>
      <c r="HU41" s="144"/>
      <c r="HV41" s="144"/>
      <c r="HW41" s="144"/>
      <c r="HX41" s="144"/>
      <c r="HY41" s="144"/>
      <c r="HZ41" s="144"/>
      <c r="IA41" s="144"/>
      <c r="IB41" s="144"/>
      <c r="IC41" s="144"/>
      <c r="ID41" s="144"/>
      <c r="IE41" s="144"/>
      <c r="IF41" s="144"/>
      <c r="IG41" s="144"/>
      <c r="IH41" s="144"/>
      <c r="II41" s="144"/>
      <c r="IJ41" s="144"/>
      <c r="IK41" s="144"/>
      <c r="IL41" s="144"/>
      <c r="IM41" s="144"/>
      <c r="IN41" s="144"/>
      <c r="IO41" s="144"/>
      <c r="IP41" s="144"/>
      <c r="IQ41" s="144"/>
      <c r="IR41" s="144"/>
      <c r="IS41" s="144"/>
      <c r="IT41" s="144"/>
      <c r="IU41" s="144"/>
      <c r="IV41" s="144"/>
      <c r="IW41" s="144"/>
      <c r="IX41" s="144"/>
      <c r="IY41" s="144"/>
      <c r="IZ41" s="144"/>
      <c r="JA41" s="144"/>
      <c r="JB41" s="144"/>
      <c r="JC41" s="144"/>
      <c r="JD41" s="144"/>
      <c r="JE41" s="144"/>
      <c r="JF41" s="144"/>
      <c r="JG41" s="144"/>
      <c r="JH41" s="144"/>
      <c r="JI41" s="144"/>
      <c r="JJ41" s="144"/>
      <c r="JK41" s="144"/>
      <c r="JL41" s="144"/>
      <c r="JM41" s="144"/>
      <c r="JN41" s="144"/>
      <c r="JO41" s="144"/>
      <c r="JP41" s="144"/>
      <c r="JQ41" s="144"/>
      <c r="JR41" s="144"/>
      <c r="JS41" s="144"/>
      <c r="JT41" s="144"/>
      <c r="JU41" s="144"/>
      <c r="JV41" s="144"/>
      <c r="JW41" s="144"/>
      <c r="JX41" s="144"/>
      <c r="JY41" s="144"/>
      <c r="JZ41" s="144"/>
      <c r="KA41" s="144"/>
      <c r="KB41" s="144"/>
      <c r="KC41" s="144"/>
      <c r="KD41" s="144"/>
      <c r="KE41" s="144"/>
      <c r="KF41" s="144"/>
      <c r="KG41" s="144"/>
      <c r="KH41" s="144"/>
      <c r="KI41" s="144"/>
      <c r="KJ41" s="144"/>
      <c r="KK41" s="144"/>
      <c r="KL41" s="144"/>
      <c r="KM41" s="144"/>
      <c r="KN41" s="144"/>
      <c r="KO41" s="144"/>
      <c r="KP41" s="144"/>
      <c r="KQ41" s="144"/>
      <c r="KR41" s="144"/>
      <c r="KS41" s="144"/>
      <c r="KT41" s="144"/>
      <c r="KU41" s="144"/>
      <c r="KV41" s="144"/>
      <c r="KW41" s="144"/>
      <c r="KX41" s="144"/>
      <c r="KY41" s="144"/>
      <c r="KZ41" s="145"/>
      <c r="LA41" s="145"/>
      <c r="LB41" s="145"/>
    </row>
    <row r="42" spans="1:314" s="138" customFormat="1" ht="21" customHeight="1">
      <c r="A42" s="134"/>
      <c r="B42" s="261" t="s">
        <v>40</v>
      </c>
      <c r="C42" s="234"/>
      <c r="D42" s="186">
        <v>0</v>
      </c>
      <c r="E42" s="236"/>
      <c r="F42" s="98"/>
      <c r="G42" s="139"/>
      <c r="H42" s="139"/>
      <c r="I42" s="139"/>
      <c r="J42" s="139"/>
      <c r="K42" s="139"/>
      <c r="L42" s="139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7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  <c r="CT42" s="144"/>
      <c r="CU42" s="144"/>
      <c r="CV42" s="144"/>
      <c r="CW42" s="144"/>
      <c r="CX42" s="144"/>
      <c r="CY42" s="144"/>
      <c r="CZ42" s="144"/>
      <c r="DA42" s="144"/>
      <c r="DB42" s="144"/>
      <c r="DC42" s="144"/>
      <c r="DD42" s="144"/>
      <c r="DE42" s="144"/>
      <c r="DF42" s="144"/>
      <c r="DG42" s="144"/>
      <c r="DH42" s="144"/>
      <c r="DI42" s="144"/>
      <c r="DJ42" s="144"/>
      <c r="DK42" s="144"/>
      <c r="DL42" s="144"/>
      <c r="DM42" s="144"/>
      <c r="DN42" s="144"/>
      <c r="DO42" s="144"/>
      <c r="DP42" s="144"/>
      <c r="DQ42" s="144"/>
      <c r="DR42" s="144"/>
      <c r="DS42" s="144"/>
      <c r="DT42" s="144"/>
      <c r="DU42" s="144"/>
      <c r="DV42" s="144"/>
      <c r="DW42" s="144"/>
      <c r="DX42" s="144"/>
      <c r="DY42" s="144"/>
      <c r="DZ42" s="144"/>
      <c r="EA42" s="144"/>
      <c r="EB42" s="144"/>
      <c r="EC42" s="144"/>
      <c r="ED42" s="144"/>
      <c r="EE42" s="144"/>
      <c r="EF42" s="144"/>
      <c r="EG42" s="144"/>
      <c r="EH42" s="144"/>
      <c r="EI42" s="144"/>
      <c r="EJ42" s="144"/>
      <c r="EK42" s="144"/>
      <c r="EL42" s="144"/>
      <c r="EM42" s="144"/>
      <c r="EN42" s="144"/>
      <c r="EO42" s="144"/>
      <c r="EP42" s="144"/>
      <c r="EQ42" s="144"/>
      <c r="ER42" s="144"/>
      <c r="ES42" s="144"/>
      <c r="ET42" s="144"/>
      <c r="EU42" s="144"/>
      <c r="EV42" s="144"/>
      <c r="EW42" s="144"/>
      <c r="EX42" s="144"/>
      <c r="EY42" s="144"/>
      <c r="EZ42" s="144"/>
      <c r="FA42" s="144"/>
      <c r="FB42" s="144"/>
      <c r="FC42" s="144"/>
      <c r="FD42" s="144"/>
      <c r="FE42" s="144"/>
      <c r="FF42" s="144"/>
      <c r="FG42" s="144"/>
      <c r="FH42" s="144"/>
      <c r="FI42" s="144"/>
      <c r="FJ42" s="144"/>
      <c r="FK42" s="144"/>
      <c r="FL42" s="144"/>
      <c r="FM42" s="144"/>
      <c r="FN42" s="144"/>
      <c r="FO42" s="144"/>
      <c r="FP42" s="144"/>
      <c r="FQ42" s="144"/>
      <c r="FR42" s="144"/>
      <c r="FS42" s="144"/>
      <c r="FT42" s="144"/>
      <c r="FU42" s="144"/>
      <c r="FV42" s="144"/>
      <c r="FW42" s="144"/>
      <c r="FX42" s="144"/>
      <c r="FY42" s="144"/>
      <c r="FZ42" s="144"/>
      <c r="GA42" s="144"/>
      <c r="GB42" s="144"/>
      <c r="GC42" s="144"/>
      <c r="GD42" s="144"/>
      <c r="GE42" s="144"/>
      <c r="GF42" s="144"/>
      <c r="GG42" s="144"/>
      <c r="GH42" s="144"/>
      <c r="GI42" s="144"/>
      <c r="GJ42" s="144"/>
      <c r="GK42" s="144"/>
      <c r="GL42" s="144"/>
      <c r="GM42" s="144"/>
      <c r="GN42" s="144"/>
      <c r="GO42" s="144"/>
      <c r="GP42" s="144"/>
      <c r="GQ42" s="144"/>
      <c r="GR42" s="144"/>
      <c r="GS42" s="144"/>
      <c r="GT42" s="144"/>
      <c r="GU42" s="144"/>
      <c r="GV42" s="144"/>
      <c r="GW42" s="144"/>
      <c r="GX42" s="144"/>
      <c r="GY42" s="144"/>
      <c r="GZ42" s="144"/>
      <c r="HA42" s="144"/>
      <c r="HB42" s="144"/>
      <c r="HC42" s="144"/>
      <c r="HD42" s="144"/>
      <c r="HE42" s="144"/>
      <c r="HF42" s="144"/>
      <c r="HG42" s="144"/>
      <c r="HH42" s="144"/>
      <c r="HI42" s="144"/>
      <c r="HJ42" s="144"/>
      <c r="HK42" s="144"/>
      <c r="HL42" s="144"/>
      <c r="HM42" s="144"/>
      <c r="HN42" s="144"/>
      <c r="HO42" s="144"/>
      <c r="HP42" s="144"/>
      <c r="HQ42" s="144"/>
      <c r="HR42" s="144"/>
      <c r="HS42" s="144"/>
      <c r="HT42" s="144"/>
      <c r="HU42" s="144"/>
      <c r="HV42" s="144"/>
      <c r="HW42" s="144"/>
      <c r="HX42" s="144"/>
      <c r="HY42" s="144"/>
      <c r="HZ42" s="144"/>
      <c r="IA42" s="144"/>
      <c r="IB42" s="144"/>
      <c r="IC42" s="144"/>
      <c r="ID42" s="144"/>
      <c r="IE42" s="144"/>
      <c r="IF42" s="144"/>
      <c r="IG42" s="144"/>
      <c r="IH42" s="144"/>
      <c r="II42" s="144"/>
      <c r="IJ42" s="144"/>
      <c r="IK42" s="144"/>
      <c r="IL42" s="144"/>
      <c r="IM42" s="144"/>
      <c r="IN42" s="144"/>
      <c r="IO42" s="144"/>
      <c r="IP42" s="144"/>
      <c r="IQ42" s="144"/>
      <c r="IR42" s="144"/>
      <c r="IS42" s="144"/>
      <c r="IT42" s="144"/>
      <c r="IU42" s="144"/>
      <c r="IV42" s="144"/>
      <c r="IW42" s="144"/>
      <c r="IX42" s="144"/>
      <c r="IY42" s="144"/>
      <c r="IZ42" s="144"/>
      <c r="JA42" s="144"/>
      <c r="JB42" s="144"/>
      <c r="JC42" s="144"/>
      <c r="JD42" s="144"/>
      <c r="JE42" s="144"/>
      <c r="JF42" s="144"/>
      <c r="JG42" s="144"/>
      <c r="JH42" s="144"/>
      <c r="JI42" s="144"/>
      <c r="JJ42" s="144"/>
      <c r="JK42" s="144"/>
      <c r="JL42" s="144"/>
      <c r="JM42" s="144"/>
      <c r="JN42" s="144"/>
      <c r="JO42" s="144"/>
      <c r="JP42" s="144"/>
      <c r="JQ42" s="144"/>
      <c r="JR42" s="144"/>
      <c r="JS42" s="144"/>
      <c r="JT42" s="144"/>
      <c r="JU42" s="144"/>
      <c r="JV42" s="144"/>
      <c r="JW42" s="144"/>
      <c r="JX42" s="144"/>
      <c r="JY42" s="144"/>
      <c r="JZ42" s="144"/>
      <c r="KA42" s="144"/>
      <c r="KB42" s="144"/>
      <c r="KC42" s="144"/>
      <c r="KD42" s="144"/>
      <c r="KE42" s="144"/>
      <c r="KF42" s="144"/>
      <c r="KG42" s="144"/>
      <c r="KH42" s="144"/>
      <c r="KI42" s="144"/>
      <c r="KJ42" s="144"/>
      <c r="KK42" s="144"/>
      <c r="KL42" s="144"/>
      <c r="KM42" s="144"/>
      <c r="KN42" s="144"/>
      <c r="KO42" s="144"/>
      <c r="KP42" s="144"/>
      <c r="KQ42" s="144"/>
      <c r="KR42" s="144"/>
      <c r="KS42" s="144"/>
      <c r="KT42" s="144"/>
      <c r="KU42" s="144"/>
      <c r="KV42" s="144"/>
      <c r="KW42" s="144"/>
      <c r="KX42" s="144"/>
      <c r="KY42" s="144"/>
      <c r="KZ42" s="145"/>
      <c r="LA42" s="145"/>
      <c r="LB42" s="145"/>
    </row>
    <row r="43" spans="1:314" s="138" customFormat="1" ht="21" customHeight="1">
      <c r="A43" s="134"/>
      <c r="B43" s="140"/>
      <c r="C43" s="234"/>
      <c r="D43" s="217"/>
      <c r="E43" s="236"/>
      <c r="F43" s="98"/>
      <c r="G43" s="139"/>
      <c r="H43" s="139"/>
      <c r="I43" s="139"/>
      <c r="J43" s="139"/>
      <c r="K43" s="139"/>
      <c r="L43" s="139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7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  <c r="CT43" s="144"/>
      <c r="CU43" s="144"/>
      <c r="CV43" s="144"/>
      <c r="CW43" s="144"/>
      <c r="CX43" s="144"/>
      <c r="CY43" s="144"/>
      <c r="CZ43" s="144"/>
      <c r="DA43" s="144"/>
      <c r="DB43" s="144"/>
      <c r="DC43" s="144"/>
      <c r="DD43" s="144"/>
      <c r="DE43" s="144"/>
      <c r="DF43" s="144"/>
      <c r="DG43" s="144"/>
      <c r="DH43" s="144"/>
      <c r="DI43" s="144"/>
      <c r="DJ43" s="144"/>
      <c r="DK43" s="144"/>
      <c r="DL43" s="144"/>
      <c r="DM43" s="144"/>
      <c r="DN43" s="144"/>
      <c r="DO43" s="144"/>
      <c r="DP43" s="144"/>
      <c r="DQ43" s="144"/>
      <c r="DR43" s="144"/>
      <c r="DS43" s="144"/>
      <c r="DT43" s="144"/>
      <c r="DU43" s="144"/>
      <c r="DV43" s="144"/>
      <c r="DW43" s="144"/>
      <c r="DX43" s="144"/>
      <c r="DY43" s="144"/>
      <c r="DZ43" s="144"/>
      <c r="EA43" s="144"/>
      <c r="EB43" s="144"/>
      <c r="EC43" s="144"/>
      <c r="ED43" s="144"/>
      <c r="EE43" s="144"/>
      <c r="EF43" s="144"/>
      <c r="EG43" s="144"/>
      <c r="EH43" s="144"/>
      <c r="EI43" s="144"/>
      <c r="EJ43" s="144"/>
      <c r="EK43" s="144"/>
      <c r="EL43" s="144"/>
      <c r="EM43" s="144"/>
      <c r="EN43" s="144"/>
      <c r="EO43" s="144"/>
      <c r="EP43" s="144"/>
      <c r="EQ43" s="144"/>
      <c r="ER43" s="144"/>
      <c r="ES43" s="144"/>
      <c r="ET43" s="144"/>
      <c r="EU43" s="144"/>
      <c r="EV43" s="144"/>
      <c r="EW43" s="144"/>
      <c r="EX43" s="144"/>
      <c r="EY43" s="144"/>
      <c r="EZ43" s="144"/>
      <c r="FA43" s="144"/>
      <c r="FB43" s="144"/>
      <c r="FC43" s="144"/>
      <c r="FD43" s="144"/>
      <c r="FE43" s="144"/>
      <c r="FF43" s="144"/>
      <c r="FG43" s="144"/>
      <c r="FH43" s="144"/>
      <c r="FI43" s="144"/>
      <c r="FJ43" s="144"/>
      <c r="FK43" s="144"/>
      <c r="FL43" s="144"/>
      <c r="FM43" s="144"/>
      <c r="FN43" s="144"/>
      <c r="FO43" s="144"/>
      <c r="FP43" s="144"/>
      <c r="FQ43" s="144"/>
      <c r="FR43" s="144"/>
      <c r="FS43" s="144"/>
      <c r="FT43" s="144"/>
      <c r="FU43" s="144"/>
      <c r="FV43" s="144"/>
      <c r="FW43" s="144"/>
      <c r="FX43" s="144"/>
      <c r="FY43" s="144"/>
      <c r="FZ43" s="144"/>
      <c r="GA43" s="144"/>
      <c r="GB43" s="144"/>
      <c r="GC43" s="144"/>
      <c r="GD43" s="144"/>
      <c r="GE43" s="144"/>
      <c r="GF43" s="144"/>
      <c r="GG43" s="144"/>
      <c r="GH43" s="144"/>
      <c r="GI43" s="144"/>
      <c r="GJ43" s="144"/>
      <c r="GK43" s="144"/>
      <c r="GL43" s="144"/>
      <c r="GM43" s="144"/>
      <c r="GN43" s="144"/>
      <c r="GO43" s="144"/>
      <c r="GP43" s="144"/>
      <c r="GQ43" s="144"/>
      <c r="GR43" s="144"/>
      <c r="GS43" s="144"/>
      <c r="GT43" s="144"/>
      <c r="GU43" s="144"/>
      <c r="GV43" s="144"/>
      <c r="GW43" s="144"/>
      <c r="GX43" s="144"/>
      <c r="GY43" s="144"/>
      <c r="GZ43" s="144"/>
      <c r="HA43" s="144"/>
      <c r="HB43" s="144"/>
      <c r="HC43" s="144"/>
      <c r="HD43" s="144"/>
      <c r="HE43" s="144"/>
      <c r="HF43" s="144"/>
      <c r="HG43" s="144"/>
      <c r="HH43" s="144"/>
      <c r="HI43" s="144"/>
      <c r="HJ43" s="144"/>
      <c r="HK43" s="144"/>
      <c r="HL43" s="144"/>
      <c r="HM43" s="144"/>
      <c r="HN43" s="144"/>
      <c r="HO43" s="144"/>
      <c r="HP43" s="144"/>
      <c r="HQ43" s="144"/>
      <c r="HR43" s="144"/>
      <c r="HS43" s="144"/>
      <c r="HT43" s="144"/>
      <c r="HU43" s="144"/>
      <c r="HV43" s="144"/>
      <c r="HW43" s="144"/>
      <c r="HX43" s="144"/>
      <c r="HY43" s="144"/>
      <c r="HZ43" s="144"/>
      <c r="IA43" s="144"/>
      <c r="IB43" s="144"/>
      <c r="IC43" s="144"/>
      <c r="ID43" s="144"/>
      <c r="IE43" s="144"/>
      <c r="IF43" s="144"/>
      <c r="IG43" s="144"/>
      <c r="IH43" s="144"/>
      <c r="II43" s="144"/>
      <c r="IJ43" s="144"/>
      <c r="IK43" s="144"/>
      <c r="IL43" s="144"/>
      <c r="IM43" s="144"/>
      <c r="IN43" s="144"/>
      <c r="IO43" s="144"/>
      <c r="IP43" s="144"/>
      <c r="IQ43" s="144"/>
      <c r="IR43" s="144"/>
      <c r="IS43" s="144"/>
      <c r="IT43" s="144"/>
      <c r="IU43" s="144"/>
      <c r="IV43" s="144"/>
      <c r="IW43" s="144"/>
      <c r="IX43" s="144"/>
      <c r="IY43" s="144"/>
      <c r="IZ43" s="144"/>
      <c r="JA43" s="144"/>
      <c r="JB43" s="144"/>
      <c r="JC43" s="144"/>
      <c r="JD43" s="144"/>
      <c r="JE43" s="144"/>
      <c r="JF43" s="144"/>
      <c r="JG43" s="144"/>
      <c r="JH43" s="144"/>
      <c r="JI43" s="144"/>
      <c r="JJ43" s="144"/>
      <c r="JK43" s="144"/>
      <c r="JL43" s="144"/>
      <c r="JM43" s="144"/>
      <c r="JN43" s="144"/>
      <c r="JO43" s="144"/>
      <c r="JP43" s="144"/>
      <c r="JQ43" s="144"/>
      <c r="JR43" s="144"/>
      <c r="JS43" s="144"/>
      <c r="JT43" s="144"/>
      <c r="JU43" s="144"/>
      <c r="JV43" s="144"/>
      <c r="JW43" s="144"/>
      <c r="JX43" s="144"/>
      <c r="JY43" s="144"/>
      <c r="JZ43" s="144"/>
      <c r="KA43" s="144"/>
      <c r="KB43" s="144"/>
      <c r="KC43" s="144"/>
      <c r="KD43" s="144"/>
      <c r="KE43" s="144"/>
      <c r="KF43" s="144"/>
      <c r="KG43" s="144"/>
      <c r="KH43" s="144"/>
      <c r="KI43" s="144"/>
      <c r="KJ43" s="144"/>
      <c r="KK43" s="144"/>
      <c r="KL43" s="144"/>
      <c r="KM43" s="144"/>
      <c r="KN43" s="144"/>
      <c r="KO43" s="144"/>
      <c r="KP43" s="144"/>
      <c r="KQ43" s="144"/>
      <c r="KR43" s="144"/>
      <c r="KS43" s="144"/>
      <c r="KT43" s="144"/>
      <c r="KU43" s="144"/>
      <c r="KV43" s="144"/>
      <c r="KW43" s="144"/>
      <c r="KX43" s="144"/>
      <c r="KY43" s="144"/>
      <c r="KZ43" s="145"/>
      <c r="LA43" s="145"/>
      <c r="LB43" s="145"/>
    </row>
    <row r="44" spans="1:314" s="66" customFormat="1" ht="1.9" customHeight="1">
      <c r="A44" s="105"/>
      <c r="B44" s="206"/>
      <c r="C44" s="222"/>
      <c r="D44" s="223"/>
      <c r="E44" s="224"/>
      <c r="F44" s="98" t="str">
        <f t="shared" si="74"/>
        <v/>
      </c>
      <c r="G44" s="82"/>
      <c r="H44" s="82"/>
      <c r="I44" s="82"/>
      <c r="J44" s="82"/>
      <c r="K44" s="82"/>
      <c r="L44" s="83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3"/>
      <c r="AQ44" s="73"/>
      <c r="AR44" s="73"/>
      <c r="AS44" s="73"/>
      <c r="AT44" s="73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80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  <c r="CT44" s="144"/>
      <c r="CU44" s="144"/>
      <c r="CV44" s="144"/>
      <c r="CW44" s="144"/>
      <c r="CX44" s="144"/>
      <c r="CY44" s="144"/>
      <c r="CZ44" s="144"/>
      <c r="DA44" s="144"/>
      <c r="DB44" s="144"/>
      <c r="DC44" s="144"/>
      <c r="DD44" s="144"/>
      <c r="DE44" s="144"/>
      <c r="DF44" s="144"/>
      <c r="DG44" s="144"/>
      <c r="DH44" s="144"/>
      <c r="DI44" s="144"/>
      <c r="DJ44" s="144"/>
      <c r="DK44" s="144"/>
      <c r="DL44" s="144"/>
      <c r="DM44" s="144"/>
      <c r="DN44" s="144"/>
      <c r="DO44" s="144"/>
      <c r="DP44" s="144"/>
      <c r="DQ44" s="144"/>
      <c r="DR44" s="144"/>
      <c r="DS44" s="144"/>
      <c r="DT44" s="144"/>
      <c r="DU44" s="144"/>
      <c r="DV44" s="144"/>
      <c r="DW44" s="144"/>
      <c r="DX44" s="144"/>
      <c r="DY44" s="144"/>
      <c r="DZ44" s="144"/>
      <c r="EA44" s="144"/>
      <c r="EB44" s="144"/>
      <c r="EC44" s="144"/>
      <c r="ED44" s="144"/>
      <c r="EE44" s="144"/>
      <c r="EF44" s="144"/>
      <c r="EG44" s="144"/>
      <c r="EH44" s="144"/>
      <c r="EI44" s="144"/>
      <c r="EJ44" s="144"/>
      <c r="EK44" s="144"/>
      <c r="EL44" s="144"/>
      <c r="EM44" s="144"/>
      <c r="EN44" s="144"/>
      <c r="EO44" s="144"/>
      <c r="EP44" s="144"/>
      <c r="EQ44" s="144"/>
      <c r="ER44" s="144"/>
      <c r="ES44" s="144"/>
      <c r="ET44" s="144"/>
      <c r="EU44" s="144"/>
      <c r="EV44" s="144"/>
      <c r="EW44" s="144"/>
      <c r="EX44" s="144"/>
      <c r="EY44" s="144"/>
      <c r="EZ44" s="144"/>
      <c r="FA44" s="144"/>
      <c r="FB44" s="144"/>
      <c r="FC44" s="144"/>
      <c r="FD44" s="144"/>
      <c r="FE44" s="144"/>
      <c r="FF44" s="144"/>
      <c r="FG44" s="144"/>
      <c r="FH44" s="144"/>
      <c r="FI44" s="144"/>
      <c r="FJ44" s="144"/>
      <c r="FK44" s="144"/>
      <c r="FL44" s="144"/>
      <c r="FM44" s="144"/>
      <c r="FN44" s="144"/>
      <c r="FO44" s="144"/>
      <c r="FP44" s="144"/>
      <c r="FQ44" s="144"/>
      <c r="FR44" s="144"/>
      <c r="FS44" s="144"/>
      <c r="FT44" s="144"/>
      <c r="FU44" s="144"/>
      <c r="FV44" s="144"/>
      <c r="FW44" s="144"/>
      <c r="FX44" s="144"/>
      <c r="FY44" s="144"/>
      <c r="FZ44" s="144"/>
      <c r="GA44" s="144"/>
      <c r="GB44" s="144"/>
      <c r="GC44" s="144"/>
      <c r="GD44" s="144"/>
      <c r="GE44" s="144"/>
      <c r="GF44" s="144"/>
      <c r="GG44" s="144"/>
      <c r="GH44" s="144"/>
      <c r="GI44" s="144"/>
      <c r="GJ44" s="144"/>
      <c r="GK44" s="144"/>
      <c r="GL44" s="144"/>
      <c r="GM44" s="144"/>
      <c r="GN44" s="144"/>
      <c r="GO44" s="144"/>
      <c r="GP44" s="144"/>
      <c r="GQ44" s="144"/>
      <c r="GR44" s="144"/>
      <c r="GS44" s="144"/>
      <c r="GT44" s="144"/>
      <c r="GU44" s="144"/>
      <c r="GV44" s="144"/>
      <c r="GW44" s="144"/>
      <c r="GX44" s="144"/>
      <c r="GY44" s="144"/>
      <c r="GZ44" s="144"/>
      <c r="HA44" s="144"/>
      <c r="HB44" s="144"/>
      <c r="HC44" s="144"/>
      <c r="HD44" s="144"/>
      <c r="HE44" s="144"/>
      <c r="HF44" s="144"/>
      <c r="HG44" s="144"/>
      <c r="HH44" s="144"/>
      <c r="HI44" s="144"/>
      <c r="HJ44" s="144"/>
      <c r="HK44" s="144"/>
      <c r="HL44" s="144"/>
      <c r="HM44" s="144"/>
      <c r="HN44" s="144"/>
      <c r="HO44" s="144"/>
      <c r="HP44" s="144"/>
      <c r="HQ44" s="144"/>
      <c r="HR44" s="144"/>
      <c r="HS44" s="144"/>
      <c r="HT44" s="144"/>
      <c r="HU44" s="144"/>
      <c r="HV44" s="144"/>
      <c r="HW44" s="144"/>
      <c r="HX44" s="144"/>
      <c r="HY44" s="144"/>
      <c r="HZ44" s="144"/>
      <c r="IA44" s="144"/>
      <c r="IB44" s="144"/>
      <c r="IC44" s="144"/>
      <c r="ID44" s="144"/>
      <c r="IE44" s="144"/>
      <c r="IF44" s="144"/>
      <c r="IG44" s="144"/>
      <c r="IH44" s="144"/>
      <c r="II44" s="144"/>
      <c r="IJ44" s="144"/>
      <c r="IK44" s="144"/>
      <c r="IL44" s="144"/>
      <c r="IM44" s="144"/>
      <c r="IN44" s="144"/>
      <c r="IO44" s="144"/>
      <c r="IP44" s="144"/>
      <c r="IQ44" s="144"/>
      <c r="IR44" s="144"/>
      <c r="IS44" s="144"/>
      <c r="IT44" s="144"/>
      <c r="IU44" s="144"/>
      <c r="IV44" s="144"/>
      <c r="IW44" s="144"/>
      <c r="IX44" s="144"/>
      <c r="IY44" s="144"/>
      <c r="IZ44" s="144"/>
      <c r="JA44" s="144"/>
      <c r="JB44" s="144"/>
      <c r="JC44" s="144"/>
      <c r="JD44" s="144"/>
      <c r="JE44" s="144"/>
      <c r="JF44" s="144"/>
      <c r="JG44" s="144"/>
      <c r="JH44" s="144"/>
      <c r="JI44" s="144"/>
      <c r="JJ44" s="144"/>
      <c r="JK44" s="144"/>
      <c r="JL44" s="144"/>
      <c r="JM44" s="144"/>
      <c r="JN44" s="144"/>
      <c r="JO44" s="144"/>
      <c r="JP44" s="144"/>
      <c r="JQ44" s="144"/>
      <c r="JR44" s="144"/>
      <c r="JS44" s="144"/>
      <c r="JT44" s="144"/>
      <c r="JU44" s="144"/>
      <c r="JV44" s="144"/>
      <c r="JW44" s="144"/>
      <c r="JX44" s="144"/>
      <c r="JY44" s="144"/>
      <c r="JZ44" s="144"/>
      <c r="KA44" s="144"/>
      <c r="KB44" s="144"/>
      <c r="KC44" s="144"/>
      <c r="KD44" s="144"/>
      <c r="KE44" s="144"/>
      <c r="KF44" s="144"/>
      <c r="KG44" s="144"/>
      <c r="KH44" s="144"/>
      <c r="KI44" s="144"/>
      <c r="KJ44" s="144"/>
      <c r="KK44" s="144"/>
      <c r="KL44" s="144"/>
      <c r="KM44" s="144"/>
      <c r="KN44" s="144"/>
      <c r="KO44" s="144"/>
      <c r="KP44" s="144"/>
      <c r="KQ44" s="144"/>
      <c r="KR44" s="144"/>
      <c r="KS44" s="144"/>
      <c r="KT44" s="144"/>
      <c r="KU44" s="144"/>
      <c r="KV44" s="144"/>
      <c r="KW44" s="144"/>
      <c r="KX44" s="144"/>
      <c r="KY44" s="144"/>
      <c r="KZ44" s="145"/>
      <c r="LA44" s="145"/>
      <c r="LB44" s="145"/>
    </row>
    <row r="45" spans="1:314" s="64" customFormat="1" ht="27" customHeight="1">
      <c r="A45" s="174"/>
      <c r="B45" s="176" t="s">
        <v>41</v>
      </c>
      <c r="C45" s="237">
        <f>MIN(C46:C49)</f>
        <v>44150</v>
      </c>
      <c r="D45" s="238">
        <f>AVERAGE(D46:D49)</f>
        <v>0.33333333333333331</v>
      </c>
      <c r="E45" s="239">
        <f>MAX(E46:E49)</f>
        <v>44150</v>
      </c>
      <c r="F45" s="98" t="str">
        <f t="shared" si="74"/>
        <v/>
      </c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7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  <c r="CT45" s="144"/>
      <c r="CU45" s="144"/>
      <c r="CV45" s="144"/>
      <c r="CW45" s="144"/>
      <c r="CX45" s="144"/>
      <c r="CY45" s="144"/>
      <c r="CZ45" s="144"/>
      <c r="DA45" s="144"/>
      <c r="DB45" s="144"/>
      <c r="DC45" s="144"/>
      <c r="DD45" s="144"/>
      <c r="DE45" s="144"/>
      <c r="DF45" s="144"/>
      <c r="DG45" s="144"/>
      <c r="DH45" s="144"/>
      <c r="DI45" s="144"/>
      <c r="DJ45" s="144"/>
      <c r="DK45" s="144"/>
      <c r="DL45" s="144"/>
      <c r="DM45" s="144"/>
      <c r="DN45" s="144"/>
      <c r="DO45" s="144"/>
      <c r="DP45" s="144"/>
      <c r="DQ45" s="144"/>
      <c r="DR45" s="144"/>
      <c r="DS45" s="144"/>
      <c r="DT45" s="144"/>
      <c r="DU45" s="144"/>
      <c r="DV45" s="144"/>
      <c r="DW45" s="144"/>
      <c r="DX45" s="144"/>
      <c r="DY45" s="144"/>
      <c r="DZ45" s="144"/>
      <c r="EA45" s="144"/>
      <c r="EB45" s="144"/>
      <c r="EC45" s="144"/>
      <c r="ED45" s="144"/>
      <c r="EE45" s="144"/>
      <c r="EF45" s="144"/>
      <c r="EG45" s="144"/>
      <c r="EH45" s="144"/>
      <c r="EI45" s="144"/>
      <c r="EJ45" s="144"/>
      <c r="EK45" s="144"/>
      <c r="EL45" s="144"/>
      <c r="EM45" s="144"/>
      <c r="EN45" s="144"/>
      <c r="EO45" s="144"/>
      <c r="EP45" s="144"/>
      <c r="EQ45" s="144"/>
      <c r="ER45" s="144"/>
      <c r="ES45" s="144"/>
      <c r="ET45" s="144"/>
      <c r="EU45" s="144"/>
      <c r="EV45" s="144"/>
      <c r="EW45" s="144"/>
      <c r="EX45" s="144"/>
      <c r="EY45" s="144"/>
      <c r="EZ45" s="144"/>
      <c r="FA45" s="144"/>
      <c r="FB45" s="144"/>
      <c r="FC45" s="144"/>
      <c r="FD45" s="144"/>
      <c r="FE45" s="144"/>
      <c r="FF45" s="144"/>
      <c r="FG45" s="144"/>
      <c r="FH45" s="144"/>
      <c r="FI45" s="144"/>
      <c r="FJ45" s="144"/>
      <c r="FK45" s="144"/>
      <c r="FL45" s="144"/>
      <c r="FM45" s="144"/>
      <c r="FN45" s="144"/>
      <c r="FO45" s="144"/>
      <c r="FP45" s="144"/>
      <c r="FQ45" s="144"/>
      <c r="FR45" s="144"/>
      <c r="FS45" s="144"/>
      <c r="FT45" s="144"/>
      <c r="FU45" s="144"/>
      <c r="FV45" s="144"/>
      <c r="FW45" s="144"/>
      <c r="FX45" s="144"/>
      <c r="FY45" s="144"/>
      <c r="FZ45" s="144"/>
      <c r="GA45" s="144"/>
      <c r="GB45" s="144"/>
      <c r="GC45" s="144"/>
      <c r="GD45" s="144"/>
      <c r="GE45" s="144"/>
      <c r="GF45" s="144"/>
      <c r="GG45" s="144"/>
      <c r="GH45" s="144"/>
      <c r="GI45" s="144"/>
      <c r="GJ45" s="144"/>
      <c r="GK45" s="144"/>
      <c r="GL45" s="144"/>
      <c r="GM45" s="144"/>
      <c r="GN45" s="144"/>
      <c r="GO45" s="144"/>
      <c r="GP45" s="144"/>
      <c r="GQ45" s="144"/>
      <c r="GR45" s="144"/>
      <c r="GS45" s="144"/>
      <c r="GT45" s="144"/>
      <c r="GU45" s="144"/>
      <c r="GV45" s="144"/>
      <c r="GW45" s="144"/>
      <c r="GX45" s="144"/>
      <c r="GY45" s="144"/>
      <c r="GZ45" s="144"/>
      <c r="HA45" s="144"/>
      <c r="HB45" s="144"/>
      <c r="HC45" s="144"/>
      <c r="HD45" s="144"/>
      <c r="HE45" s="144"/>
      <c r="HF45" s="144"/>
      <c r="HG45" s="144"/>
      <c r="HH45" s="144"/>
      <c r="HI45" s="144"/>
      <c r="HJ45" s="144"/>
      <c r="HK45" s="144"/>
      <c r="HL45" s="144"/>
      <c r="HM45" s="144"/>
      <c r="HN45" s="144"/>
      <c r="HO45" s="144"/>
      <c r="HP45" s="144"/>
      <c r="HQ45" s="144"/>
      <c r="HR45" s="144"/>
      <c r="HS45" s="144"/>
      <c r="HT45" s="144"/>
      <c r="HU45" s="144"/>
      <c r="HV45" s="144"/>
      <c r="HW45" s="144"/>
      <c r="HX45" s="144"/>
      <c r="HY45" s="144"/>
      <c r="HZ45" s="144"/>
      <c r="IA45" s="144"/>
      <c r="IB45" s="144"/>
      <c r="IC45" s="144"/>
      <c r="ID45" s="144"/>
      <c r="IE45" s="144"/>
      <c r="IF45" s="144"/>
      <c r="IG45" s="144"/>
      <c r="IH45" s="144"/>
      <c r="II45" s="144"/>
      <c r="IJ45" s="144"/>
      <c r="IK45" s="144"/>
      <c r="IL45" s="144"/>
      <c r="IM45" s="144"/>
      <c r="IN45" s="144"/>
      <c r="IO45" s="144"/>
      <c r="IP45" s="144"/>
      <c r="IQ45" s="144"/>
      <c r="IR45" s="144"/>
      <c r="IS45" s="144"/>
      <c r="IT45" s="144"/>
      <c r="IU45" s="144"/>
      <c r="IV45" s="144"/>
      <c r="IW45" s="144"/>
      <c r="IX45" s="144"/>
      <c r="IY45" s="144"/>
      <c r="IZ45" s="144"/>
      <c r="JA45" s="144"/>
      <c r="JB45" s="144"/>
      <c r="JC45" s="144"/>
      <c r="JD45" s="144"/>
      <c r="JE45" s="144"/>
      <c r="JF45" s="144"/>
      <c r="JG45" s="144"/>
      <c r="JH45" s="144"/>
      <c r="JI45" s="144"/>
      <c r="JJ45" s="144"/>
      <c r="JK45" s="144"/>
      <c r="JL45" s="144"/>
      <c r="JM45" s="144"/>
      <c r="JN45" s="144"/>
      <c r="JO45" s="144"/>
      <c r="JP45" s="144"/>
      <c r="JQ45" s="144"/>
      <c r="JR45" s="144"/>
      <c r="JS45" s="144"/>
      <c r="JT45" s="144"/>
      <c r="JU45" s="144"/>
      <c r="JV45" s="144"/>
      <c r="JW45" s="144"/>
      <c r="JX45" s="144"/>
      <c r="JY45" s="144"/>
      <c r="JZ45" s="144"/>
      <c r="KA45" s="144"/>
      <c r="KB45" s="144"/>
      <c r="KC45" s="144"/>
      <c r="KD45" s="144"/>
      <c r="KE45" s="144"/>
      <c r="KF45" s="144"/>
      <c r="KG45" s="144"/>
      <c r="KH45" s="144"/>
      <c r="KI45" s="144"/>
      <c r="KJ45" s="144"/>
      <c r="KK45" s="144"/>
      <c r="KL45" s="144"/>
      <c r="KM45" s="144"/>
      <c r="KN45" s="144"/>
      <c r="KO45" s="144"/>
      <c r="KP45" s="144"/>
      <c r="KQ45" s="144"/>
      <c r="KR45" s="144"/>
      <c r="KS45" s="144"/>
      <c r="KT45" s="144"/>
      <c r="KU45" s="144"/>
      <c r="KV45" s="144"/>
      <c r="KW45" s="144"/>
      <c r="KX45" s="144"/>
      <c r="KY45" s="144"/>
      <c r="KZ45" s="145"/>
      <c r="LA45" s="145"/>
      <c r="LB45" s="145"/>
    </row>
    <row r="46" spans="1:314" s="64" customFormat="1" ht="21" customHeight="1">
      <c r="A46" s="179" t="s">
        <v>42</v>
      </c>
      <c r="B46" s="178" t="s">
        <v>43</v>
      </c>
      <c r="C46" s="237">
        <v>44150</v>
      </c>
      <c r="D46" s="238">
        <v>1</v>
      </c>
      <c r="E46" s="239">
        <v>44150</v>
      </c>
      <c r="F46" s="98" t="str">
        <f t="shared" si="74"/>
        <v>X</v>
      </c>
      <c r="G46" s="175"/>
      <c r="H46" s="175"/>
      <c r="I46" s="175"/>
      <c r="J46" s="175"/>
      <c r="K46" s="175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5"/>
      <c r="AQ46" s="175"/>
      <c r="AR46" s="175"/>
      <c r="AS46" s="175"/>
      <c r="AT46" s="175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6"/>
      <c r="BR46" s="176"/>
      <c r="BS46" s="176"/>
      <c r="BT46" s="176"/>
      <c r="BU46" s="176"/>
      <c r="BV46" s="176"/>
      <c r="BW46" s="176"/>
      <c r="BX46" s="177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  <c r="CT46" s="144"/>
      <c r="CU46" s="144"/>
      <c r="CV46" s="144"/>
      <c r="CW46" s="144"/>
      <c r="CX46" s="144"/>
      <c r="CY46" s="144"/>
      <c r="CZ46" s="144"/>
      <c r="DA46" s="144"/>
      <c r="DB46" s="144"/>
      <c r="DC46" s="144"/>
      <c r="DD46" s="144"/>
      <c r="DE46" s="144"/>
      <c r="DF46" s="144"/>
      <c r="DG46" s="144"/>
      <c r="DH46" s="144"/>
      <c r="DI46" s="144"/>
      <c r="DJ46" s="144"/>
      <c r="DK46" s="144"/>
      <c r="DL46" s="144"/>
      <c r="DM46" s="144"/>
      <c r="DN46" s="144"/>
      <c r="DO46" s="144"/>
      <c r="DP46" s="144"/>
      <c r="DQ46" s="144"/>
      <c r="DR46" s="144"/>
      <c r="DS46" s="144"/>
      <c r="DT46" s="144"/>
      <c r="DU46" s="144"/>
      <c r="DV46" s="144"/>
      <c r="DW46" s="144"/>
      <c r="DX46" s="144"/>
      <c r="DY46" s="144"/>
      <c r="DZ46" s="144"/>
      <c r="EA46" s="144"/>
      <c r="EB46" s="144"/>
      <c r="EC46" s="144"/>
      <c r="ED46" s="144"/>
      <c r="EE46" s="144"/>
      <c r="EF46" s="144"/>
      <c r="EG46" s="144"/>
      <c r="EH46" s="144"/>
      <c r="EI46" s="144"/>
      <c r="EJ46" s="144"/>
      <c r="EK46" s="144"/>
      <c r="EL46" s="144"/>
      <c r="EM46" s="144"/>
      <c r="EN46" s="144"/>
      <c r="EO46" s="144"/>
      <c r="EP46" s="144"/>
      <c r="EQ46" s="144"/>
      <c r="ER46" s="144"/>
      <c r="ES46" s="144"/>
      <c r="ET46" s="144"/>
      <c r="EU46" s="144"/>
      <c r="EV46" s="144"/>
      <c r="EW46" s="144"/>
      <c r="EX46" s="144"/>
      <c r="EY46" s="144"/>
      <c r="EZ46" s="144"/>
      <c r="FA46" s="144"/>
      <c r="FB46" s="144"/>
      <c r="FC46" s="144"/>
      <c r="FD46" s="144"/>
      <c r="FE46" s="144"/>
      <c r="FF46" s="144"/>
      <c r="FG46" s="144"/>
      <c r="FH46" s="144"/>
      <c r="FI46" s="144"/>
      <c r="FJ46" s="144"/>
      <c r="FK46" s="144"/>
      <c r="FL46" s="144"/>
      <c r="FM46" s="144"/>
      <c r="FN46" s="144"/>
      <c r="FO46" s="144"/>
      <c r="FP46" s="144"/>
      <c r="FQ46" s="144"/>
      <c r="FR46" s="144"/>
      <c r="FS46" s="144"/>
      <c r="FT46" s="144"/>
      <c r="FU46" s="144"/>
      <c r="FV46" s="144"/>
      <c r="FW46" s="144"/>
      <c r="FX46" s="144"/>
      <c r="FY46" s="144"/>
      <c r="FZ46" s="144"/>
      <c r="GA46" s="144"/>
      <c r="GB46" s="144"/>
      <c r="GC46" s="144"/>
      <c r="GD46" s="144"/>
      <c r="GE46" s="144"/>
      <c r="GF46" s="144"/>
      <c r="GG46" s="144"/>
      <c r="GH46" s="144"/>
      <c r="GI46" s="144"/>
      <c r="GJ46" s="144"/>
      <c r="GK46" s="144"/>
      <c r="GL46" s="144"/>
      <c r="GM46" s="144"/>
      <c r="GN46" s="144"/>
      <c r="GO46" s="144"/>
      <c r="GP46" s="144"/>
      <c r="GQ46" s="144"/>
      <c r="GR46" s="144"/>
      <c r="GS46" s="144"/>
      <c r="GT46" s="144"/>
      <c r="GU46" s="144"/>
      <c r="GV46" s="144"/>
      <c r="GW46" s="144"/>
      <c r="GX46" s="144"/>
      <c r="GY46" s="144"/>
      <c r="GZ46" s="144"/>
      <c r="HA46" s="144"/>
      <c r="HB46" s="144"/>
      <c r="HC46" s="144"/>
      <c r="HD46" s="144"/>
      <c r="HE46" s="144"/>
      <c r="HF46" s="144"/>
      <c r="HG46" s="144"/>
      <c r="HH46" s="144"/>
      <c r="HI46" s="144"/>
      <c r="HJ46" s="144"/>
      <c r="HK46" s="144"/>
      <c r="HL46" s="144"/>
      <c r="HM46" s="144"/>
      <c r="HN46" s="144"/>
      <c r="HO46" s="144"/>
      <c r="HP46" s="144"/>
      <c r="HQ46" s="144"/>
      <c r="HR46" s="144"/>
      <c r="HS46" s="144"/>
      <c r="HT46" s="144"/>
      <c r="HU46" s="144"/>
      <c r="HV46" s="144"/>
      <c r="HW46" s="144"/>
      <c r="HX46" s="144"/>
      <c r="HY46" s="144"/>
      <c r="HZ46" s="144"/>
      <c r="IA46" s="144"/>
      <c r="IB46" s="144"/>
      <c r="IC46" s="144"/>
      <c r="ID46" s="144"/>
      <c r="IE46" s="144"/>
      <c r="IF46" s="144"/>
      <c r="IG46" s="144"/>
      <c r="IH46" s="144"/>
      <c r="II46" s="144"/>
      <c r="IJ46" s="144"/>
      <c r="IK46" s="144"/>
      <c r="IL46" s="144"/>
      <c r="IM46" s="144"/>
      <c r="IN46" s="144"/>
      <c r="IO46" s="144"/>
      <c r="IP46" s="144"/>
      <c r="IQ46" s="144"/>
      <c r="IR46" s="144"/>
      <c r="IS46" s="144"/>
      <c r="IT46" s="144"/>
      <c r="IU46" s="144"/>
      <c r="IV46" s="144"/>
      <c r="IW46" s="144"/>
      <c r="IX46" s="144"/>
      <c r="IY46" s="144"/>
      <c r="IZ46" s="144"/>
      <c r="JA46" s="144"/>
      <c r="JB46" s="144"/>
      <c r="JC46" s="144"/>
      <c r="JD46" s="144"/>
      <c r="JE46" s="144"/>
      <c r="JF46" s="144"/>
      <c r="JG46" s="144"/>
      <c r="JH46" s="144"/>
      <c r="JI46" s="144"/>
      <c r="JJ46" s="144"/>
      <c r="JK46" s="144"/>
      <c r="JL46" s="144"/>
      <c r="JM46" s="144"/>
      <c r="JN46" s="144"/>
      <c r="JO46" s="144"/>
      <c r="JP46" s="144"/>
      <c r="JQ46" s="144"/>
      <c r="JR46" s="144"/>
      <c r="JS46" s="144"/>
      <c r="JT46" s="144"/>
      <c r="JU46" s="144"/>
      <c r="JV46" s="144"/>
      <c r="JW46" s="144"/>
      <c r="JX46" s="144"/>
      <c r="JY46" s="144"/>
      <c r="JZ46" s="144"/>
      <c r="KA46" s="144"/>
      <c r="KB46" s="144"/>
      <c r="KC46" s="144"/>
      <c r="KD46" s="144"/>
      <c r="KE46" s="144"/>
      <c r="KF46" s="144"/>
      <c r="KG46" s="144"/>
      <c r="KH46" s="144"/>
      <c r="KI46" s="144"/>
      <c r="KJ46" s="144"/>
      <c r="KK46" s="144"/>
      <c r="KL46" s="144"/>
      <c r="KM46" s="144"/>
      <c r="KN46" s="144"/>
      <c r="KO46" s="144"/>
      <c r="KP46" s="144"/>
      <c r="KQ46" s="144"/>
      <c r="KR46" s="144"/>
      <c r="KS46" s="144"/>
      <c r="KT46" s="144"/>
      <c r="KU46" s="144"/>
      <c r="KV46" s="144"/>
      <c r="KW46" s="144"/>
      <c r="KX46" s="144"/>
      <c r="KY46" s="144"/>
      <c r="KZ46" s="145"/>
      <c r="LA46" s="145"/>
      <c r="LB46" s="145"/>
    </row>
    <row r="47" spans="1:314" s="64" customFormat="1" ht="21" customHeight="1">
      <c r="A47" s="179"/>
      <c r="B47" s="178" t="s">
        <v>44</v>
      </c>
      <c r="C47" s="237"/>
      <c r="D47" s="240">
        <v>0</v>
      </c>
      <c r="E47" s="239"/>
      <c r="F47" s="98"/>
      <c r="G47" s="175"/>
      <c r="H47" s="175"/>
      <c r="I47" s="175"/>
      <c r="J47" s="175"/>
      <c r="K47" s="175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5"/>
      <c r="AQ47" s="175"/>
      <c r="AR47" s="175"/>
      <c r="AS47" s="175"/>
      <c r="AT47" s="175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76"/>
      <c r="BN47" s="176"/>
      <c r="BO47" s="176"/>
      <c r="BP47" s="176"/>
      <c r="BQ47" s="176"/>
      <c r="BR47" s="176"/>
      <c r="BS47" s="176"/>
      <c r="BT47" s="176"/>
      <c r="BU47" s="176"/>
      <c r="BV47" s="176"/>
      <c r="BW47" s="176"/>
      <c r="BX47" s="177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  <c r="CT47" s="144"/>
      <c r="CU47" s="144"/>
      <c r="CV47" s="144"/>
      <c r="CW47" s="144"/>
      <c r="CX47" s="144"/>
      <c r="CY47" s="144"/>
      <c r="CZ47" s="144"/>
      <c r="DA47" s="144"/>
      <c r="DB47" s="144"/>
      <c r="DC47" s="144"/>
      <c r="DD47" s="144"/>
      <c r="DE47" s="144"/>
      <c r="DF47" s="144"/>
      <c r="DG47" s="144"/>
      <c r="DH47" s="144"/>
      <c r="DI47" s="144"/>
      <c r="DJ47" s="144"/>
      <c r="DK47" s="144"/>
      <c r="DL47" s="144"/>
      <c r="DM47" s="144"/>
      <c r="DN47" s="144"/>
      <c r="DO47" s="144"/>
      <c r="DP47" s="144"/>
      <c r="DQ47" s="144"/>
      <c r="DR47" s="144"/>
      <c r="DS47" s="144"/>
      <c r="DT47" s="144"/>
      <c r="DU47" s="144"/>
      <c r="DV47" s="144"/>
      <c r="DW47" s="144"/>
      <c r="DX47" s="144"/>
      <c r="DY47" s="144"/>
      <c r="DZ47" s="144"/>
      <c r="EA47" s="144"/>
      <c r="EB47" s="144"/>
      <c r="EC47" s="144"/>
      <c r="ED47" s="144"/>
      <c r="EE47" s="144"/>
      <c r="EF47" s="144"/>
      <c r="EG47" s="144"/>
      <c r="EH47" s="144"/>
      <c r="EI47" s="144"/>
      <c r="EJ47" s="144"/>
      <c r="EK47" s="144"/>
      <c r="EL47" s="144"/>
      <c r="EM47" s="144"/>
      <c r="EN47" s="144"/>
      <c r="EO47" s="144"/>
      <c r="EP47" s="144"/>
      <c r="EQ47" s="144"/>
      <c r="ER47" s="144"/>
      <c r="ES47" s="144"/>
      <c r="ET47" s="144"/>
      <c r="EU47" s="144"/>
      <c r="EV47" s="144"/>
      <c r="EW47" s="144"/>
      <c r="EX47" s="144"/>
      <c r="EY47" s="144"/>
      <c r="EZ47" s="144"/>
      <c r="FA47" s="144"/>
      <c r="FB47" s="144"/>
      <c r="FC47" s="144"/>
      <c r="FD47" s="144"/>
      <c r="FE47" s="144"/>
      <c r="FF47" s="144"/>
      <c r="FG47" s="144"/>
      <c r="FH47" s="144"/>
      <c r="FI47" s="144"/>
      <c r="FJ47" s="144"/>
      <c r="FK47" s="144"/>
      <c r="FL47" s="144"/>
      <c r="FM47" s="144"/>
      <c r="FN47" s="144"/>
      <c r="FO47" s="144"/>
      <c r="FP47" s="144"/>
      <c r="FQ47" s="144"/>
      <c r="FR47" s="144"/>
      <c r="FS47" s="144"/>
      <c r="FT47" s="144"/>
      <c r="FU47" s="144"/>
      <c r="FV47" s="144"/>
      <c r="FW47" s="144"/>
      <c r="FX47" s="144"/>
      <c r="FY47" s="144"/>
      <c r="FZ47" s="144"/>
      <c r="GA47" s="144"/>
      <c r="GB47" s="144"/>
      <c r="GC47" s="144"/>
      <c r="GD47" s="144"/>
      <c r="GE47" s="144"/>
      <c r="GF47" s="144"/>
      <c r="GG47" s="144"/>
      <c r="GH47" s="144"/>
      <c r="GI47" s="144"/>
      <c r="GJ47" s="144"/>
      <c r="GK47" s="144"/>
      <c r="GL47" s="144"/>
      <c r="GM47" s="144"/>
      <c r="GN47" s="144"/>
      <c r="GO47" s="144"/>
      <c r="GP47" s="144"/>
      <c r="GQ47" s="144"/>
      <c r="GR47" s="144"/>
      <c r="GS47" s="144"/>
      <c r="GT47" s="144"/>
      <c r="GU47" s="144"/>
      <c r="GV47" s="144"/>
      <c r="GW47" s="144"/>
      <c r="GX47" s="144"/>
      <c r="GY47" s="144"/>
      <c r="GZ47" s="144"/>
      <c r="HA47" s="144"/>
      <c r="HB47" s="144"/>
      <c r="HC47" s="144"/>
      <c r="HD47" s="144"/>
      <c r="HE47" s="144"/>
      <c r="HF47" s="144"/>
      <c r="HG47" s="144"/>
      <c r="HH47" s="144"/>
      <c r="HI47" s="144"/>
      <c r="HJ47" s="144"/>
      <c r="HK47" s="144"/>
      <c r="HL47" s="144"/>
      <c r="HM47" s="144"/>
      <c r="HN47" s="144"/>
      <c r="HO47" s="144"/>
      <c r="HP47" s="144"/>
      <c r="HQ47" s="144"/>
      <c r="HR47" s="144"/>
      <c r="HS47" s="144"/>
      <c r="HT47" s="144"/>
      <c r="HU47" s="144"/>
      <c r="HV47" s="144"/>
      <c r="HW47" s="144"/>
      <c r="HX47" s="144"/>
      <c r="HY47" s="144"/>
      <c r="HZ47" s="144"/>
      <c r="IA47" s="144"/>
      <c r="IB47" s="144"/>
      <c r="IC47" s="144"/>
      <c r="ID47" s="144"/>
      <c r="IE47" s="144"/>
      <c r="IF47" s="144"/>
      <c r="IG47" s="144"/>
      <c r="IH47" s="144"/>
      <c r="II47" s="144"/>
      <c r="IJ47" s="144"/>
      <c r="IK47" s="144"/>
      <c r="IL47" s="144"/>
      <c r="IM47" s="144"/>
      <c r="IN47" s="144"/>
      <c r="IO47" s="144"/>
      <c r="IP47" s="144"/>
      <c r="IQ47" s="144"/>
      <c r="IR47" s="144"/>
      <c r="IS47" s="144"/>
      <c r="IT47" s="144"/>
      <c r="IU47" s="144"/>
      <c r="IV47" s="144"/>
      <c r="IW47" s="144"/>
      <c r="IX47" s="144"/>
      <c r="IY47" s="144"/>
      <c r="IZ47" s="144"/>
      <c r="JA47" s="144"/>
      <c r="JB47" s="144"/>
      <c r="JC47" s="144"/>
      <c r="JD47" s="144"/>
      <c r="JE47" s="144"/>
      <c r="JF47" s="144"/>
      <c r="JG47" s="144"/>
      <c r="JH47" s="144"/>
      <c r="JI47" s="144"/>
      <c r="JJ47" s="144"/>
      <c r="JK47" s="144"/>
      <c r="JL47" s="144"/>
      <c r="JM47" s="144"/>
      <c r="JN47" s="144"/>
      <c r="JO47" s="144"/>
      <c r="JP47" s="144"/>
      <c r="JQ47" s="144"/>
      <c r="JR47" s="144"/>
      <c r="JS47" s="144"/>
      <c r="JT47" s="144"/>
      <c r="JU47" s="144"/>
      <c r="JV47" s="144"/>
      <c r="JW47" s="144"/>
      <c r="JX47" s="144"/>
      <c r="JY47" s="144"/>
      <c r="JZ47" s="144"/>
      <c r="KA47" s="144"/>
      <c r="KB47" s="144"/>
      <c r="KC47" s="144"/>
      <c r="KD47" s="144"/>
      <c r="KE47" s="144"/>
      <c r="KF47" s="144"/>
      <c r="KG47" s="144"/>
      <c r="KH47" s="144"/>
      <c r="KI47" s="144"/>
      <c r="KJ47" s="144"/>
      <c r="KK47" s="144"/>
      <c r="KL47" s="144"/>
      <c r="KM47" s="144"/>
      <c r="KN47" s="144"/>
      <c r="KO47" s="144"/>
      <c r="KP47" s="144"/>
      <c r="KQ47" s="144"/>
      <c r="KR47" s="144"/>
      <c r="KS47" s="144"/>
      <c r="KT47" s="144"/>
      <c r="KU47" s="144"/>
      <c r="KV47" s="144"/>
      <c r="KW47" s="144"/>
      <c r="KX47" s="144"/>
      <c r="KY47" s="144"/>
      <c r="KZ47" s="145"/>
      <c r="LA47" s="145"/>
      <c r="LB47" s="145"/>
    </row>
    <row r="48" spans="1:314" s="64" customFormat="1" ht="21" customHeight="1">
      <c r="A48" s="179"/>
      <c r="B48" s="178" t="s">
        <v>45</v>
      </c>
      <c r="C48" s="237"/>
      <c r="D48" s="240">
        <v>0</v>
      </c>
      <c r="E48" s="239"/>
      <c r="F48" s="98"/>
      <c r="G48" s="175"/>
      <c r="H48" s="175"/>
      <c r="I48" s="175"/>
      <c r="J48" s="175"/>
      <c r="K48" s="175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5"/>
      <c r="AQ48" s="175"/>
      <c r="AR48" s="175"/>
      <c r="AS48" s="175"/>
      <c r="AT48" s="175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176"/>
      <c r="BN48" s="176"/>
      <c r="BO48" s="176"/>
      <c r="BP48" s="176"/>
      <c r="BQ48" s="176"/>
      <c r="BR48" s="176"/>
      <c r="BS48" s="176"/>
      <c r="BT48" s="176"/>
      <c r="BU48" s="176"/>
      <c r="BV48" s="176"/>
      <c r="BW48" s="176"/>
      <c r="BX48" s="177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  <c r="CT48" s="144"/>
      <c r="CU48" s="144"/>
      <c r="CV48" s="144"/>
      <c r="CW48" s="144"/>
      <c r="CX48" s="144"/>
      <c r="CY48" s="144"/>
      <c r="CZ48" s="144"/>
      <c r="DA48" s="144"/>
      <c r="DB48" s="144"/>
      <c r="DC48" s="144"/>
      <c r="DD48" s="144"/>
      <c r="DE48" s="144"/>
      <c r="DF48" s="144"/>
      <c r="DG48" s="144"/>
      <c r="DH48" s="144"/>
      <c r="DI48" s="144"/>
      <c r="DJ48" s="144"/>
      <c r="DK48" s="144"/>
      <c r="DL48" s="144"/>
      <c r="DM48" s="144"/>
      <c r="DN48" s="144"/>
      <c r="DO48" s="144"/>
      <c r="DP48" s="144"/>
      <c r="DQ48" s="144"/>
      <c r="DR48" s="144"/>
      <c r="DS48" s="144"/>
      <c r="DT48" s="144"/>
      <c r="DU48" s="144"/>
      <c r="DV48" s="144"/>
      <c r="DW48" s="144"/>
      <c r="DX48" s="144"/>
      <c r="DY48" s="144"/>
      <c r="DZ48" s="144"/>
      <c r="EA48" s="144"/>
      <c r="EB48" s="144"/>
      <c r="EC48" s="144"/>
      <c r="ED48" s="144"/>
      <c r="EE48" s="144"/>
      <c r="EF48" s="144"/>
      <c r="EG48" s="144"/>
      <c r="EH48" s="144"/>
      <c r="EI48" s="144"/>
      <c r="EJ48" s="144"/>
      <c r="EK48" s="144"/>
      <c r="EL48" s="144"/>
      <c r="EM48" s="144"/>
      <c r="EN48" s="144"/>
      <c r="EO48" s="144"/>
      <c r="EP48" s="144"/>
      <c r="EQ48" s="144"/>
      <c r="ER48" s="144"/>
      <c r="ES48" s="144"/>
      <c r="ET48" s="144"/>
      <c r="EU48" s="144"/>
      <c r="EV48" s="144"/>
      <c r="EW48" s="144"/>
      <c r="EX48" s="144"/>
      <c r="EY48" s="144"/>
      <c r="EZ48" s="144"/>
      <c r="FA48" s="144"/>
      <c r="FB48" s="144"/>
      <c r="FC48" s="144"/>
      <c r="FD48" s="144"/>
      <c r="FE48" s="144"/>
      <c r="FF48" s="144"/>
      <c r="FG48" s="144"/>
      <c r="FH48" s="144"/>
      <c r="FI48" s="144"/>
      <c r="FJ48" s="144"/>
      <c r="FK48" s="144"/>
      <c r="FL48" s="144"/>
      <c r="FM48" s="144"/>
      <c r="FN48" s="144"/>
      <c r="FO48" s="144"/>
      <c r="FP48" s="144"/>
      <c r="FQ48" s="144"/>
      <c r="FR48" s="144"/>
      <c r="FS48" s="144"/>
      <c r="FT48" s="144"/>
      <c r="FU48" s="144"/>
      <c r="FV48" s="144"/>
      <c r="FW48" s="144"/>
      <c r="FX48" s="144"/>
      <c r="FY48" s="144"/>
      <c r="FZ48" s="144"/>
      <c r="GA48" s="144"/>
      <c r="GB48" s="144"/>
      <c r="GC48" s="144"/>
      <c r="GD48" s="144"/>
      <c r="GE48" s="144"/>
      <c r="GF48" s="144"/>
      <c r="GG48" s="144"/>
      <c r="GH48" s="144"/>
      <c r="GI48" s="144"/>
      <c r="GJ48" s="144"/>
      <c r="GK48" s="144"/>
      <c r="GL48" s="144"/>
      <c r="GM48" s="144"/>
      <c r="GN48" s="144"/>
      <c r="GO48" s="144"/>
      <c r="GP48" s="144"/>
      <c r="GQ48" s="144"/>
      <c r="GR48" s="144"/>
      <c r="GS48" s="144"/>
      <c r="GT48" s="144"/>
      <c r="GU48" s="144"/>
      <c r="GV48" s="144"/>
      <c r="GW48" s="144"/>
      <c r="GX48" s="144"/>
      <c r="GY48" s="144"/>
      <c r="GZ48" s="144"/>
      <c r="HA48" s="144"/>
      <c r="HB48" s="144"/>
      <c r="HC48" s="144"/>
      <c r="HD48" s="144"/>
      <c r="HE48" s="144"/>
      <c r="HF48" s="144"/>
      <c r="HG48" s="144"/>
      <c r="HH48" s="144"/>
      <c r="HI48" s="144"/>
      <c r="HJ48" s="144"/>
      <c r="HK48" s="144"/>
      <c r="HL48" s="144"/>
      <c r="HM48" s="144"/>
      <c r="HN48" s="144"/>
      <c r="HO48" s="144"/>
      <c r="HP48" s="144"/>
      <c r="HQ48" s="144"/>
      <c r="HR48" s="144"/>
      <c r="HS48" s="144"/>
      <c r="HT48" s="144"/>
      <c r="HU48" s="144"/>
      <c r="HV48" s="144"/>
      <c r="HW48" s="144"/>
      <c r="HX48" s="144"/>
      <c r="HY48" s="144"/>
      <c r="HZ48" s="144"/>
      <c r="IA48" s="144"/>
      <c r="IB48" s="144"/>
      <c r="IC48" s="144"/>
      <c r="ID48" s="144"/>
      <c r="IE48" s="144"/>
      <c r="IF48" s="144"/>
      <c r="IG48" s="144"/>
      <c r="IH48" s="144"/>
      <c r="II48" s="144"/>
      <c r="IJ48" s="144"/>
      <c r="IK48" s="144"/>
      <c r="IL48" s="144"/>
      <c r="IM48" s="144"/>
      <c r="IN48" s="144"/>
      <c r="IO48" s="144"/>
      <c r="IP48" s="144"/>
      <c r="IQ48" s="144"/>
      <c r="IR48" s="144"/>
      <c r="IS48" s="144"/>
      <c r="IT48" s="144"/>
      <c r="IU48" s="144"/>
      <c r="IV48" s="144"/>
      <c r="IW48" s="144"/>
      <c r="IX48" s="144"/>
      <c r="IY48" s="144"/>
      <c r="IZ48" s="144"/>
      <c r="JA48" s="144"/>
      <c r="JB48" s="144"/>
      <c r="JC48" s="144"/>
      <c r="JD48" s="144"/>
      <c r="JE48" s="144"/>
      <c r="JF48" s="144"/>
      <c r="JG48" s="144"/>
      <c r="JH48" s="144"/>
      <c r="JI48" s="144"/>
      <c r="JJ48" s="144"/>
      <c r="JK48" s="144"/>
      <c r="JL48" s="144"/>
      <c r="JM48" s="144"/>
      <c r="JN48" s="144"/>
      <c r="JO48" s="144"/>
      <c r="JP48" s="144"/>
      <c r="JQ48" s="144"/>
      <c r="JR48" s="144"/>
      <c r="JS48" s="144"/>
      <c r="JT48" s="144"/>
      <c r="JU48" s="144"/>
      <c r="JV48" s="144"/>
      <c r="JW48" s="144"/>
      <c r="JX48" s="144"/>
      <c r="JY48" s="144"/>
      <c r="JZ48" s="144"/>
      <c r="KA48" s="144"/>
      <c r="KB48" s="144"/>
      <c r="KC48" s="144"/>
      <c r="KD48" s="144"/>
      <c r="KE48" s="144"/>
      <c r="KF48" s="144"/>
      <c r="KG48" s="144"/>
      <c r="KH48" s="144"/>
      <c r="KI48" s="144"/>
      <c r="KJ48" s="144"/>
      <c r="KK48" s="144"/>
      <c r="KL48" s="144"/>
      <c r="KM48" s="144"/>
      <c r="KN48" s="144"/>
      <c r="KO48" s="144"/>
      <c r="KP48" s="144"/>
      <c r="KQ48" s="144"/>
      <c r="KR48" s="144"/>
      <c r="KS48" s="144"/>
      <c r="KT48" s="144"/>
      <c r="KU48" s="144"/>
      <c r="KV48" s="144"/>
      <c r="KW48" s="144"/>
      <c r="KX48" s="144"/>
      <c r="KY48" s="144"/>
      <c r="KZ48" s="145"/>
      <c r="LA48" s="145"/>
      <c r="LB48" s="145"/>
    </row>
    <row r="49" spans="1:314" s="64" customFormat="1" ht="21" customHeight="1">
      <c r="A49" s="174"/>
      <c r="B49" s="178"/>
      <c r="C49" s="237"/>
      <c r="D49" s="240"/>
      <c r="E49" s="239"/>
      <c r="F49" s="98" t="str">
        <f t="shared" si="74"/>
        <v/>
      </c>
      <c r="G49" s="175"/>
      <c r="H49" s="175"/>
      <c r="I49" s="175"/>
      <c r="J49" s="175"/>
      <c r="K49" s="175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5"/>
      <c r="AQ49" s="175"/>
      <c r="AR49" s="175"/>
      <c r="AS49" s="175"/>
      <c r="AT49" s="175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  <c r="BI49" s="176"/>
      <c r="BJ49" s="176"/>
      <c r="BK49" s="176"/>
      <c r="BL49" s="176"/>
      <c r="BM49" s="176"/>
      <c r="BN49" s="176"/>
      <c r="BO49" s="176"/>
      <c r="BP49" s="176"/>
      <c r="BQ49" s="176"/>
      <c r="BR49" s="176"/>
      <c r="BS49" s="176"/>
      <c r="BT49" s="176"/>
      <c r="BU49" s="176"/>
      <c r="BV49" s="176"/>
      <c r="BW49" s="176"/>
      <c r="BX49" s="177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  <c r="CT49" s="144"/>
      <c r="CU49" s="144"/>
      <c r="CV49" s="144"/>
      <c r="CW49" s="144"/>
      <c r="CX49" s="144"/>
      <c r="CY49" s="144"/>
      <c r="CZ49" s="144"/>
      <c r="DA49" s="144"/>
      <c r="DB49" s="144"/>
      <c r="DC49" s="144"/>
      <c r="DD49" s="144"/>
      <c r="DE49" s="144"/>
      <c r="DF49" s="144"/>
      <c r="DG49" s="144"/>
      <c r="DH49" s="144"/>
      <c r="DI49" s="144"/>
      <c r="DJ49" s="144"/>
      <c r="DK49" s="144"/>
      <c r="DL49" s="144"/>
      <c r="DM49" s="144"/>
      <c r="DN49" s="144"/>
      <c r="DO49" s="144"/>
      <c r="DP49" s="144"/>
      <c r="DQ49" s="144"/>
      <c r="DR49" s="144"/>
      <c r="DS49" s="144"/>
      <c r="DT49" s="144"/>
      <c r="DU49" s="144"/>
      <c r="DV49" s="144"/>
      <c r="DW49" s="144"/>
      <c r="DX49" s="144"/>
      <c r="DY49" s="144"/>
      <c r="DZ49" s="144"/>
      <c r="EA49" s="144"/>
      <c r="EB49" s="144"/>
      <c r="EC49" s="144"/>
      <c r="ED49" s="144"/>
      <c r="EE49" s="144"/>
      <c r="EF49" s="144"/>
      <c r="EG49" s="144"/>
      <c r="EH49" s="144"/>
      <c r="EI49" s="144"/>
      <c r="EJ49" s="144"/>
      <c r="EK49" s="144"/>
      <c r="EL49" s="144"/>
      <c r="EM49" s="144"/>
      <c r="EN49" s="144"/>
      <c r="EO49" s="144"/>
      <c r="EP49" s="144"/>
      <c r="EQ49" s="144"/>
      <c r="ER49" s="144"/>
      <c r="ES49" s="144"/>
      <c r="ET49" s="144"/>
      <c r="EU49" s="144"/>
      <c r="EV49" s="144"/>
      <c r="EW49" s="144"/>
      <c r="EX49" s="144"/>
      <c r="EY49" s="144"/>
      <c r="EZ49" s="144"/>
      <c r="FA49" s="144"/>
      <c r="FB49" s="144"/>
      <c r="FC49" s="144"/>
      <c r="FD49" s="144"/>
      <c r="FE49" s="144"/>
      <c r="FF49" s="144"/>
      <c r="FG49" s="144"/>
      <c r="FH49" s="144"/>
      <c r="FI49" s="144"/>
      <c r="FJ49" s="144"/>
      <c r="FK49" s="144"/>
      <c r="FL49" s="144"/>
      <c r="FM49" s="144"/>
      <c r="FN49" s="144"/>
      <c r="FO49" s="144"/>
      <c r="FP49" s="144"/>
      <c r="FQ49" s="144"/>
      <c r="FR49" s="144"/>
      <c r="FS49" s="144"/>
      <c r="FT49" s="144"/>
      <c r="FU49" s="144"/>
      <c r="FV49" s="144"/>
      <c r="FW49" s="144"/>
      <c r="FX49" s="144"/>
      <c r="FY49" s="144"/>
      <c r="FZ49" s="144"/>
      <c r="GA49" s="144"/>
      <c r="GB49" s="144"/>
      <c r="GC49" s="144"/>
      <c r="GD49" s="144"/>
      <c r="GE49" s="144"/>
      <c r="GF49" s="144"/>
      <c r="GG49" s="144"/>
      <c r="GH49" s="144"/>
      <c r="GI49" s="144"/>
      <c r="GJ49" s="144"/>
      <c r="GK49" s="144"/>
      <c r="GL49" s="144"/>
      <c r="GM49" s="144"/>
      <c r="GN49" s="144"/>
      <c r="GO49" s="144"/>
      <c r="GP49" s="144"/>
      <c r="GQ49" s="144"/>
      <c r="GR49" s="144"/>
      <c r="GS49" s="144"/>
      <c r="GT49" s="144"/>
      <c r="GU49" s="144"/>
      <c r="GV49" s="144"/>
      <c r="GW49" s="144"/>
      <c r="GX49" s="144"/>
      <c r="GY49" s="144"/>
      <c r="GZ49" s="144"/>
      <c r="HA49" s="144"/>
      <c r="HB49" s="144"/>
      <c r="HC49" s="144"/>
      <c r="HD49" s="144"/>
      <c r="HE49" s="144"/>
      <c r="HF49" s="144"/>
      <c r="HG49" s="144"/>
      <c r="HH49" s="144"/>
      <c r="HI49" s="144"/>
      <c r="HJ49" s="144"/>
      <c r="HK49" s="144"/>
      <c r="HL49" s="144"/>
      <c r="HM49" s="144"/>
      <c r="HN49" s="144"/>
      <c r="HO49" s="144"/>
      <c r="HP49" s="144"/>
      <c r="HQ49" s="144"/>
      <c r="HR49" s="144"/>
      <c r="HS49" s="144"/>
      <c r="HT49" s="144"/>
      <c r="HU49" s="144"/>
      <c r="HV49" s="144"/>
      <c r="HW49" s="144"/>
      <c r="HX49" s="144"/>
      <c r="HY49" s="144"/>
      <c r="HZ49" s="144"/>
      <c r="IA49" s="144"/>
      <c r="IB49" s="144"/>
      <c r="IC49" s="144"/>
      <c r="ID49" s="144"/>
      <c r="IE49" s="144"/>
      <c r="IF49" s="144"/>
      <c r="IG49" s="144"/>
      <c r="IH49" s="144"/>
      <c r="II49" s="144"/>
      <c r="IJ49" s="144"/>
      <c r="IK49" s="144"/>
      <c r="IL49" s="144"/>
      <c r="IM49" s="144"/>
      <c r="IN49" s="144"/>
      <c r="IO49" s="144"/>
      <c r="IP49" s="144"/>
      <c r="IQ49" s="144"/>
      <c r="IR49" s="144"/>
      <c r="IS49" s="144"/>
      <c r="IT49" s="144"/>
      <c r="IU49" s="144"/>
      <c r="IV49" s="144"/>
      <c r="IW49" s="144"/>
      <c r="IX49" s="144"/>
      <c r="IY49" s="144"/>
      <c r="IZ49" s="144"/>
      <c r="JA49" s="144"/>
      <c r="JB49" s="144"/>
      <c r="JC49" s="144"/>
      <c r="JD49" s="144"/>
      <c r="JE49" s="144"/>
      <c r="JF49" s="144"/>
      <c r="JG49" s="144"/>
      <c r="JH49" s="144"/>
      <c r="JI49" s="144"/>
      <c r="JJ49" s="144"/>
      <c r="JK49" s="144"/>
      <c r="JL49" s="144"/>
      <c r="JM49" s="144"/>
      <c r="JN49" s="144"/>
      <c r="JO49" s="144"/>
      <c r="JP49" s="144"/>
      <c r="JQ49" s="144"/>
      <c r="JR49" s="144"/>
      <c r="JS49" s="144"/>
      <c r="JT49" s="144"/>
      <c r="JU49" s="144"/>
      <c r="JV49" s="144"/>
      <c r="JW49" s="144"/>
      <c r="JX49" s="144"/>
      <c r="JY49" s="144"/>
      <c r="JZ49" s="144"/>
      <c r="KA49" s="144"/>
      <c r="KB49" s="144"/>
      <c r="KC49" s="144"/>
      <c r="KD49" s="144"/>
      <c r="KE49" s="144"/>
      <c r="KF49" s="144"/>
      <c r="KG49" s="144"/>
      <c r="KH49" s="144"/>
      <c r="KI49" s="144"/>
      <c r="KJ49" s="144"/>
      <c r="KK49" s="144"/>
      <c r="KL49" s="144"/>
      <c r="KM49" s="144"/>
      <c r="KN49" s="144"/>
      <c r="KO49" s="144"/>
      <c r="KP49" s="144"/>
      <c r="KQ49" s="144"/>
      <c r="KR49" s="144"/>
      <c r="KS49" s="144"/>
      <c r="KT49" s="144"/>
      <c r="KU49" s="144"/>
      <c r="KV49" s="144"/>
      <c r="KW49" s="144"/>
      <c r="KX49" s="144"/>
      <c r="KY49" s="144"/>
      <c r="KZ49" s="145"/>
      <c r="LA49" s="145"/>
      <c r="LB49" s="145"/>
    </row>
    <row r="50" spans="1:314" s="66" customFormat="1" ht="1.9" customHeight="1">
      <c r="A50" s="105"/>
      <c r="B50" s="132"/>
      <c r="C50" s="222"/>
      <c r="D50" s="233"/>
      <c r="E50" s="224"/>
      <c r="F50" s="98" t="str">
        <f t="shared" si="74"/>
        <v/>
      </c>
      <c r="G50" s="82"/>
      <c r="H50" s="82"/>
      <c r="I50" s="82"/>
      <c r="J50" s="82"/>
      <c r="K50" s="82"/>
      <c r="L50" s="83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3"/>
      <c r="AQ50" s="73"/>
      <c r="AR50" s="73"/>
      <c r="AS50" s="73"/>
      <c r="AT50" s="73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80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  <c r="CT50" s="144"/>
      <c r="CU50" s="144"/>
      <c r="CV50" s="144"/>
      <c r="CW50" s="144"/>
      <c r="CX50" s="144"/>
      <c r="CY50" s="144"/>
      <c r="CZ50" s="144"/>
      <c r="DA50" s="144"/>
      <c r="DB50" s="144"/>
      <c r="DC50" s="144"/>
      <c r="DD50" s="144"/>
      <c r="DE50" s="144"/>
      <c r="DF50" s="144"/>
      <c r="DG50" s="144"/>
      <c r="DH50" s="144"/>
      <c r="DI50" s="144"/>
      <c r="DJ50" s="144"/>
      <c r="DK50" s="144"/>
      <c r="DL50" s="144"/>
      <c r="DM50" s="144"/>
      <c r="DN50" s="144"/>
      <c r="DO50" s="144"/>
      <c r="DP50" s="144"/>
      <c r="DQ50" s="144"/>
      <c r="DR50" s="144"/>
      <c r="DS50" s="144"/>
      <c r="DT50" s="144"/>
      <c r="DU50" s="144"/>
      <c r="DV50" s="144"/>
      <c r="DW50" s="144"/>
      <c r="DX50" s="144"/>
      <c r="DY50" s="144"/>
      <c r="DZ50" s="144"/>
      <c r="EA50" s="144"/>
      <c r="EB50" s="144"/>
      <c r="EC50" s="144"/>
      <c r="ED50" s="144"/>
      <c r="EE50" s="144"/>
      <c r="EF50" s="144"/>
      <c r="EG50" s="144"/>
      <c r="EH50" s="144"/>
      <c r="EI50" s="144"/>
      <c r="EJ50" s="144"/>
      <c r="EK50" s="144"/>
      <c r="EL50" s="144"/>
      <c r="EM50" s="144"/>
      <c r="EN50" s="144"/>
      <c r="EO50" s="144"/>
      <c r="EP50" s="144"/>
      <c r="EQ50" s="144"/>
      <c r="ER50" s="144"/>
      <c r="ES50" s="144"/>
      <c r="ET50" s="144"/>
      <c r="EU50" s="144"/>
      <c r="EV50" s="144"/>
      <c r="EW50" s="144"/>
      <c r="EX50" s="144"/>
      <c r="EY50" s="144"/>
      <c r="EZ50" s="144"/>
      <c r="FA50" s="144"/>
      <c r="FB50" s="144"/>
      <c r="FC50" s="144"/>
      <c r="FD50" s="144"/>
      <c r="FE50" s="144"/>
      <c r="FF50" s="144"/>
      <c r="FG50" s="144"/>
      <c r="FH50" s="144"/>
      <c r="FI50" s="144"/>
      <c r="FJ50" s="144"/>
      <c r="FK50" s="144"/>
      <c r="FL50" s="144"/>
      <c r="FM50" s="144"/>
      <c r="FN50" s="144"/>
      <c r="FO50" s="144"/>
      <c r="FP50" s="144"/>
      <c r="FQ50" s="144"/>
      <c r="FR50" s="144"/>
      <c r="FS50" s="144"/>
      <c r="FT50" s="144"/>
      <c r="FU50" s="144"/>
      <c r="FV50" s="144"/>
      <c r="FW50" s="144"/>
      <c r="FX50" s="144"/>
      <c r="FY50" s="144"/>
      <c r="FZ50" s="144"/>
      <c r="GA50" s="144"/>
      <c r="GB50" s="144"/>
      <c r="GC50" s="144"/>
      <c r="GD50" s="144"/>
      <c r="GE50" s="144"/>
      <c r="GF50" s="144"/>
      <c r="GG50" s="144"/>
      <c r="GH50" s="144"/>
      <c r="GI50" s="144"/>
      <c r="GJ50" s="144"/>
      <c r="GK50" s="144"/>
      <c r="GL50" s="144"/>
      <c r="GM50" s="144"/>
      <c r="GN50" s="144"/>
      <c r="GO50" s="144"/>
      <c r="GP50" s="144"/>
      <c r="GQ50" s="144"/>
      <c r="GR50" s="144"/>
      <c r="GS50" s="144"/>
      <c r="GT50" s="144"/>
      <c r="GU50" s="144"/>
      <c r="GV50" s="144"/>
      <c r="GW50" s="144"/>
      <c r="GX50" s="144"/>
      <c r="GY50" s="144"/>
      <c r="GZ50" s="144"/>
      <c r="HA50" s="144"/>
      <c r="HB50" s="144"/>
      <c r="HC50" s="144"/>
      <c r="HD50" s="144"/>
      <c r="HE50" s="144"/>
      <c r="HF50" s="144"/>
      <c r="HG50" s="144"/>
      <c r="HH50" s="144"/>
      <c r="HI50" s="144"/>
      <c r="HJ50" s="144"/>
      <c r="HK50" s="144"/>
      <c r="HL50" s="144"/>
      <c r="HM50" s="144"/>
      <c r="HN50" s="144"/>
      <c r="HO50" s="144"/>
      <c r="HP50" s="144"/>
      <c r="HQ50" s="144"/>
      <c r="HR50" s="144"/>
      <c r="HS50" s="144"/>
      <c r="HT50" s="144"/>
      <c r="HU50" s="144"/>
      <c r="HV50" s="144"/>
      <c r="HW50" s="144"/>
      <c r="HX50" s="144"/>
      <c r="HY50" s="144"/>
      <c r="HZ50" s="144"/>
      <c r="IA50" s="144"/>
      <c r="IB50" s="144"/>
      <c r="IC50" s="144"/>
      <c r="ID50" s="144"/>
      <c r="IE50" s="144"/>
      <c r="IF50" s="144"/>
      <c r="IG50" s="144"/>
      <c r="IH50" s="144"/>
      <c r="II50" s="144"/>
      <c r="IJ50" s="144"/>
      <c r="IK50" s="144"/>
      <c r="IL50" s="144"/>
      <c r="IM50" s="144"/>
      <c r="IN50" s="144"/>
      <c r="IO50" s="144"/>
      <c r="IP50" s="144"/>
      <c r="IQ50" s="144"/>
      <c r="IR50" s="144"/>
      <c r="IS50" s="144"/>
      <c r="IT50" s="144"/>
      <c r="IU50" s="144"/>
      <c r="IV50" s="144"/>
      <c r="IW50" s="144"/>
      <c r="IX50" s="144"/>
      <c r="IY50" s="144"/>
      <c r="IZ50" s="144"/>
      <c r="JA50" s="144"/>
      <c r="JB50" s="144"/>
      <c r="JC50" s="144"/>
      <c r="JD50" s="144"/>
      <c r="JE50" s="144"/>
      <c r="JF50" s="144"/>
      <c r="JG50" s="144"/>
      <c r="JH50" s="144"/>
      <c r="JI50" s="144"/>
      <c r="JJ50" s="144"/>
      <c r="JK50" s="144"/>
      <c r="JL50" s="144"/>
      <c r="JM50" s="144"/>
      <c r="JN50" s="144"/>
      <c r="JO50" s="144"/>
      <c r="JP50" s="144"/>
      <c r="JQ50" s="144"/>
      <c r="JR50" s="144"/>
      <c r="JS50" s="144"/>
      <c r="JT50" s="144"/>
      <c r="JU50" s="144"/>
      <c r="JV50" s="144"/>
      <c r="JW50" s="144"/>
      <c r="JX50" s="144"/>
      <c r="JY50" s="144"/>
      <c r="JZ50" s="144"/>
      <c r="KA50" s="144"/>
      <c r="KB50" s="144"/>
      <c r="KC50" s="144"/>
      <c r="KD50" s="144"/>
      <c r="KE50" s="144"/>
      <c r="KF50" s="144"/>
      <c r="KG50" s="144"/>
      <c r="KH50" s="144"/>
      <c r="KI50" s="144"/>
      <c r="KJ50" s="144"/>
      <c r="KK50" s="144"/>
      <c r="KL50" s="144"/>
      <c r="KM50" s="144"/>
      <c r="KN50" s="144"/>
      <c r="KO50" s="144"/>
      <c r="KP50" s="144"/>
      <c r="KQ50" s="144"/>
      <c r="KR50" s="144"/>
      <c r="KS50" s="144"/>
      <c r="KT50" s="144"/>
      <c r="KU50" s="144"/>
      <c r="KV50" s="144"/>
      <c r="KW50" s="144"/>
      <c r="KX50" s="144"/>
      <c r="KY50" s="144"/>
      <c r="KZ50" s="145"/>
      <c r="LA50" s="145"/>
      <c r="LB50" s="145"/>
    </row>
    <row r="51" spans="1:314" s="64" customFormat="1" ht="27" customHeight="1">
      <c r="A51" s="108"/>
      <c r="B51" s="95" t="s">
        <v>46</v>
      </c>
      <c r="C51" s="241">
        <f>MIN(C52:C55)</f>
        <v>0</v>
      </c>
      <c r="D51" s="242">
        <f>AVERAGE(D52:D55)</f>
        <v>0</v>
      </c>
      <c r="E51" s="243">
        <f>MAX(E52:E55)</f>
        <v>0</v>
      </c>
      <c r="F51" s="98" t="str">
        <f t="shared" si="74"/>
        <v/>
      </c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6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  <c r="CT51" s="144"/>
      <c r="CU51" s="144"/>
      <c r="CV51" s="144"/>
      <c r="CW51" s="144"/>
      <c r="CX51" s="144"/>
      <c r="CY51" s="144"/>
      <c r="CZ51" s="144"/>
      <c r="DA51" s="144"/>
      <c r="DB51" s="144"/>
      <c r="DC51" s="144"/>
      <c r="DD51" s="144"/>
      <c r="DE51" s="144"/>
      <c r="DF51" s="144"/>
      <c r="DG51" s="144"/>
      <c r="DH51" s="144"/>
      <c r="DI51" s="144"/>
      <c r="DJ51" s="144"/>
      <c r="DK51" s="144"/>
      <c r="DL51" s="144"/>
      <c r="DM51" s="144"/>
      <c r="DN51" s="144"/>
      <c r="DO51" s="144"/>
      <c r="DP51" s="144"/>
      <c r="DQ51" s="144"/>
      <c r="DR51" s="144"/>
      <c r="DS51" s="144"/>
      <c r="DT51" s="144"/>
      <c r="DU51" s="144"/>
      <c r="DV51" s="144"/>
      <c r="DW51" s="144"/>
      <c r="DX51" s="144"/>
      <c r="DY51" s="144"/>
      <c r="DZ51" s="144"/>
      <c r="EA51" s="144"/>
      <c r="EB51" s="144"/>
      <c r="EC51" s="144"/>
      <c r="ED51" s="144"/>
      <c r="EE51" s="144"/>
      <c r="EF51" s="144"/>
      <c r="EG51" s="144"/>
      <c r="EH51" s="144"/>
      <c r="EI51" s="144"/>
      <c r="EJ51" s="144"/>
      <c r="EK51" s="144"/>
      <c r="EL51" s="144"/>
      <c r="EM51" s="144"/>
      <c r="EN51" s="144"/>
      <c r="EO51" s="144"/>
      <c r="EP51" s="144"/>
      <c r="EQ51" s="144"/>
      <c r="ER51" s="144"/>
      <c r="ES51" s="144"/>
      <c r="ET51" s="144"/>
      <c r="EU51" s="144"/>
      <c r="EV51" s="144"/>
      <c r="EW51" s="144"/>
      <c r="EX51" s="144"/>
      <c r="EY51" s="144"/>
      <c r="EZ51" s="144"/>
      <c r="FA51" s="144"/>
      <c r="FB51" s="144"/>
      <c r="FC51" s="144"/>
      <c r="FD51" s="144"/>
      <c r="FE51" s="144"/>
      <c r="FF51" s="144"/>
      <c r="FG51" s="144"/>
      <c r="FH51" s="144"/>
      <c r="FI51" s="144"/>
      <c r="FJ51" s="144"/>
      <c r="FK51" s="144"/>
      <c r="FL51" s="144"/>
      <c r="FM51" s="144"/>
      <c r="FN51" s="144"/>
      <c r="FO51" s="144"/>
      <c r="FP51" s="144"/>
      <c r="FQ51" s="144"/>
      <c r="FR51" s="144"/>
      <c r="FS51" s="144"/>
      <c r="FT51" s="144"/>
      <c r="FU51" s="144"/>
      <c r="FV51" s="144"/>
      <c r="FW51" s="144"/>
      <c r="FX51" s="144"/>
      <c r="FY51" s="144"/>
      <c r="FZ51" s="144"/>
      <c r="GA51" s="144"/>
      <c r="GB51" s="144"/>
      <c r="GC51" s="144"/>
      <c r="GD51" s="144"/>
      <c r="GE51" s="144"/>
      <c r="GF51" s="144"/>
      <c r="GG51" s="144"/>
      <c r="GH51" s="144"/>
      <c r="GI51" s="144"/>
      <c r="GJ51" s="144"/>
      <c r="GK51" s="144"/>
      <c r="GL51" s="144"/>
      <c r="GM51" s="144"/>
      <c r="GN51" s="144"/>
      <c r="GO51" s="144"/>
      <c r="GP51" s="144"/>
      <c r="GQ51" s="144"/>
      <c r="GR51" s="144"/>
      <c r="GS51" s="144"/>
      <c r="GT51" s="144"/>
      <c r="GU51" s="144"/>
      <c r="GV51" s="144"/>
      <c r="GW51" s="144"/>
      <c r="GX51" s="144"/>
      <c r="GY51" s="144"/>
      <c r="GZ51" s="144"/>
      <c r="HA51" s="144"/>
      <c r="HB51" s="144"/>
      <c r="HC51" s="144"/>
      <c r="HD51" s="144"/>
      <c r="HE51" s="144"/>
      <c r="HF51" s="144"/>
      <c r="HG51" s="144"/>
      <c r="HH51" s="144"/>
      <c r="HI51" s="144"/>
      <c r="HJ51" s="144"/>
      <c r="HK51" s="144"/>
      <c r="HL51" s="144"/>
      <c r="HM51" s="144"/>
      <c r="HN51" s="144"/>
      <c r="HO51" s="144"/>
      <c r="HP51" s="144"/>
      <c r="HQ51" s="144"/>
      <c r="HR51" s="144"/>
      <c r="HS51" s="144"/>
      <c r="HT51" s="144"/>
      <c r="HU51" s="144"/>
      <c r="HV51" s="144"/>
      <c r="HW51" s="144"/>
      <c r="HX51" s="144"/>
      <c r="HY51" s="144"/>
      <c r="HZ51" s="144"/>
      <c r="IA51" s="144"/>
      <c r="IB51" s="144"/>
      <c r="IC51" s="144"/>
      <c r="ID51" s="144"/>
      <c r="IE51" s="144"/>
      <c r="IF51" s="144"/>
      <c r="IG51" s="144"/>
      <c r="IH51" s="144"/>
      <c r="II51" s="144"/>
      <c r="IJ51" s="144"/>
      <c r="IK51" s="144"/>
      <c r="IL51" s="144"/>
      <c r="IM51" s="144"/>
      <c r="IN51" s="144"/>
      <c r="IO51" s="144"/>
      <c r="IP51" s="144"/>
      <c r="IQ51" s="144"/>
      <c r="IR51" s="144"/>
      <c r="IS51" s="144"/>
      <c r="IT51" s="144"/>
      <c r="IU51" s="144"/>
      <c r="IV51" s="144"/>
      <c r="IW51" s="144"/>
      <c r="IX51" s="144"/>
      <c r="IY51" s="144"/>
      <c r="IZ51" s="144"/>
      <c r="JA51" s="144"/>
      <c r="JB51" s="144"/>
      <c r="JC51" s="144"/>
      <c r="JD51" s="144"/>
      <c r="JE51" s="144"/>
      <c r="JF51" s="144"/>
      <c r="JG51" s="144"/>
      <c r="JH51" s="144"/>
      <c r="JI51" s="144"/>
      <c r="JJ51" s="144"/>
      <c r="JK51" s="144"/>
      <c r="JL51" s="144"/>
      <c r="JM51" s="144"/>
      <c r="JN51" s="144"/>
      <c r="JO51" s="144"/>
      <c r="JP51" s="144"/>
      <c r="JQ51" s="144"/>
      <c r="JR51" s="144"/>
      <c r="JS51" s="144"/>
      <c r="JT51" s="144"/>
      <c r="JU51" s="144"/>
      <c r="JV51" s="144"/>
      <c r="JW51" s="144"/>
      <c r="JX51" s="144"/>
      <c r="JY51" s="144"/>
      <c r="JZ51" s="144"/>
      <c r="KA51" s="144"/>
      <c r="KB51" s="144"/>
      <c r="KC51" s="144"/>
      <c r="KD51" s="144"/>
      <c r="KE51" s="144"/>
      <c r="KF51" s="144"/>
      <c r="KG51" s="144"/>
      <c r="KH51" s="144"/>
      <c r="KI51" s="144"/>
      <c r="KJ51" s="144"/>
      <c r="KK51" s="144"/>
      <c r="KL51" s="144"/>
      <c r="KM51" s="144"/>
      <c r="KN51" s="144"/>
      <c r="KO51" s="144"/>
      <c r="KP51" s="144"/>
      <c r="KQ51" s="144"/>
      <c r="KR51" s="144"/>
      <c r="KS51" s="144"/>
      <c r="KT51" s="144"/>
      <c r="KU51" s="144"/>
      <c r="KV51" s="144"/>
      <c r="KW51" s="144"/>
      <c r="KX51" s="144"/>
      <c r="KY51" s="144"/>
      <c r="KZ51" s="145"/>
      <c r="LA51" s="145"/>
      <c r="LB51" s="145"/>
    </row>
    <row r="52" spans="1:314" s="64" customFormat="1" ht="21" customHeight="1">
      <c r="A52" s="108"/>
      <c r="B52" s="159" t="s">
        <v>47</v>
      </c>
      <c r="C52" s="241"/>
      <c r="D52" s="242">
        <v>0</v>
      </c>
      <c r="E52" s="243"/>
      <c r="F52" s="98" t="str">
        <f t="shared" si="74"/>
        <v/>
      </c>
      <c r="G52" s="94"/>
      <c r="H52" s="94"/>
      <c r="I52" s="94"/>
      <c r="J52" s="94"/>
      <c r="K52" s="94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4"/>
      <c r="AQ52" s="94"/>
      <c r="AR52" s="94"/>
      <c r="AS52" s="94"/>
      <c r="AT52" s="94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6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  <c r="CT52" s="144"/>
      <c r="CU52" s="144"/>
      <c r="CV52" s="144"/>
      <c r="CW52" s="144"/>
      <c r="CX52" s="144"/>
      <c r="CY52" s="144"/>
      <c r="CZ52" s="144"/>
      <c r="DA52" s="144"/>
      <c r="DB52" s="144"/>
      <c r="DC52" s="144"/>
      <c r="DD52" s="144"/>
      <c r="DE52" s="144"/>
      <c r="DF52" s="144"/>
      <c r="DG52" s="144"/>
      <c r="DH52" s="144"/>
      <c r="DI52" s="144"/>
      <c r="DJ52" s="144"/>
      <c r="DK52" s="144"/>
      <c r="DL52" s="144"/>
      <c r="DM52" s="144"/>
      <c r="DN52" s="144"/>
      <c r="DO52" s="144"/>
      <c r="DP52" s="144"/>
      <c r="DQ52" s="144"/>
      <c r="DR52" s="144"/>
      <c r="DS52" s="144"/>
      <c r="DT52" s="144"/>
      <c r="DU52" s="144"/>
      <c r="DV52" s="144"/>
      <c r="DW52" s="144"/>
      <c r="DX52" s="144"/>
      <c r="DY52" s="144"/>
      <c r="DZ52" s="144"/>
      <c r="EA52" s="144"/>
      <c r="EB52" s="144"/>
      <c r="EC52" s="144"/>
      <c r="ED52" s="144"/>
      <c r="EE52" s="144"/>
      <c r="EF52" s="144"/>
      <c r="EG52" s="144"/>
      <c r="EH52" s="144"/>
      <c r="EI52" s="144"/>
      <c r="EJ52" s="144"/>
      <c r="EK52" s="144"/>
      <c r="EL52" s="144"/>
      <c r="EM52" s="144"/>
      <c r="EN52" s="144"/>
      <c r="EO52" s="144"/>
      <c r="EP52" s="144"/>
      <c r="EQ52" s="144"/>
      <c r="ER52" s="144"/>
      <c r="ES52" s="144"/>
      <c r="ET52" s="144"/>
      <c r="EU52" s="144"/>
      <c r="EV52" s="144"/>
      <c r="EW52" s="144"/>
      <c r="EX52" s="144"/>
      <c r="EY52" s="144"/>
      <c r="EZ52" s="144"/>
      <c r="FA52" s="144"/>
      <c r="FB52" s="144"/>
      <c r="FC52" s="144"/>
      <c r="FD52" s="144"/>
      <c r="FE52" s="144"/>
      <c r="FF52" s="144"/>
      <c r="FG52" s="144"/>
      <c r="FH52" s="144"/>
      <c r="FI52" s="144"/>
      <c r="FJ52" s="144"/>
      <c r="FK52" s="144"/>
      <c r="FL52" s="144"/>
      <c r="FM52" s="144"/>
      <c r="FN52" s="144"/>
      <c r="FO52" s="144"/>
      <c r="FP52" s="144"/>
      <c r="FQ52" s="144"/>
      <c r="FR52" s="144"/>
      <c r="FS52" s="144"/>
      <c r="FT52" s="144"/>
      <c r="FU52" s="144"/>
      <c r="FV52" s="144"/>
      <c r="FW52" s="144"/>
      <c r="FX52" s="144"/>
      <c r="FY52" s="144"/>
      <c r="FZ52" s="144"/>
      <c r="GA52" s="144"/>
      <c r="GB52" s="144"/>
      <c r="GC52" s="144"/>
      <c r="GD52" s="144"/>
      <c r="GE52" s="144"/>
      <c r="GF52" s="144"/>
      <c r="GG52" s="144"/>
      <c r="GH52" s="144"/>
      <c r="GI52" s="144"/>
      <c r="GJ52" s="144"/>
      <c r="GK52" s="144"/>
      <c r="GL52" s="144"/>
      <c r="GM52" s="144"/>
      <c r="GN52" s="144"/>
      <c r="GO52" s="144"/>
      <c r="GP52" s="144"/>
      <c r="GQ52" s="144"/>
      <c r="GR52" s="144"/>
      <c r="GS52" s="144"/>
      <c r="GT52" s="144"/>
      <c r="GU52" s="144"/>
      <c r="GV52" s="144"/>
      <c r="GW52" s="144"/>
      <c r="GX52" s="144"/>
      <c r="GY52" s="144"/>
      <c r="GZ52" s="144"/>
      <c r="HA52" s="144"/>
      <c r="HB52" s="144"/>
      <c r="HC52" s="144"/>
      <c r="HD52" s="144"/>
      <c r="HE52" s="144"/>
      <c r="HF52" s="144"/>
      <c r="HG52" s="144"/>
      <c r="HH52" s="144"/>
      <c r="HI52" s="144"/>
      <c r="HJ52" s="144"/>
      <c r="HK52" s="144"/>
      <c r="HL52" s="144"/>
      <c r="HM52" s="144"/>
      <c r="HN52" s="144"/>
      <c r="HO52" s="144"/>
      <c r="HP52" s="144"/>
      <c r="HQ52" s="144"/>
      <c r="HR52" s="144"/>
      <c r="HS52" s="144"/>
      <c r="HT52" s="144"/>
      <c r="HU52" s="144"/>
      <c r="HV52" s="144"/>
      <c r="HW52" s="144"/>
      <c r="HX52" s="144"/>
      <c r="HY52" s="144"/>
      <c r="HZ52" s="144"/>
      <c r="IA52" s="144"/>
      <c r="IB52" s="144"/>
      <c r="IC52" s="144"/>
      <c r="ID52" s="144"/>
      <c r="IE52" s="144"/>
      <c r="IF52" s="144"/>
      <c r="IG52" s="144"/>
      <c r="IH52" s="144"/>
      <c r="II52" s="144"/>
      <c r="IJ52" s="144"/>
      <c r="IK52" s="144"/>
      <c r="IL52" s="144"/>
      <c r="IM52" s="144"/>
      <c r="IN52" s="144"/>
      <c r="IO52" s="144"/>
      <c r="IP52" s="144"/>
      <c r="IQ52" s="144"/>
      <c r="IR52" s="144"/>
      <c r="IS52" s="144"/>
      <c r="IT52" s="144"/>
      <c r="IU52" s="144"/>
      <c r="IV52" s="144"/>
      <c r="IW52" s="144"/>
      <c r="IX52" s="144"/>
      <c r="IY52" s="144"/>
      <c r="IZ52" s="144"/>
      <c r="JA52" s="144"/>
      <c r="JB52" s="144"/>
      <c r="JC52" s="144"/>
      <c r="JD52" s="144"/>
      <c r="JE52" s="144"/>
      <c r="JF52" s="144"/>
      <c r="JG52" s="144"/>
      <c r="JH52" s="144"/>
      <c r="JI52" s="144"/>
      <c r="JJ52" s="144"/>
      <c r="JK52" s="144"/>
      <c r="JL52" s="144"/>
      <c r="JM52" s="144"/>
      <c r="JN52" s="144"/>
      <c r="JO52" s="144"/>
      <c r="JP52" s="144"/>
      <c r="JQ52" s="144"/>
      <c r="JR52" s="144"/>
      <c r="JS52" s="144"/>
      <c r="JT52" s="144"/>
      <c r="JU52" s="144"/>
      <c r="JV52" s="144"/>
      <c r="JW52" s="144"/>
      <c r="JX52" s="144"/>
      <c r="JY52" s="144"/>
      <c r="JZ52" s="144"/>
      <c r="KA52" s="144"/>
      <c r="KB52" s="144"/>
      <c r="KC52" s="144"/>
      <c r="KD52" s="144"/>
      <c r="KE52" s="144"/>
      <c r="KF52" s="144"/>
      <c r="KG52" s="144"/>
      <c r="KH52" s="144"/>
      <c r="KI52" s="144"/>
      <c r="KJ52" s="144"/>
      <c r="KK52" s="144"/>
      <c r="KL52" s="144"/>
      <c r="KM52" s="144"/>
      <c r="KN52" s="144"/>
      <c r="KO52" s="144"/>
      <c r="KP52" s="144"/>
      <c r="KQ52" s="144"/>
      <c r="KR52" s="144"/>
      <c r="KS52" s="144"/>
      <c r="KT52" s="144"/>
      <c r="KU52" s="144"/>
      <c r="KV52" s="144"/>
      <c r="KW52" s="144"/>
      <c r="KX52" s="144"/>
      <c r="KY52" s="144"/>
      <c r="KZ52" s="145"/>
      <c r="LA52" s="145"/>
      <c r="LB52" s="145"/>
    </row>
    <row r="53" spans="1:314" s="64" customFormat="1" ht="21" customHeight="1">
      <c r="A53" s="108"/>
      <c r="B53" s="159" t="s">
        <v>48</v>
      </c>
      <c r="C53" s="272"/>
      <c r="D53" s="244">
        <v>0</v>
      </c>
      <c r="E53" s="273"/>
      <c r="F53" s="98"/>
      <c r="G53" s="94"/>
      <c r="H53" s="94"/>
      <c r="I53" s="94"/>
      <c r="J53" s="94"/>
      <c r="K53" s="94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4"/>
      <c r="AQ53" s="94"/>
      <c r="AR53" s="94"/>
      <c r="AS53" s="94"/>
      <c r="AT53" s="94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6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  <c r="CT53" s="144"/>
      <c r="CU53" s="144"/>
      <c r="CV53" s="144"/>
      <c r="CW53" s="144"/>
      <c r="CX53" s="144"/>
      <c r="CY53" s="144"/>
      <c r="CZ53" s="144"/>
      <c r="DA53" s="144"/>
      <c r="DB53" s="144"/>
      <c r="DC53" s="144"/>
      <c r="DD53" s="144"/>
      <c r="DE53" s="144"/>
      <c r="DF53" s="144"/>
      <c r="DG53" s="144"/>
      <c r="DH53" s="144"/>
      <c r="DI53" s="144"/>
      <c r="DJ53" s="144"/>
      <c r="DK53" s="144"/>
      <c r="DL53" s="144"/>
      <c r="DM53" s="144"/>
      <c r="DN53" s="144"/>
      <c r="DO53" s="144"/>
      <c r="DP53" s="144"/>
      <c r="DQ53" s="144"/>
      <c r="DR53" s="144"/>
      <c r="DS53" s="144"/>
      <c r="DT53" s="144"/>
      <c r="DU53" s="144"/>
      <c r="DV53" s="144"/>
      <c r="DW53" s="144"/>
      <c r="DX53" s="144"/>
      <c r="DY53" s="144"/>
      <c r="DZ53" s="144"/>
      <c r="EA53" s="144"/>
      <c r="EB53" s="144"/>
      <c r="EC53" s="144"/>
      <c r="ED53" s="144"/>
      <c r="EE53" s="144"/>
      <c r="EF53" s="144"/>
      <c r="EG53" s="144"/>
      <c r="EH53" s="144"/>
      <c r="EI53" s="144"/>
      <c r="EJ53" s="144"/>
      <c r="EK53" s="144"/>
      <c r="EL53" s="144"/>
      <c r="EM53" s="144"/>
      <c r="EN53" s="144"/>
      <c r="EO53" s="144"/>
      <c r="EP53" s="144"/>
      <c r="EQ53" s="144"/>
      <c r="ER53" s="144"/>
      <c r="ES53" s="144"/>
      <c r="ET53" s="144"/>
      <c r="EU53" s="144"/>
      <c r="EV53" s="144"/>
      <c r="EW53" s="144"/>
      <c r="EX53" s="144"/>
      <c r="EY53" s="144"/>
      <c r="EZ53" s="144"/>
      <c r="FA53" s="144"/>
      <c r="FB53" s="144"/>
      <c r="FC53" s="144"/>
      <c r="FD53" s="144"/>
      <c r="FE53" s="144"/>
      <c r="FF53" s="144"/>
      <c r="FG53" s="144"/>
      <c r="FH53" s="144"/>
      <c r="FI53" s="144"/>
      <c r="FJ53" s="144"/>
      <c r="FK53" s="144"/>
      <c r="FL53" s="144"/>
      <c r="FM53" s="144"/>
      <c r="FN53" s="144"/>
      <c r="FO53" s="144"/>
      <c r="FP53" s="144"/>
      <c r="FQ53" s="144"/>
      <c r="FR53" s="144"/>
      <c r="FS53" s="144"/>
      <c r="FT53" s="144"/>
      <c r="FU53" s="144"/>
      <c r="FV53" s="144"/>
      <c r="FW53" s="144"/>
      <c r="FX53" s="144"/>
      <c r="FY53" s="144"/>
      <c r="FZ53" s="144"/>
      <c r="GA53" s="144"/>
      <c r="GB53" s="144"/>
      <c r="GC53" s="144"/>
      <c r="GD53" s="144"/>
      <c r="GE53" s="144"/>
      <c r="GF53" s="144"/>
      <c r="GG53" s="144"/>
      <c r="GH53" s="144"/>
      <c r="GI53" s="144"/>
      <c r="GJ53" s="144"/>
      <c r="GK53" s="144"/>
      <c r="GL53" s="144"/>
      <c r="GM53" s="144"/>
      <c r="GN53" s="144"/>
      <c r="GO53" s="144"/>
      <c r="GP53" s="144"/>
      <c r="GQ53" s="144"/>
      <c r="GR53" s="144"/>
      <c r="GS53" s="144"/>
      <c r="GT53" s="144"/>
      <c r="GU53" s="144"/>
      <c r="GV53" s="144"/>
      <c r="GW53" s="144"/>
      <c r="GX53" s="144"/>
      <c r="GY53" s="144"/>
      <c r="GZ53" s="144"/>
      <c r="HA53" s="144"/>
      <c r="HB53" s="144"/>
      <c r="HC53" s="144"/>
      <c r="HD53" s="144"/>
      <c r="HE53" s="144"/>
      <c r="HF53" s="144"/>
      <c r="HG53" s="144"/>
      <c r="HH53" s="144"/>
      <c r="HI53" s="144"/>
      <c r="HJ53" s="144"/>
      <c r="HK53" s="144"/>
      <c r="HL53" s="144"/>
      <c r="HM53" s="144"/>
      <c r="HN53" s="144"/>
      <c r="HO53" s="144"/>
      <c r="HP53" s="144"/>
      <c r="HQ53" s="144"/>
      <c r="HR53" s="144"/>
      <c r="HS53" s="144"/>
      <c r="HT53" s="144"/>
      <c r="HU53" s="144"/>
      <c r="HV53" s="144"/>
      <c r="HW53" s="144"/>
      <c r="HX53" s="144"/>
      <c r="HY53" s="144"/>
      <c r="HZ53" s="144"/>
      <c r="IA53" s="144"/>
      <c r="IB53" s="144"/>
      <c r="IC53" s="144"/>
      <c r="ID53" s="144"/>
      <c r="IE53" s="144"/>
      <c r="IF53" s="144"/>
      <c r="IG53" s="144"/>
      <c r="IH53" s="144"/>
      <c r="II53" s="144"/>
      <c r="IJ53" s="144"/>
      <c r="IK53" s="144"/>
      <c r="IL53" s="144"/>
      <c r="IM53" s="144"/>
      <c r="IN53" s="144"/>
      <c r="IO53" s="144"/>
      <c r="IP53" s="144"/>
      <c r="IQ53" s="144"/>
      <c r="IR53" s="144"/>
      <c r="IS53" s="144"/>
      <c r="IT53" s="144"/>
      <c r="IU53" s="144"/>
      <c r="IV53" s="144"/>
      <c r="IW53" s="144"/>
      <c r="IX53" s="144"/>
      <c r="IY53" s="144"/>
      <c r="IZ53" s="144"/>
      <c r="JA53" s="144"/>
      <c r="JB53" s="144"/>
      <c r="JC53" s="144"/>
      <c r="JD53" s="144"/>
      <c r="JE53" s="144"/>
      <c r="JF53" s="144"/>
      <c r="JG53" s="144"/>
      <c r="JH53" s="144"/>
      <c r="JI53" s="144"/>
      <c r="JJ53" s="144"/>
      <c r="JK53" s="144"/>
      <c r="JL53" s="144"/>
      <c r="JM53" s="144"/>
      <c r="JN53" s="144"/>
      <c r="JO53" s="144"/>
      <c r="JP53" s="144"/>
      <c r="JQ53" s="144"/>
      <c r="JR53" s="144"/>
      <c r="JS53" s="144"/>
      <c r="JT53" s="144"/>
      <c r="JU53" s="144"/>
      <c r="JV53" s="144"/>
      <c r="JW53" s="144"/>
      <c r="JX53" s="144"/>
      <c r="JY53" s="144"/>
      <c r="JZ53" s="144"/>
      <c r="KA53" s="144"/>
      <c r="KB53" s="144"/>
      <c r="KC53" s="144"/>
      <c r="KD53" s="144"/>
      <c r="KE53" s="144"/>
      <c r="KF53" s="144"/>
      <c r="KG53" s="144"/>
      <c r="KH53" s="144"/>
      <c r="KI53" s="144"/>
      <c r="KJ53" s="144"/>
      <c r="KK53" s="144"/>
      <c r="KL53" s="144"/>
      <c r="KM53" s="144"/>
      <c r="KN53" s="144"/>
      <c r="KO53" s="144"/>
      <c r="KP53" s="144"/>
      <c r="KQ53" s="144"/>
      <c r="KR53" s="144"/>
      <c r="KS53" s="144"/>
      <c r="KT53" s="144"/>
      <c r="KU53" s="144"/>
      <c r="KV53" s="144"/>
      <c r="KW53" s="144"/>
      <c r="KX53" s="144"/>
      <c r="KY53" s="144"/>
      <c r="KZ53" s="145"/>
      <c r="LA53" s="145"/>
      <c r="LB53" s="145"/>
    </row>
    <row r="54" spans="1:314" s="64" customFormat="1" ht="21" customHeight="1">
      <c r="A54" s="108"/>
      <c r="B54" s="159" t="s">
        <v>49</v>
      </c>
      <c r="C54" s="272"/>
      <c r="D54" s="244">
        <v>0</v>
      </c>
      <c r="E54" s="273"/>
      <c r="F54" s="98"/>
      <c r="G54" s="94"/>
      <c r="H54" s="94"/>
      <c r="I54" s="94"/>
      <c r="J54" s="94"/>
      <c r="K54" s="94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4"/>
      <c r="AQ54" s="94"/>
      <c r="AR54" s="94"/>
      <c r="AS54" s="94"/>
      <c r="AT54" s="94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6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  <c r="CT54" s="144"/>
      <c r="CU54" s="144"/>
      <c r="CV54" s="144"/>
      <c r="CW54" s="144"/>
      <c r="CX54" s="144"/>
      <c r="CY54" s="144"/>
      <c r="CZ54" s="144"/>
      <c r="DA54" s="144"/>
      <c r="DB54" s="144"/>
      <c r="DC54" s="144"/>
      <c r="DD54" s="144"/>
      <c r="DE54" s="144"/>
      <c r="DF54" s="144"/>
      <c r="DG54" s="144"/>
      <c r="DH54" s="144"/>
      <c r="DI54" s="144"/>
      <c r="DJ54" s="144"/>
      <c r="DK54" s="144"/>
      <c r="DL54" s="144"/>
      <c r="DM54" s="144"/>
      <c r="DN54" s="144"/>
      <c r="DO54" s="144"/>
      <c r="DP54" s="144"/>
      <c r="DQ54" s="144"/>
      <c r="DR54" s="144"/>
      <c r="DS54" s="144"/>
      <c r="DT54" s="144"/>
      <c r="DU54" s="144"/>
      <c r="DV54" s="144"/>
      <c r="DW54" s="144"/>
      <c r="DX54" s="144"/>
      <c r="DY54" s="144"/>
      <c r="DZ54" s="144"/>
      <c r="EA54" s="144"/>
      <c r="EB54" s="144"/>
      <c r="EC54" s="144"/>
      <c r="ED54" s="144"/>
      <c r="EE54" s="144"/>
      <c r="EF54" s="144"/>
      <c r="EG54" s="144"/>
      <c r="EH54" s="144"/>
      <c r="EI54" s="144"/>
      <c r="EJ54" s="144"/>
      <c r="EK54" s="144"/>
      <c r="EL54" s="144"/>
      <c r="EM54" s="144"/>
      <c r="EN54" s="144"/>
      <c r="EO54" s="144"/>
      <c r="EP54" s="144"/>
      <c r="EQ54" s="144"/>
      <c r="ER54" s="144"/>
      <c r="ES54" s="144"/>
      <c r="ET54" s="144"/>
      <c r="EU54" s="144"/>
      <c r="EV54" s="144"/>
      <c r="EW54" s="144"/>
      <c r="EX54" s="144"/>
      <c r="EY54" s="144"/>
      <c r="EZ54" s="144"/>
      <c r="FA54" s="144"/>
      <c r="FB54" s="144"/>
      <c r="FC54" s="144"/>
      <c r="FD54" s="144"/>
      <c r="FE54" s="144"/>
      <c r="FF54" s="144"/>
      <c r="FG54" s="144"/>
      <c r="FH54" s="144"/>
      <c r="FI54" s="144"/>
      <c r="FJ54" s="144"/>
      <c r="FK54" s="144"/>
      <c r="FL54" s="144"/>
      <c r="FM54" s="144"/>
      <c r="FN54" s="144"/>
      <c r="FO54" s="144"/>
      <c r="FP54" s="144"/>
      <c r="FQ54" s="144"/>
      <c r="FR54" s="144"/>
      <c r="FS54" s="144"/>
      <c r="FT54" s="144"/>
      <c r="FU54" s="144"/>
      <c r="FV54" s="144"/>
      <c r="FW54" s="144"/>
      <c r="FX54" s="144"/>
      <c r="FY54" s="144"/>
      <c r="FZ54" s="144"/>
      <c r="GA54" s="144"/>
      <c r="GB54" s="144"/>
      <c r="GC54" s="144"/>
      <c r="GD54" s="144"/>
      <c r="GE54" s="144"/>
      <c r="GF54" s="144"/>
      <c r="GG54" s="144"/>
      <c r="GH54" s="144"/>
      <c r="GI54" s="144"/>
      <c r="GJ54" s="144"/>
      <c r="GK54" s="144"/>
      <c r="GL54" s="144"/>
      <c r="GM54" s="144"/>
      <c r="GN54" s="144"/>
      <c r="GO54" s="144"/>
      <c r="GP54" s="144"/>
      <c r="GQ54" s="144"/>
      <c r="GR54" s="144"/>
      <c r="GS54" s="144"/>
      <c r="GT54" s="144"/>
      <c r="GU54" s="144"/>
      <c r="GV54" s="144"/>
      <c r="GW54" s="144"/>
      <c r="GX54" s="144"/>
      <c r="GY54" s="144"/>
      <c r="GZ54" s="144"/>
      <c r="HA54" s="144"/>
      <c r="HB54" s="144"/>
      <c r="HC54" s="144"/>
      <c r="HD54" s="144"/>
      <c r="HE54" s="144"/>
      <c r="HF54" s="144"/>
      <c r="HG54" s="144"/>
      <c r="HH54" s="144"/>
      <c r="HI54" s="144"/>
      <c r="HJ54" s="144"/>
      <c r="HK54" s="144"/>
      <c r="HL54" s="144"/>
      <c r="HM54" s="144"/>
      <c r="HN54" s="144"/>
      <c r="HO54" s="144"/>
      <c r="HP54" s="144"/>
      <c r="HQ54" s="144"/>
      <c r="HR54" s="144"/>
      <c r="HS54" s="144"/>
      <c r="HT54" s="144"/>
      <c r="HU54" s="144"/>
      <c r="HV54" s="144"/>
      <c r="HW54" s="144"/>
      <c r="HX54" s="144"/>
      <c r="HY54" s="144"/>
      <c r="HZ54" s="144"/>
      <c r="IA54" s="144"/>
      <c r="IB54" s="144"/>
      <c r="IC54" s="144"/>
      <c r="ID54" s="144"/>
      <c r="IE54" s="144"/>
      <c r="IF54" s="144"/>
      <c r="IG54" s="144"/>
      <c r="IH54" s="144"/>
      <c r="II54" s="144"/>
      <c r="IJ54" s="144"/>
      <c r="IK54" s="144"/>
      <c r="IL54" s="144"/>
      <c r="IM54" s="144"/>
      <c r="IN54" s="144"/>
      <c r="IO54" s="144"/>
      <c r="IP54" s="144"/>
      <c r="IQ54" s="144"/>
      <c r="IR54" s="144"/>
      <c r="IS54" s="144"/>
      <c r="IT54" s="144"/>
      <c r="IU54" s="144"/>
      <c r="IV54" s="144"/>
      <c r="IW54" s="144"/>
      <c r="IX54" s="144"/>
      <c r="IY54" s="144"/>
      <c r="IZ54" s="144"/>
      <c r="JA54" s="144"/>
      <c r="JB54" s="144"/>
      <c r="JC54" s="144"/>
      <c r="JD54" s="144"/>
      <c r="JE54" s="144"/>
      <c r="JF54" s="144"/>
      <c r="JG54" s="144"/>
      <c r="JH54" s="144"/>
      <c r="JI54" s="144"/>
      <c r="JJ54" s="144"/>
      <c r="JK54" s="144"/>
      <c r="JL54" s="144"/>
      <c r="JM54" s="144"/>
      <c r="JN54" s="144"/>
      <c r="JO54" s="144"/>
      <c r="JP54" s="144"/>
      <c r="JQ54" s="144"/>
      <c r="JR54" s="144"/>
      <c r="JS54" s="144"/>
      <c r="JT54" s="144"/>
      <c r="JU54" s="144"/>
      <c r="JV54" s="144"/>
      <c r="JW54" s="144"/>
      <c r="JX54" s="144"/>
      <c r="JY54" s="144"/>
      <c r="JZ54" s="144"/>
      <c r="KA54" s="144"/>
      <c r="KB54" s="144"/>
      <c r="KC54" s="144"/>
      <c r="KD54" s="144"/>
      <c r="KE54" s="144"/>
      <c r="KF54" s="144"/>
      <c r="KG54" s="144"/>
      <c r="KH54" s="144"/>
      <c r="KI54" s="144"/>
      <c r="KJ54" s="144"/>
      <c r="KK54" s="144"/>
      <c r="KL54" s="144"/>
      <c r="KM54" s="144"/>
      <c r="KN54" s="144"/>
      <c r="KO54" s="144"/>
      <c r="KP54" s="144"/>
      <c r="KQ54" s="144"/>
      <c r="KR54" s="144"/>
      <c r="KS54" s="144"/>
      <c r="KT54" s="144"/>
      <c r="KU54" s="144"/>
      <c r="KV54" s="144"/>
      <c r="KW54" s="144"/>
      <c r="KX54" s="144"/>
      <c r="KY54" s="144"/>
      <c r="KZ54" s="145"/>
      <c r="LA54" s="145"/>
      <c r="LB54" s="145"/>
    </row>
    <row r="55" spans="1:314" s="64" customFormat="1" ht="21" customHeight="1">
      <c r="A55" s="108"/>
      <c r="B55" s="159"/>
      <c r="C55" s="241"/>
      <c r="D55" s="244"/>
      <c r="E55" s="243"/>
      <c r="F55" s="98" t="str">
        <f t="shared" si="74"/>
        <v/>
      </c>
      <c r="G55" s="94"/>
      <c r="H55" s="94"/>
      <c r="I55" s="94"/>
      <c r="J55" s="94"/>
      <c r="K55" s="94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4"/>
      <c r="AQ55" s="94"/>
      <c r="AR55" s="94"/>
      <c r="AS55" s="94"/>
      <c r="AT55" s="94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6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  <c r="CT55" s="144"/>
      <c r="CU55" s="144"/>
      <c r="CV55" s="144"/>
      <c r="CW55" s="144"/>
      <c r="CX55" s="144"/>
      <c r="CY55" s="144"/>
      <c r="CZ55" s="144"/>
      <c r="DA55" s="144"/>
      <c r="DB55" s="144"/>
      <c r="DC55" s="144"/>
      <c r="DD55" s="144"/>
      <c r="DE55" s="144"/>
      <c r="DF55" s="144"/>
      <c r="DG55" s="144"/>
      <c r="DH55" s="144"/>
      <c r="DI55" s="144"/>
      <c r="DJ55" s="144"/>
      <c r="DK55" s="144"/>
      <c r="DL55" s="144"/>
      <c r="DM55" s="144"/>
      <c r="DN55" s="144"/>
      <c r="DO55" s="144"/>
      <c r="DP55" s="144"/>
      <c r="DQ55" s="144"/>
      <c r="DR55" s="144"/>
      <c r="DS55" s="144"/>
      <c r="DT55" s="144"/>
      <c r="DU55" s="144"/>
      <c r="DV55" s="144"/>
      <c r="DW55" s="144"/>
      <c r="DX55" s="144"/>
      <c r="DY55" s="144"/>
      <c r="DZ55" s="144"/>
      <c r="EA55" s="144"/>
      <c r="EB55" s="144"/>
      <c r="EC55" s="144"/>
      <c r="ED55" s="144"/>
      <c r="EE55" s="144"/>
      <c r="EF55" s="144"/>
      <c r="EG55" s="144"/>
      <c r="EH55" s="144"/>
      <c r="EI55" s="144"/>
      <c r="EJ55" s="144"/>
      <c r="EK55" s="144"/>
      <c r="EL55" s="144"/>
      <c r="EM55" s="144"/>
      <c r="EN55" s="144"/>
      <c r="EO55" s="144"/>
      <c r="EP55" s="144"/>
      <c r="EQ55" s="144"/>
      <c r="ER55" s="144"/>
      <c r="ES55" s="144"/>
      <c r="ET55" s="144"/>
      <c r="EU55" s="144"/>
      <c r="EV55" s="144"/>
      <c r="EW55" s="144"/>
      <c r="EX55" s="144"/>
      <c r="EY55" s="144"/>
      <c r="EZ55" s="144"/>
      <c r="FA55" s="144"/>
      <c r="FB55" s="144"/>
      <c r="FC55" s="144"/>
      <c r="FD55" s="144"/>
      <c r="FE55" s="144"/>
      <c r="FF55" s="144"/>
      <c r="FG55" s="144"/>
      <c r="FH55" s="144"/>
      <c r="FI55" s="144"/>
      <c r="FJ55" s="144"/>
      <c r="FK55" s="144"/>
      <c r="FL55" s="144"/>
      <c r="FM55" s="144"/>
      <c r="FN55" s="144"/>
      <c r="FO55" s="144"/>
      <c r="FP55" s="144"/>
      <c r="FQ55" s="144"/>
      <c r="FR55" s="144"/>
      <c r="FS55" s="144"/>
      <c r="FT55" s="144"/>
      <c r="FU55" s="144"/>
      <c r="FV55" s="144"/>
      <c r="FW55" s="144"/>
      <c r="FX55" s="144"/>
      <c r="FY55" s="144"/>
      <c r="FZ55" s="144"/>
      <c r="GA55" s="144"/>
      <c r="GB55" s="144"/>
      <c r="GC55" s="144"/>
      <c r="GD55" s="144"/>
      <c r="GE55" s="144"/>
      <c r="GF55" s="144"/>
      <c r="GG55" s="144"/>
      <c r="GH55" s="144"/>
      <c r="GI55" s="144"/>
      <c r="GJ55" s="144"/>
      <c r="GK55" s="144"/>
      <c r="GL55" s="144"/>
      <c r="GM55" s="144"/>
      <c r="GN55" s="144"/>
      <c r="GO55" s="144"/>
      <c r="GP55" s="144"/>
      <c r="GQ55" s="144"/>
      <c r="GR55" s="144"/>
      <c r="GS55" s="144"/>
      <c r="GT55" s="144"/>
      <c r="GU55" s="144"/>
      <c r="GV55" s="144"/>
      <c r="GW55" s="144"/>
      <c r="GX55" s="144"/>
      <c r="GY55" s="144"/>
      <c r="GZ55" s="144"/>
      <c r="HA55" s="144"/>
      <c r="HB55" s="144"/>
      <c r="HC55" s="144"/>
      <c r="HD55" s="144"/>
      <c r="HE55" s="144"/>
      <c r="HF55" s="144"/>
      <c r="HG55" s="144"/>
      <c r="HH55" s="144"/>
      <c r="HI55" s="144"/>
      <c r="HJ55" s="144"/>
      <c r="HK55" s="144"/>
      <c r="HL55" s="144"/>
      <c r="HM55" s="144"/>
      <c r="HN55" s="144"/>
      <c r="HO55" s="144"/>
      <c r="HP55" s="144"/>
      <c r="HQ55" s="144"/>
      <c r="HR55" s="144"/>
      <c r="HS55" s="144"/>
      <c r="HT55" s="144"/>
      <c r="HU55" s="144"/>
      <c r="HV55" s="144"/>
      <c r="HW55" s="144"/>
      <c r="HX55" s="144"/>
      <c r="HY55" s="144"/>
      <c r="HZ55" s="144"/>
      <c r="IA55" s="144"/>
      <c r="IB55" s="144"/>
      <c r="IC55" s="144"/>
      <c r="ID55" s="144"/>
      <c r="IE55" s="144"/>
      <c r="IF55" s="144"/>
      <c r="IG55" s="144"/>
      <c r="IH55" s="144"/>
      <c r="II55" s="144"/>
      <c r="IJ55" s="144"/>
      <c r="IK55" s="144"/>
      <c r="IL55" s="144"/>
      <c r="IM55" s="144"/>
      <c r="IN55" s="144"/>
      <c r="IO55" s="144"/>
      <c r="IP55" s="144"/>
      <c r="IQ55" s="144"/>
      <c r="IR55" s="144"/>
      <c r="IS55" s="144"/>
      <c r="IT55" s="144"/>
      <c r="IU55" s="144"/>
      <c r="IV55" s="144"/>
      <c r="IW55" s="144"/>
      <c r="IX55" s="144"/>
      <c r="IY55" s="144"/>
      <c r="IZ55" s="144"/>
      <c r="JA55" s="144"/>
      <c r="JB55" s="144"/>
      <c r="JC55" s="144"/>
      <c r="JD55" s="144"/>
      <c r="JE55" s="144"/>
      <c r="JF55" s="144"/>
      <c r="JG55" s="144"/>
      <c r="JH55" s="144"/>
      <c r="JI55" s="144"/>
      <c r="JJ55" s="144"/>
      <c r="JK55" s="144"/>
      <c r="JL55" s="144"/>
      <c r="JM55" s="144"/>
      <c r="JN55" s="144"/>
      <c r="JO55" s="144"/>
      <c r="JP55" s="144"/>
      <c r="JQ55" s="144"/>
      <c r="JR55" s="144"/>
      <c r="JS55" s="144"/>
      <c r="JT55" s="144"/>
      <c r="JU55" s="144"/>
      <c r="JV55" s="144"/>
      <c r="JW55" s="144"/>
      <c r="JX55" s="144"/>
      <c r="JY55" s="144"/>
      <c r="JZ55" s="144"/>
      <c r="KA55" s="144"/>
      <c r="KB55" s="144"/>
      <c r="KC55" s="144"/>
      <c r="KD55" s="144"/>
      <c r="KE55" s="144"/>
      <c r="KF55" s="144"/>
      <c r="KG55" s="144"/>
      <c r="KH55" s="144"/>
      <c r="KI55" s="144"/>
      <c r="KJ55" s="144"/>
      <c r="KK55" s="144"/>
      <c r="KL55" s="144"/>
      <c r="KM55" s="144"/>
      <c r="KN55" s="144"/>
      <c r="KO55" s="144"/>
      <c r="KP55" s="144"/>
      <c r="KQ55" s="144"/>
      <c r="KR55" s="144"/>
      <c r="KS55" s="144"/>
      <c r="KT55" s="144"/>
      <c r="KU55" s="144"/>
      <c r="KV55" s="144"/>
      <c r="KW55" s="144"/>
      <c r="KX55" s="144"/>
      <c r="KY55" s="144"/>
      <c r="KZ55" s="145"/>
      <c r="LA55" s="145"/>
      <c r="LB55" s="145"/>
    </row>
    <row r="56" spans="1:314" s="66" customFormat="1" ht="1.9" customHeight="1">
      <c r="A56" s="105"/>
      <c r="B56" s="132"/>
      <c r="C56" s="222"/>
      <c r="D56" s="233"/>
      <c r="E56" s="224"/>
      <c r="F56" s="98" t="str">
        <f t="shared" si="74"/>
        <v/>
      </c>
      <c r="G56" s="73"/>
      <c r="H56" s="73"/>
      <c r="I56" s="73"/>
      <c r="J56" s="73"/>
      <c r="K56" s="73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3"/>
      <c r="AQ56" s="73"/>
      <c r="AR56" s="73"/>
      <c r="AS56" s="73"/>
      <c r="AT56" s="73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80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4"/>
      <c r="CY56" s="144"/>
      <c r="CZ56" s="144"/>
      <c r="DA56" s="144"/>
      <c r="DB56" s="144"/>
      <c r="DC56" s="144"/>
      <c r="DD56" s="144"/>
      <c r="DE56" s="144"/>
      <c r="DF56" s="144"/>
      <c r="DG56" s="144"/>
      <c r="DH56" s="144"/>
      <c r="DI56" s="144"/>
      <c r="DJ56" s="144"/>
      <c r="DK56" s="144"/>
      <c r="DL56" s="144"/>
      <c r="DM56" s="144"/>
      <c r="DN56" s="144"/>
      <c r="DO56" s="144"/>
      <c r="DP56" s="144"/>
      <c r="DQ56" s="144"/>
      <c r="DR56" s="144"/>
      <c r="DS56" s="144"/>
      <c r="DT56" s="144"/>
      <c r="DU56" s="144"/>
      <c r="DV56" s="144"/>
      <c r="DW56" s="144"/>
      <c r="DX56" s="144"/>
      <c r="DY56" s="144"/>
      <c r="DZ56" s="144"/>
      <c r="EA56" s="144"/>
      <c r="EB56" s="144"/>
      <c r="EC56" s="144"/>
      <c r="ED56" s="144"/>
      <c r="EE56" s="144"/>
      <c r="EF56" s="144"/>
      <c r="EG56" s="144"/>
      <c r="EH56" s="144"/>
      <c r="EI56" s="144"/>
      <c r="EJ56" s="144"/>
      <c r="EK56" s="144"/>
      <c r="EL56" s="144"/>
      <c r="EM56" s="144"/>
      <c r="EN56" s="144"/>
      <c r="EO56" s="144"/>
      <c r="EP56" s="144"/>
      <c r="EQ56" s="144"/>
      <c r="ER56" s="144"/>
      <c r="ES56" s="144"/>
      <c r="ET56" s="144"/>
      <c r="EU56" s="144"/>
      <c r="EV56" s="144"/>
      <c r="EW56" s="144"/>
      <c r="EX56" s="144"/>
      <c r="EY56" s="144"/>
      <c r="EZ56" s="144"/>
      <c r="FA56" s="144"/>
      <c r="FB56" s="144"/>
      <c r="FC56" s="144"/>
      <c r="FD56" s="144"/>
      <c r="FE56" s="144"/>
      <c r="FF56" s="144"/>
      <c r="FG56" s="144"/>
      <c r="FH56" s="144"/>
      <c r="FI56" s="144"/>
      <c r="FJ56" s="144"/>
      <c r="FK56" s="144"/>
      <c r="FL56" s="144"/>
      <c r="FM56" s="144"/>
      <c r="FN56" s="144"/>
      <c r="FO56" s="144"/>
      <c r="FP56" s="144"/>
      <c r="FQ56" s="144"/>
      <c r="FR56" s="144"/>
      <c r="FS56" s="144"/>
      <c r="FT56" s="144"/>
      <c r="FU56" s="144"/>
      <c r="FV56" s="144"/>
      <c r="FW56" s="144"/>
      <c r="FX56" s="144"/>
      <c r="FY56" s="144"/>
      <c r="FZ56" s="144"/>
      <c r="GA56" s="144"/>
      <c r="GB56" s="144"/>
      <c r="GC56" s="144"/>
      <c r="GD56" s="144"/>
      <c r="GE56" s="144"/>
      <c r="GF56" s="144"/>
      <c r="GG56" s="144"/>
      <c r="GH56" s="144"/>
      <c r="GI56" s="144"/>
      <c r="GJ56" s="144"/>
      <c r="GK56" s="144"/>
      <c r="GL56" s="144"/>
      <c r="GM56" s="144"/>
      <c r="GN56" s="144"/>
      <c r="GO56" s="144"/>
      <c r="GP56" s="144"/>
      <c r="GQ56" s="144"/>
      <c r="GR56" s="144"/>
      <c r="GS56" s="144"/>
      <c r="GT56" s="144"/>
      <c r="GU56" s="144"/>
      <c r="GV56" s="144"/>
      <c r="GW56" s="144"/>
      <c r="GX56" s="144"/>
      <c r="GY56" s="144"/>
      <c r="GZ56" s="144"/>
      <c r="HA56" s="144"/>
      <c r="HB56" s="144"/>
      <c r="HC56" s="144"/>
      <c r="HD56" s="144"/>
      <c r="HE56" s="144"/>
      <c r="HF56" s="144"/>
      <c r="HG56" s="144"/>
      <c r="HH56" s="144"/>
      <c r="HI56" s="144"/>
      <c r="HJ56" s="144"/>
      <c r="HK56" s="144"/>
      <c r="HL56" s="144"/>
      <c r="HM56" s="144"/>
      <c r="HN56" s="144"/>
      <c r="HO56" s="144"/>
      <c r="HP56" s="144"/>
      <c r="HQ56" s="144"/>
      <c r="HR56" s="144"/>
      <c r="HS56" s="144"/>
      <c r="HT56" s="144"/>
      <c r="HU56" s="144"/>
      <c r="HV56" s="144"/>
      <c r="HW56" s="144"/>
      <c r="HX56" s="144"/>
      <c r="HY56" s="144"/>
      <c r="HZ56" s="144"/>
      <c r="IA56" s="144"/>
      <c r="IB56" s="144"/>
      <c r="IC56" s="144"/>
      <c r="ID56" s="144"/>
      <c r="IE56" s="144"/>
      <c r="IF56" s="144"/>
      <c r="IG56" s="144"/>
      <c r="IH56" s="144"/>
      <c r="II56" s="144"/>
      <c r="IJ56" s="144"/>
      <c r="IK56" s="144"/>
      <c r="IL56" s="144"/>
      <c r="IM56" s="144"/>
      <c r="IN56" s="144"/>
      <c r="IO56" s="144"/>
      <c r="IP56" s="144"/>
      <c r="IQ56" s="144"/>
      <c r="IR56" s="144"/>
      <c r="IS56" s="144"/>
      <c r="IT56" s="144"/>
      <c r="IU56" s="144"/>
      <c r="IV56" s="144"/>
      <c r="IW56" s="144"/>
      <c r="IX56" s="144"/>
      <c r="IY56" s="144"/>
      <c r="IZ56" s="144"/>
      <c r="JA56" s="144"/>
      <c r="JB56" s="144"/>
      <c r="JC56" s="144"/>
      <c r="JD56" s="144"/>
      <c r="JE56" s="144"/>
      <c r="JF56" s="144"/>
      <c r="JG56" s="144"/>
      <c r="JH56" s="144"/>
      <c r="JI56" s="144"/>
      <c r="JJ56" s="144"/>
      <c r="JK56" s="144"/>
      <c r="JL56" s="144"/>
      <c r="JM56" s="144"/>
      <c r="JN56" s="144"/>
      <c r="JO56" s="144"/>
      <c r="JP56" s="144"/>
      <c r="JQ56" s="144"/>
      <c r="JR56" s="144"/>
      <c r="JS56" s="144"/>
      <c r="JT56" s="144"/>
      <c r="JU56" s="144"/>
      <c r="JV56" s="144"/>
      <c r="JW56" s="144"/>
      <c r="JX56" s="144"/>
      <c r="JY56" s="144"/>
      <c r="JZ56" s="144"/>
      <c r="KA56" s="144"/>
      <c r="KB56" s="144"/>
      <c r="KC56" s="144"/>
      <c r="KD56" s="144"/>
      <c r="KE56" s="144"/>
      <c r="KF56" s="144"/>
      <c r="KG56" s="144"/>
      <c r="KH56" s="144"/>
      <c r="KI56" s="144"/>
      <c r="KJ56" s="144"/>
      <c r="KK56" s="144"/>
      <c r="KL56" s="144"/>
      <c r="KM56" s="144"/>
      <c r="KN56" s="144"/>
      <c r="KO56" s="144"/>
      <c r="KP56" s="144"/>
      <c r="KQ56" s="144"/>
      <c r="KR56" s="144"/>
      <c r="KS56" s="144"/>
      <c r="KT56" s="144"/>
      <c r="KU56" s="144"/>
      <c r="KV56" s="144"/>
      <c r="KW56" s="144"/>
      <c r="KX56" s="144"/>
      <c r="KY56" s="144"/>
      <c r="KZ56" s="145"/>
      <c r="LA56" s="145"/>
      <c r="LB56" s="145"/>
    </row>
    <row r="57" spans="1:314" s="64" customFormat="1" ht="27" customHeight="1">
      <c r="A57" s="169"/>
      <c r="B57" s="207" t="s">
        <v>50</v>
      </c>
      <c r="C57" s="245">
        <f>MIN(C58:C60)</f>
        <v>0</v>
      </c>
      <c r="D57" s="246">
        <f>AVERAGE(D58:D60)</f>
        <v>0</v>
      </c>
      <c r="E57" s="247">
        <f>MAX(E58:E60)</f>
        <v>0</v>
      </c>
      <c r="F57" s="98" t="str">
        <f t="shared" si="74"/>
        <v/>
      </c>
      <c r="G57" s="170"/>
      <c r="H57" s="170"/>
      <c r="I57" s="170"/>
      <c r="J57" s="170"/>
      <c r="K57" s="170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0"/>
      <c r="AQ57" s="170"/>
      <c r="AR57" s="170"/>
      <c r="AS57" s="170"/>
      <c r="AT57" s="170"/>
      <c r="AU57" s="171"/>
      <c r="AV57" s="171"/>
      <c r="AW57" s="171"/>
      <c r="AX57" s="171"/>
      <c r="AY57" s="171"/>
      <c r="AZ57" s="171"/>
      <c r="BA57" s="171"/>
      <c r="BB57" s="171"/>
      <c r="BC57" s="171"/>
      <c r="BD57" s="171"/>
      <c r="BE57" s="171"/>
      <c r="BF57" s="171"/>
      <c r="BG57" s="171"/>
      <c r="BH57" s="171"/>
      <c r="BI57" s="171"/>
      <c r="BJ57" s="171"/>
      <c r="BK57" s="171"/>
      <c r="BL57" s="171"/>
      <c r="BM57" s="171"/>
      <c r="BN57" s="171"/>
      <c r="BO57" s="171"/>
      <c r="BP57" s="171"/>
      <c r="BQ57" s="171"/>
      <c r="BR57" s="171"/>
      <c r="BS57" s="171"/>
      <c r="BT57" s="171"/>
      <c r="BU57" s="171"/>
      <c r="BV57" s="171"/>
      <c r="BW57" s="171"/>
      <c r="BX57" s="172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  <c r="CT57" s="144"/>
      <c r="CU57" s="144"/>
      <c r="CV57" s="144"/>
      <c r="CW57" s="144"/>
      <c r="CX57" s="144"/>
      <c r="CY57" s="144"/>
      <c r="CZ57" s="144"/>
      <c r="DA57" s="144"/>
      <c r="DB57" s="144"/>
      <c r="DC57" s="144"/>
      <c r="DD57" s="144"/>
      <c r="DE57" s="144"/>
      <c r="DF57" s="144"/>
      <c r="DG57" s="144"/>
      <c r="DH57" s="144"/>
      <c r="DI57" s="144"/>
      <c r="DJ57" s="144"/>
      <c r="DK57" s="144"/>
      <c r="DL57" s="144"/>
      <c r="DM57" s="144"/>
      <c r="DN57" s="144"/>
      <c r="DO57" s="144"/>
      <c r="DP57" s="144"/>
      <c r="DQ57" s="144"/>
      <c r="DR57" s="144"/>
      <c r="DS57" s="144"/>
      <c r="DT57" s="144"/>
      <c r="DU57" s="144"/>
      <c r="DV57" s="144"/>
      <c r="DW57" s="144"/>
      <c r="DX57" s="144"/>
      <c r="DY57" s="144"/>
      <c r="DZ57" s="144"/>
      <c r="EA57" s="144"/>
      <c r="EB57" s="144"/>
      <c r="EC57" s="144"/>
      <c r="ED57" s="144"/>
      <c r="EE57" s="144"/>
      <c r="EF57" s="144"/>
      <c r="EG57" s="144"/>
      <c r="EH57" s="144"/>
      <c r="EI57" s="144"/>
      <c r="EJ57" s="144"/>
      <c r="EK57" s="144"/>
      <c r="EL57" s="144"/>
      <c r="EM57" s="144"/>
      <c r="EN57" s="144"/>
      <c r="EO57" s="144"/>
      <c r="EP57" s="144"/>
      <c r="EQ57" s="144"/>
      <c r="ER57" s="144"/>
      <c r="ES57" s="144"/>
      <c r="ET57" s="144"/>
      <c r="EU57" s="144"/>
      <c r="EV57" s="144"/>
      <c r="EW57" s="144"/>
      <c r="EX57" s="144"/>
      <c r="EY57" s="144"/>
      <c r="EZ57" s="144"/>
      <c r="FA57" s="144"/>
      <c r="FB57" s="144"/>
      <c r="FC57" s="144"/>
      <c r="FD57" s="144"/>
      <c r="FE57" s="144"/>
      <c r="FF57" s="144"/>
      <c r="FG57" s="144"/>
      <c r="FH57" s="144"/>
      <c r="FI57" s="144"/>
      <c r="FJ57" s="144"/>
      <c r="FK57" s="144"/>
      <c r="FL57" s="144"/>
      <c r="FM57" s="144"/>
      <c r="FN57" s="144"/>
      <c r="FO57" s="144"/>
      <c r="FP57" s="144"/>
      <c r="FQ57" s="144"/>
      <c r="FR57" s="144"/>
      <c r="FS57" s="144"/>
      <c r="FT57" s="144"/>
      <c r="FU57" s="144"/>
      <c r="FV57" s="144"/>
      <c r="FW57" s="144"/>
      <c r="FX57" s="144"/>
      <c r="FY57" s="144"/>
      <c r="FZ57" s="144"/>
      <c r="GA57" s="144"/>
      <c r="GB57" s="144"/>
      <c r="GC57" s="144"/>
      <c r="GD57" s="144"/>
      <c r="GE57" s="144"/>
      <c r="GF57" s="144"/>
      <c r="GG57" s="144"/>
      <c r="GH57" s="144"/>
      <c r="GI57" s="144"/>
      <c r="GJ57" s="144"/>
      <c r="GK57" s="144"/>
      <c r="GL57" s="144"/>
      <c r="GM57" s="144"/>
      <c r="GN57" s="144"/>
      <c r="GO57" s="144"/>
      <c r="GP57" s="144"/>
      <c r="GQ57" s="144"/>
      <c r="GR57" s="144"/>
      <c r="GS57" s="144"/>
      <c r="GT57" s="144"/>
      <c r="GU57" s="144"/>
      <c r="GV57" s="144"/>
      <c r="GW57" s="144"/>
      <c r="GX57" s="144"/>
      <c r="GY57" s="144"/>
      <c r="GZ57" s="144"/>
      <c r="HA57" s="144"/>
      <c r="HB57" s="144"/>
      <c r="HC57" s="144"/>
      <c r="HD57" s="144"/>
      <c r="HE57" s="144"/>
      <c r="HF57" s="144"/>
      <c r="HG57" s="144"/>
      <c r="HH57" s="144"/>
      <c r="HI57" s="144"/>
      <c r="HJ57" s="144"/>
      <c r="HK57" s="144"/>
      <c r="HL57" s="144"/>
      <c r="HM57" s="144"/>
      <c r="HN57" s="144"/>
      <c r="HO57" s="144"/>
      <c r="HP57" s="144"/>
      <c r="HQ57" s="144"/>
      <c r="HR57" s="144"/>
      <c r="HS57" s="144"/>
      <c r="HT57" s="144"/>
      <c r="HU57" s="144"/>
      <c r="HV57" s="144"/>
      <c r="HW57" s="144"/>
      <c r="HX57" s="144"/>
      <c r="HY57" s="144"/>
      <c r="HZ57" s="144"/>
      <c r="IA57" s="144"/>
      <c r="IB57" s="144"/>
      <c r="IC57" s="144"/>
      <c r="ID57" s="144"/>
      <c r="IE57" s="144"/>
      <c r="IF57" s="144"/>
      <c r="IG57" s="144"/>
      <c r="IH57" s="144"/>
      <c r="II57" s="144"/>
      <c r="IJ57" s="144"/>
      <c r="IK57" s="144"/>
      <c r="IL57" s="144"/>
      <c r="IM57" s="144"/>
      <c r="IN57" s="144"/>
      <c r="IO57" s="144"/>
      <c r="IP57" s="144"/>
      <c r="IQ57" s="144"/>
      <c r="IR57" s="144"/>
      <c r="IS57" s="144"/>
      <c r="IT57" s="144"/>
      <c r="IU57" s="144"/>
      <c r="IV57" s="144"/>
      <c r="IW57" s="144"/>
      <c r="IX57" s="144"/>
      <c r="IY57" s="144"/>
      <c r="IZ57" s="144"/>
      <c r="JA57" s="144"/>
      <c r="JB57" s="144"/>
      <c r="JC57" s="144"/>
      <c r="JD57" s="144"/>
      <c r="JE57" s="144"/>
      <c r="JF57" s="144"/>
      <c r="JG57" s="144"/>
      <c r="JH57" s="144"/>
      <c r="JI57" s="144"/>
      <c r="JJ57" s="144"/>
      <c r="JK57" s="144"/>
      <c r="JL57" s="144"/>
      <c r="JM57" s="144"/>
      <c r="JN57" s="144"/>
      <c r="JO57" s="144"/>
      <c r="JP57" s="144"/>
      <c r="JQ57" s="144"/>
      <c r="JR57" s="144"/>
      <c r="JS57" s="144"/>
      <c r="JT57" s="144"/>
      <c r="JU57" s="144"/>
      <c r="JV57" s="144"/>
      <c r="JW57" s="144"/>
      <c r="JX57" s="144"/>
      <c r="JY57" s="144"/>
      <c r="JZ57" s="144"/>
      <c r="KA57" s="144"/>
      <c r="KB57" s="144"/>
      <c r="KC57" s="144"/>
      <c r="KD57" s="144"/>
      <c r="KE57" s="144"/>
      <c r="KF57" s="144"/>
      <c r="KG57" s="144"/>
      <c r="KH57" s="144"/>
      <c r="KI57" s="144"/>
      <c r="KJ57" s="144"/>
      <c r="KK57" s="144"/>
      <c r="KL57" s="144"/>
      <c r="KM57" s="144"/>
      <c r="KN57" s="144"/>
      <c r="KO57" s="144"/>
      <c r="KP57" s="144"/>
      <c r="KQ57" s="144"/>
      <c r="KR57" s="144"/>
      <c r="KS57" s="144"/>
      <c r="KT57" s="144"/>
      <c r="KU57" s="144"/>
      <c r="KV57" s="144"/>
      <c r="KW57" s="144"/>
      <c r="KX57" s="144"/>
      <c r="KY57" s="144"/>
      <c r="KZ57" s="145"/>
      <c r="LA57" s="145"/>
      <c r="LB57" s="145"/>
    </row>
    <row r="58" spans="1:314" s="64" customFormat="1" ht="21" customHeight="1">
      <c r="A58" s="169"/>
      <c r="B58" s="173" t="s">
        <v>48</v>
      </c>
      <c r="C58" s="245"/>
      <c r="D58" s="246">
        <v>0</v>
      </c>
      <c r="E58" s="247"/>
      <c r="F58" s="98" t="str">
        <f t="shared" si="74"/>
        <v/>
      </c>
      <c r="G58" s="170"/>
      <c r="H58" s="170"/>
      <c r="I58" s="170"/>
      <c r="J58" s="170"/>
      <c r="K58" s="170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0"/>
      <c r="AQ58" s="170"/>
      <c r="AR58" s="170"/>
      <c r="AS58" s="170"/>
      <c r="AT58" s="170"/>
      <c r="AU58" s="171"/>
      <c r="AV58" s="171"/>
      <c r="AW58" s="171"/>
      <c r="AX58" s="171"/>
      <c r="AY58" s="171"/>
      <c r="AZ58" s="171"/>
      <c r="BA58" s="171"/>
      <c r="BB58" s="171"/>
      <c r="BC58" s="171"/>
      <c r="BD58" s="171"/>
      <c r="BE58" s="171"/>
      <c r="BF58" s="171"/>
      <c r="BG58" s="171"/>
      <c r="BH58" s="171"/>
      <c r="BI58" s="171"/>
      <c r="BJ58" s="171"/>
      <c r="BK58" s="171"/>
      <c r="BL58" s="171"/>
      <c r="BM58" s="171"/>
      <c r="BN58" s="171"/>
      <c r="BO58" s="171"/>
      <c r="BP58" s="171"/>
      <c r="BQ58" s="171"/>
      <c r="BR58" s="171"/>
      <c r="BS58" s="171"/>
      <c r="BT58" s="171"/>
      <c r="BU58" s="171"/>
      <c r="BV58" s="171"/>
      <c r="BW58" s="171"/>
      <c r="BX58" s="172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  <c r="CT58" s="144"/>
      <c r="CU58" s="144"/>
      <c r="CV58" s="144"/>
      <c r="CW58" s="144"/>
      <c r="CX58" s="144"/>
      <c r="CY58" s="144"/>
      <c r="CZ58" s="144"/>
      <c r="DA58" s="144"/>
      <c r="DB58" s="144"/>
      <c r="DC58" s="144"/>
      <c r="DD58" s="144"/>
      <c r="DE58" s="144"/>
      <c r="DF58" s="144"/>
      <c r="DG58" s="144"/>
      <c r="DH58" s="144"/>
      <c r="DI58" s="144"/>
      <c r="DJ58" s="144"/>
      <c r="DK58" s="144"/>
      <c r="DL58" s="144"/>
      <c r="DM58" s="144"/>
      <c r="DN58" s="144"/>
      <c r="DO58" s="144"/>
      <c r="DP58" s="144"/>
      <c r="DQ58" s="144"/>
      <c r="DR58" s="144"/>
      <c r="DS58" s="144"/>
      <c r="DT58" s="144"/>
      <c r="DU58" s="144"/>
      <c r="DV58" s="144"/>
      <c r="DW58" s="144"/>
      <c r="DX58" s="144"/>
      <c r="DY58" s="144"/>
      <c r="DZ58" s="144"/>
      <c r="EA58" s="144"/>
      <c r="EB58" s="144"/>
      <c r="EC58" s="144"/>
      <c r="ED58" s="144"/>
      <c r="EE58" s="144"/>
      <c r="EF58" s="144"/>
      <c r="EG58" s="144"/>
      <c r="EH58" s="144"/>
      <c r="EI58" s="144"/>
      <c r="EJ58" s="144"/>
      <c r="EK58" s="144"/>
      <c r="EL58" s="144"/>
      <c r="EM58" s="144"/>
      <c r="EN58" s="144"/>
      <c r="EO58" s="144"/>
      <c r="EP58" s="144"/>
      <c r="EQ58" s="144"/>
      <c r="ER58" s="144"/>
      <c r="ES58" s="144"/>
      <c r="ET58" s="144"/>
      <c r="EU58" s="144"/>
      <c r="EV58" s="144"/>
      <c r="EW58" s="144"/>
      <c r="EX58" s="144"/>
      <c r="EY58" s="144"/>
      <c r="EZ58" s="144"/>
      <c r="FA58" s="144"/>
      <c r="FB58" s="144"/>
      <c r="FC58" s="144"/>
      <c r="FD58" s="144"/>
      <c r="FE58" s="144"/>
      <c r="FF58" s="144"/>
      <c r="FG58" s="144"/>
      <c r="FH58" s="144"/>
      <c r="FI58" s="144"/>
      <c r="FJ58" s="144"/>
      <c r="FK58" s="144"/>
      <c r="FL58" s="144"/>
      <c r="FM58" s="144"/>
      <c r="FN58" s="144"/>
      <c r="FO58" s="144"/>
      <c r="FP58" s="144"/>
      <c r="FQ58" s="144"/>
      <c r="FR58" s="144"/>
      <c r="FS58" s="144"/>
      <c r="FT58" s="144"/>
      <c r="FU58" s="144"/>
      <c r="FV58" s="144"/>
      <c r="FW58" s="144"/>
      <c r="FX58" s="144"/>
      <c r="FY58" s="144"/>
      <c r="FZ58" s="144"/>
      <c r="GA58" s="144"/>
      <c r="GB58" s="144"/>
      <c r="GC58" s="144"/>
      <c r="GD58" s="144"/>
      <c r="GE58" s="144"/>
      <c r="GF58" s="144"/>
      <c r="GG58" s="144"/>
      <c r="GH58" s="144"/>
      <c r="GI58" s="144"/>
      <c r="GJ58" s="144"/>
      <c r="GK58" s="144"/>
      <c r="GL58" s="144"/>
      <c r="GM58" s="144"/>
      <c r="GN58" s="144"/>
      <c r="GO58" s="144"/>
      <c r="GP58" s="144"/>
      <c r="GQ58" s="144"/>
      <c r="GR58" s="144"/>
      <c r="GS58" s="144"/>
      <c r="GT58" s="144"/>
      <c r="GU58" s="144"/>
      <c r="GV58" s="144"/>
      <c r="GW58" s="144"/>
      <c r="GX58" s="144"/>
      <c r="GY58" s="144"/>
      <c r="GZ58" s="144"/>
      <c r="HA58" s="144"/>
      <c r="HB58" s="144"/>
      <c r="HC58" s="144"/>
      <c r="HD58" s="144"/>
      <c r="HE58" s="144"/>
      <c r="HF58" s="144"/>
      <c r="HG58" s="144"/>
      <c r="HH58" s="144"/>
      <c r="HI58" s="144"/>
      <c r="HJ58" s="144"/>
      <c r="HK58" s="144"/>
      <c r="HL58" s="144"/>
      <c r="HM58" s="144"/>
      <c r="HN58" s="144"/>
      <c r="HO58" s="144"/>
      <c r="HP58" s="144"/>
      <c r="HQ58" s="144"/>
      <c r="HR58" s="144"/>
      <c r="HS58" s="144"/>
      <c r="HT58" s="144"/>
      <c r="HU58" s="144"/>
      <c r="HV58" s="144"/>
      <c r="HW58" s="144"/>
      <c r="HX58" s="144"/>
      <c r="HY58" s="144"/>
      <c r="HZ58" s="144"/>
      <c r="IA58" s="144"/>
      <c r="IB58" s="144"/>
      <c r="IC58" s="144"/>
      <c r="ID58" s="144"/>
      <c r="IE58" s="144"/>
      <c r="IF58" s="144"/>
      <c r="IG58" s="144"/>
      <c r="IH58" s="144"/>
      <c r="II58" s="144"/>
      <c r="IJ58" s="144"/>
      <c r="IK58" s="144"/>
      <c r="IL58" s="144"/>
      <c r="IM58" s="144"/>
      <c r="IN58" s="144"/>
      <c r="IO58" s="144"/>
      <c r="IP58" s="144"/>
      <c r="IQ58" s="144"/>
      <c r="IR58" s="144"/>
      <c r="IS58" s="144"/>
      <c r="IT58" s="144"/>
      <c r="IU58" s="144"/>
      <c r="IV58" s="144"/>
      <c r="IW58" s="144"/>
      <c r="IX58" s="144"/>
      <c r="IY58" s="144"/>
      <c r="IZ58" s="144"/>
      <c r="JA58" s="144"/>
      <c r="JB58" s="144"/>
      <c r="JC58" s="144"/>
      <c r="JD58" s="144"/>
      <c r="JE58" s="144"/>
      <c r="JF58" s="144"/>
      <c r="JG58" s="144"/>
      <c r="JH58" s="144"/>
      <c r="JI58" s="144"/>
      <c r="JJ58" s="144"/>
      <c r="JK58" s="144"/>
      <c r="JL58" s="144"/>
      <c r="JM58" s="144"/>
      <c r="JN58" s="144"/>
      <c r="JO58" s="144"/>
      <c r="JP58" s="144"/>
      <c r="JQ58" s="144"/>
      <c r="JR58" s="144"/>
      <c r="JS58" s="144"/>
      <c r="JT58" s="144"/>
      <c r="JU58" s="144"/>
      <c r="JV58" s="144"/>
      <c r="JW58" s="144"/>
      <c r="JX58" s="144"/>
      <c r="JY58" s="144"/>
      <c r="JZ58" s="144"/>
      <c r="KA58" s="144"/>
      <c r="KB58" s="144"/>
      <c r="KC58" s="144"/>
      <c r="KD58" s="144"/>
      <c r="KE58" s="144"/>
      <c r="KF58" s="144"/>
      <c r="KG58" s="144"/>
      <c r="KH58" s="144"/>
      <c r="KI58" s="144"/>
      <c r="KJ58" s="144"/>
      <c r="KK58" s="144"/>
      <c r="KL58" s="144"/>
      <c r="KM58" s="144"/>
      <c r="KN58" s="144"/>
      <c r="KO58" s="144"/>
      <c r="KP58" s="144"/>
      <c r="KQ58" s="144"/>
      <c r="KR58" s="144"/>
      <c r="KS58" s="144"/>
      <c r="KT58" s="144"/>
      <c r="KU58" s="144"/>
      <c r="KV58" s="144"/>
      <c r="KW58" s="144"/>
      <c r="KX58" s="144"/>
      <c r="KY58" s="144"/>
      <c r="KZ58" s="145"/>
      <c r="LA58" s="145"/>
      <c r="LB58" s="145"/>
    </row>
    <row r="59" spans="1:314" s="64" customFormat="1" ht="21" customHeight="1">
      <c r="A59" s="169"/>
      <c r="B59" s="173" t="s">
        <v>49</v>
      </c>
      <c r="C59" s="245"/>
      <c r="D59" s="248">
        <v>0</v>
      </c>
      <c r="E59" s="247"/>
      <c r="F59" s="98" t="str">
        <f t="shared" si="74"/>
        <v/>
      </c>
      <c r="G59" s="170"/>
      <c r="H59" s="170"/>
      <c r="I59" s="170"/>
      <c r="J59" s="170"/>
      <c r="K59" s="170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0"/>
      <c r="AQ59" s="170"/>
      <c r="AR59" s="170"/>
      <c r="AS59" s="170"/>
      <c r="AT59" s="170"/>
      <c r="AU59" s="171"/>
      <c r="AV59" s="171"/>
      <c r="AW59" s="171"/>
      <c r="AX59" s="171"/>
      <c r="AY59" s="171"/>
      <c r="AZ59" s="171"/>
      <c r="BA59" s="171"/>
      <c r="BB59" s="171"/>
      <c r="BC59" s="171"/>
      <c r="BD59" s="171"/>
      <c r="BE59" s="171"/>
      <c r="BF59" s="171"/>
      <c r="BG59" s="171"/>
      <c r="BH59" s="171"/>
      <c r="BI59" s="171"/>
      <c r="BJ59" s="171"/>
      <c r="BK59" s="171"/>
      <c r="BL59" s="171"/>
      <c r="BM59" s="171"/>
      <c r="BN59" s="171"/>
      <c r="BO59" s="171"/>
      <c r="BP59" s="171"/>
      <c r="BQ59" s="171"/>
      <c r="BR59" s="171"/>
      <c r="BS59" s="171"/>
      <c r="BT59" s="171"/>
      <c r="BU59" s="171"/>
      <c r="BV59" s="171"/>
      <c r="BW59" s="171"/>
      <c r="BX59" s="172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  <c r="CT59" s="144"/>
      <c r="CU59" s="144"/>
      <c r="CV59" s="144"/>
      <c r="CW59" s="144"/>
      <c r="CX59" s="144"/>
      <c r="CY59" s="144"/>
      <c r="CZ59" s="144"/>
      <c r="DA59" s="144"/>
      <c r="DB59" s="144"/>
      <c r="DC59" s="144"/>
      <c r="DD59" s="144"/>
      <c r="DE59" s="144"/>
      <c r="DF59" s="144"/>
      <c r="DG59" s="144"/>
      <c r="DH59" s="144"/>
      <c r="DI59" s="144"/>
      <c r="DJ59" s="144"/>
      <c r="DK59" s="144"/>
      <c r="DL59" s="144"/>
      <c r="DM59" s="144"/>
      <c r="DN59" s="144"/>
      <c r="DO59" s="144"/>
      <c r="DP59" s="144"/>
      <c r="DQ59" s="144"/>
      <c r="DR59" s="144"/>
      <c r="DS59" s="144"/>
      <c r="DT59" s="144"/>
      <c r="DU59" s="144"/>
      <c r="DV59" s="144"/>
      <c r="DW59" s="144"/>
      <c r="DX59" s="144"/>
      <c r="DY59" s="144"/>
      <c r="DZ59" s="144"/>
      <c r="EA59" s="144"/>
      <c r="EB59" s="144"/>
      <c r="EC59" s="144"/>
      <c r="ED59" s="144"/>
      <c r="EE59" s="144"/>
      <c r="EF59" s="144"/>
      <c r="EG59" s="144"/>
      <c r="EH59" s="144"/>
      <c r="EI59" s="144"/>
      <c r="EJ59" s="144"/>
      <c r="EK59" s="144"/>
      <c r="EL59" s="144"/>
      <c r="EM59" s="144"/>
      <c r="EN59" s="144"/>
      <c r="EO59" s="144"/>
      <c r="EP59" s="144"/>
      <c r="EQ59" s="144"/>
      <c r="ER59" s="144"/>
      <c r="ES59" s="144"/>
      <c r="ET59" s="144"/>
      <c r="EU59" s="144"/>
      <c r="EV59" s="144"/>
      <c r="EW59" s="144"/>
      <c r="EX59" s="144"/>
      <c r="EY59" s="144"/>
      <c r="EZ59" s="144"/>
      <c r="FA59" s="144"/>
      <c r="FB59" s="144"/>
      <c r="FC59" s="144"/>
      <c r="FD59" s="144"/>
      <c r="FE59" s="144"/>
      <c r="FF59" s="144"/>
      <c r="FG59" s="144"/>
      <c r="FH59" s="144"/>
      <c r="FI59" s="144"/>
      <c r="FJ59" s="144"/>
      <c r="FK59" s="144"/>
      <c r="FL59" s="144"/>
      <c r="FM59" s="144"/>
      <c r="FN59" s="144"/>
      <c r="FO59" s="144"/>
      <c r="FP59" s="144"/>
      <c r="FQ59" s="144"/>
      <c r="FR59" s="144"/>
      <c r="FS59" s="144"/>
      <c r="FT59" s="144"/>
      <c r="FU59" s="144"/>
      <c r="FV59" s="144"/>
      <c r="FW59" s="144"/>
      <c r="FX59" s="144"/>
      <c r="FY59" s="144"/>
      <c r="FZ59" s="144"/>
      <c r="GA59" s="144"/>
      <c r="GB59" s="144"/>
      <c r="GC59" s="144"/>
      <c r="GD59" s="144"/>
      <c r="GE59" s="144"/>
      <c r="GF59" s="144"/>
      <c r="GG59" s="144"/>
      <c r="GH59" s="144"/>
      <c r="GI59" s="144"/>
      <c r="GJ59" s="144"/>
      <c r="GK59" s="144"/>
      <c r="GL59" s="144"/>
      <c r="GM59" s="144"/>
      <c r="GN59" s="144"/>
      <c r="GO59" s="144"/>
      <c r="GP59" s="144"/>
      <c r="GQ59" s="144"/>
      <c r="GR59" s="144"/>
      <c r="GS59" s="144"/>
      <c r="GT59" s="144"/>
      <c r="GU59" s="144"/>
      <c r="GV59" s="144"/>
      <c r="GW59" s="144"/>
      <c r="GX59" s="144"/>
      <c r="GY59" s="144"/>
      <c r="GZ59" s="144"/>
      <c r="HA59" s="144"/>
      <c r="HB59" s="144"/>
      <c r="HC59" s="144"/>
      <c r="HD59" s="144"/>
      <c r="HE59" s="144"/>
      <c r="HF59" s="144"/>
      <c r="HG59" s="144"/>
      <c r="HH59" s="144"/>
      <c r="HI59" s="144"/>
      <c r="HJ59" s="144"/>
      <c r="HK59" s="144"/>
      <c r="HL59" s="144"/>
      <c r="HM59" s="144"/>
      <c r="HN59" s="144"/>
      <c r="HO59" s="144"/>
      <c r="HP59" s="144"/>
      <c r="HQ59" s="144"/>
      <c r="HR59" s="144"/>
      <c r="HS59" s="144"/>
      <c r="HT59" s="144"/>
      <c r="HU59" s="144"/>
      <c r="HV59" s="144"/>
      <c r="HW59" s="144"/>
      <c r="HX59" s="144"/>
      <c r="HY59" s="144"/>
      <c r="HZ59" s="144"/>
      <c r="IA59" s="144"/>
      <c r="IB59" s="144"/>
      <c r="IC59" s="144"/>
      <c r="ID59" s="144"/>
      <c r="IE59" s="144"/>
      <c r="IF59" s="144"/>
      <c r="IG59" s="144"/>
      <c r="IH59" s="144"/>
      <c r="II59" s="144"/>
      <c r="IJ59" s="144"/>
      <c r="IK59" s="144"/>
      <c r="IL59" s="144"/>
      <c r="IM59" s="144"/>
      <c r="IN59" s="144"/>
      <c r="IO59" s="144"/>
      <c r="IP59" s="144"/>
      <c r="IQ59" s="144"/>
      <c r="IR59" s="144"/>
      <c r="IS59" s="144"/>
      <c r="IT59" s="144"/>
      <c r="IU59" s="144"/>
      <c r="IV59" s="144"/>
      <c r="IW59" s="144"/>
      <c r="IX59" s="144"/>
      <c r="IY59" s="144"/>
      <c r="IZ59" s="144"/>
      <c r="JA59" s="144"/>
      <c r="JB59" s="144"/>
      <c r="JC59" s="144"/>
      <c r="JD59" s="144"/>
      <c r="JE59" s="144"/>
      <c r="JF59" s="144"/>
      <c r="JG59" s="144"/>
      <c r="JH59" s="144"/>
      <c r="JI59" s="144"/>
      <c r="JJ59" s="144"/>
      <c r="JK59" s="144"/>
      <c r="JL59" s="144"/>
      <c r="JM59" s="144"/>
      <c r="JN59" s="144"/>
      <c r="JO59" s="144"/>
      <c r="JP59" s="144"/>
      <c r="JQ59" s="144"/>
      <c r="JR59" s="144"/>
      <c r="JS59" s="144"/>
      <c r="JT59" s="144"/>
      <c r="JU59" s="144"/>
      <c r="JV59" s="144"/>
      <c r="JW59" s="144"/>
      <c r="JX59" s="144"/>
      <c r="JY59" s="144"/>
      <c r="JZ59" s="144"/>
      <c r="KA59" s="144"/>
      <c r="KB59" s="144"/>
      <c r="KC59" s="144"/>
      <c r="KD59" s="144"/>
      <c r="KE59" s="144"/>
      <c r="KF59" s="144"/>
      <c r="KG59" s="144"/>
      <c r="KH59" s="144"/>
      <c r="KI59" s="144"/>
      <c r="KJ59" s="144"/>
      <c r="KK59" s="144"/>
      <c r="KL59" s="144"/>
      <c r="KM59" s="144"/>
      <c r="KN59" s="144"/>
      <c r="KO59" s="144"/>
      <c r="KP59" s="144"/>
      <c r="KQ59" s="144"/>
      <c r="KR59" s="144"/>
      <c r="KS59" s="144"/>
      <c r="KT59" s="144"/>
      <c r="KU59" s="144"/>
      <c r="KV59" s="144"/>
      <c r="KW59" s="144"/>
      <c r="KX59" s="144"/>
      <c r="KY59" s="144"/>
      <c r="KZ59" s="145"/>
      <c r="LA59" s="145"/>
      <c r="LB59" s="145"/>
    </row>
    <row r="60" spans="1:314" s="64" customFormat="1" ht="21" customHeight="1">
      <c r="A60" s="169"/>
      <c r="B60" s="209"/>
      <c r="C60" s="245"/>
      <c r="D60" s="216"/>
      <c r="E60" s="247"/>
      <c r="F60" s="98"/>
      <c r="G60" s="170"/>
      <c r="H60" s="170"/>
      <c r="I60" s="170"/>
      <c r="J60" s="170"/>
      <c r="K60" s="170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0"/>
      <c r="AQ60" s="170"/>
      <c r="AR60" s="170"/>
      <c r="AS60" s="170"/>
      <c r="AT60" s="170"/>
      <c r="AU60" s="171"/>
      <c r="AV60" s="171"/>
      <c r="AW60" s="171"/>
      <c r="AX60" s="171"/>
      <c r="AY60" s="171"/>
      <c r="AZ60" s="171"/>
      <c r="BA60" s="171"/>
      <c r="BB60" s="171"/>
      <c r="BC60" s="171"/>
      <c r="BD60" s="171"/>
      <c r="BE60" s="171"/>
      <c r="BF60" s="171"/>
      <c r="BG60" s="171"/>
      <c r="BH60" s="171"/>
      <c r="BI60" s="171"/>
      <c r="BJ60" s="171"/>
      <c r="BK60" s="171"/>
      <c r="BL60" s="171"/>
      <c r="BM60" s="171"/>
      <c r="BN60" s="171"/>
      <c r="BO60" s="171"/>
      <c r="BP60" s="171"/>
      <c r="BQ60" s="171"/>
      <c r="BR60" s="171"/>
      <c r="BS60" s="171"/>
      <c r="BT60" s="171"/>
      <c r="BU60" s="171"/>
      <c r="BV60" s="171"/>
      <c r="BW60" s="171"/>
      <c r="BX60" s="172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  <c r="CT60" s="144"/>
      <c r="CU60" s="144"/>
      <c r="CV60" s="144"/>
      <c r="CW60" s="144"/>
      <c r="CX60" s="144"/>
      <c r="CY60" s="144"/>
      <c r="CZ60" s="144"/>
      <c r="DA60" s="144"/>
      <c r="DB60" s="144"/>
      <c r="DC60" s="144"/>
      <c r="DD60" s="144"/>
      <c r="DE60" s="144"/>
      <c r="DF60" s="144"/>
      <c r="DG60" s="144"/>
      <c r="DH60" s="144"/>
      <c r="DI60" s="144"/>
      <c r="DJ60" s="144"/>
      <c r="DK60" s="144"/>
      <c r="DL60" s="144"/>
      <c r="DM60" s="144"/>
      <c r="DN60" s="144"/>
      <c r="DO60" s="144"/>
      <c r="DP60" s="144"/>
      <c r="DQ60" s="144"/>
      <c r="DR60" s="144"/>
      <c r="DS60" s="144"/>
      <c r="DT60" s="144"/>
      <c r="DU60" s="144"/>
      <c r="DV60" s="144"/>
      <c r="DW60" s="144"/>
      <c r="DX60" s="144"/>
      <c r="DY60" s="144"/>
      <c r="DZ60" s="144"/>
      <c r="EA60" s="144"/>
      <c r="EB60" s="144"/>
      <c r="EC60" s="144"/>
      <c r="ED60" s="144"/>
      <c r="EE60" s="144"/>
      <c r="EF60" s="144"/>
      <c r="EG60" s="144"/>
      <c r="EH60" s="144"/>
      <c r="EI60" s="144"/>
      <c r="EJ60" s="144"/>
      <c r="EK60" s="144"/>
      <c r="EL60" s="144"/>
      <c r="EM60" s="144"/>
      <c r="EN60" s="144"/>
      <c r="EO60" s="144"/>
      <c r="EP60" s="144"/>
      <c r="EQ60" s="144"/>
      <c r="ER60" s="144"/>
      <c r="ES60" s="144"/>
      <c r="ET60" s="144"/>
      <c r="EU60" s="144"/>
      <c r="EV60" s="144"/>
      <c r="EW60" s="144"/>
      <c r="EX60" s="144"/>
      <c r="EY60" s="144"/>
      <c r="EZ60" s="144"/>
      <c r="FA60" s="144"/>
      <c r="FB60" s="144"/>
      <c r="FC60" s="144"/>
      <c r="FD60" s="144"/>
      <c r="FE60" s="144"/>
      <c r="FF60" s="144"/>
      <c r="FG60" s="144"/>
      <c r="FH60" s="144"/>
      <c r="FI60" s="144"/>
      <c r="FJ60" s="144"/>
      <c r="FK60" s="144"/>
      <c r="FL60" s="144"/>
      <c r="FM60" s="144"/>
      <c r="FN60" s="144"/>
      <c r="FO60" s="144"/>
      <c r="FP60" s="144"/>
      <c r="FQ60" s="144"/>
      <c r="FR60" s="144"/>
      <c r="FS60" s="144"/>
      <c r="FT60" s="144"/>
      <c r="FU60" s="144"/>
      <c r="FV60" s="144"/>
      <c r="FW60" s="144"/>
      <c r="FX60" s="144"/>
      <c r="FY60" s="144"/>
      <c r="FZ60" s="144"/>
      <c r="GA60" s="144"/>
      <c r="GB60" s="144"/>
      <c r="GC60" s="144"/>
      <c r="GD60" s="144"/>
      <c r="GE60" s="144"/>
      <c r="GF60" s="144"/>
      <c r="GG60" s="144"/>
      <c r="GH60" s="144"/>
      <c r="GI60" s="144"/>
      <c r="GJ60" s="144"/>
      <c r="GK60" s="144"/>
      <c r="GL60" s="144"/>
      <c r="GM60" s="144"/>
      <c r="GN60" s="144"/>
      <c r="GO60" s="144"/>
      <c r="GP60" s="144"/>
      <c r="GQ60" s="144"/>
      <c r="GR60" s="144"/>
      <c r="GS60" s="144"/>
      <c r="GT60" s="144"/>
      <c r="GU60" s="144"/>
      <c r="GV60" s="144"/>
      <c r="GW60" s="144"/>
      <c r="GX60" s="144"/>
      <c r="GY60" s="144"/>
      <c r="GZ60" s="144"/>
      <c r="HA60" s="144"/>
      <c r="HB60" s="144"/>
      <c r="HC60" s="144"/>
      <c r="HD60" s="144"/>
      <c r="HE60" s="144"/>
      <c r="HF60" s="144"/>
      <c r="HG60" s="144"/>
      <c r="HH60" s="144"/>
      <c r="HI60" s="144"/>
      <c r="HJ60" s="144"/>
      <c r="HK60" s="144"/>
      <c r="HL60" s="144"/>
      <c r="HM60" s="144"/>
      <c r="HN60" s="144"/>
      <c r="HO60" s="144"/>
      <c r="HP60" s="144"/>
      <c r="HQ60" s="144"/>
      <c r="HR60" s="144"/>
      <c r="HS60" s="144"/>
      <c r="HT60" s="144"/>
      <c r="HU60" s="144"/>
      <c r="HV60" s="144"/>
      <c r="HW60" s="144"/>
      <c r="HX60" s="144"/>
      <c r="HY60" s="144"/>
      <c r="HZ60" s="144"/>
      <c r="IA60" s="144"/>
      <c r="IB60" s="144"/>
      <c r="IC60" s="144"/>
      <c r="ID60" s="144"/>
      <c r="IE60" s="144"/>
      <c r="IF60" s="144"/>
      <c r="IG60" s="144"/>
      <c r="IH60" s="144"/>
      <c r="II60" s="144"/>
      <c r="IJ60" s="144"/>
      <c r="IK60" s="144"/>
      <c r="IL60" s="144"/>
      <c r="IM60" s="144"/>
      <c r="IN60" s="144"/>
      <c r="IO60" s="144"/>
      <c r="IP60" s="144"/>
      <c r="IQ60" s="144"/>
      <c r="IR60" s="144"/>
      <c r="IS60" s="144"/>
      <c r="IT60" s="144"/>
      <c r="IU60" s="144"/>
      <c r="IV60" s="144"/>
      <c r="IW60" s="144"/>
      <c r="IX60" s="144"/>
      <c r="IY60" s="144"/>
      <c r="IZ60" s="144"/>
      <c r="JA60" s="144"/>
      <c r="JB60" s="144"/>
      <c r="JC60" s="144"/>
      <c r="JD60" s="144"/>
      <c r="JE60" s="144"/>
      <c r="JF60" s="144"/>
      <c r="JG60" s="144"/>
      <c r="JH60" s="144"/>
      <c r="JI60" s="144"/>
      <c r="JJ60" s="144"/>
      <c r="JK60" s="144"/>
      <c r="JL60" s="144"/>
      <c r="JM60" s="144"/>
      <c r="JN60" s="144"/>
      <c r="JO60" s="144"/>
      <c r="JP60" s="144"/>
      <c r="JQ60" s="144"/>
      <c r="JR60" s="144"/>
      <c r="JS60" s="144"/>
      <c r="JT60" s="144"/>
      <c r="JU60" s="144"/>
      <c r="JV60" s="144"/>
      <c r="JW60" s="144"/>
      <c r="JX60" s="144"/>
      <c r="JY60" s="144"/>
      <c r="JZ60" s="144"/>
      <c r="KA60" s="144"/>
      <c r="KB60" s="144"/>
      <c r="KC60" s="144"/>
      <c r="KD60" s="144"/>
      <c r="KE60" s="144"/>
      <c r="KF60" s="144"/>
      <c r="KG60" s="144"/>
      <c r="KH60" s="144"/>
      <c r="KI60" s="144"/>
      <c r="KJ60" s="144"/>
      <c r="KK60" s="144"/>
      <c r="KL60" s="144"/>
      <c r="KM60" s="144"/>
      <c r="KN60" s="144"/>
      <c r="KO60" s="144"/>
      <c r="KP60" s="144"/>
      <c r="KQ60" s="144"/>
      <c r="KR60" s="144"/>
      <c r="KS60" s="144"/>
      <c r="KT60" s="144"/>
      <c r="KU60" s="144"/>
      <c r="KV60" s="144"/>
      <c r="KW60" s="144"/>
      <c r="KX60" s="144"/>
      <c r="KY60" s="144"/>
      <c r="KZ60" s="145"/>
      <c r="LA60" s="145"/>
      <c r="LB60" s="145"/>
    </row>
    <row r="61" spans="1:314" s="66" customFormat="1" ht="1.9" customHeight="1">
      <c r="A61" s="105"/>
      <c r="B61" s="132"/>
      <c r="C61" s="222"/>
      <c r="D61" s="233"/>
      <c r="E61" s="224"/>
      <c r="F61" s="98" t="str">
        <f t="shared" si="74"/>
        <v/>
      </c>
      <c r="G61" s="73"/>
      <c r="H61" s="73"/>
      <c r="I61" s="73"/>
      <c r="J61" s="73"/>
      <c r="K61" s="73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3"/>
      <c r="AQ61" s="73"/>
      <c r="AR61" s="73"/>
      <c r="AS61" s="73"/>
      <c r="AT61" s="73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80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  <c r="CT61" s="144"/>
      <c r="CU61" s="144"/>
      <c r="CV61" s="144"/>
      <c r="CW61" s="144"/>
      <c r="CX61" s="144"/>
      <c r="CY61" s="144"/>
      <c r="CZ61" s="144"/>
      <c r="DA61" s="144"/>
      <c r="DB61" s="144"/>
      <c r="DC61" s="144"/>
      <c r="DD61" s="144"/>
      <c r="DE61" s="144"/>
      <c r="DF61" s="144"/>
      <c r="DG61" s="144"/>
      <c r="DH61" s="144"/>
      <c r="DI61" s="144"/>
      <c r="DJ61" s="144"/>
      <c r="DK61" s="144"/>
      <c r="DL61" s="144"/>
      <c r="DM61" s="144"/>
      <c r="DN61" s="144"/>
      <c r="DO61" s="144"/>
      <c r="DP61" s="144"/>
      <c r="DQ61" s="144"/>
      <c r="DR61" s="144"/>
      <c r="DS61" s="144"/>
      <c r="DT61" s="144"/>
      <c r="DU61" s="144"/>
      <c r="DV61" s="144"/>
      <c r="DW61" s="144"/>
      <c r="DX61" s="144"/>
      <c r="DY61" s="144"/>
      <c r="DZ61" s="144"/>
      <c r="EA61" s="144"/>
      <c r="EB61" s="144"/>
      <c r="EC61" s="144"/>
      <c r="ED61" s="144"/>
      <c r="EE61" s="144"/>
      <c r="EF61" s="144"/>
      <c r="EG61" s="144"/>
      <c r="EH61" s="144"/>
      <c r="EI61" s="144"/>
      <c r="EJ61" s="144"/>
      <c r="EK61" s="144"/>
      <c r="EL61" s="144"/>
      <c r="EM61" s="144"/>
      <c r="EN61" s="144"/>
      <c r="EO61" s="144"/>
      <c r="EP61" s="144"/>
      <c r="EQ61" s="144"/>
      <c r="ER61" s="144"/>
      <c r="ES61" s="144"/>
      <c r="ET61" s="144"/>
      <c r="EU61" s="144"/>
      <c r="EV61" s="144"/>
      <c r="EW61" s="144"/>
      <c r="EX61" s="144"/>
      <c r="EY61" s="144"/>
      <c r="EZ61" s="144"/>
      <c r="FA61" s="144"/>
      <c r="FB61" s="144"/>
      <c r="FC61" s="144"/>
      <c r="FD61" s="144"/>
      <c r="FE61" s="144"/>
      <c r="FF61" s="144"/>
      <c r="FG61" s="144"/>
      <c r="FH61" s="144"/>
      <c r="FI61" s="144"/>
      <c r="FJ61" s="144"/>
      <c r="FK61" s="144"/>
      <c r="FL61" s="144"/>
      <c r="FM61" s="144"/>
      <c r="FN61" s="144"/>
      <c r="FO61" s="144"/>
      <c r="FP61" s="144"/>
      <c r="FQ61" s="144"/>
      <c r="FR61" s="144"/>
      <c r="FS61" s="144"/>
      <c r="FT61" s="144"/>
      <c r="FU61" s="144"/>
      <c r="FV61" s="144"/>
      <c r="FW61" s="144"/>
      <c r="FX61" s="144"/>
      <c r="FY61" s="144"/>
      <c r="FZ61" s="144"/>
      <c r="GA61" s="144"/>
      <c r="GB61" s="144"/>
      <c r="GC61" s="144"/>
      <c r="GD61" s="144"/>
      <c r="GE61" s="144"/>
      <c r="GF61" s="144"/>
      <c r="GG61" s="144"/>
      <c r="GH61" s="144"/>
      <c r="GI61" s="144"/>
      <c r="GJ61" s="144"/>
      <c r="GK61" s="144"/>
      <c r="GL61" s="144"/>
      <c r="GM61" s="144"/>
      <c r="GN61" s="144"/>
      <c r="GO61" s="144"/>
      <c r="GP61" s="144"/>
      <c r="GQ61" s="144"/>
      <c r="GR61" s="144"/>
      <c r="GS61" s="144"/>
      <c r="GT61" s="144"/>
      <c r="GU61" s="144"/>
      <c r="GV61" s="144"/>
      <c r="GW61" s="144"/>
      <c r="GX61" s="144"/>
      <c r="GY61" s="144"/>
      <c r="GZ61" s="144"/>
      <c r="HA61" s="144"/>
      <c r="HB61" s="144"/>
      <c r="HC61" s="144"/>
      <c r="HD61" s="144"/>
      <c r="HE61" s="144"/>
      <c r="HF61" s="144"/>
      <c r="HG61" s="144"/>
      <c r="HH61" s="144"/>
      <c r="HI61" s="144"/>
      <c r="HJ61" s="144"/>
      <c r="HK61" s="144"/>
      <c r="HL61" s="144"/>
      <c r="HM61" s="144"/>
      <c r="HN61" s="144"/>
      <c r="HO61" s="144"/>
      <c r="HP61" s="144"/>
      <c r="HQ61" s="144"/>
      <c r="HR61" s="144"/>
      <c r="HS61" s="144"/>
      <c r="HT61" s="144"/>
      <c r="HU61" s="144"/>
      <c r="HV61" s="144"/>
      <c r="HW61" s="144"/>
      <c r="HX61" s="144"/>
      <c r="HY61" s="144"/>
      <c r="HZ61" s="144"/>
      <c r="IA61" s="144"/>
      <c r="IB61" s="144"/>
      <c r="IC61" s="144"/>
      <c r="ID61" s="144"/>
      <c r="IE61" s="144"/>
      <c r="IF61" s="144"/>
      <c r="IG61" s="144"/>
      <c r="IH61" s="144"/>
      <c r="II61" s="144"/>
      <c r="IJ61" s="144"/>
      <c r="IK61" s="144"/>
      <c r="IL61" s="144"/>
      <c r="IM61" s="144"/>
      <c r="IN61" s="144"/>
      <c r="IO61" s="144"/>
      <c r="IP61" s="144"/>
      <c r="IQ61" s="144"/>
      <c r="IR61" s="144"/>
      <c r="IS61" s="144"/>
      <c r="IT61" s="144"/>
      <c r="IU61" s="144"/>
      <c r="IV61" s="144"/>
      <c r="IW61" s="144"/>
      <c r="IX61" s="144"/>
      <c r="IY61" s="144"/>
      <c r="IZ61" s="144"/>
      <c r="JA61" s="144"/>
      <c r="JB61" s="144"/>
      <c r="JC61" s="144"/>
      <c r="JD61" s="144"/>
      <c r="JE61" s="144"/>
      <c r="JF61" s="144"/>
      <c r="JG61" s="144"/>
      <c r="JH61" s="144"/>
      <c r="JI61" s="144"/>
      <c r="JJ61" s="144"/>
      <c r="JK61" s="144"/>
      <c r="JL61" s="144"/>
      <c r="JM61" s="144"/>
      <c r="JN61" s="144"/>
      <c r="JO61" s="144"/>
      <c r="JP61" s="144"/>
      <c r="JQ61" s="144"/>
      <c r="JR61" s="144"/>
      <c r="JS61" s="144"/>
      <c r="JT61" s="144"/>
      <c r="JU61" s="144"/>
      <c r="JV61" s="144"/>
      <c r="JW61" s="144"/>
      <c r="JX61" s="144"/>
      <c r="JY61" s="144"/>
      <c r="JZ61" s="144"/>
      <c r="KA61" s="144"/>
      <c r="KB61" s="144"/>
      <c r="KC61" s="144"/>
      <c r="KD61" s="144"/>
      <c r="KE61" s="144"/>
      <c r="KF61" s="144"/>
      <c r="KG61" s="144"/>
      <c r="KH61" s="144"/>
      <c r="KI61" s="144"/>
      <c r="KJ61" s="144"/>
      <c r="KK61" s="144"/>
      <c r="KL61" s="144"/>
      <c r="KM61" s="144"/>
      <c r="KN61" s="144"/>
      <c r="KO61" s="144"/>
      <c r="KP61" s="144"/>
      <c r="KQ61" s="144"/>
      <c r="KR61" s="144"/>
      <c r="KS61" s="144"/>
      <c r="KT61" s="144"/>
      <c r="KU61" s="144"/>
      <c r="KV61" s="144"/>
      <c r="KW61" s="144"/>
      <c r="KX61" s="144"/>
      <c r="KY61" s="144"/>
      <c r="KZ61" s="145"/>
      <c r="LA61" s="145"/>
      <c r="LB61" s="145"/>
    </row>
    <row r="62" spans="1:314" s="152" customFormat="1" ht="27" customHeight="1">
      <c r="A62" s="148"/>
      <c r="B62" s="150" t="s">
        <v>51</v>
      </c>
      <c r="C62" s="249">
        <f>MIN(C63:C67)</f>
        <v>44137</v>
      </c>
      <c r="D62" s="250">
        <f>AVERAGE(D63:D67)</f>
        <v>0.25</v>
      </c>
      <c r="E62" s="251">
        <f>MAX(E63:E67)</f>
        <v>44157</v>
      </c>
      <c r="F62" s="98" t="str">
        <f t="shared" si="74"/>
        <v/>
      </c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50"/>
      <c r="AX62" s="150"/>
      <c r="AY62" s="150"/>
      <c r="AZ62" s="150"/>
      <c r="BA62" s="150"/>
      <c r="BB62" s="150"/>
      <c r="BC62" s="150"/>
      <c r="BD62" s="150"/>
      <c r="BE62" s="150"/>
      <c r="BF62" s="150"/>
      <c r="BG62" s="150"/>
      <c r="BH62" s="150"/>
      <c r="BI62" s="150"/>
      <c r="BJ62" s="150"/>
      <c r="BK62" s="150"/>
      <c r="BL62" s="150"/>
      <c r="BM62" s="150"/>
      <c r="BN62" s="150"/>
      <c r="BO62" s="150"/>
      <c r="BP62" s="150"/>
      <c r="BQ62" s="150"/>
      <c r="BR62" s="150"/>
      <c r="BS62" s="150"/>
      <c r="BT62" s="150"/>
      <c r="BU62" s="150"/>
      <c r="BV62" s="150"/>
      <c r="BW62" s="150"/>
      <c r="BX62" s="151"/>
      <c r="BY62" s="161"/>
      <c r="BZ62" s="161"/>
      <c r="CA62" s="161"/>
      <c r="CB62" s="161"/>
      <c r="CC62" s="161"/>
      <c r="CD62" s="161"/>
      <c r="CE62" s="161"/>
      <c r="CF62" s="161"/>
      <c r="CG62" s="161"/>
      <c r="CH62" s="161"/>
      <c r="CI62" s="161"/>
      <c r="CJ62" s="161"/>
      <c r="CK62" s="161"/>
      <c r="CL62" s="161"/>
      <c r="CM62" s="161"/>
      <c r="CN62" s="161"/>
      <c r="CO62" s="161"/>
      <c r="CP62" s="161"/>
      <c r="CQ62" s="161"/>
      <c r="CR62" s="161"/>
      <c r="CS62" s="161"/>
      <c r="CT62" s="161"/>
      <c r="CU62" s="161"/>
      <c r="CV62" s="161"/>
      <c r="CW62" s="161"/>
      <c r="CX62" s="161"/>
      <c r="CY62" s="161"/>
      <c r="CZ62" s="161"/>
      <c r="DA62" s="161"/>
      <c r="DB62" s="161"/>
      <c r="DC62" s="161"/>
      <c r="DD62" s="161"/>
      <c r="DE62" s="161"/>
      <c r="DF62" s="161"/>
      <c r="DG62" s="161"/>
      <c r="DH62" s="161"/>
      <c r="DI62" s="161"/>
      <c r="DJ62" s="161"/>
      <c r="DK62" s="161"/>
      <c r="DL62" s="161"/>
      <c r="DM62" s="161"/>
      <c r="DN62" s="161"/>
      <c r="DO62" s="161"/>
      <c r="DP62" s="161"/>
      <c r="DQ62" s="161"/>
      <c r="DR62" s="161"/>
      <c r="DS62" s="161"/>
      <c r="DT62" s="161"/>
      <c r="DU62" s="161"/>
      <c r="DV62" s="161"/>
      <c r="DW62" s="161"/>
      <c r="DX62" s="161"/>
      <c r="DY62" s="161"/>
      <c r="DZ62" s="161"/>
      <c r="EA62" s="161"/>
      <c r="EB62" s="161"/>
      <c r="EC62" s="161"/>
      <c r="ED62" s="161"/>
      <c r="EE62" s="161"/>
      <c r="EF62" s="161"/>
      <c r="EG62" s="161"/>
      <c r="EH62" s="161"/>
      <c r="EI62" s="161"/>
      <c r="EJ62" s="161"/>
      <c r="EK62" s="161"/>
      <c r="EL62" s="161"/>
      <c r="EM62" s="161"/>
      <c r="EN62" s="161"/>
      <c r="EO62" s="161"/>
      <c r="EP62" s="161"/>
      <c r="EQ62" s="161"/>
      <c r="ER62" s="161"/>
      <c r="ES62" s="161"/>
      <c r="ET62" s="161"/>
      <c r="EU62" s="161"/>
      <c r="EV62" s="161"/>
      <c r="EW62" s="161"/>
      <c r="EX62" s="161"/>
      <c r="EY62" s="161"/>
      <c r="EZ62" s="161"/>
      <c r="FA62" s="161"/>
      <c r="FB62" s="161"/>
      <c r="FC62" s="161"/>
      <c r="FD62" s="161"/>
      <c r="FE62" s="161"/>
      <c r="FF62" s="161"/>
      <c r="FG62" s="161"/>
      <c r="FH62" s="161"/>
      <c r="FI62" s="161"/>
      <c r="FJ62" s="161"/>
      <c r="FK62" s="161"/>
      <c r="FL62" s="161"/>
      <c r="FM62" s="161"/>
      <c r="FN62" s="161"/>
      <c r="FO62" s="161"/>
      <c r="FP62" s="161"/>
      <c r="FQ62" s="161"/>
      <c r="FR62" s="161"/>
      <c r="FS62" s="161"/>
      <c r="FT62" s="161"/>
      <c r="FU62" s="161"/>
      <c r="FV62" s="161"/>
      <c r="FW62" s="161"/>
      <c r="FX62" s="161"/>
      <c r="FY62" s="161"/>
      <c r="FZ62" s="161"/>
      <c r="GA62" s="161"/>
      <c r="GB62" s="161"/>
      <c r="GC62" s="161"/>
      <c r="GD62" s="161"/>
      <c r="GE62" s="161"/>
      <c r="GF62" s="161"/>
      <c r="GG62" s="161"/>
      <c r="GH62" s="161"/>
      <c r="GI62" s="161"/>
      <c r="GJ62" s="161"/>
      <c r="GK62" s="161"/>
      <c r="GL62" s="161"/>
      <c r="GM62" s="161"/>
      <c r="GN62" s="161"/>
      <c r="GO62" s="161"/>
      <c r="GP62" s="161"/>
      <c r="GQ62" s="161"/>
      <c r="GR62" s="161"/>
      <c r="GS62" s="161"/>
      <c r="GT62" s="161"/>
      <c r="GU62" s="161"/>
      <c r="GV62" s="161"/>
      <c r="GW62" s="161"/>
      <c r="GX62" s="161"/>
      <c r="GY62" s="161"/>
      <c r="GZ62" s="161"/>
      <c r="HA62" s="161"/>
      <c r="HB62" s="161"/>
      <c r="HC62" s="161"/>
      <c r="HD62" s="161"/>
      <c r="HE62" s="161"/>
      <c r="HF62" s="161"/>
      <c r="HG62" s="161"/>
      <c r="HH62" s="161"/>
      <c r="HI62" s="161"/>
      <c r="HJ62" s="161"/>
      <c r="HK62" s="161"/>
      <c r="HL62" s="161"/>
      <c r="HM62" s="161"/>
      <c r="HN62" s="161"/>
      <c r="HO62" s="161"/>
      <c r="HP62" s="161"/>
      <c r="HQ62" s="161"/>
      <c r="HR62" s="161"/>
      <c r="HS62" s="161"/>
      <c r="HT62" s="161"/>
      <c r="HU62" s="161"/>
      <c r="HV62" s="161"/>
      <c r="HW62" s="161"/>
      <c r="HX62" s="161"/>
      <c r="HY62" s="161"/>
      <c r="HZ62" s="161"/>
      <c r="IA62" s="161"/>
      <c r="IB62" s="161"/>
      <c r="IC62" s="161"/>
      <c r="ID62" s="161"/>
      <c r="IE62" s="161"/>
      <c r="IF62" s="161"/>
      <c r="IG62" s="161"/>
      <c r="IH62" s="161"/>
      <c r="II62" s="161"/>
      <c r="IJ62" s="161"/>
      <c r="IK62" s="161"/>
      <c r="IL62" s="161"/>
      <c r="IM62" s="161"/>
      <c r="IN62" s="161"/>
      <c r="IO62" s="161"/>
      <c r="IP62" s="161"/>
      <c r="IQ62" s="161"/>
      <c r="IR62" s="161"/>
      <c r="IS62" s="161"/>
      <c r="IT62" s="161"/>
      <c r="IU62" s="161"/>
      <c r="IV62" s="161"/>
      <c r="IW62" s="161"/>
      <c r="IX62" s="161"/>
      <c r="IY62" s="161"/>
      <c r="IZ62" s="161"/>
      <c r="JA62" s="161"/>
      <c r="JB62" s="161"/>
      <c r="JC62" s="161"/>
      <c r="JD62" s="161"/>
      <c r="JE62" s="161"/>
      <c r="JF62" s="161"/>
      <c r="JG62" s="161"/>
      <c r="JH62" s="161"/>
      <c r="JI62" s="161"/>
      <c r="JJ62" s="161"/>
      <c r="JK62" s="161"/>
      <c r="JL62" s="161"/>
      <c r="JM62" s="161"/>
      <c r="JN62" s="161"/>
      <c r="JO62" s="161"/>
      <c r="JP62" s="161"/>
      <c r="JQ62" s="161"/>
      <c r="JR62" s="161"/>
      <c r="JS62" s="161"/>
      <c r="JT62" s="161"/>
      <c r="JU62" s="161"/>
      <c r="JV62" s="161"/>
      <c r="JW62" s="161"/>
      <c r="JX62" s="161"/>
      <c r="JY62" s="161"/>
      <c r="JZ62" s="161"/>
      <c r="KA62" s="161"/>
      <c r="KB62" s="161"/>
      <c r="KC62" s="161"/>
      <c r="KD62" s="161"/>
      <c r="KE62" s="161"/>
      <c r="KF62" s="161"/>
      <c r="KG62" s="161"/>
      <c r="KH62" s="161"/>
      <c r="KI62" s="161"/>
      <c r="KJ62" s="161"/>
      <c r="KK62" s="161"/>
      <c r="KL62" s="161"/>
      <c r="KM62" s="161"/>
      <c r="KN62" s="161"/>
      <c r="KO62" s="161"/>
      <c r="KP62" s="161"/>
      <c r="KQ62" s="161"/>
      <c r="KR62" s="161"/>
      <c r="KS62" s="161"/>
      <c r="KT62" s="161"/>
      <c r="KU62" s="161"/>
      <c r="KV62" s="161"/>
      <c r="KW62" s="161"/>
      <c r="KX62" s="161"/>
      <c r="KY62" s="161"/>
      <c r="KZ62" s="162"/>
      <c r="LA62" s="162"/>
      <c r="LB62" s="162"/>
    </row>
    <row r="63" spans="1:314" s="152" customFormat="1" ht="21" customHeight="1">
      <c r="A63" s="157" t="s">
        <v>52</v>
      </c>
      <c r="B63" s="158" t="s">
        <v>28</v>
      </c>
      <c r="C63" s="249">
        <v>44137</v>
      </c>
      <c r="D63" s="252">
        <v>1</v>
      </c>
      <c r="E63" s="251">
        <v>44157</v>
      </c>
      <c r="F63" s="98" t="str">
        <f t="shared" si="74"/>
        <v>X</v>
      </c>
      <c r="G63" s="149"/>
      <c r="H63" s="149"/>
      <c r="I63" s="149"/>
      <c r="J63" s="149"/>
      <c r="K63" s="149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49"/>
      <c r="AQ63" s="149"/>
      <c r="AR63" s="149"/>
      <c r="AS63" s="149"/>
      <c r="AT63" s="149"/>
      <c r="AU63" s="150"/>
      <c r="AV63" s="150"/>
      <c r="AW63" s="150"/>
      <c r="AX63" s="150"/>
      <c r="AY63" s="150"/>
      <c r="AZ63" s="150"/>
      <c r="BA63" s="150"/>
      <c r="BB63" s="150"/>
      <c r="BC63" s="150"/>
      <c r="BD63" s="150"/>
      <c r="BE63" s="150"/>
      <c r="BF63" s="150"/>
      <c r="BG63" s="150"/>
      <c r="BH63" s="150"/>
      <c r="BI63" s="150"/>
      <c r="BJ63" s="150"/>
      <c r="BK63" s="150"/>
      <c r="BL63" s="150"/>
      <c r="BM63" s="150"/>
      <c r="BN63" s="150"/>
      <c r="BO63" s="150"/>
      <c r="BP63" s="150"/>
      <c r="BQ63" s="150"/>
      <c r="BR63" s="150"/>
      <c r="BS63" s="150"/>
      <c r="BT63" s="150"/>
      <c r="BU63" s="150"/>
      <c r="BV63" s="150"/>
      <c r="BW63" s="150"/>
      <c r="BX63" s="151"/>
      <c r="BY63" s="161"/>
      <c r="BZ63" s="161"/>
      <c r="CA63" s="161"/>
      <c r="CB63" s="161"/>
      <c r="CC63" s="161"/>
      <c r="CD63" s="161"/>
      <c r="CE63" s="161"/>
      <c r="CF63" s="161"/>
      <c r="CG63" s="161"/>
      <c r="CH63" s="161"/>
      <c r="CI63" s="161"/>
      <c r="CJ63" s="161"/>
      <c r="CK63" s="161"/>
      <c r="CL63" s="161"/>
      <c r="CM63" s="161"/>
      <c r="CN63" s="161"/>
      <c r="CO63" s="161"/>
      <c r="CP63" s="161"/>
      <c r="CQ63" s="161"/>
      <c r="CR63" s="161"/>
      <c r="CS63" s="161"/>
      <c r="CT63" s="161"/>
      <c r="CU63" s="161"/>
      <c r="CV63" s="161"/>
      <c r="CW63" s="161"/>
      <c r="CX63" s="161"/>
      <c r="CY63" s="161"/>
      <c r="CZ63" s="161"/>
      <c r="DA63" s="161"/>
      <c r="DB63" s="161"/>
      <c r="DC63" s="161"/>
      <c r="DD63" s="161"/>
      <c r="DE63" s="161"/>
      <c r="DF63" s="161"/>
      <c r="DG63" s="161"/>
      <c r="DH63" s="161"/>
      <c r="DI63" s="161"/>
      <c r="DJ63" s="161"/>
      <c r="DK63" s="161"/>
      <c r="DL63" s="161"/>
      <c r="DM63" s="161"/>
      <c r="DN63" s="161"/>
      <c r="DO63" s="161"/>
      <c r="DP63" s="161"/>
      <c r="DQ63" s="161"/>
      <c r="DR63" s="161"/>
      <c r="DS63" s="161"/>
      <c r="DT63" s="161"/>
      <c r="DU63" s="161"/>
      <c r="DV63" s="161"/>
      <c r="DW63" s="161"/>
      <c r="DX63" s="161"/>
      <c r="DY63" s="161"/>
      <c r="DZ63" s="161"/>
      <c r="EA63" s="161"/>
      <c r="EB63" s="161"/>
      <c r="EC63" s="161"/>
      <c r="ED63" s="161"/>
      <c r="EE63" s="161"/>
      <c r="EF63" s="161"/>
      <c r="EG63" s="161"/>
      <c r="EH63" s="161"/>
      <c r="EI63" s="161"/>
      <c r="EJ63" s="161"/>
      <c r="EK63" s="161"/>
      <c r="EL63" s="161"/>
      <c r="EM63" s="161"/>
      <c r="EN63" s="161"/>
      <c r="EO63" s="161"/>
      <c r="EP63" s="161"/>
      <c r="EQ63" s="161"/>
      <c r="ER63" s="161"/>
      <c r="ES63" s="161"/>
      <c r="ET63" s="161"/>
      <c r="EU63" s="161"/>
      <c r="EV63" s="161"/>
      <c r="EW63" s="161"/>
      <c r="EX63" s="161"/>
      <c r="EY63" s="161"/>
      <c r="EZ63" s="161"/>
      <c r="FA63" s="161"/>
      <c r="FB63" s="161"/>
      <c r="FC63" s="161"/>
      <c r="FD63" s="161"/>
      <c r="FE63" s="161"/>
      <c r="FF63" s="161"/>
      <c r="FG63" s="161"/>
      <c r="FH63" s="161"/>
      <c r="FI63" s="161"/>
      <c r="FJ63" s="161"/>
      <c r="FK63" s="161"/>
      <c r="FL63" s="161"/>
      <c r="FM63" s="161"/>
      <c r="FN63" s="161"/>
      <c r="FO63" s="161"/>
      <c r="FP63" s="161"/>
      <c r="FQ63" s="161"/>
      <c r="FR63" s="161"/>
      <c r="FS63" s="161"/>
      <c r="FT63" s="161"/>
      <c r="FU63" s="161"/>
      <c r="FV63" s="161"/>
      <c r="FW63" s="161"/>
      <c r="FX63" s="161"/>
      <c r="FY63" s="161"/>
      <c r="FZ63" s="161"/>
      <c r="GA63" s="161"/>
      <c r="GB63" s="161"/>
      <c r="GC63" s="161"/>
      <c r="GD63" s="161"/>
      <c r="GE63" s="161"/>
      <c r="GF63" s="161"/>
      <c r="GG63" s="161"/>
      <c r="GH63" s="161"/>
      <c r="GI63" s="161"/>
      <c r="GJ63" s="161"/>
      <c r="GK63" s="161"/>
      <c r="GL63" s="161"/>
      <c r="GM63" s="161"/>
      <c r="GN63" s="161"/>
      <c r="GO63" s="161"/>
      <c r="GP63" s="161"/>
      <c r="GQ63" s="161"/>
      <c r="GR63" s="161"/>
      <c r="GS63" s="161"/>
      <c r="GT63" s="161"/>
      <c r="GU63" s="161"/>
      <c r="GV63" s="161"/>
      <c r="GW63" s="161"/>
      <c r="GX63" s="161"/>
      <c r="GY63" s="161"/>
      <c r="GZ63" s="161"/>
      <c r="HA63" s="161"/>
      <c r="HB63" s="161"/>
      <c r="HC63" s="161"/>
      <c r="HD63" s="161"/>
      <c r="HE63" s="161"/>
      <c r="HF63" s="161"/>
      <c r="HG63" s="161"/>
      <c r="HH63" s="161"/>
      <c r="HI63" s="161"/>
      <c r="HJ63" s="161"/>
      <c r="HK63" s="161"/>
      <c r="HL63" s="161"/>
      <c r="HM63" s="161"/>
      <c r="HN63" s="161"/>
      <c r="HO63" s="161"/>
      <c r="HP63" s="161"/>
      <c r="HQ63" s="161"/>
      <c r="HR63" s="161"/>
      <c r="HS63" s="161"/>
      <c r="HT63" s="161"/>
      <c r="HU63" s="161"/>
      <c r="HV63" s="161"/>
      <c r="HW63" s="161"/>
      <c r="HX63" s="161"/>
      <c r="HY63" s="161"/>
      <c r="HZ63" s="161"/>
      <c r="IA63" s="161"/>
      <c r="IB63" s="161"/>
      <c r="IC63" s="161"/>
      <c r="ID63" s="161"/>
      <c r="IE63" s="161"/>
      <c r="IF63" s="161"/>
      <c r="IG63" s="161"/>
      <c r="IH63" s="161"/>
      <c r="II63" s="161"/>
      <c r="IJ63" s="161"/>
      <c r="IK63" s="161"/>
      <c r="IL63" s="161"/>
      <c r="IM63" s="161"/>
      <c r="IN63" s="161"/>
      <c r="IO63" s="161"/>
      <c r="IP63" s="161"/>
      <c r="IQ63" s="161"/>
      <c r="IR63" s="161"/>
      <c r="IS63" s="161"/>
      <c r="IT63" s="161"/>
      <c r="IU63" s="161"/>
      <c r="IV63" s="161"/>
      <c r="IW63" s="161"/>
      <c r="IX63" s="161"/>
      <c r="IY63" s="161"/>
      <c r="IZ63" s="161"/>
      <c r="JA63" s="161"/>
      <c r="JB63" s="161"/>
      <c r="JC63" s="161"/>
      <c r="JD63" s="161"/>
      <c r="JE63" s="161"/>
      <c r="JF63" s="161"/>
      <c r="JG63" s="161"/>
      <c r="JH63" s="161"/>
      <c r="JI63" s="161"/>
      <c r="JJ63" s="161"/>
      <c r="JK63" s="161"/>
      <c r="JL63" s="161"/>
      <c r="JM63" s="161"/>
      <c r="JN63" s="161"/>
      <c r="JO63" s="161"/>
      <c r="JP63" s="161"/>
      <c r="JQ63" s="161"/>
      <c r="JR63" s="161"/>
      <c r="JS63" s="161"/>
      <c r="JT63" s="161"/>
      <c r="JU63" s="161"/>
      <c r="JV63" s="161"/>
      <c r="JW63" s="161"/>
      <c r="JX63" s="161"/>
      <c r="JY63" s="161"/>
      <c r="JZ63" s="161"/>
      <c r="KA63" s="161"/>
      <c r="KB63" s="161"/>
      <c r="KC63" s="161"/>
      <c r="KD63" s="161"/>
      <c r="KE63" s="161"/>
      <c r="KF63" s="161"/>
      <c r="KG63" s="161"/>
      <c r="KH63" s="161"/>
      <c r="KI63" s="161"/>
      <c r="KJ63" s="161"/>
      <c r="KK63" s="161"/>
      <c r="KL63" s="161"/>
      <c r="KM63" s="161"/>
      <c r="KN63" s="161"/>
      <c r="KO63" s="161"/>
      <c r="KP63" s="161"/>
      <c r="KQ63" s="161"/>
      <c r="KR63" s="161"/>
      <c r="KS63" s="161"/>
      <c r="KT63" s="161"/>
      <c r="KU63" s="161"/>
      <c r="KV63" s="161"/>
      <c r="KW63" s="161"/>
      <c r="KX63" s="161"/>
      <c r="KY63" s="161"/>
      <c r="KZ63" s="162"/>
      <c r="LA63" s="162"/>
      <c r="LB63" s="162"/>
    </row>
    <row r="64" spans="1:314" s="152" customFormat="1" ht="21" customHeight="1">
      <c r="A64" s="157"/>
      <c r="B64" s="158" t="s">
        <v>53</v>
      </c>
      <c r="C64" s="249"/>
      <c r="D64" s="252">
        <v>0</v>
      </c>
      <c r="E64" s="251"/>
      <c r="F64" s="98" t="str">
        <f t="shared" si="74"/>
        <v/>
      </c>
      <c r="G64" s="149"/>
      <c r="H64" s="149"/>
      <c r="I64" s="149"/>
      <c r="J64" s="149"/>
      <c r="K64" s="149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49"/>
      <c r="AQ64" s="149"/>
      <c r="AR64" s="149"/>
      <c r="AS64" s="149"/>
      <c r="AT64" s="149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  <c r="BM64" s="150"/>
      <c r="BN64" s="150"/>
      <c r="BO64" s="150"/>
      <c r="BP64" s="150"/>
      <c r="BQ64" s="150"/>
      <c r="BR64" s="150"/>
      <c r="BS64" s="150"/>
      <c r="BT64" s="150"/>
      <c r="BU64" s="150"/>
      <c r="BV64" s="150"/>
      <c r="BW64" s="150"/>
      <c r="BX64" s="15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  <c r="CK64" s="161"/>
      <c r="CL64" s="161"/>
      <c r="CM64" s="161"/>
      <c r="CN64" s="161"/>
      <c r="CO64" s="161"/>
      <c r="CP64" s="161"/>
      <c r="CQ64" s="161"/>
      <c r="CR64" s="161"/>
      <c r="CS64" s="161"/>
      <c r="CT64" s="161"/>
      <c r="CU64" s="161"/>
      <c r="CV64" s="161"/>
      <c r="CW64" s="161"/>
      <c r="CX64" s="161"/>
      <c r="CY64" s="161"/>
      <c r="CZ64" s="161"/>
      <c r="DA64" s="161"/>
      <c r="DB64" s="161"/>
      <c r="DC64" s="161"/>
      <c r="DD64" s="161"/>
      <c r="DE64" s="161"/>
      <c r="DF64" s="161"/>
      <c r="DG64" s="161"/>
      <c r="DH64" s="161"/>
      <c r="DI64" s="161"/>
      <c r="DJ64" s="161"/>
      <c r="DK64" s="161"/>
      <c r="DL64" s="161"/>
      <c r="DM64" s="161"/>
      <c r="DN64" s="161"/>
      <c r="DO64" s="161"/>
      <c r="DP64" s="161"/>
      <c r="DQ64" s="161"/>
      <c r="DR64" s="161"/>
      <c r="DS64" s="161"/>
      <c r="DT64" s="161"/>
      <c r="DU64" s="161"/>
      <c r="DV64" s="161"/>
      <c r="DW64" s="161"/>
      <c r="DX64" s="161"/>
      <c r="DY64" s="161"/>
      <c r="DZ64" s="161"/>
      <c r="EA64" s="161"/>
      <c r="EB64" s="161"/>
      <c r="EC64" s="161"/>
      <c r="ED64" s="161"/>
      <c r="EE64" s="161"/>
      <c r="EF64" s="161"/>
      <c r="EG64" s="161"/>
      <c r="EH64" s="161"/>
      <c r="EI64" s="161"/>
      <c r="EJ64" s="161"/>
      <c r="EK64" s="161"/>
      <c r="EL64" s="161"/>
      <c r="EM64" s="161"/>
      <c r="EN64" s="161"/>
      <c r="EO64" s="161"/>
      <c r="EP64" s="161"/>
      <c r="EQ64" s="161"/>
      <c r="ER64" s="161"/>
      <c r="ES64" s="161"/>
      <c r="ET64" s="161"/>
      <c r="EU64" s="161"/>
      <c r="EV64" s="161"/>
      <c r="EW64" s="161"/>
      <c r="EX64" s="161"/>
      <c r="EY64" s="161"/>
      <c r="EZ64" s="161"/>
      <c r="FA64" s="161"/>
      <c r="FB64" s="161"/>
      <c r="FC64" s="161"/>
      <c r="FD64" s="161"/>
      <c r="FE64" s="161"/>
      <c r="FF64" s="161"/>
      <c r="FG64" s="161"/>
      <c r="FH64" s="161"/>
      <c r="FI64" s="161"/>
      <c r="FJ64" s="161"/>
      <c r="FK64" s="161"/>
      <c r="FL64" s="161"/>
      <c r="FM64" s="161"/>
      <c r="FN64" s="161"/>
      <c r="FO64" s="161"/>
      <c r="FP64" s="161"/>
      <c r="FQ64" s="161"/>
      <c r="FR64" s="161"/>
      <c r="FS64" s="161"/>
      <c r="FT64" s="161"/>
      <c r="FU64" s="161"/>
      <c r="FV64" s="161"/>
      <c r="FW64" s="161"/>
      <c r="FX64" s="161"/>
      <c r="FY64" s="161"/>
      <c r="FZ64" s="161"/>
      <c r="GA64" s="161"/>
      <c r="GB64" s="161"/>
      <c r="GC64" s="161"/>
      <c r="GD64" s="161"/>
      <c r="GE64" s="161"/>
      <c r="GF64" s="161"/>
      <c r="GG64" s="161"/>
      <c r="GH64" s="161"/>
      <c r="GI64" s="161"/>
      <c r="GJ64" s="161"/>
      <c r="GK64" s="161"/>
      <c r="GL64" s="161"/>
      <c r="GM64" s="161"/>
      <c r="GN64" s="161"/>
      <c r="GO64" s="161"/>
      <c r="GP64" s="161"/>
      <c r="GQ64" s="161"/>
      <c r="GR64" s="161"/>
      <c r="GS64" s="161"/>
      <c r="GT64" s="161"/>
      <c r="GU64" s="161"/>
      <c r="GV64" s="161"/>
      <c r="GW64" s="161"/>
      <c r="GX64" s="161"/>
      <c r="GY64" s="161"/>
      <c r="GZ64" s="161"/>
      <c r="HA64" s="161"/>
      <c r="HB64" s="161"/>
      <c r="HC64" s="161"/>
      <c r="HD64" s="161"/>
      <c r="HE64" s="161"/>
      <c r="HF64" s="161"/>
      <c r="HG64" s="161"/>
      <c r="HH64" s="161"/>
      <c r="HI64" s="161"/>
      <c r="HJ64" s="161"/>
      <c r="HK64" s="161"/>
      <c r="HL64" s="161"/>
      <c r="HM64" s="161"/>
      <c r="HN64" s="161"/>
      <c r="HO64" s="161"/>
      <c r="HP64" s="161"/>
      <c r="HQ64" s="161"/>
      <c r="HR64" s="161"/>
      <c r="HS64" s="161"/>
      <c r="HT64" s="161"/>
      <c r="HU64" s="161"/>
      <c r="HV64" s="161"/>
      <c r="HW64" s="161"/>
      <c r="HX64" s="161"/>
      <c r="HY64" s="161"/>
      <c r="HZ64" s="161"/>
      <c r="IA64" s="161"/>
      <c r="IB64" s="161"/>
      <c r="IC64" s="161"/>
      <c r="ID64" s="161"/>
      <c r="IE64" s="161"/>
      <c r="IF64" s="161"/>
      <c r="IG64" s="161"/>
      <c r="IH64" s="161"/>
      <c r="II64" s="161"/>
      <c r="IJ64" s="161"/>
      <c r="IK64" s="161"/>
      <c r="IL64" s="161"/>
      <c r="IM64" s="161"/>
      <c r="IN64" s="161"/>
      <c r="IO64" s="161"/>
      <c r="IP64" s="161"/>
      <c r="IQ64" s="161"/>
      <c r="IR64" s="161"/>
      <c r="IS64" s="161"/>
      <c r="IT64" s="161"/>
      <c r="IU64" s="161"/>
      <c r="IV64" s="161"/>
      <c r="IW64" s="161"/>
      <c r="IX64" s="161"/>
      <c r="IY64" s="161"/>
      <c r="IZ64" s="161"/>
      <c r="JA64" s="161"/>
      <c r="JB64" s="161"/>
      <c r="JC64" s="161"/>
      <c r="JD64" s="161"/>
      <c r="JE64" s="161"/>
      <c r="JF64" s="161"/>
      <c r="JG64" s="161"/>
      <c r="JH64" s="161"/>
      <c r="JI64" s="161"/>
      <c r="JJ64" s="161"/>
      <c r="JK64" s="161"/>
      <c r="JL64" s="161"/>
      <c r="JM64" s="161"/>
      <c r="JN64" s="161"/>
      <c r="JO64" s="161"/>
      <c r="JP64" s="161"/>
      <c r="JQ64" s="161"/>
      <c r="JR64" s="161"/>
      <c r="JS64" s="161"/>
      <c r="JT64" s="161"/>
      <c r="JU64" s="161"/>
      <c r="JV64" s="161"/>
      <c r="JW64" s="161"/>
      <c r="JX64" s="161"/>
      <c r="JY64" s="161"/>
      <c r="JZ64" s="161"/>
      <c r="KA64" s="161"/>
      <c r="KB64" s="161"/>
      <c r="KC64" s="161"/>
      <c r="KD64" s="161"/>
      <c r="KE64" s="161"/>
      <c r="KF64" s="161"/>
      <c r="KG64" s="161"/>
      <c r="KH64" s="161"/>
      <c r="KI64" s="161"/>
      <c r="KJ64" s="161"/>
      <c r="KK64" s="161"/>
      <c r="KL64" s="161"/>
      <c r="KM64" s="161"/>
      <c r="KN64" s="161"/>
      <c r="KO64" s="161"/>
      <c r="KP64" s="161"/>
      <c r="KQ64" s="161"/>
      <c r="KR64" s="161"/>
      <c r="KS64" s="161"/>
      <c r="KT64" s="161"/>
      <c r="KU64" s="161"/>
      <c r="KV64" s="161"/>
      <c r="KW64" s="161"/>
      <c r="KX64" s="161"/>
      <c r="KY64" s="161"/>
      <c r="KZ64" s="162"/>
      <c r="LA64" s="162"/>
      <c r="LB64" s="162"/>
    </row>
    <row r="65" spans="1:314" s="152" customFormat="1" ht="21" customHeight="1">
      <c r="A65" s="148"/>
      <c r="B65" s="158" t="s">
        <v>54</v>
      </c>
      <c r="C65" s="249"/>
      <c r="D65" s="250">
        <v>0</v>
      </c>
      <c r="E65" s="251"/>
      <c r="F65" s="98" t="str">
        <f t="shared" si="74"/>
        <v/>
      </c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  <c r="BM65" s="150"/>
      <c r="BN65" s="150"/>
      <c r="BO65" s="150"/>
      <c r="BP65" s="150"/>
      <c r="BQ65" s="150"/>
      <c r="BR65" s="150"/>
      <c r="BS65" s="150"/>
      <c r="BT65" s="150"/>
      <c r="BU65" s="150"/>
      <c r="BV65" s="150"/>
      <c r="BW65" s="150"/>
      <c r="BX65" s="15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  <c r="CK65" s="161"/>
      <c r="CL65" s="161"/>
      <c r="CM65" s="161"/>
      <c r="CN65" s="161"/>
      <c r="CO65" s="161"/>
      <c r="CP65" s="161"/>
      <c r="CQ65" s="161"/>
      <c r="CR65" s="161"/>
      <c r="CS65" s="161"/>
      <c r="CT65" s="161"/>
      <c r="CU65" s="161"/>
      <c r="CV65" s="161"/>
      <c r="CW65" s="161"/>
      <c r="CX65" s="161"/>
      <c r="CY65" s="161"/>
      <c r="CZ65" s="161"/>
      <c r="DA65" s="161"/>
      <c r="DB65" s="161"/>
      <c r="DC65" s="161"/>
      <c r="DD65" s="161"/>
      <c r="DE65" s="161"/>
      <c r="DF65" s="161"/>
      <c r="DG65" s="161"/>
      <c r="DH65" s="161"/>
      <c r="DI65" s="161"/>
      <c r="DJ65" s="161"/>
      <c r="DK65" s="161"/>
      <c r="DL65" s="161"/>
      <c r="DM65" s="161"/>
      <c r="DN65" s="161"/>
      <c r="DO65" s="161"/>
      <c r="DP65" s="161"/>
      <c r="DQ65" s="161"/>
      <c r="DR65" s="161"/>
      <c r="DS65" s="161"/>
      <c r="DT65" s="161"/>
      <c r="DU65" s="161"/>
      <c r="DV65" s="161"/>
      <c r="DW65" s="161"/>
      <c r="DX65" s="161"/>
      <c r="DY65" s="161"/>
      <c r="DZ65" s="161"/>
      <c r="EA65" s="161"/>
      <c r="EB65" s="161"/>
      <c r="EC65" s="161"/>
      <c r="ED65" s="161"/>
      <c r="EE65" s="161"/>
      <c r="EF65" s="161"/>
      <c r="EG65" s="161"/>
      <c r="EH65" s="161"/>
      <c r="EI65" s="161"/>
      <c r="EJ65" s="161"/>
      <c r="EK65" s="161"/>
      <c r="EL65" s="161"/>
      <c r="EM65" s="161"/>
      <c r="EN65" s="161"/>
      <c r="EO65" s="161"/>
      <c r="EP65" s="161"/>
      <c r="EQ65" s="161"/>
      <c r="ER65" s="161"/>
      <c r="ES65" s="161"/>
      <c r="ET65" s="161"/>
      <c r="EU65" s="161"/>
      <c r="EV65" s="161"/>
      <c r="EW65" s="161"/>
      <c r="EX65" s="161"/>
      <c r="EY65" s="161"/>
      <c r="EZ65" s="161"/>
      <c r="FA65" s="161"/>
      <c r="FB65" s="161"/>
      <c r="FC65" s="161"/>
      <c r="FD65" s="161"/>
      <c r="FE65" s="161"/>
      <c r="FF65" s="161"/>
      <c r="FG65" s="161"/>
      <c r="FH65" s="161"/>
      <c r="FI65" s="161"/>
      <c r="FJ65" s="161"/>
      <c r="FK65" s="161"/>
      <c r="FL65" s="161"/>
      <c r="FM65" s="161"/>
      <c r="FN65" s="161"/>
      <c r="FO65" s="161"/>
      <c r="FP65" s="161"/>
      <c r="FQ65" s="161"/>
      <c r="FR65" s="161"/>
      <c r="FS65" s="161"/>
      <c r="FT65" s="161"/>
      <c r="FU65" s="161"/>
      <c r="FV65" s="161"/>
      <c r="FW65" s="161"/>
      <c r="FX65" s="161"/>
      <c r="FY65" s="161"/>
      <c r="FZ65" s="161"/>
      <c r="GA65" s="161"/>
      <c r="GB65" s="161"/>
      <c r="GC65" s="161"/>
      <c r="GD65" s="161"/>
      <c r="GE65" s="161"/>
      <c r="GF65" s="161"/>
      <c r="GG65" s="161"/>
      <c r="GH65" s="161"/>
      <c r="GI65" s="161"/>
      <c r="GJ65" s="161"/>
      <c r="GK65" s="161"/>
      <c r="GL65" s="161"/>
      <c r="GM65" s="161"/>
      <c r="GN65" s="161"/>
      <c r="GO65" s="161"/>
      <c r="GP65" s="161"/>
      <c r="GQ65" s="161"/>
      <c r="GR65" s="161"/>
      <c r="GS65" s="161"/>
      <c r="GT65" s="161"/>
      <c r="GU65" s="161"/>
      <c r="GV65" s="161"/>
      <c r="GW65" s="161"/>
      <c r="GX65" s="161"/>
      <c r="GY65" s="161"/>
      <c r="GZ65" s="161"/>
      <c r="HA65" s="161"/>
      <c r="HB65" s="161"/>
      <c r="HC65" s="161"/>
      <c r="HD65" s="161"/>
      <c r="HE65" s="161"/>
      <c r="HF65" s="161"/>
      <c r="HG65" s="161"/>
      <c r="HH65" s="161"/>
      <c r="HI65" s="161"/>
      <c r="HJ65" s="161"/>
      <c r="HK65" s="161"/>
      <c r="HL65" s="161"/>
      <c r="HM65" s="161"/>
      <c r="HN65" s="161"/>
      <c r="HO65" s="161"/>
      <c r="HP65" s="161"/>
      <c r="HQ65" s="161"/>
      <c r="HR65" s="161"/>
      <c r="HS65" s="161"/>
      <c r="HT65" s="161"/>
      <c r="HU65" s="161"/>
      <c r="HV65" s="161"/>
      <c r="HW65" s="161"/>
      <c r="HX65" s="161"/>
      <c r="HY65" s="161"/>
      <c r="HZ65" s="161"/>
      <c r="IA65" s="161"/>
      <c r="IB65" s="161"/>
      <c r="IC65" s="161"/>
      <c r="ID65" s="161"/>
      <c r="IE65" s="161"/>
      <c r="IF65" s="161"/>
      <c r="IG65" s="161"/>
      <c r="IH65" s="161"/>
      <c r="II65" s="161"/>
      <c r="IJ65" s="161"/>
      <c r="IK65" s="161"/>
      <c r="IL65" s="161"/>
      <c r="IM65" s="161"/>
      <c r="IN65" s="161"/>
      <c r="IO65" s="161"/>
      <c r="IP65" s="161"/>
      <c r="IQ65" s="161"/>
      <c r="IR65" s="161"/>
      <c r="IS65" s="161"/>
      <c r="IT65" s="161"/>
      <c r="IU65" s="161"/>
      <c r="IV65" s="161"/>
      <c r="IW65" s="161"/>
      <c r="IX65" s="161"/>
      <c r="IY65" s="161"/>
      <c r="IZ65" s="161"/>
      <c r="JA65" s="161"/>
      <c r="JB65" s="161"/>
      <c r="JC65" s="161"/>
      <c r="JD65" s="161"/>
      <c r="JE65" s="161"/>
      <c r="JF65" s="161"/>
      <c r="JG65" s="161"/>
      <c r="JH65" s="161"/>
      <c r="JI65" s="161"/>
      <c r="JJ65" s="161"/>
      <c r="JK65" s="161"/>
      <c r="JL65" s="161"/>
      <c r="JM65" s="161"/>
      <c r="JN65" s="161"/>
      <c r="JO65" s="161"/>
      <c r="JP65" s="161"/>
      <c r="JQ65" s="161"/>
      <c r="JR65" s="161"/>
      <c r="JS65" s="161"/>
      <c r="JT65" s="161"/>
      <c r="JU65" s="161"/>
      <c r="JV65" s="161"/>
      <c r="JW65" s="161"/>
      <c r="JX65" s="161"/>
      <c r="JY65" s="161"/>
      <c r="JZ65" s="161"/>
      <c r="KA65" s="161"/>
      <c r="KB65" s="161"/>
      <c r="KC65" s="161"/>
      <c r="KD65" s="161"/>
      <c r="KE65" s="161"/>
      <c r="KF65" s="161"/>
      <c r="KG65" s="161"/>
      <c r="KH65" s="161"/>
      <c r="KI65" s="161"/>
      <c r="KJ65" s="161"/>
      <c r="KK65" s="161"/>
      <c r="KL65" s="161"/>
      <c r="KM65" s="161"/>
      <c r="KN65" s="161"/>
      <c r="KO65" s="161"/>
      <c r="KP65" s="161"/>
      <c r="KQ65" s="161"/>
      <c r="KR65" s="161"/>
      <c r="KS65" s="161"/>
      <c r="KT65" s="161"/>
      <c r="KU65" s="161"/>
      <c r="KV65" s="161"/>
      <c r="KW65" s="161"/>
      <c r="KX65" s="161"/>
      <c r="KY65" s="161"/>
      <c r="KZ65" s="162"/>
      <c r="LA65" s="162"/>
      <c r="LB65" s="162"/>
    </row>
    <row r="66" spans="1:314" s="152" customFormat="1" ht="21" customHeight="1">
      <c r="A66" s="211"/>
      <c r="B66" s="210" t="s">
        <v>55</v>
      </c>
      <c r="C66" s="249"/>
      <c r="D66" s="250">
        <v>0</v>
      </c>
      <c r="E66" s="251"/>
      <c r="F66" s="98" t="str">
        <f t="shared" si="74"/>
        <v/>
      </c>
      <c r="G66" s="212"/>
      <c r="H66" s="212"/>
      <c r="I66" s="212"/>
      <c r="J66" s="212"/>
      <c r="K66" s="212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2"/>
      <c r="AQ66" s="212"/>
      <c r="AR66" s="212"/>
      <c r="AS66" s="212"/>
      <c r="AT66" s="212"/>
      <c r="AU66" s="213"/>
      <c r="AV66" s="213"/>
      <c r="AW66" s="213"/>
      <c r="AX66" s="213"/>
      <c r="AY66" s="213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14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3"/>
      <c r="CN66" s="163"/>
      <c r="CO66" s="163"/>
      <c r="CP66" s="163"/>
      <c r="CQ66" s="163"/>
      <c r="CR66" s="163"/>
      <c r="CS66" s="163"/>
      <c r="CT66" s="163"/>
      <c r="CU66" s="163"/>
      <c r="CV66" s="163"/>
      <c r="CW66" s="163"/>
      <c r="CX66" s="163"/>
      <c r="CY66" s="163"/>
      <c r="CZ66" s="163"/>
      <c r="DA66" s="163"/>
      <c r="DB66" s="163"/>
      <c r="DC66" s="163"/>
      <c r="DD66" s="163"/>
      <c r="DE66" s="163"/>
      <c r="DF66" s="163"/>
      <c r="DG66" s="163"/>
      <c r="DH66" s="163"/>
      <c r="DI66" s="163"/>
      <c r="DJ66" s="163"/>
      <c r="DK66" s="163"/>
      <c r="DL66" s="163"/>
      <c r="DM66" s="163"/>
      <c r="DN66" s="163"/>
      <c r="DO66" s="164"/>
      <c r="DP66" s="164"/>
      <c r="DQ66" s="164"/>
      <c r="DR66" s="164"/>
      <c r="DS66" s="164"/>
      <c r="DT66" s="163"/>
      <c r="DU66" s="163"/>
      <c r="DV66" s="163"/>
      <c r="DW66" s="163"/>
      <c r="DX66" s="163"/>
      <c r="DY66" s="163"/>
      <c r="DZ66" s="163"/>
      <c r="EA66" s="163"/>
      <c r="EB66" s="163"/>
      <c r="EC66" s="163"/>
      <c r="ED66" s="163"/>
      <c r="EE66" s="163"/>
      <c r="EF66" s="163"/>
      <c r="EG66" s="163"/>
      <c r="EH66" s="163"/>
      <c r="EI66" s="163"/>
      <c r="EJ66" s="163"/>
      <c r="EK66" s="163"/>
      <c r="EL66" s="163"/>
      <c r="EM66" s="163"/>
      <c r="EN66" s="163"/>
      <c r="EO66" s="163"/>
      <c r="EP66" s="163"/>
      <c r="EQ66" s="163"/>
      <c r="ER66" s="163"/>
      <c r="ES66" s="163"/>
      <c r="ET66" s="163"/>
      <c r="EU66" s="163"/>
      <c r="EV66" s="163"/>
      <c r="EW66" s="163"/>
      <c r="EX66" s="163"/>
      <c r="EY66" s="163"/>
      <c r="EZ66" s="163"/>
      <c r="FA66" s="163"/>
      <c r="FB66" s="163"/>
      <c r="FC66" s="163"/>
      <c r="FD66" s="163"/>
      <c r="FE66" s="163"/>
      <c r="FF66" s="163"/>
      <c r="FG66" s="163"/>
      <c r="FH66" s="163"/>
      <c r="FI66" s="163"/>
      <c r="FJ66" s="163"/>
      <c r="FK66" s="163"/>
      <c r="FL66" s="163"/>
      <c r="FM66" s="163"/>
      <c r="FN66" s="163"/>
      <c r="FO66" s="163"/>
      <c r="FP66" s="163"/>
      <c r="FQ66" s="163"/>
      <c r="FR66" s="163"/>
      <c r="FS66" s="163"/>
      <c r="FT66" s="163"/>
      <c r="FU66" s="163"/>
      <c r="FV66" s="163"/>
      <c r="FW66" s="163"/>
      <c r="FX66" s="163"/>
      <c r="FY66" s="163"/>
      <c r="FZ66" s="163"/>
      <c r="GA66" s="163"/>
      <c r="GB66" s="163"/>
      <c r="GC66" s="163"/>
      <c r="GD66" s="163"/>
      <c r="GE66" s="163"/>
      <c r="GF66" s="163"/>
      <c r="GG66" s="163"/>
      <c r="GH66" s="163"/>
      <c r="GI66" s="163"/>
      <c r="GJ66" s="163"/>
      <c r="GK66" s="163"/>
      <c r="GL66" s="163"/>
      <c r="GM66" s="163"/>
      <c r="GN66" s="163"/>
      <c r="GO66" s="163"/>
      <c r="GP66" s="163"/>
      <c r="GQ66" s="163"/>
      <c r="GR66" s="163"/>
      <c r="GS66" s="163"/>
      <c r="GT66" s="163"/>
      <c r="GU66" s="163"/>
      <c r="GV66" s="163"/>
      <c r="GW66" s="163"/>
      <c r="GX66" s="163"/>
      <c r="GY66" s="163"/>
      <c r="GZ66" s="163"/>
      <c r="HA66" s="163"/>
      <c r="HB66" s="163"/>
      <c r="HC66" s="163"/>
      <c r="HD66" s="163"/>
      <c r="HE66" s="163"/>
      <c r="HF66" s="163"/>
      <c r="HG66" s="163"/>
      <c r="HH66" s="163"/>
      <c r="HI66" s="163"/>
      <c r="HJ66" s="163"/>
      <c r="HK66" s="163"/>
      <c r="HL66" s="163"/>
      <c r="HM66" s="163"/>
      <c r="HN66" s="163"/>
      <c r="HO66" s="163"/>
      <c r="HP66" s="163"/>
      <c r="HQ66" s="163"/>
      <c r="HR66" s="163"/>
      <c r="HS66" s="163"/>
      <c r="HT66" s="163"/>
      <c r="HU66" s="163"/>
      <c r="HV66" s="163"/>
      <c r="HW66" s="163"/>
      <c r="HX66" s="163"/>
      <c r="HY66" s="163"/>
      <c r="HZ66" s="163"/>
      <c r="IA66" s="163"/>
      <c r="IB66" s="163"/>
      <c r="IC66" s="163"/>
      <c r="ID66" s="163"/>
      <c r="IE66" s="163"/>
      <c r="IF66" s="163"/>
      <c r="IG66" s="163"/>
      <c r="IH66" s="163"/>
      <c r="II66" s="163"/>
      <c r="IJ66" s="163"/>
      <c r="IK66" s="163"/>
      <c r="IL66" s="163"/>
      <c r="IM66" s="163"/>
      <c r="IN66" s="163"/>
      <c r="IO66" s="163"/>
      <c r="IP66" s="163"/>
      <c r="IQ66" s="163"/>
      <c r="IR66" s="163"/>
      <c r="IS66" s="163"/>
      <c r="IT66" s="163"/>
      <c r="IU66" s="163"/>
      <c r="IV66" s="163"/>
      <c r="IW66" s="163"/>
      <c r="IX66" s="163"/>
      <c r="IY66" s="163"/>
      <c r="IZ66" s="163"/>
      <c r="JA66" s="163"/>
      <c r="JB66" s="163"/>
      <c r="JC66" s="163"/>
      <c r="JD66" s="163"/>
      <c r="JE66" s="163"/>
      <c r="JF66" s="163"/>
      <c r="JG66" s="163"/>
      <c r="JH66" s="163"/>
      <c r="JI66" s="163"/>
      <c r="JJ66" s="163"/>
      <c r="JK66" s="163"/>
      <c r="JL66" s="163"/>
      <c r="JM66" s="163"/>
      <c r="JN66" s="163"/>
      <c r="JO66" s="163"/>
      <c r="JP66" s="163"/>
      <c r="JQ66" s="163"/>
      <c r="JR66" s="163"/>
      <c r="JS66" s="163"/>
      <c r="JT66" s="163"/>
      <c r="JU66" s="163"/>
      <c r="JV66" s="163"/>
      <c r="JW66" s="163"/>
      <c r="JX66" s="163"/>
      <c r="JY66" s="163"/>
      <c r="JZ66" s="163"/>
      <c r="KA66" s="163"/>
      <c r="KB66" s="163"/>
      <c r="KC66" s="163"/>
      <c r="KD66" s="163"/>
      <c r="KE66" s="163"/>
      <c r="KF66" s="163"/>
      <c r="KG66" s="163"/>
      <c r="KH66" s="163"/>
      <c r="KI66" s="163"/>
      <c r="KJ66" s="163"/>
      <c r="KK66" s="163"/>
      <c r="KL66" s="163"/>
      <c r="KM66" s="163"/>
      <c r="KN66" s="163"/>
      <c r="KO66" s="163"/>
      <c r="KP66" s="163"/>
      <c r="KQ66" s="163"/>
      <c r="KR66" s="163"/>
      <c r="KS66" s="163"/>
      <c r="KT66" s="165"/>
      <c r="KU66" s="165"/>
      <c r="KV66" s="165"/>
      <c r="KW66" s="165"/>
      <c r="KX66" s="165"/>
      <c r="KY66" s="165"/>
      <c r="KZ66" s="165"/>
      <c r="LA66" s="165"/>
      <c r="LB66" s="165"/>
    </row>
    <row r="67" spans="1:314" s="152" customFormat="1" ht="21" customHeight="1" thickBot="1">
      <c r="A67" s="153"/>
      <c r="B67" s="210"/>
      <c r="C67" s="249"/>
      <c r="D67" s="253"/>
      <c r="E67" s="251"/>
      <c r="F67" s="215" t="str">
        <f t="shared" ref="F67" si="75">IF(D67=1,"X","")</f>
        <v/>
      </c>
      <c r="G67" s="154"/>
      <c r="H67" s="154"/>
      <c r="I67" s="154"/>
      <c r="J67" s="154"/>
      <c r="K67" s="154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4"/>
      <c r="AQ67" s="154"/>
      <c r="AR67" s="154"/>
      <c r="AS67" s="154"/>
      <c r="AT67" s="154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/>
      <c r="BW67" s="155"/>
      <c r="BX67" s="156"/>
      <c r="BY67" s="163"/>
      <c r="BZ67" s="163"/>
      <c r="CA67" s="163"/>
      <c r="CB67" s="163"/>
      <c r="CC67" s="163"/>
      <c r="CD67" s="163"/>
      <c r="CE67" s="163"/>
      <c r="CF67" s="163"/>
      <c r="CG67" s="163"/>
      <c r="CH67" s="163"/>
      <c r="CI67" s="163"/>
      <c r="CJ67" s="163"/>
      <c r="CK67" s="163"/>
      <c r="CL67" s="163"/>
      <c r="CM67" s="163"/>
      <c r="CN67" s="163"/>
      <c r="CO67" s="163"/>
      <c r="CP67" s="163"/>
      <c r="CQ67" s="163"/>
      <c r="CR67" s="163"/>
      <c r="CS67" s="163"/>
      <c r="CT67" s="163"/>
      <c r="CU67" s="163"/>
      <c r="CV67" s="163"/>
      <c r="CW67" s="163"/>
      <c r="CX67" s="163"/>
      <c r="CY67" s="163"/>
      <c r="CZ67" s="163"/>
      <c r="DA67" s="163"/>
      <c r="DB67" s="163"/>
      <c r="DC67" s="163"/>
      <c r="DD67" s="163"/>
      <c r="DE67" s="163"/>
      <c r="DF67" s="163"/>
      <c r="DG67" s="163"/>
      <c r="DH67" s="163"/>
      <c r="DI67" s="163"/>
      <c r="DJ67" s="163"/>
      <c r="DK67" s="163"/>
      <c r="DL67" s="163"/>
      <c r="DM67" s="163"/>
      <c r="DN67" s="163"/>
      <c r="DO67" s="164"/>
      <c r="DP67" s="164"/>
      <c r="DQ67" s="164"/>
      <c r="DR67" s="164"/>
      <c r="DS67" s="164"/>
      <c r="DT67" s="163"/>
      <c r="DU67" s="163"/>
      <c r="DV67" s="163"/>
      <c r="DW67" s="163"/>
      <c r="DX67" s="163"/>
      <c r="DY67" s="163"/>
      <c r="DZ67" s="163"/>
      <c r="EA67" s="163"/>
      <c r="EB67" s="163"/>
      <c r="EC67" s="163"/>
      <c r="ED67" s="163"/>
      <c r="EE67" s="163"/>
      <c r="EF67" s="163"/>
      <c r="EG67" s="163"/>
      <c r="EH67" s="163"/>
      <c r="EI67" s="163"/>
      <c r="EJ67" s="163"/>
      <c r="EK67" s="163"/>
      <c r="EL67" s="163"/>
      <c r="EM67" s="163"/>
      <c r="EN67" s="163"/>
      <c r="EO67" s="163"/>
      <c r="EP67" s="163"/>
      <c r="EQ67" s="163"/>
      <c r="ER67" s="163"/>
      <c r="ES67" s="163"/>
      <c r="ET67" s="163"/>
      <c r="EU67" s="163"/>
      <c r="EV67" s="163"/>
      <c r="EW67" s="163"/>
      <c r="EX67" s="163"/>
      <c r="EY67" s="163"/>
      <c r="EZ67" s="163"/>
      <c r="FA67" s="163"/>
      <c r="FB67" s="163"/>
      <c r="FC67" s="163"/>
      <c r="FD67" s="163"/>
      <c r="FE67" s="163"/>
      <c r="FF67" s="163"/>
      <c r="FG67" s="163"/>
      <c r="FH67" s="163"/>
      <c r="FI67" s="163"/>
      <c r="FJ67" s="163"/>
      <c r="FK67" s="163"/>
      <c r="FL67" s="163"/>
      <c r="FM67" s="163"/>
      <c r="FN67" s="163"/>
      <c r="FO67" s="163"/>
      <c r="FP67" s="163"/>
      <c r="FQ67" s="163"/>
      <c r="FR67" s="163"/>
      <c r="FS67" s="163"/>
      <c r="FT67" s="163"/>
      <c r="FU67" s="163"/>
      <c r="FV67" s="163"/>
      <c r="FW67" s="163"/>
      <c r="FX67" s="163"/>
      <c r="FY67" s="163"/>
      <c r="FZ67" s="163"/>
      <c r="GA67" s="163"/>
      <c r="GB67" s="163"/>
      <c r="GC67" s="163"/>
      <c r="GD67" s="163"/>
      <c r="GE67" s="163"/>
      <c r="GF67" s="163"/>
      <c r="GG67" s="163"/>
      <c r="GH67" s="163"/>
      <c r="GI67" s="163"/>
      <c r="GJ67" s="163"/>
      <c r="GK67" s="163"/>
      <c r="GL67" s="163"/>
      <c r="GM67" s="163"/>
      <c r="GN67" s="163"/>
      <c r="GO67" s="163"/>
      <c r="GP67" s="163"/>
      <c r="GQ67" s="163"/>
      <c r="GR67" s="163"/>
      <c r="GS67" s="163"/>
      <c r="GT67" s="163"/>
      <c r="GU67" s="163"/>
      <c r="GV67" s="163"/>
      <c r="GW67" s="163"/>
      <c r="GX67" s="163"/>
      <c r="GY67" s="163"/>
      <c r="GZ67" s="163"/>
      <c r="HA67" s="163"/>
      <c r="HB67" s="163"/>
      <c r="HC67" s="163"/>
      <c r="HD67" s="163"/>
      <c r="HE67" s="163"/>
      <c r="HF67" s="163"/>
      <c r="HG67" s="163"/>
      <c r="HH67" s="163"/>
      <c r="HI67" s="163"/>
      <c r="HJ67" s="163"/>
      <c r="HK67" s="163"/>
      <c r="HL67" s="163"/>
      <c r="HM67" s="163"/>
      <c r="HN67" s="163"/>
      <c r="HO67" s="163"/>
      <c r="HP67" s="163"/>
      <c r="HQ67" s="163"/>
      <c r="HR67" s="163"/>
      <c r="HS67" s="163"/>
      <c r="HT67" s="163"/>
      <c r="HU67" s="163"/>
      <c r="HV67" s="163"/>
      <c r="HW67" s="163"/>
      <c r="HX67" s="163"/>
      <c r="HY67" s="163"/>
      <c r="HZ67" s="163"/>
      <c r="IA67" s="163"/>
      <c r="IB67" s="163"/>
      <c r="IC67" s="163"/>
      <c r="ID67" s="163"/>
      <c r="IE67" s="163"/>
      <c r="IF67" s="163"/>
      <c r="IG67" s="163"/>
      <c r="IH67" s="163"/>
      <c r="II67" s="163"/>
      <c r="IJ67" s="163"/>
      <c r="IK67" s="163"/>
      <c r="IL67" s="163"/>
      <c r="IM67" s="163"/>
      <c r="IN67" s="163"/>
      <c r="IO67" s="163"/>
      <c r="IP67" s="163"/>
      <c r="IQ67" s="163"/>
      <c r="IR67" s="163"/>
      <c r="IS67" s="163"/>
      <c r="IT67" s="163"/>
      <c r="IU67" s="163"/>
      <c r="IV67" s="163"/>
      <c r="IW67" s="163"/>
      <c r="IX67" s="163"/>
      <c r="IY67" s="163"/>
      <c r="IZ67" s="163"/>
      <c r="JA67" s="163"/>
      <c r="JB67" s="163"/>
      <c r="JC67" s="163"/>
      <c r="JD67" s="163"/>
      <c r="JE67" s="163"/>
      <c r="JF67" s="163"/>
      <c r="JG67" s="163"/>
      <c r="JH67" s="163"/>
      <c r="JI67" s="163"/>
      <c r="JJ67" s="163"/>
      <c r="JK67" s="163"/>
      <c r="JL67" s="163"/>
      <c r="JM67" s="163"/>
      <c r="JN67" s="163"/>
      <c r="JO67" s="163"/>
      <c r="JP67" s="163"/>
      <c r="JQ67" s="163"/>
      <c r="JR67" s="163"/>
      <c r="JS67" s="163"/>
      <c r="JT67" s="163"/>
      <c r="JU67" s="163"/>
      <c r="JV67" s="163"/>
      <c r="JW67" s="163"/>
      <c r="JX67" s="163"/>
      <c r="JY67" s="163"/>
      <c r="JZ67" s="163"/>
      <c r="KA67" s="163"/>
      <c r="KB67" s="163"/>
      <c r="KC67" s="163"/>
      <c r="KD67" s="163"/>
      <c r="KE67" s="163"/>
      <c r="KF67" s="163"/>
      <c r="KG67" s="163"/>
      <c r="KH67" s="163"/>
      <c r="KI67" s="163"/>
      <c r="KJ67" s="163"/>
      <c r="KK67" s="163"/>
      <c r="KL67" s="163"/>
      <c r="KM67" s="163"/>
      <c r="KN67" s="163"/>
      <c r="KO67" s="163"/>
      <c r="KP67" s="163"/>
      <c r="KQ67" s="163"/>
      <c r="KR67" s="163"/>
      <c r="KS67" s="163"/>
      <c r="KT67" s="165"/>
      <c r="KU67" s="165"/>
      <c r="KV67" s="165"/>
      <c r="KW67" s="165"/>
      <c r="KX67" s="165"/>
      <c r="KY67" s="165"/>
      <c r="KZ67" s="165"/>
      <c r="LA67" s="165"/>
      <c r="LB67" s="165"/>
    </row>
    <row r="68" spans="1:314" s="66" customFormat="1" ht="1.9" customHeight="1" thickTop="1" thickBot="1">
      <c r="B68" s="109"/>
      <c r="C68" s="254"/>
      <c r="D68" s="233"/>
      <c r="E68" s="255"/>
      <c r="F68" s="98" t="str">
        <f t="shared" si="74"/>
        <v/>
      </c>
      <c r="G68" s="101"/>
      <c r="H68" s="101"/>
      <c r="I68" s="101"/>
      <c r="J68" s="101"/>
      <c r="K68" s="101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1"/>
      <c r="AQ68" s="101"/>
      <c r="AR68" s="101"/>
      <c r="AS68" s="101"/>
      <c r="AT68" s="101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  <c r="CT68" s="144"/>
      <c r="CU68" s="144"/>
      <c r="CV68" s="144"/>
      <c r="CW68" s="144"/>
      <c r="CX68" s="144"/>
      <c r="CY68" s="144"/>
      <c r="CZ68" s="144"/>
      <c r="DA68" s="144"/>
      <c r="DB68" s="144"/>
      <c r="DC68" s="144"/>
      <c r="DD68" s="144"/>
      <c r="DE68" s="144"/>
      <c r="DF68" s="144"/>
      <c r="DG68" s="144"/>
      <c r="DH68" s="144"/>
      <c r="DI68" s="144"/>
      <c r="DJ68" s="144"/>
      <c r="DK68" s="144"/>
      <c r="DL68" s="144"/>
      <c r="DM68" s="144"/>
      <c r="DN68" s="144"/>
      <c r="DO68" s="144"/>
      <c r="DP68" s="144"/>
      <c r="DQ68" s="144"/>
      <c r="DR68" s="144"/>
      <c r="DS68" s="144"/>
      <c r="DT68" s="144"/>
      <c r="DU68" s="144"/>
      <c r="DV68" s="144"/>
      <c r="DW68" s="144"/>
      <c r="DX68" s="144"/>
      <c r="DY68" s="144"/>
      <c r="DZ68" s="144"/>
      <c r="EA68" s="144"/>
      <c r="EB68" s="144"/>
      <c r="EC68" s="144"/>
      <c r="ED68" s="144"/>
      <c r="EE68" s="144"/>
      <c r="EF68" s="144"/>
      <c r="EG68" s="144"/>
      <c r="EH68" s="144"/>
      <c r="EI68" s="144"/>
      <c r="EJ68" s="144"/>
      <c r="EK68" s="144"/>
      <c r="EL68" s="144"/>
      <c r="EM68" s="144"/>
      <c r="EN68" s="144"/>
      <c r="EO68" s="144"/>
      <c r="EP68" s="144"/>
      <c r="EQ68" s="144"/>
      <c r="ER68" s="144"/>
      <c r="ES68" s="144"/>
      <c r="ET68" s="144"/>
      <c r="EU68" s="144"/>
      <c r="EV68" s="144"/>
      <c r="EW68" s="144"/>
      <c r="EX68" s="144"/>
      <c r="EY68" s="144"/>
      <c r="EZ68" s="144"/>
      <c r="FA68" s="144"/>
      <c r="FB68" s="144"/>
      <c r="FC68" s="144"/>
      <c r="FD68" s="144"/>
      <c r="FE68" s="144"/>
      <c r="FF68" s="144"/>
      <c r="FG68" s="144"/>
      <c r="FH68" s="144"/>
      <c r="FI68" s="144"/>
      <c r="FJ68" s="144"/>
      <c r="FK68" s="144"/>
      <c r="FL68" s="144"/>
      <c r="FM68" s="144"/>
      <c r="FN68" s="144"/>
      <c r="FO68" s="144"/>
      <c r="FP68" s="144"/>
      <c r="FQ68" s="144"/>
      <c r="FR68" s="144"/>
      <c r="FS68" s="144"/>
      <c r="FT68" s="144"/>
      <c r="FU68" s="144"/>
      <c r="FV68" s="144"/>
      <c r="FW68" s="144"/>
      <c r="FX68" s="144"/>
      <c r="FY68" s="144"/>
      <c r="FZ68" s="144"/>
      <c r="GA68" s="144"/>
      <c r="GB68" s="144"/>
      <c r="GC68" s="144"/>
      <c r="GD68" s="144"/>
      <c r="GE68" s="144"/>
      <c r="GF68" s="144"/>
      <c r="GG68" s="144"/>
      <c r="GH68" s="144"/>
      <c r="GI68" s="144"/>
      <c r="GJ68" s="144"/>
      <c r="GK68" s="144"/>
      <c r="GL68" s="144"/>
      <c r="GM68" s="144"/>
      <c r="GN68" s="144"/>
      <c r="GO68" s="144"/>
      <c r="GP68" s="144"/>
      <c r="GQ68" s="144"/>
      <c r="GR68" s="144"/>
      <c r="GS68" s="144"/>
      <c r="GT68" s="144"/>
      <c r="GU68" s="144"/>
      <c r="GV68" s="144"/>
      <c r="GW68" s="144"/>
      <c r="GX68" s="144"/>
      <c r="GY68" s="144"/>
      <c r="GZ68" s="144"/>
      <c r="HA68" s="144"/>
      <c r="HB68" s="144"/>
      <c r="HC68" s="144"/>
      <c r="HD68" s="144"/>
      <c r="HE68" s="144"/>
      <c r="HF68" s="144"/>
      <c r="HG68" s="144"/>
      <c r="HH68" s="144"/>
      <c r="HI68" s="144"/>
      <c r="HJ68" s="144"/>
      <c r="HK68" s="144"/>
      <c r="HL68" s="144"/>
      <c r="HM68" s="144"/>
      <c r="HN68" s="144"/>
      <c r="HO68" s="144"/>
      <c r="HP68" s="144"/>
      <c r="HQ68" s="144"/>
      <c r="HR68" s="144"/>
      <c r="HS68" s="144"/>
      <c r="HT68" s="144"/>
      <c r="HU68" s="144"/>
      <c r="HV68" s="144"/>
      <c r="HW68" s="144"/>
      <c r="HX68" s="144"/>
      <c r="HY68" s="144"/>
      <c r="HZ68" s="144"/>
      <c r="IA68" s="144"/>
      <c r="IB68" s="144"/>
      <c r="IC68" s="144"/>
      <c r="ID68" s="144"/>
      <c r="IE68" s="144"/>
      <c r="IF68" s="144"/>
      <c r="IG68" s="144"/>
      <c r="IH68" s="144"/>
      <c r="II68" s="144"/>
      <c r="IJ68" s="144"/>
      <c r="IK68" s="144"/>
      <c r="IL68" s="144"/>
      <c r="IM68" s="144"/>
      <c r="IN68" s="144"/>
      <c r="IO68" s="144"/>
      <c r="IP68" s="144"/>
      <c r="IQ68" s="144"/>
      <c r="IR68" s="144"/>
      <c r="IS68" s="144"/>
      <c r="IT68" s="144"/>
      <c r="IU68" s="144"/>
      <c r="IV68" s="144"/>
      <c r="IW68" s="144"/>
      <c r="IX68" s="144"/>
      <c r="IY68" s="144"/>
      <c r="IZ68" s="144"/>
      <c r="JA68" s="144"/>
      <c r="JB68" s="144"/>
      <c r="JC68" s="144"/>
      <c r="JD68" s="144"/>
      <c r="JE68" s="144"/>
      <c r="JF68" s="144"/>
      <c r="JG68" s="144"/>
      <c r="JH68" s="144"/>
      <c r="JI68" s="144"/>
      <c r="JJ68" s="144"/>
      <c r="JK68" s="144"/>
      <c r="JL68" s="144"/>
      <c r="JM68" s="144"/>
      <c r="JN68" s="144"/>
      <c r="JO68" s="144"/>
      <c r="JP68" s="144"/>
      <c r="JQ68" s="144"/>
      <c r="JR68" s="144"/>
      <c r="JS68" s="144"/>
      <c r="JT68" s="144"/>
      <c r="JU68" s="144"/>
      <c r="JV68" s="144"/>
      <c r="JW68" s="144"/>
      <c r="JX68" s="144"/>
      <c r="JY68" s="144"/>
      <c r="JZ68" s="144"/>
      <c r="KA68" s="144"/>
      <c r="KB68" s="144"/>
      <c r="KC68" s="144"/>
      <c r="KD68" s="144"/>
      <c r="KE68" s="144"/>
      <c r="KF68" s="144"/>
      <c r="KG68" s="144"/>
      <c r="KH68" s="144"/>
      <c r="KI68" s="144"/>
      <c r="KJ68" s="144"/>
      <c r="KK68" s="144"/>
      <c r="KL68" s="144"/>
      <c r="KM68" s="144"/>
      <c r="KN68" s="144"/>
      <c r="KO68" s="144"/>
      <c r="KP68" s="144"/>
      <c r="KQ68" s="144"/>
      <c r="KR68" s="144"/>
      <c r="KS68" s="144"/>
      <c r="KT68" s="144"/>
      <c r="KU68" s="144"/>
      <c r="KV68" s="144"/>
      <c r="KW68" s="144"/>
      <c r="KX68" s="144"/>
      <c r="KY68" s="144"/>
      <c r="KZ68" s="145"/>
      <c r="LA68" s="145"/>
      <c r="LB68" s="145"/>
    </row>
    <row r="69" spans="1:314" ht="27.6" customHeight="1" thickTop="1" thickBot="1">
      <c r="A69" s="147" t="s">
        <v>56</v>
      </c>
      <c r="B69" s="208" t="s">
        <v>57</v>
      </c>
      <c r="C69" s="256"/>
      <c r="D69" s="257"/>
      <c r="E69" s="258"/>
      <c r="F69" s="98" t="str">
        <f t="shared" si="74"/>
        <v/>
      </c>
      <c r="G69" s="113"/>
      <c r="H69" s="111"/>
      <c r="I69" s="111"/>
      <c r="J69" s="111"/>
      <c r="K69" s="111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0"/>
      <c r="BN69" s="110"/>
      <c r="BO69" s="110"/>
      <c r="BP69" s="110"/>
      <c r="BQ69" s="110"/>
      <c r="BR69" s="110"/>
      <c r="BS69" s="110"/>
      <c r="BT69" s="110"/>
      <c r="BU69" s="110"/>
      <c r="BV69" s="110"/>
      <c r="BW69" s="110"/>
      <c r="BX69" s="114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7"/>
      <c r="DP69" s="77"/>
      <c r="DQ69" s="77"/>
      <c r="DR69" s="77"/>
      <c r="DS69" s="77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78"/>
      <c r="EG69" s="78"/>
      <c r="EH69" s="78"/>
      <c r="EI69" s="78"/>
      <c r="EJ69" s="78"/>
      <c r="EK69" s="78"/>
      <c r="EL69" s="78"/>
      <c r="EM69" s="78"/>
      <c r="EN69" s="78"/>
      <c r="EO69" s="78"/>
      <c r="EP69" s="78"/>
      <c r="EQ69" s="78"/>
      <c r="ER69" s="78"/>
      <c r="ES69" s="78"/>
      <c r="ET69" s="78"/>
      <c r="EU69" s="78"/>
      <c r="EV69" s="78"/>
      <c r="EW69" s="78"/>
      <c r="EX69" s="78"/>
      <c r="EY69" s="78"/>
      <c r="EZ69" s="78"/>
      <c r="FA69" s="78"/>
      <c r="FB69" s="78"/>
      <c r="FC69" s="78"/>
      <c r="FD69" s="78"/>
      <c r="FE69" s="78"/>
      <c r="FF69" s="78"/>
      <c r="FG69" s="78"/>
      <c r="FH69" s="78"/>
      <c r="FI69" s="78"/>
      <c r="FJ69" s="78"/>
      <c r="FK69" s="78"/>
      <c r="FL69" s="78"/>
      <c r="FM69" s="78"/>
      <c r="FN69" s="78"/>
      <c r="FO69" s="78"/>
      <c r="FP69" s="78"/>
      <c r="FQ69" s="78"/>
      <c r="FR69" s="78"/>
      <c r="FS69" s="78"/>
      <c r="FT69" s="78"/>
      <c r="FU69" s="78"/>
      <c r="FV69" s="78"/>
      <c r="FW69" s="78"/>
      <c r="FX69" s="78"/>
      <c r="FY69" s="78"/>
      <c r="FZ69" s="78"/>
      <c r="GA69" s="78"/>
      <c r="GB69" s="78"/>
      <c r="GC69" s="78"/>
      <c r="GD69" s="78"/>
      <c r="GE69" s="78"/>
      <c r="GF69" s="78"/>
      <c r="GG69" s="78"/>
      <c r="GH69" s="78"/>
      <c r="GI69" s="78"/>
      <c r="GJ69" s="78"/>
      <c r="GK69" s="78"/>
      <c r="GL69" s="78"/>
      <c r="GM69" s="78"/>
      <c r="GN69" s="78"/>
      <c r="GO69" s="78"/>
      <c r="GP69" s="78"/>
      <c r="GQ69" s="78"/>
      <c r="GR69" s="78"/>
      <c r="GS69" s="78"/>
      <c r="GT69" s="78"/>
      <c r="GU69" s="78"/>
      <c r="GV69" s="78"/>
      <c r="GW69" s="78"/>
      <c r="GX69" s="78"/>
      <c r="GY69" s="78"/>
      <c r="GZ69" s="78"/>
      <c r="HA69" s="78"/>
      <c r="HB69" s="78"/>
      <c r="HC69" s="78"/>
      <c r="HD69" s="78"/>
      <c r="HE69" s="78"/>
      <c r="HF69" s="78"/>
      <c r="HG69" s="78"/>
      <c r="HH69" s="78"/>
      <c r="HI69" s="78"/>
      <c r="HJ69" s="78"/>
      <c r="HK69" s="78"/>
      <c r="HL69" s="78"/>
      <c r="HM69" s="78"/>
      <c r="HN69" s="78"/>
      <c r="HO69" s="78"/>
      <c r="HP69" s="78"/>
      <c r="HQ69" s="78"/>
      <c r="HR69" s="78"/>
      <c r="HS69" s="78"/>
      <c r="HT69" s="78"/>
      <c r="HU69" s="78"/>
      <c r="HV69" s="78"/>
      <c r="HW69" s="78"/>
      <c r="HX69" s="78"/>
      <c r="HY69" s="78"/>
      <c r="HZ69" s="78"/>
      <c r="IA69" s="78"/>
      <c r="IB69" s="78"/>
      <c r="IC69" s="78"/>
      <c r="ID69" s="78"/>
      <c r="IE69" s="78"/>
      <c r="IF69" s="78"/>
      <c r="IG69" s="78"/>
      <c r="IH69" s="78"/>
      <c r="II69" s="78"/>
      <c r="IJ69" s="78"/>
      <c r="IK69" s="78"/>
      <c r="IL69" s="78"/>
      <c r="IM69" s="78"/>
      <c r="IN69" s="78"/>
      <c r="IO69" s="78"/>
      <c r="IP69" s="78"/>
      <c r="IQ69" s="78"/>
      <c r="IR69" s="78"/>
      <c r="IS69" s="78"/>
      <c r="IT69" s="78"/>
      <c r="IU69" s="78"/>
      <c r="IV69" s="78"/>
      <c r="IW69" s="78"/>
      <c r="IX69" s="78"/>
      <c r="IY69" s="78"/>
      <c r="IZ69" s="78"/>
      <c r="JA69" s="78"/>
      <c r="JB69" s="78"/>
      <c r="JC69" s="78"/>
      <c r="JD69" s="78"/>
      <c r="JE69" s="78"/>
      <c r="JF69" s="78"/>
      <c r="JG69" s="78"/>
      <c r="JH69" s="78"/>
      <c r="JI69" s="78"/>
      <c r="JJ69" s="78"/>
      <c r="JK69" s="78"/>
      <c r="JL69" s="78"/>
      <c r="JM69" s="78"/>
      <c r="JN69" s="78"/>
      <c r="JO69" s="78"/>
      <c r="JP69" s="78"/>
      <c r="JQ69" s="78"/>
      <c r="JR69" s="78"/>
      <c r="JS69" s="78"/>
      <c r="JT69" s="78"/>
      <c r="JU69" s="78"/>
      <c r="JV69" s="78"/>
      <c r="JW69" s="78"/>
      <c r="JX69" s="78"/>
      <c r="JY69" s="78"/>
      <c r="JZ69" s="78"/>
      <c r="KA69" s="78"/>
      <c r="KB69" s="78"/>
      <c r="KC69" s="78"/>
      <c r="KD69" s="78"/>
      <c r="KE69" s="78"/>
      <c r="KF69" s="78"/>
      <c r="KG69" s="78"/>
      <c r="KH69" s="78"/>
      <c r="KI69" s="78"/>
      <c r="KJ69" s="78"/>
      <c r="KK69" s="78"/>
      <c r="KL69" s="78"/>
      <c r="KM69" s="78"/>
      <c r="KN69" s="78"/>
      <c r="KO69" s="78"/>
      <c r="KP69" s="78"/>
      <c r="KQ69" s="78"/>
      <c r="KR69" s="78"/>
      <c r="KS69" s="78"/>
    </row>
    <row r="70" spans="1:314" ht="14.45" thickTop="1"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/>
      <c r="DO70" s="77"/>
      <c r="DP70" s="77"/>
      <c r="DQ70" s="77"/>
      <c r="DR70" s="77"/>
      <c r="DS70" s="77"/>
      <c r="DT70" s="78"/>
      <c r="DU70" s="78"/>
      <c r="DV70" s="78"/>
      <c r="DW70" s="78"/>
      <c r="DX70" s="78"/>
      <c r="DY70" s="78"/>
      <c r="DZ70" s="78"/>
      <c r="EA70" s="78"/>
      <c r="EB70" s="78"/>
      <c r="EC70" s="78"/>
      <c r="ED70" s="78"/>
      <c r="EE70" s="78"/>
      <c r="EF70" s="78"/>
      <c r="EG70" s="78"/>
      <c r="EH70" s="78"/>
      <c r="EI70" s="78"/>
      <c r="EJ70" s="78"/>
      <c r="EK70" s="78"/>
      <c r="EL70" s="78"/>
      <c r="EM70" s="78"/>
      <c r="EN70" s="78"/>
      <c r="EO70" s="78"/>
      <c r="EP70" s="78"/>
      <c r="EQ70" s="78"/>
      <c r="ER70" s="78"/>
      <c r="ES70" s="78"/>
      <c r="ET70" s="78"/>
      <c r="EU70" s="78"/>
      <c r="EV70" s="78"/>
      <c r="EW70" s="78"/>
      <c r="EX70" s="78"/>
      <c r="EY70" s="78"/>
      <c r="EZ70" s="78"/>
      <c r="FA70" s="78"/>
      <c r="FB70" s="78"/>
      <c r="FC70" s="78"/>
      <c r="FD70" s="78"/>
      <c r="FE70" s="78"/>
      <c r="FF70" s="78"/>
      <c r="FG70" s="78"/>
      <c r="FH70" s="78"/>
      <c r="FI70" s="78"/>
      <c r="FJ70" s="78"/>
      <c r="FK70" s="78"/>
      <c r="FL70" s="78"/>
      <c r="FM70" s="78"/>
      <c r="FN70" s="78"/>
      <c r="FO70" s="78"/>
      <c r="FP70" s="78"/>
      <c r="FQ70" s="78"/>
      <c r="FR70" s="78"/>
      <c r="FS70" s="78"/>
      <c r="FT70" s="78"/>
      <c r="FU70" s="78"/>
      <c r="FV70" s="78"/>
      <c r="FW70" s="78"/>
      <c r="FX70" s="78"/>
      <c r="FY70" s="78"/>
      <c r="FZ70" s="78"/>
      <c r="GA70" s="78"/>
      <c r="GB70" s="78"/>
      <c r="GC70" s="78"/>
      <c r="GD70" s="78"/>
      <c r="GE70" s="78"/>
      <c r="GF70" s="78"/>
      <c r="GG70" s="78"/>
      <c r="GH70" s="78"/>
      <c r="GI70" s="78"/>
      <c r="GJ70" s="78"/>
      <c r="GK70" s="78"/>
      <c r="GL70" s="78"/>
      <c r="GM70" s="78"/>
      <c r="GN70" s="78"/>
      <c r="GO70" s="78"/>
      <c r="GP70" s="78"/>
      <c r="GQ70" s="78"/>
      <c r="GR70" s="78"/>
      <c r="GS70" s="78"/>
      <c r="GT70" s="78"/>
      <c r="GU70" s="78"/>
      <c r="GV70" s="78"/>
      <c r="GW70" s="78"/>
      <c r="GX70" s="78"/>
      <c r="GY70" s="78"/>
      <c r="GZ70" s="78"/>
      <c r="HA70" s="78"/>
      <c r="HB70" s="78"/>
      <c r="HC70" s="78"/>
      <c r="HD70" s="78"/>
      <c r="HE70" s="78"/>
      <c r="HF70" s="78"/>
      <c r="HG70" s="78"/>
      <c r="HH70" s="78"/>
      <c r="HI70" s="78"/>
      <c r="HJ70" s="78"/>
      <c r="HK70" s="78"/>
      <c r="HL70" s="78"/>
      <c r="HM70" s="78"/>
      <c r="HN70" s="78"/>
      <c r="HO70" s="78"/>
      <c r="HP70" s="78"/>
      <c r="HQ70" s="78"/>
      <c r="HR70" s="78"/>
      <c r="HS70" s="78"/>
      <c r="HT70" s="78"/>
      <c r="HU70" s="78"/>
      <c r="HV70" s="78"/>
      <c r="HW70" s="78"/>
      <c r="HX70" s="78"/>
      <c r="HY70" s="78"/>
      <c r="HZ70" s="78"/>
      <c r="IA70" s="78"/>
      <c r="IB70" s="78"/>
      <c r="IC70" s="78"/>
      <c r="ID70" s="78"/>
      <c r="IE70" s="78"/>
      <c r="IF70" s="78"/>
      <c r="IG70" s="78"/>
      <c r="IH70" s="78"/>
      <c r="II70" s="78"/>
      <c r="IJ70" s="78"/>
      <c r="IK70" s="78"/>
      <c r="IL70" s="78"/>
      <c r="IM70" s="78"/>
      <c r="IN70" s="78"/>
      <c r="IO70" s="78"/>
      <c r="IP70" s="78"/>
      <c r="IQ70" s="78"/>
      <c r="IR70" s="78"/>
      <c r="IS70" s="78"/>
      <c r="IT70" s="78"/>
      <c r="IU70" s="78"/>
      <c r="IV70" s="78"/>
      <c r="IW70" s="78"/>
      <c r="IX70" s="78"/>
      <c r="IY70" s="78"/>
      <c r="IZ70" s="78"/>
      <c r="JA70" s="78"/>
      <c r="JB70" s="78"/>
      <c r="JC70" s="78"/>
      <c r="JD70" s="78"/>
      <c r="JE70" s="78"/>
      <c r="JF70" s="78"/>
      <c r="JG70" s="78"/>
      <c r="JH70" s="78"/>
      <c r="JI70" s="78"/>
      <c r="JJ70" s="78"/>
      <c r="JK70" s="78"/>
      <c r="JL70" s="78"/>
      <c r="JM70" s="78"/>
      <c r="JN70" s="78"/>
      <c r="JO70" s="78"/>
      <c r="JP70" s="78"/>
      <c r="JQ70" s="78"/>
      <c r="JR70" s="78"/>
      <c r="JS70" s="78"/>
      <c r="JT70" s="78"/>
      <c r="JU70" s="78"/>
      <c r="JV70" s="78"/>
      <c r="JW70" s="78"/>
      <c r="JX70" s="78"/>
      <c r="JY70" s="78"/>
      <c r="JZ70" s="78"/>
      <c r="KA70" s="78"/>
      <c r="KB70" s="78"/>
      <c r="KC70" s="78"/>
      <c r="KD70" s="78"/>
      <c r="KE70" s="78"/>
      <c r="KF70" s="78"/>
      <c r="KG70" s="78"/>
      <c r="KH70" s="78"/>
      <c r="KI70" s="78"/>
      <c r="KJ70" s="78"/>
      <c r="KK70" s="78"/>
      <c r="KL70" s="78"/>
      <c r="KM70" s="78"/>
      <c r="KN70" s="78"/>
      <c r="KO70" s="78"/>
      <c r="KP70" s="78"/>
      <c r="KQ70" s="78"/>
      <c r="KR70" s="78"/>
      <c r="KS70" s="78"/>
    </row>
  </sheetData>
  <mergeCells count="75">
    <mergeCell ref="G1:BX2"/>
    <mergeCell ref="G3:J3"/>
    <mergeCell ref="K3:M3"/>
    <mergeCell ref="N3:Q3"/>
    <mergeCell ref="R3:T3"/>
    <mergeCell ref="U3:X3"/>
    <mergeCell ref="Y3:AA3"/>
    <mergeCell ref="AB3:AE3"/>
    <mergeCell ref="AF3:AH3"/>
    <mergeCell ref="AI3:AL3"/>
    <mergeCell ref="AM3:AO3"/>
    <mergeCell ref="AP3:AS3"/>
    <mergeCell ref="AT3:AV3"/>
    <mergeCell ref="AW3:AZ3"/>
    <mergeCell ref="BA3:BC3"/>
    <mergeCell ref="BD3:BG3"/>
    <mergeCell ref="BH3:BJ3"/>
    <mergeCell ref="BK3:BN3"/>
    <mergeCell ref="BO3:BQ3"/>
    <mergeCell ref="BR3:BU3"/>
    <mergeCell ref="BV3:BX3"/>
    <mergeCell ref="BY3:CB3"/>
    <mergeCell ref="CC3:CE3"/>
    <mergeCell ref="CF3:CI3"/>
    <mergeCell ref="CJ3:CL3"/>
    <mergeCell ref="CM3:CP3"/>
    <mergeCell ref="CQ3:CS3"/>
    <mergeCell ref="CT3:CW3"/>
    <mergeCell ref="CX3:CZ3"/>
    <mergeCell ref="DA3:DD3"/>
    <mergeCell ref="DE3:DG3"/>
    <mergeCell ref="DH3:DK3"/>
    <mergeCell ref="DL3:DN3"/>
    <mergeCell ref="DO3:DR3"/>
    <mergeCell ref="DS3:DU3"/>
    <mergeCell ref="DV3:DY3"/>
    <mergeCell ref="DZ3:EB3"/>
    <mergeCell ref="EC3:EF3"/>
    <mergeCell ref="EG3:EI3"/>
    <mergeCell ref="EJ3:EM3"/>
    <mergeCell ref="EN3:EP3"/>
    <mergeCell ref="EQ3:ET3"/>
    <mergeCell ref="EU3:EW3"/>
    <mergeCell ref="EX3:FA3"/>
    <mergeCell ref="FB3:FD3"/>
    <mergeCell ref="FE3:FH3"/>
    <mergeCell ref="FI3:FK3"/>
    <mergeCell ref="FL3:FO3"/>
    <mergeCell ref="FP3:FR3"/>
    <mergeCell ref="FS3:FV3"/>
    <mergeCell ref="FW3:FY3"/>
    <mergeCell ref="GU3:GX3"/>
    <mergeCell ref="GY3:HA3"/>
    <mergeCell ref="HB3:HE3"/>
    <mergeCell ref="HF3:HH3"/>
    <mergeCell ref="FZ3:GC3"/>
    <mergeCell ref="GD3:GF3"/>
    <mergeCell ref="GG3:GJ3"/>
    <mergeCell ref="GK3:GM3"/>
    <mergeCell ref="GN3:GQ3"/>
    <mergeCell ref="GR3:GT3"/>
    <mergeCell ref="IR3:IU3"/>
    <mergeCell ref="IV3:IX3"/>
    <mergeCell ref="IY3:JB3"/>
    <mergeCell ref="JC3:JE3"/>
    <mergeCell ref="IA3:IC3"/>
    <mergeCell ref="ID3:IG3"/>
    <mergeCell ref="IH3:IJ3"/>
    <mergeCell ref="IK3:IN3"/>
    <mergeCell ref="IO3:IQ3"/>
    <mergeCell ref="HI3:HL3"/>
    <mergeCell ref="HM3:HO3"/>
    <mergeCell ref="HP3:HS3"/>
    <mergeCell ref="HT3:HV3"/>
    <mergeCell ref="HW3:HZ3"/>
  </mergeCells>
  <conditionalFormatting sqref="G4:BX5 G63:BX64 G51:BX60 G25:BX43 G8:BX22">
    <cfRule type="expression" dxfId="89" priority="111">
      <formula>G$4=TODAY()</formula>
    </cfRule>
  </conditionalFormatting>
  <conditionalFormatting sqref="D70:D1048576 D1:D5 D8:D11">
    <cfRule type="dataBar" priority="110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{54016267-D85C-4C60-8A3F-3894F31FCFCE}</x14:id>
        </ext>
      </extLst>
    </cfRule>
  </conditionalFormatting>
  <conditionalFormatting sqref="D63:D64 D51:D60 D12:D22">
    <cfRule type="dataBar" priority="10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{DEA8AE1C-C415-4BF2-A59D-44270BB7B769}</x14:id>
        </ext>
      </extLst>
    </cfRule>
  </conditionalFormatting>
  <conditionalFormatting sqref="G62:BX66">
    <cfRule type="expression" dxfId="88" priority="99">
      <formula>G$4=TODAY()</formula>
    </cfRule>
  </conditionalFormatting>
  <conditionalFormatting sqref="D62:D66 D37:D43">
    <cfRule type="dataBar" priority="97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{F781DE75-58B0-4804-B88A-017008392536}</x14:id>
        </ext>
      </extLst>
    </cfRule>
  </conditionalFormatting>
  <conditionalFormatting sqref="G68:BX68">
    <cfRule type="expression" dxfId="87" priority="91">
      <formula>G$4=TODAY()</formula>
    </cfRule>
  </conditionalFormatting>
  <conditionalFormatting sqref="D68">
    <cfRule type="dataBar" priority="9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{83B3CFE9-F7EB-4983-9AAE-5ADBCD3FA672}</x14:id>
        </ext>
      </extLst>
    </cfRule>
  </conditionalFormatting>
  <conditionalFormatting sqref="F1:F5 F68:F1048576 F8:F66">
    <cfRule type="containsText" dxfId="86" priority="94" operator="containsText" text="X">
      <formula>NOT(ISERROR(SEARCH("X",F1)))</formula>
    </cfRule>
  </conditionalFormatting>
  <conditionalFormatting sqref="G6:BX6">
    <cfRule type="expression" dxfId="85" priority="77">
      <formula>G$4=TODAY()</formula>
    </cfRule>
  </conditionalFormatting>
  <conditionalFormatting sqref="D6">
    <cfRule type="dataBar" priority="76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{FF9D28BD-612D-4753-8197-394A0DD5831A}</x14:id>
        </ext>
      </extLst>
    </cfRule>
  </conditionalFormatting>
  <conditionalFormatting sqref="F6">
    <cfRule type="containsText" dxfId="84" priority="74" operator="containsText" text="X">
      <formula>NOT(ISERROR(SEARCH("X",F6)))</formula>
    </cfRule>
  </conditionalFormatting>
  <conditionalFormatting sqref="G56:BX56">
    <cfRule type="expression" dxfId="83" priority="67">
      <formula>G$4=TODAY()</formula>
    </cfRule>
  </conditionalFormatting>
  <conditionalFormatting sqref="D56">
    <cfRule type="dataBar" priority="66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{4E9F1391-401C-4808-B20D-2E351043809D}</x14:id>
        </ext>
      </extLst>
    </cfRule>
  </conditionalFormatting>
  <conditionalFormatting sqref="G44:BX44 G50:BX50">
    <cfRule type="expression" dxfId="82" priority="63">
      <formula>G$4=TODAY()</formula>
    </cfRule>
  </conditionalFormatting>
  <conditionalFormatting sqref="D44 D50">
    <cfRule type="dataBar" priority="6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{C3A7E99B-2F4C-4A61-9C46-DE59646059D3}</x14:id>
        </ext>
      </extLst>
    </cfRule>
  </conditionalFormatting>
  <conditionalFormatting sqref="A1:A6 A70:A1048576 A62:A66 A50:A60 A68 A25:A44 A8:A22">
    <cfRule type="notContainsBlanks" dxfId="81" priority="158">
      <formula>LEN(TRIM(A1))&gt;0</formula>
    </cfRule>
  </conditionalFormatting>
  <conditionalFormatting sqref="D7">
    <cfRule type="dataBar" priority="58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{C54C9781-EE03-44E4-BAB5-7412DF41AE7E}</x14:id>
        </ext>
      </extLst>
    </cfRule>
  </conditionalFormatting>
  <conditionalFormatting sqref="F7">
    <cfRule type="containsText" dxfId="80" priority="57" operator="containsText" text="X">
      <formula>NOT(ISERROR(SEARCH("X",F7)))</formula>
    </cfRule>
  </conditionalFormatting>
  <conditionalFormatting sqref="A7">
    <cfRule type="notContainsBlanks" dxfId="79" priority="59">
      <formula>LEN(TRIM(A7))&gt;0</formula>
    </cfRule>
  </conditionalFormatting>
  <conditionalFormatting sqref="G7:BX7">
    <cfRule type="expression" dxfId="78" priority="55">
      <formula>1*AND(G$4&gt;=Start,G$4&lt;=Start+(Progress*(End-Start+1))-1)</formula>
    </cfRule>
    <cfRule type="expression" dxfId="77" priority="56">
      <formula>AND(G$4&gt;=$C7,G$4&lt;=$E7)</formula>
    </cfRule>
  </conditionalFormatting>
  <conditionalFormatting sqref="G23:BX23">
    <cfRule type="expression" dxfId="76" priority="44">
      <formula>G$4=TODAY()</formula>
    </cfRule>
  </conditionalFormatting>
  <conditionalFormatting sqref="D23">
    <cfRule type="dataBar" priority="43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{E14FB854-8832-4D5B-89E7-D242876C9258}</x14:id>
        </ext>
      </extLst>
    </cfRule>
  </conditionalFormatting>
  <conditionalFormatting sqref="A23">
    <cfRule type="notContainsBlanks" dxfId="75" priority="48">
      <formula>LEN(TRIM(A23))&gt;0</formula>
    </cfRule>
  </conditionalFormatting>
  <conditionalFormatting sqref="G8:BX67">
    <cfRule type="expression" dxfId="74" priority="75">
      <formula>1*AND(G$4&gt;=Start,G$4&lt;=Start+(Progress*(End-Start+1))-1)</formula>
    </cfRule>
    <cfRule type="expression" dxfId="73" priority="78">
      <formula>AND(G$4&gt;=$C8,G$4&lt;=$E8)</formula>
    </cfRule>
  </conditionalFormatting>
  <conditionalFormatting sqref="D69">
    <cfRule type="dataBar" priority="3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{3FE07CD0-31BC-48B7-9043-9611DF14E961}</x14:id>
        </ext>
      </extLst>
    </cfRule>
  </conditionalFormatting>
  <conditionalFormatting sqref="A69">
    <cfRule type="notContainsBlanks" dxfId="72" priority="36">
      <formula>LEN(TRIM(A69))&gt;0</formula>
    </cfRule>
  </conditionalFormatting>
  <conditionalFormatting sqref="G61:BX61">
    <cfRule type="expression" dxfId="71" priority="33">
      <formula>G$4=TODAY()</formula>
    </cfRule>
  </conditionalFormatting>
  <conditionalFormatting sqref="D61">
    <cfRule type="dataBar" priority="3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{5C0C3C8A-4662-4D9F-9DDF-09447400672D}</x14:id>
        </ext>
      </extLst>
    </cfRule>
  </conditionalFormatting>
  <conditionalFormatting sqref="G61:BX61">
    <cfRule type="expression" dxfId="70" priority="28">
      <formula>G$4=TODAY()</formula>
    </cfRule>
  </conditionalFormatting>
  <conditionalFormatting sqref="D61">
    <cfRule type="dataBar" priority="27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{67B9B8BB-0989-42FC-A64C-3FD5BC9BD1DB}</x14:id>
        </ext>
      </extLst>
    </cfRule>
  </conditionalFormatting>
  <conditionalFormatting sqref="A61">
    <cfRule type="notContainsBlanks" dxfId="69" priority="34">
      <formula>LEN(TRIM(A61))&gt;0</formula>
    </cfRule>
  </conditionalFormatting>
  <conditionalFormatting sqref="G45:BX49">
    <cfRule type="expression" dxfId="68" priority="25">
      <formula>G$4=TODAY()</formula>
    </cfRule>
  </conditionalFormatting>
  <conditionalFormatting sqref="D45:D49">
    <cfRule type="dataBar" priority="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{46659B7B-D2FB-4B03-A6E0-418D5F4A1E4C}</x14:id>
        </ext>
      </extLst>
    </cfRule>
  </conditionalFormatting>
  <conditionalFormatting sqref="A45:A49">
    <cfRule type="notContainsBlanks" dxfId="67" priority="26">
      <formula>LEN(TRIM(A45))&gt;0</formula>
    </cfRule>
  </conditionalFormatting>
  <conditionalFormatting sqref="G24:BX24 G25:G36">
    <cfRule type="expression" dxfId="66" priority="19">
      <formula>G$4=TODAY()</formula>
    </cfRule>
  </conditionalFormatting>
  <conditionalFormatting sqref="A24">
    <cfRule type="notContainsBlanks" dxfId="65" priority="20">
      <formula>LEN(TRIM(A24))&gt;0</formula>
    </cfRule>
  </conditionalFormatting>
  <conditionalFormatting sqref="G67:BX67">
    <cfRule type="expression" dxfId="64" priority="13">
      <formula>G$4=TODAY()</formula>
    </cfRule>
  </conditionalFormatting>
  <conditionalFormatting sqref="D67">
    <cfRule type="dataBar" priority="12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{377C6B86-4FEC-49EB-BF1E-AC61419B3CFC}</x14:id>
        </ext>
      </extLst>
    </cfRule>
  </conditionalFormatting>
  <conditionalFormatting sqref="F67">
    <cfRule type="containsText" dxfId="63" priority="11" operator="containsText" text="X">
      <formula>NOT(ISERROR(SEARCH("X",F67)))</formula>
    </cfRule>
  </conditionalFormatting>
  <conditionalFormatting sqref="A67">
    <cfRule type="notContainsBlanks" dxfId="62" priority="14">
      <formula>LEN(TRIM(A67))&gt;0</formula>
    </cfRule>
  </conditionalFormatting>
  <conditionalFormatting sqref="D25">
    <cfRule type="dataBar" priority="8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{9F9B3CAA-76AD-49AE-A382-29EB19116ED9}</x14:id>
        </ext>
      </extLst>
    </cfRule>
  </conditionalFormatting>
  <conditionalFormatting sqref="D26">
    <cfRule type="dataBar" priority="7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{F856D511-DC28-4245-AC81-E7EC56621929}</x14:id>
        </ext>
      </extLst>
    </cfRule>
  </conditionalFormatting>
  <conditionalFormatting sqref="D27">
    <cfRule type="dataBar" priority="6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{F79D1331-9C99-48E9-912C-11980056CE7D}</x14:id>
        </ext>
      </extLst>
    </cfRule>
  </conditionalFormatting>
  <conditionalFormatting sqref="D28:D29">
    <cfRule type="dataBar" priority="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{DE0B4BF6-26D0-41A4-92D0-59AAE72E3D2A}</x14:id>
        </ext>
      </extLst>
    </cfRule>
  </conditionalFormatting>
  <conditionalFormatting sqref="D30:D35">
    <cfRule type="dataBar" priority="4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{186145B9-9272-4036-91B6-E56EBD723457}</x14:id>
        </ext>
      </extLst>
    </cfRule>
  </conditionalFormatting>
  <conditionalFormatting sqref="D36">
    <cfRule type="dataBar" priority="1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{756CE08C-BAC2-448C-828D-01B54B24EE20}</x14:id>
        </ext>
      </extLst>
    </cfRule>
  </conditionalFormatting>
  <conditionalFormatting sqref="D24">
    <cfRule type="dataBar" priority="2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{93929505-FD23-46A1-AF19-AB0C4ED3D24A}</x14:id>
        </ext>
      </extLst>
    </cfRule>
  </conditionalFormatting>
  <hyperlinks>
    <hyperlink ref="A9" r:id="rId1" xr:uid="{E6DD4879-12C9-4960-A394-293E965F5E8C}"/>
    <hyperlink ref="A7" location="Urenregistratie!A1" display="Urenregistratie!A1" xr:uid="{233046C7-A9CF-4645-BC22-E0F37650FBDF}"/>
    <hyperlink ref="A25" r:id="rId2" xr:uid="{B2F7415F-D34C-4C57-9957-CC349A689771}"/>
    <hyperlink ref="A12" r:id="rId3" xr:uid="{1EDD752B-80D2-48B9-AFA7-89CA6D03897D}"/>
    <hyperlink ref="A63" r:id="rId4" xr:uid="{9F4152A8-0578-4B8B-A23B-C3A5FE2F467F}"/>
    <hyperlink ref="A69" r:id="rId5" xr:uid="{FD7967B3-E5B1-4945-B23A-8AAAFAA9D97B}"/>
    <hyperlink ref="A46" r:id="rId6" xr:uid="{B2C1D9D0-BECE-4BF1-8D9F-169994AA1901}"/>
    <hyperlink ref="A26" r:id="rId7" xr:uid="{7049C667-E103-4C05-997A-1897D2C409DA}"/>
    <hyperlink ref="A13" r:id="rId8" xr:uid="{8A46BA7A-DBDE-4845-9864-5ED503C3DAF0}"/>
  </hyperlinks>
  <pageMargins left="0.7" right="0.7" top="0.75" bottom="0.75" header="0.3" footer="0.3"/>
  <pageSetup paperSize="9" orientation="portrait" horizontalDpi="4294967293" verticalDpi="0" r:id="rId9"/>
  <drawing r:id="rId10"/>
  <tableParts count="1"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16267-D85C-4C60-8A3F-3894F31FCFC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D70:D1048576 D1:D5 D8:D11</xm:sqref>
        </x14:conditionalFormatting>
        <x14:conditionalFormatting xmlns:xm="http://schemas.microsoft.com/office/excel/2006/main">
          <x14:cfRule type="dataBar" id="{DEA8AE1C-C415-4BF2-A59D-44270BB7B76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D63:D64 D51:D60 D12:D22</xm:sqref>
        </x14:conditionalFormatting>
        <x14:conditionalFormatting xmlns:xm="http://schemas.microsoft.com/office/excel/2006/main">
          <x14:cfRule type="dataBar" id="{F781DE75-58B0-4804-B88A-01700839253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D62:D66 D37:D43</xm:sqref>
        </x14:conditionalFormatting>
        <x14:conditionalFormatting xmlns:xm="http://schemas.microsoft.com/office/excel/2006/main">
          <x14:cfRule type="dataBar" id="{83B3CFE9-F7EB-4983-9AAE-5ADBCD3FA67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FF9D28BD-612D-4753-8197-394A0DD5831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4E9F1391-401C-4808-B20D-2E351043809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C3A7E99B-2F4C-4A61-9C46-DE59646059D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D44 D50</xm:sqref>
        </x14:conditionalFormatting>
        <x14:conditionalFormatting xmlns:xm="http://schemas.microsoft.com/office/excel/2006/main">
          <x14:cfRule type="dataBar" id="{C54C9781-EE03-44E4-BAB5-7412DF41AE7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E14FB854-8832-4D5B-89E7-D242876C925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3FE07CD0-31BC-48B7-9043-9611DF14E96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5C0C3C8A-4662-4D9F-9DDF-09447400672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67B9B8BB-0989-42FC-A64C-3FD5BC9BD1D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46659B7B-D2FB-4B03-A6E0-418D5F4A1E4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D45:D49</xm:sqref>
        </x14:conditionalFormatting>
        <x14:conditionalFormatting xmlns:xm="http://schemas.microsoft.com/office/excel/2006/main">
          <x14:cfRule type="dataBar" id="{377C6B86-4FEC-49EB-BF1E-AC61419B3CF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9F9B3CAA-76AD-49AE-A382-29EB19116ED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F856D511-DC28-4245-AC81-E7EC5662192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79D1331-9C99-48E9-912C-11980056CE7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DE0B4BF6-26D0-41A4-92D0-59AAE72E3D2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D28:D29</xm:sqref>
        </x14:conditionalFormatting>
        <x14:conditionalFormatting xmlns:xm="http://schemas.microsoft.com/office/excel/2006/main">
          <x14:cfRule type="dataBar" id="{186145B9-9272-4036-91B6-E56EBD72345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D30:D35</xm:sqref>
        </x14:conditionalFormatting>
        <x14:conditionalFormatting xmlns:xm="http://schemas.microsoft.com/office/excel/2006/main">
          <x14:cfRule type="dataBar" id="{756CE08C-BAC2-448C-828D-01B54B24EE2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929505-FD23-46A1-AF19-AB0C4ED3D24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16"/>
  <sheetViews>
    <sheetView topLeftCell="A22" zoomScale="80" zoomScaleNormal="80" workbookViewId="0">
      <selection activeCell="C9" sqref="C9"/>
    </sheetView>
  </sheetViews>
  <sheetFormatPr defaultColWidth="14.42578125" defaultRowHeight="15.75" customHeight="1"/>
  <cols>
    <col min="1" max="1" width="6.85546875" style="3" customWidth="1"/>
    <col min="2" max="2" width="16" style="3" customWidth="1"/>
    <col min="3" max="3" width="26.5703125" customWidth="1"/>
    <col min="4" max="4" width="30.5703125" customWidth="1"/>
    <col min="5" max="6" width="29.7109375" style="12" customWidth="1"/>
    <col min="7" max="7" width="12.28515625" customWidth="1"/>
  </cols>
  <sheetData>
    <row r="1" spans="1:9" ht="30" customHeight="1" thickBot="1">
      <c r="A1" s="305" t="s">
        <v>58</v>
      </c>
      <c r="B1" s="305"/>
      <c r="C1" s="305"/>
      <c r="D1" s="305"/>
      <c r="E1" s="305"/>
      <c r="F1" s="305"/>
      <c r="G1" s="305"/>
      <c r="H1" s="3"/>
      <c r="I1" s="3"/>
    </row>
    <row r="2" spans="1:9" ht="13.9" thickTop="1">
      <c r="A2" s="13" t="s">
        <v>59</v>
      </c>
      <c r="B2" s="13" t="s">
        <v>60</v>
      </c>
      <c r="C2" s="7" t="s">
        <v>61</v>
      </c>
      <c r="D2" s="7" t="s">
        <v>62</v>
      </c>
      <c r="E2" s="9" t="s">
        <v>63</v>
      </c>
      <c r="F2" s="39" t="s">
        <v>64</v>
      </c>
      <c r="G2" s="306" t="s">
        <v>65</v>
      </c>
      <c r="H2" s="3"/>
      <c r="I2" s="3"/>
    </row>
    <row r="3" spans="1:9" ht="49.15" customHeight="1" thickBot="1">
      <c r="A3" s="8"/>
      <c r="B3" s="8" t="s">
        <v>66</v>
      </c>
      <c r="C3" s="21" t="s">
        <v>67</v>
      </c>
      <c r="D3" s="21" t="s">
        <v>68</v>
      </c>
      <c r="E3" s="22">
        <f xml:space="preserve"> 10*60</f>
        <v>600</v>
      </c>
      <c r="F3" s="40">
        <f>(E3/60)</f>
        <v>10</v>
      </c>
      <c r="G3" s="307"/>
      <c r="H3" s="3"/>
      <c r="I3" s="3"/>
    </row>
    <row r="4" spans="1:9" ht="30.6" customHeight="1" thickTop="1" thickBot="1">
      <c r="A4" s="23" t="s">
        <v>69</v>
      </c>
      <c r="B4" s="24">
        <v>44123</v>
      </c>
      <c r="C4" s="25" t="s">
        <v>24</v>
      </c>
      <c r="D4" s="25" t="s">
        <v>70</v>
      </c>
      <c r="E4" s="26">
        <f>2*60</f>
        <v>120</v>
      </c>
      <c r="F4" s="27">
        <f t="shared" ref="F4:F67" si="0" xml:space="preserve"> (E4/60)</f>
        <v>2</v>
      </c>
      <c r="G4" s="302">
        <f>SUM(F4:F10)</f>
        <v>2</v>
      </c>
      <c r="H4" s="3"/>
      <c r="I4" s="3"/>
    </row>
    <row r="5" spans="1:9" ht="19.899999999999999" customHeight="1" thickTop="1" thickBot="1">
      <c r="A5" s="28" t="s">
        <v>71</v>
      </c>
      <c r="B5" s="29">
        <v>44124</v>
      </c>
      <c r="C5" s="30"/>
      <c r="D5" s="30"/>
      <c r="E5" s="31"/>
      <c r="F5" s="32">
        <f t="shared" si="0"/>
        <v>0</v>
      </c>
      <c r="G5" s="303"/>
      <c r="H5" s="3"/>
      <c r="I5" s="3"/>
    </row>
    <row r="6" spans="1:9" ht="19.899999999999999" customHeight="1" thickTop="1" thickBot="1">
      <c r="A6" s="28" t="s">
        <v>72</v>
      </c>
      <c r="B6" s="29">
        <v>44125</v>
      </c>
      <c r="C6" s="30"/>
      <c r="D6" s="30"/>
      <c r="E6" s="31"/>
      <c r="F6" s="32">
        <f t="shared" si="0"/>
        <v>0</v>
      </c>
      <c r="G6" s="303"/>
      <c r="H6" s="3"/>
      <c r="I6" s="38"/>
    </row>
    <row r="7" spans="1:9" ht="19.899999999999999" customHeight="1" thickTop="1" thickBot="1">
      <c r="A7" s="28" t="s">
        <v>73</v>
      </c>
      <c r="B7" s="29">
        <v>44126</v>
      </c>
      <c r="C7" s="30"/>
      <c r="D7" s="30"/>
      <c r="E7" s="31"/>
      <c r="F7" s="32">
        <f t="shared" si="0"/>
        <v>0</v>
      </c>
      <c r="G7" s="303"/>
      <c r="H7" s="3"/>
      <c r="I7" s="3"/>
    </row>
    <row r="8" spans="1:9" ht="19.899999999999999" customHeight="1" thickTop="1" thickBot="1">
      <c r="A8" s="28" t="s">
        <v>74</v>
      </c>
      <c r="B8" s="29">
        <v>44127</v>
      </c>
      <c r="C8" s="30"/>
      <c r="D8" s="30"/>
      <c r="E8" s="31"/>
      <c r="F8" s="32">
        <f t="shared" si="0"/>
        <v>0</v>
      </c>
      <c r="G8" s="303"/>
      <c r="H8" s="3"/>
      <c r="I8" s="3"/>
    </row>
    <row r="9" spans="1:9" ht="19.899999999999999" customHeight="1" thickTop="1">
      <c r="A9" s="33" t="s">
        <v>75</v>
      </c>
      <c r="B9" s="16">
        <v>44128</v>
      </c>
      <c r="C9" s="30"/>
      <c r="D9" s="30"/>
      <c r="E9" s="31"/>
      <c r="F9" s="32">
        <f t="shared" si="0"/>
        <v>0</v>
      </c>
      <c r="G9" s="303"/>
      <c r="H9" s="3"/>
      <c r="I9" s="3"/>
    </row>
    <row r="10" spans="1:9" ht="19.899999999999999" customHeight="1" thickBot="1">
      <c r="A10" s="34" t="s">
        <v>76</v>
      </c>
      <c r="B10" s="35">
        <v>44129</v>
      </c>
      <c r="C10" s="126"/>
      <c r="D10" s="122"/>
      <c r="E10" s="123"/>
      <c r="F10" s="121">
        <f t="shared" si="0"/>
        <v>0</v>
      </c>
      <c r="G10" s="304"/>
      <c r="H10" s="3"/>
      <c r="I10" s="3"/>
    </row>
    <row r="11" spans="1:9" ht="19.899999999999999" customHeight="1" thickTop="1" thickBot="1">
      <c r="A11" s="17" t="s">
        <v>69</v>
      </c>
      <c r="B11" s="17">
        <v>44130</v>
      </c>
      <c r="C11" s="30"/>
      <c r="D11" s="30"/>
      <c r="E11" s="31"/>
      <c r="F11" s="27">
        <f t="shared" si="0"/>
        <v>0</v>
      </c>
      <c r="G11" s="302">
        <f>SUM(F11:F17)</f>
        <v>1.7666666666666666</v>
      </c>
      <c r="H11" s="3"/>
      <c r="I11" s="3"/>
    </row>
    <row r="12" spans="1:9" ht="19.899999999999999" customHeight="1" thickTop="1" thickBot="1">
      <c r="A12" s="29" t="s">
        <v>71</v>
      </c>
      <c r="B12" s="29">
        <v>44131</v>
      </c>
      <c r="C12" s="4"/>
      <c r="D12" s="4"/>
      <c r="E12" s="15"/>
      <c r="F12" s="32">
        <f t="shared" si="0"/>
        <v>0</v>
      </c>
      <c r="G12" s="303"/>
      <c r="H12" s="3"/>
      <c r="I12" s="3"/>
    </row>
    <row r="13" spans="1:9" ht="19.899999999999999" customHeight="1" thickTop="1" thickBot="1">
      <c r="A13" s="29" t="s">
        <v>72</v>
      </c>
      <c r="B13" s="29">
        <v>44132</v>
      </c>
      <c r="C13" s="4" t="s">
        <v>77</v>
      </c>
      <c r="D13" s="4" t="s">
        <v>78</v>
      </c>
      <c r="E13" s="15">
        <v>46</v>
      </c>
      <c r="F13" s="32">
        <f t="shared" si="0"/>
        <v>0.76666666666666672</v>
      </c>
      <c r="G13" s="303"/>
      <c r="H13" s="3"/>
      <c r="I13" s="3"/>
    </row>
    <row r="14" spans="1:9" ht="19.899999999999999" customHeight="1" thickTop="1" thickBot="1">
      <c r="A14" s="6" t="s">
        <v>73</v>
      </c>
      <c r="B14" s="6">
        <v>44133</v>
      </c>
      <c r="C14" s="4"/>
      <c r="D14" s="4"/>
      <c r="E14" s="15"/>
      <c r="F14" s="32">
        <f t="shared" si="0"/>
        <v>0</v>
      </c>
      <c r="G14" s="303"/>
      <c r="H14" s="3"/>
      <c r="I14" s="3"/>
    </row>
    <row r="15" spans="1:9" ht="19.899999999999999" customHeight="1" thickTop="1" thickBot="1">
      <c r="A15" s="29" t="s">
        <v>74</v>
      </c>
      <c r="B15" s="6">
        <v>44134</v>
      </c>
      <c r="C15" s="4" t="s">
        <v>79</v>
      </c>
      <c r="D15" s="4" t="s">
        <v>80</v>
      </c>
      <c r="E15" s="15">
        <v>60</v>
      </c>
      <c r="F15" s="32">
        <f t="shared" si="0"/>
        <v>1</v>
      </c>
      <c r="G15" s="303"/>
      <c r="H15" s="3"/>
      <c r="I15" s="3"/>
    </row>
    <row r="16" spans="1:9" ht="19.899999999999999" customHeight="1" thickTop="1" thickBot="1">
      <c r="A16" s="6" t="s">
        <v>75</v>
      </c>
      <c r="B16" s="6">
        <v>44135</v>
      </c>
      <c r="C16" s="4"/>
      <c r="D16" s="4"/>
      <c r="E16" s="15"/>
      <c r="F16" s="32">
        <f t="shared" si="0"/>
        <v>0</v>
      </c>
      <c r="G16" s="303"/>
      <c r="H16" s="3"/>
      <c r="I16" s="3"/>
    </row>
    <row r="17" spans="1:7" ht="19.899999999999999" customHeight="1" thickTop="1" thickBot="1">
      <c r="A17" s="18" t="s">
        <v>76</v>
      </c>
      <c r="B17" s="18">
        <v>44136</v>
      </c>
      <c r="C17" s="19"/>
      <c r="D17" s="19"/>
      <c r="E17" s="20"/>
      <c r="F17" s="36">
        <f t="shared" si="0"/>
        <v>0</v>
      </c>
      <c r="G17" s="304"/>
    </row>
    <row r="18" spans="1:7" ht="19.899999999999999" customHeight="1" thickTop="1" thickBot="1">
      <c r="A18" s="17" t="s">
        <v>69</v>
      </c>
      <c r="B18" s="17">
        <v>44137</v>
      </c>
      <c r="C18" s="30" t="s">
        <v>13</v>
      </c>
      <c r="D18" s="30" t="s">
        <v>28</v>
      </c>
      <c r="E18" s="31">
        <f>2*60</f>
        <v>120</v>
      </c>
      <c r="F18" s="32">
        <f t="shared" si="0"/>
        <v>2</v>
      </c>
      <c r="G18" s="302">
        <f>SUM(F18:F24)</f>
        <v>2.25</v>
      </c>
    </row>
    <row r="19" spans="1:7" ht="19.899999999999999" customHeight="1" thickTop="1" thickBot="1">
      <c r="A19" s="29" t="s">
        <v>71</v>
      </c>
      <c r="B19" s="29">
        <v>44138</v>
      </c>
      <c r="C19" s="30" t="s">
        <v>24</v>
      </c>
      <c r="D19" s="30" t="s">
        <v>81</v>
      </c>
      <c r="E19" s="31">
        <v>15</v>
      </c>
      <c r="F19" s="32">
        <f t="shared" si="0"/>
        <v>0.25</v>
      </c>
      <c r="G19" s="303"/>
    </row>
    <row r="20" spans="1:7" ht="19.899999999999999" customHeight="1" thickTop="1" thickBot="1">
      <c r="A20" s="6" t="s">
        <v>72</v>
      </c>
      <c r="B20" s="6">
        <v>44139</v>
      </c>
      <c r="C20" s="4"/>
      <c r="D20" s="4"/>
      <c r="E20" s="15"/>
      <c r="F20" s="32">
        <f t="shared" si="0"/>
        <v>0</v>
      </c>
      <c r="G20" s="303"/>
    </row>
    <row r="21" spans="1:7" ht="19.899999999999999" customHeight="1" thickTop="1" thickBot="1">
      <c r="A21" s="29" t="s">
        <v>73</v>
      </c>
      <c r="B21" s="29">
        <v>44140</v>
      </c>
      <c r="C21" s="30"/>
      <c r="D21" s="30"/>
      <c r="E21" s="31"/>
      <c r="F21" s="32">
        <f t="shared" si="0"/>
        <v>0</v>
      </c>
      <c r="G21" s="303"/>
    </row>
    <row r="22" spans="1:7" ht="19.899999999999999" customHeight="1" thickTop="1" thickBot="1">
      <c r="A22" s="29" t="s">
        <v>74</v>
      </c>
      <c r="B22" s="29">
        <v>44141</v>
      </c>
      <c r="C22" s="4"/>
      <c r="D22" s="4"/>
      <c r="E22" s="15"/>
      <c r="F22" s="32">
        <f t="shared" si="0"/>
        <v>0</v>
      </c>
      <c r="G22" s="303"/>
    </row>
    <row r="23" spans="1:7" ht="19.899999999999999" customHeight="1" thickTop="1" thickBot="1">
      <c r="A23" s="6" t="s">
        <v>75</v>
      </c>
      <c r="B23" s="6">
        <v>44142</v>
      </c>
      <c r="C23" s="4"/>
      <c r="D23" s="4"/>
      <c r="E23" s="15"/>
      <c r="F23" s="32">
        <f t="shared" si="0"/>
        <v>0</v>
      </c>
      <c r="G23" s="303"/>
    </row>
    <row r="24" spans="1:7" ht="19.899999999999999" customHeight="1" thickTop="1" thickBot="1">
      <c r="A24" s="18" t="s">
        <v>76</v>
      </c>
      <c r="B24" s="18">
        <v>44143</v>
      </c>
      <c r="C24" s="19"/>
      <c r="D24" s="19"/>
      <c r="E24" s="20"/>
      <c r="F24" s="36">
        <f t="shared" si="0"/>
        <v>0</v>
      </c>
      <c r="G24" s="304"/>
    </row>
    <row r="25" spans="1:7" ht="19.899999999999999" customHeight="1" thickTop="1" thickBot="1">
      <c r="A25" s="17" t="s">
        <v>69</v>
      </c>
      <c r="B25" s="17">
        <v>44144</v>
      </c>
      <c r="C25" s="30"/>
      <c r="D25" s="30"/>
      <c r="E25" s="31"/>
      <c r="F25" s="32">
        <f t="shared" si="0"/>
        <v>0</v>
      </c>
      <c r="G25" s="302">
        <f>SUM(F25:F31)</f>
        <v>4.5</v>
      </c>
    </row>
    <row r="26" spans="1:7" ht="19.899999999999999" customHeight="1" thickTop="1" thickBot="1">
      <c r="A26" s="29" t="s">
        <v>71</v>
      </c>
      <c r="B26" s="29">
        <v>44145</v>
      </c>
      <c r="C26" s="4"/>
      <c r="D26" s="4"/>
      <c r="E26" s="15">
        <v>30</v>
      </c>
      <c r="F26" s="32">
        <f t="shared" si="0"/>
        <v>0.5</v>
      </c>
      <c r="G26" s="303"/>
    </row>
    <row r="27" spans="1:7" ht="19.899999999999999" customHeight="1" thickTop="1" thickBot="1">
      <c r="A27" s="6" t="s">
        <v>72</v>
      </c>
      <c r="B27" s="6">
        <v>44146</v>
      </c>
      <c r="C27" s="4"/>
      <c r="D27" s="4"/>
      <c r="E27" s="15"/>
      <c r="F27" s="32">
        <f t="shared" si="0"/>
        <v>0</v>
      </c>
      <c r="G27" s="303"/>
    </row>
    <row r="28" spans="1:7" ht="19.899999999999999" customHeight="1" thickTop="1" thickBot="1">
      <c r="A28" s="29" t="s">
        <v>73</v>
      </c>
      <c r="B28" s="29">
        <v>44147</v>
      </c>
      <c r="C28" s="4"/>
      <c r="D28" s="4"/>
      <c r="E28" s="15"/>
      <c r="F28" s="32">
        <f t="shared" si="0"/>
        <v>0</v>
      </c>
      <c r="G28" s="303"/>
    </row>
    <row r="29" spans="1:7" ht="19.899999999999999" customHeight="1" thickTop="1" thickBot="1">
      <c r="A29" s="29" t="s">
        <v>74</v>
      </c>
      <c r="B29" s="29">
        <v>44148</v>
      </c>
      <c r="C29" s="30"/>
      <c r="D29" s="30"/>
      <c r="E29" s="31"/>
      <c r="F29" s="32">
        <f t="shared" si="0"/>
        <v>0</v>
      </c>
      <c r="G29" s="303"/>
    </row>
    <row r="30" spans="1:7" ht="19.899999999999999" customHeight="1" thickTop="1" thickBot="1">
      <c r="A30" s="6" t="s">
        <v>75</v>
      </c>
      <c r="B30" s="6">
        <v>44149</v>
      </c>
      <c r="C30" s="4"/>
      <c r="D30" s="4"/>
      <c r="E30" s="15"/>
      <c r="F30" s="32">
        <f t="shared" si="0"/>
        <v>0</v>
      </c>
      <c r="G30" s="303"/>
    </row>
    <row r="31" spans="1:7" ht="28.9" customHeight="1" thickTop="1" thickBot="1">
      <c r="A31" s="18" t="s">
        <v>76</v>
      </c>
      <c r="B31" s="18">
        <v>44150</v>
      </c>
      <c r="C31" s="4" t="s">
        <v>82</v>
      </c>
      <c r="D31" s="4" t="s">
        <v>83</v>
      </c>
      <c r="E31" s="15">
        <f>4*60</f>
        <v>240</v>
      </c>
      <c r="F31" s="32">
        <f t="shared" si="0"/>
        <v>4</v>
      </c>
      <c r="G31" s="304"/>
    </row>
    <row r="32" spans="1:7" ht="19.899999999999999" customHeight="1" thickTop="1" thickBot="1">
      <c r="A32" s="17" t="s">
        <v>69</v>
      </c>
      <c r="B32" s="17">
        <v>44151</v>
      </c>
      <c r="C32" s="268" t="s">
        <v>84</v>
      </c>
      <c r="D32" s="269" t="s">
        <v>85</v>
      </c>
      <c r="E32" s="270">
        <f>1*60</f>
        <v>60</v>
      </c>
      <c r="F32" s="271">
        <f t="shared" si="0"/>
        <v>1</v>
      </c>
      <c r="G32" s="302">
        <f>SUM(F32:F38)</f>
        <v>4</v>
      </c>
    </row>
    <row r="33" spans="1:9" ht="29.45" customHeight="1" thickTop="1" thickBot="1">
      <c r="A33" s="29" t="s">
        <v>71</v>
      </c>
      <c r="B33" s="29">
        <v>44152</v>
      </c>
      <c r="C33" s="30" t="s">
        <v>86</v>
      </c>
      <c r="D33" s="30" t="s">
        <v>87</v>
      </c>
      <c r="E33" s="31">
        <f>3*60</f>
        <v>180</v>
      </c>
      <c r="F33" s="32">
        <f t="shared" si="0"/>
        <v>3</v>
      </c>
      <c r="G33" s="303"/>
      <c r="H33" s="3"/>
      <c r="I33" s="3"/>
    </row>
    <row r="34" spans="1:9" ht="19.899999999999999" customHeight="1" thickTop="1" thickBot="1">
      <c r="A34" s="6" t="s">
        <v>72</v>
      </c>
      <c r="B34" s="6">
        <v>44153</v>
      </c>
      <c r="C34" s="4"/>
      <c r="D34" s="4"/>
      <c r="E34" s="15"/>
      <c r="F34" s="32">
        <f t="shared" si="0"/>
        <v>0</v>
      </c>
      <c r="G34" s="303"/>
      <c r="H34" s="3"/>
      <c r="I34" s="3"/>
    </row>
    <row r="35" spans="1:9" ht="19.899999999999999" customHeight="1" thickTop="1" thickBot="1">
      <c r="A35" s="6" t="s">
        <v>73</v>
      </c>
      <c r="B35" s="6">
        <v>44154</v>
      </c>
      <c r="C35" s="4"/>
      <c r="D35" s="4"/>
      <c r="E35" s="15"/>
      <c r="F35" s="32">
        <f t="shared" si="0"/>
        <v>0</v>
      </c>
      <c r="G35" s="303"/>
      <c r="H35" s="3"/>
      <c r="I35" s="3"/>
    </row>
    <row r="36" spans="1:9" ht="19.899999999999999" customHeight="1" thickTop="1" thickBot="1">
      <c r="A36" s="6" t="s">
        <v>74</v>
      </c>
      <c r="B36" s="6">
        <v>44155</v>
      </c>
      <c r="C36" s="4"/>
      <c r="D36" s="4"/>
      <c r="E36" s="15"/>
      <c r="F36" s="32">
        <f t="shared" si="0"/>
        <v>0</v>
      </c>
      <c r="G36" s="303"/>
      <c r="H36" s="3"/>
      <c r="I36" s="3"/>
    </row>
    <row r="37" spans="1:9" ht="19.899999999999999" customHeight="1" thickTop="1" thickBot="1">
      <c r="A37" s="6" t="s">
        <v>75</v>
      </c>
      <c r="B37" s="6">
        <v>44156</v>
      </c>
      <c r="C37" s="4"/>
      <c r="D37" s="4"/>
      <c r="E37" s="15"/>
      <c r="F37" s="32">
        <f t="shared" si="0"/>
        <v>0</v>
      </c>
      <c r="G37" s="303"/>
      <c r="H37" s="3"/>
      <c r="I37" s="3"/>
    </row>
    <row r="38" spans="1:9" ht="19.899999999999999" customHeight="1" thickTop="1" thickBot="1">
      <c r="A38" s="18" t="s">
        <v>76</v>
      </c>
      <c r="B38" s="18">
        <v>44157</v>
      </c>
      <c r="C38" s="19"/>
      <c r="D38" s="19"/>
      <c r="E38" s="20"/>
      <c r="F38" s="36">
        <f t="shared" si="0"/>
        <v>0</v>
      </c>
      <c r="G38" s="304"/>
      <c r="H38" s="3"/>
      <c r="I38" s="3"/>
    </row>
    <row r="39" spans="1:9" ht="19.899999999999999" customHeight="1" thickTop="1" thickBot="1">
      <c r="A39" s="17" t="s">
        <v>69</v>
      </c>
      <c r="B39" s="17">
        <v>44158</v>
      </c>
      <c r="C39" s="30"/>
      <c r="D39" s="30"/>
      <c r="E39" s="31"/>
      <c r="F39" s="32">
        <f t="shared" si="0"/>
        <v>0</v>
      </c>
      <c r="G39" s="302">
        <f>SUM(F39:F45)</f>
        <v>0</v>
      </c>
      <c r="H39" s="3"/>
      <c r="I39" s="3"/>
    </row>
    <row r="40" spans="1:9" ht="19.899999999999999" customHeight="1" thickTop="1" thickBot="1">
      <c r="A40" s="29" t="s">
        <v>71</v>
      </c>
      <c r="B40" s="29">
        <v>44159</v>
      </c>
      <c r="C40" s="4"/>
      <c r="D40" s="4"/>
      <c r="E40" s="15"/>
      <c r="F40" s="32">
        <f t="shared" si="0"/>
        <v>0</v>
      </c>
      <c r="G40" s="303"/>
      <c r="H40" s="3"/>
      <c r="I40" s="3"/>
    </row>
    <row r="41" spans="1:9" ht="19.899999999999999" customHeight="1" thickTop="1" thickBot="1">
      <c r="A41" s="6" t="s">
        <v>72</v>
      </c>
      <c r="B41" s="6">
        <v>44160</v>
      </c>
      <c r="C41" s="4"/>
      <c r="D41" s="4"/>
      <c r="E41" s="15"/>
      <c r="F41" s="32">
        <f t="shared" si="0"/>
        <v>0</v>
      </c>
      <c r="G41" s="303"/>
      <c r="H41" s="3"/>
      <c r="I41" s="3"/>
    </row>
    <row r="42" spans="1:9" ht="19.899999999999999" customHeight="1" thickTop="1" thickBot="1">
      <c r="A42" s="6" t="s">
        <v>73</v>
      </c>
      <c r="B42" s="6">
        <v>44161</v>
      </c>
      <c r="C42" s="4"/>
      <c r="D42" s="4"/>
      <c r="E42" s="15"/>
      <c r="F42" s="32">
        <f t="shared" si="0"/>
        <v>0</v>
      </c>
      <c r="G42" s="303"/>
      <c r="H42" s="3"/>
      <c r="I42" s="3"/>
    </row>
    <row r="43" spans="1:9" ht="19.899999999999999" customHeight="1" thickTop="1" thickBot="1">
      <c r="A43" s="6" t="s">
        <v>74</v>
      </c>
      <c r="B43" s="6">
        <v>44162</v>
      </c>
      <c r="C43" s="4"/>
      <c r="D43" s="4"/>
      <c r="E43" s="15"/>
      <c r="F43" s="32">
        <f t="shared" si="0"/>
        <v>0</v>
      </c>
      <c r="G43" s="303"/>
      <c r="H43" s="3"/>
      <c r="I43" s="3"/>
    </row>
    <row r="44" spans="1:9" ht="19.899999999999999" customHeight="1" thickTop="1" thickBot="1">
      <c r="A44" s="6" t="s">
        <v>75</v>
      </c>
      <c r="B44" s="6">
        <v>44163</v>
      </c>
      <c r="C44" s="4"/>
      <c r="D44" s="4"/>
      <c r="E44" s="15"/>
      <c r="F44" s="32">
        <f t="shared" si="0"/>
        <v>0</v>
      </c>
      <c r="G44" s="303"/>
      <c r="H44" s="3"/>
      <c r="I44" s="3"/>
    </row>
    <row r="45" spans="1:9" ht="19.899999999999999" customHeight="1" thickTop="1" thickBot="1">
      <c r="A45" s="18" t="s">
        <v>76</v>
      </c>
      <c r="B45" s="18">
        <v>44164</v>
      </c>
      <c r="C45" s="19"/>
      <c r="D45" s="19"/>
      <c r="E45" s="20"/>
      <c r="F45" s="36">
        <f t="shared" si="0"/>
        <v>0</v>
      </c>
      <c r="G45" s="304"/>
      <c r="H45" s="3"/>
      <c r="I45" s="267"/>
    </row>
    <row r="46" spans="1:9" ht="19.899999999999999" customHeight="1" thickTop="1" thickBot="1">
      <c r="A46" s="17" t="s">
        <v>69</v>
      </c>
      <c r="B46" s="17">
        <v>44165</v>
      </c>
      <c r="C46" s="30"/>
      <c r="D46" s="30"/>
      <c r="E46" s="31"/>
      <c r="F46" s="32">
        <f t="shared" si="0"/>
        <v>0</v>
      </c>
      <c r="G46" s="302">
        <f>SUM(F46:F52)</f>
        <v>0</v>
      </c>
      <c r="H46" s="3"/>
      <c r="I46" s="3"/>
    </row>
    <row r="47" spans="1:9" ht="19.899999999999999" customHeight="1" thickTop="1" thickBot="1">
      <c r="A47" s="29" t="s">
        <v>71</v>
      </c>
      <c r="B47" s="29">
        <v>44166</v>
      </c>
      <c r="C47" s="4"/>
      <c r="D47" s="4"/>
      <c r="E47" s="15"/>
      <c r="F47" s="32">
        <f t="shared" si="0"/>
        <v>0</v>
      </c>
      <c r="G47" s="303"/>
      <c r="H47" s="3"/>
      <c r="I47" s="3"/>
    </row>
    <row r="48" spans="1:9" ht="19.899999999999999" customHeight="1" thickTop="1" thickBot="1">
      <c r="A48" s="6" t="s">
        <v>72</v>
      </c>
      <c r="B48" s="6">
        <v>44167</v>
      </c>
      <c r="C48" s="4"/>
      <c r="D48" s="4"/>
      <c r="E48" s="15"/>
      <c r="F48" s="32">
        <f t="shared" si="0"/>
        <v>0</v>
      </c>
      <c r="G48" s="303"/>
      <c r="H48" s="3"/>
      <c r="I48" s="3"/>
    </row>
    <row r="49" spans="1:7" ht="19.899999999999999" customHeight="1" thickTop="1" thickBot="1">
      <c r="A49" s="6" t="s">
        <v>73</v>
      </c>
      <c r="B49" s="6">
        <v>44168</v>
      </c>
      <c r="C49" s="4"/>
      <c r="D49" s="4"/>
      <c r="E49" s="15"/>
      <c r="F49" s="32">
        <f t="shared" si="0"/>
        <v>0</v>
      </c>
      <c r="G49" s="303"/>
    </row>
    <row r="50" spans="1:7" ht="19.899999999999999" customHeight="1" thickTop="1" thickBot="1">
      <c r="A50" s="6" t="s">
        <v>74</v>
      </c>
      <c r="B50" s="6">
        <v>44169</v>
      </c>
      <c r="C50" s="4"/>
      <c r="D50" s="4"/>
      <c r="E50" s="15"/>
      <c r="F50" s="32">
        <f t="shared" si="0"/>
        <v>0</v>
      </c>
      <c r="G50" s="303"/>
    </row>
    <row r="51" spans="1:7" ht="19.899999999999999" customHeight="1" thickTop="1" thickBot="1">
      <c r="A51" s="6" t="s">
        <v>75</v>
      </c>
      <c r="B51" s="6">
        <v>44170</v>
      </c>
      <c r="C51" s="4"/>
      <c r="D51" s="4"/>
      <c r="E51" s="15"/>
      <c r="F51" s="32">
        <f t="shared" si="0"/>
        <v>0</v>
      </c>
      <c r="G51" s="303"/>
    </row>
    <row r="52" spans="1:7" ht="19.899999999999999" customHeight="1" thickTop="1" thickBot="1">
      <c r="A52" s="18" t="s">
        <v>76</v>
      </c>
      <c r="B52" s="18">
        <v>44171</v>
      </c>
      <c r="C52" s="19"/>
      <c r="D52" s="19"/>
      <c r="E52" s="20"/>
      <c r="F52" s="36">
        <f t="shared" si="0"/>
        <v>0</v>
      </c>
      <c r="G52" s="304"/>
    </row>
    <row r="53" spans="1:7" ht="19.899999999999999" customHeight="1" thickTop="1" thickBot="1">
      <c r="A53" s="17" t="s">
        <v>69</v>
      </c>
      <c r="B53" s="17">
        <v>44172</v>
      </c>
      <c r="C53" s="30"/>
      <c r="D53" s="30"/>
      <c r="E53" s="31"/>
      <c r="F53" s="32">
        <f t="shared" si="0"/>
        <v>0</v>
      </c>
      <c r="G53" s="302">
        <f>SUM(F53:F59)</f>
        <v>0</v>
      </c>
    </row>
    <row r="54" spans="1:7" ht="19.899999999999999" customHeight="1" thickTop="1" thickBot="1">
      <c r="A54" s="29" t="s">
        <v>71</v>
      </c>
      <c r="B54" s="29">
        <v>44173</v>
      </c>
      <c r="C54" s="4"/>
      <c r="D54" s="4"/>
      <c r="E54" s="15"/>
      <c r="F54" s="32">
        <f t="shared" si="0"/>
        <v>0</v>
      </c>
      <c r="G54" s="303"/>
    </row>
    <row r="55" spans="1:7" ht="19.899999999999999" customHeight="1" thickTop="1" thickBot="1">
      <c r="A55" s="6" t="s">
        <v>72</v>
      </c>
      <c r="B55" s="6">
        <v>44174</v>
      </c>
      <c r="C55" s="4"/>
      <c r="D55" s="4"/>
      <c r="E55" s="15"/>
      <c r="F55" s="32">
        <f t="shared" si="0"/>
        <v>0</v>
      </c>
      <c r="G55" s="303"/>
    </row>
    <row r="56" spans="1:7" ht="19.899999999999999" customHeight="1" thickTop="1" thickBot="1">
      <c r="A56" s="6" t="s">
        <v>73</v>
      </c>
      <c r="B56" s="6">
        <v>44175</v>
      </c>
      <c r="C56" s="4"/>
      <c r="D56" s="4"/>
      <c r="E56" s="15"/>
      <c r="F56" s="32">
        <f t="shared" si="0"/>
        <v>0</v>
      </c>
      <c r="G56" s="303"/>
    </row>
    <row r="57" spans="1:7" ht="19.899999999999999" customHeight="1" thickTop="1" thickBot="1">
      <c r="A57" s="6" t="s">
        <v>74</v>
      </c>
      <c r="B57" s="6">
        <v>44176</v>
      </c>
      <c r="C57" s="4"/>
      <c r="D57" s="4"/>
      <c r="E57" s="15"/>
      <c r="F57" s="32">
        <f t="shared" si="0"/>
        <v>0</v>
      </c>
      <c r="G57" s="303"/>
    </row>
    <row r="58" spans="1:7" ht="19.899999999999999" customHeight="1" thickTop="1" thickBot="1">
      <c r="A58" s="6" t="s">
        <v>75</v>
      </c>
      <c r="B58" s="6">
        <v>44177</v>
      </c>
      <c r="C58" s="4"/>
      <c r="D58" s="4"/>
      <c r="E58" s="15"/>
      <c r="F58" s="32">
        <f t="shared" si="0"/>
        <v>0</v>
      </c>
      <c r="G58" s="303"/>
    </row>
    <row r="59" spans="1:7" ht="19.899999999999999" customHeight="1" thickTop="1" thickBot="1">
      <c r="A59" s="18" t="s">
        <v>76</v>
      </c>
      <c r="B59" s="18">
        <v>44178</v>
      </c>
      <c r="C59" s="19"/>
      <c r="D59" s="19"/>
      <c r="E59" s="20"/>
      <c r="F59" s="36">
        <f t="shared" si="0"/>
        <v>0</v>
      </c>
      <c r="G59" s="304"/>
    </row>
    <row r="60" spans="1:7" ht="19.899999999999999" customHeight="1" thickTop="1" thickBot="1">
      <c r="A60" s="17" t="s">
        <v>69</v>
      </c>
      <c r="B60" s="17">
        <v>44179</v>
      </c>
      <c r="C60" s="30"/>
      <c r="D60" s="30"/>
      <c r="E60" s="31"/>
      <c r="F60" s="32">
        <f t="shared" si="0"/>
        <v>0</v>
      </c>
      <c r="G60" s="302">
        <f>SUM(F60:F66)</f>
        <v>0</v>
      </c>
    </row>
    <row r="61" spans="1:7" ht="19.899999999999999" customHeight="1" thickTop="1" thickBot="1">
      <c r="A61" s="29" t="s">
        <v>71</v>
      </c>
      <c r="B61" s="29">
        <v>44180</v>
      </c>
      <c r="C61" s="4"/>
      <c r="D61" s="4"/>
      <c r="E61" s="15"/>
      <c r="F61" s="32">
        <f t="shared" si="0"/>
        <v>0</v>
      </c>
      <c r="G61" s="303"/>
    </row>
    <row r="62" spans="1:7" ht="19.899999999999999" customHeight="1" thickTop="1" thickBot="1">
      <c r="A62" s="6" t="s">
        <v>72</v>
      </c>
      <c r="B62" s="6">
        <v>44181</v>
      </c>
      <c r="C62" s="4"/>
      <c r="D62" s="4"/>
      <c r="E62" s="15"/>
      <c r="F62" s="32">
        <f t="shared" si="0"/>
        <v>0</v>
      </c>
      <c r="G62" s="303"/>
    </row>
    <row r="63" spans="1:7" ht="19.899999999999999" customHeight="1" thickTop="1" thickBot="1">
      <c r="A63" s="6" t="s">
        <v>73</v>
      </c>
      <c r="B63" s="6">
        <v>44182</v>
      </c>
      <c r="C63" s="4"/>
      <c r="D63" s="4"/>
      <c r="E63" s="15"/>
      <c r="F63" s="32">
        <f t="shared" si="0"/>
        <v>0</v>
      </c>
      <c r="G63" s="303"/>
    </row>
    <row r="64" spans="1:7" ht="19.899999999999999" customHeight="1" thickTop="1" thickBot="1">
      <c r="A64" s="6" t="s">
        <v>74</v>
      </c>
      <c r="B64" s="6">
        <v>44183</v>
      </c>
      <c r="C64" s="4"/>
      <c r="D64" s="4"/>
      <c r="E64" s="15"/>
      <c r="F64" s="32">
        <f t="shared" si="0"/>
        <v>0</v>
      </c>
      <c r="G64" s="303"/>
    </row>
    <row r="65" spans="1:7" ht="19.899999999999999" customHeight="1" thickTop="1" thickBot="1">
      <c r="A65" s="6" t="s">
        <v>75</v>
      </c>
      <c r="B65" s="6">
        <v>44184</v>
      </c>
      <c r="C65" s="4"/>
      <c r="D65" s="4"/>
      <c r="E65" s="15"/>
      <c r="F65" s="32">
        <f t="shared" si="0"/>
        <v>0</v>
      </c>
      <c r="G65" s="303"/>
    </row>
    <row r="66" spans="1:7" ht="19.899999999999999" customHeight="1" thickTop="1" thickBot="1">
      <c r="A66" s="18" t="s">
        <v>76</v>
      </c>
      <c r="B66" s="18">
        <v>44185</v>
      </c>
      <c r="C66" s="19"/>
      <c r="D66" s="19"/>
      <c r="E66" s="20"/>
      <c r="F66" s="36">
        <f t="shared" si="0"/>
        <v>0</v>
      </c>
      <c r="G66" s="304"/>
    </row>
    <row r="67" spans="1:7" ht="19.899999999999999" customHeight="1" thickTop="1" thickBot="1">
      <c r="A67" s="17" t="s">
        <v>69</v>
      </c>
      <c r="B67" s="17">
        <v>44186</v>
      </c>
      <c r="C67" s="30"/>
      <c r="D67" s="30"/>
      <c r="E67" s="31"/>
      <c r="F67" s="32">
        <f t="shared" si="0"/>
        <v>0</v>
      </c>
      <c r="G67" s="302">
        <f>SUM(F67:F73)</f>
        <v>0</v>
      </c>
    </row>
    <row r="68" spans="1:7" ht="19.899999999999999" customHeight="1" thickTop="1" thickBot="1">
      <c r="A68" s="29" t="s">
        <v>71</v>
      </c>
      <c r="B68" s="29">
        <v>44187</v>
      </c>
      <c r="C68" s="4"/>
      <c r="D68" s="4"/>
      <c r="E68" s="15"/>
      <c r="F68" s="32">
        <f t="shared" ref="F68:F131" si="1" xml:space="preserve"> (E68/60)</f>
        <v>0</v>
      </c>
      <c r="G68" s="303"/>
    </row>
    <row r="69" spans="1:7" ht="19.899999999999999" customHeight="1" thickTop="1" thickBot="1">
      <c r="A69" s="6" t="s">
        <v>72</v>
      </c>
      <c r="B69" s="6">
        <v>44188</v>
      </c>
      <c r="C69" s="4"/>
      <c r="D69" s="4"/>
      <c r="E69" s="15"/>
      <c r="F69" s="32">
        <f t="shared" si="1"/>
        <v>0</v>
      </c>
      <c r="G69" s="303"/>
    </row>
    <row r="70" spans="1:7" ht="19.899999999999999" customHeight="1" thickTop="1" thickBot="1">
      <c r="A70" s="6" t="s">
        <v>73</v>
      </c>
      <c r="B70" s="6">
        <v>44189</v>
      </c>
      <c r="C70" s="4"/>
      <c r="D70" s="4"/>
      <c r="E70" s="15"/>
      <c r="F70" s="32">
        <f t="shared" si="1"/>
        <v>0</v>
      </c>
      <c r="G70" s="303"/>
    </row>
    <row r="71" spans="1:7" ht="19.899999999999999" customHeight="1" thickTop="1" thickBot="1">
      <c r="A71" s="6" t="s">
        <v>74</v>
      </c>
      <c r="B71" s="6">
        <v>44190</v>
      </c>
      <c r="C71" s="4"/>
      <c r="D71" s="4"/>
      <c r="E71" s="15"/>
      <c r="F71" s="32">
        <f t="shared" si="1"/>
        <v>0</v>
      </c>
      <c r="G71" s="303"/>
    </row>
    <row r="72" spans="1:7" ht="19.899999999999999" customHeight="1" thickTop="1" thickBot="1">
      <c r="A72" s="6" t="s">
        <v>75</v>
      </c>
      <c r="B72" s="6">
        <v>44191</v>
      </c>
      <c r="C72" s="4"/>
      <c r="D72" s="4"/>
      <c r="E72" s="15"/>
      <c r="F72" s="32">
        <f t="shared" si="1"/>
        <v>0</v>
      </c>
      <c r="G72" s="303"/>
    </row>
    <row r="73" spans="1:7" ht="19.899999999999999" customHeight="1" thickTop="1" thickBot="1">
      <c r="A73" s="16" t="s">
        <v>76</v>
      </c>
      <c r="B73" s="16">
        <v>44192</v>
      </c>
      <c r="C73" s="4"/>
      <c r="D73" s="4"/>
      <c r="E73" s="15"/>
      <c r="F73" s="32">
        <f t="shared" si="1"/>
        <v>0</v>
      </c>
      <c r="G73" s="304"/>
    </row>
    <row r="74" spans="1:7" ht="19.899999999999999" customHeight="1" thickTop="1" thickBot="1">
      <c r="A74" s="23" t="s">
        <v>69</v>
      </c>
      <c r="B74" s="24">
        <v>44193</v>
      </c>
      <c r="C74" s="25"/>
      <c r="D74" s="25"/>
      <c r="E74" s="26"/>
      <c r="F74" s="27">
        <f t="shared" si="1"/>
        <v>0</v>
      </c>
      <c r="G74" s="302">
        <f t="shared" ref="G74" si="2">SUM(F74:F80)</f>
        <v>0</v>
      </c>
    </row>
    <row r="75" spans="1:7" ht="19.899999999999999" customHeight="1" thickTop="1" thickBot="1">
      <c r="A75" s="28" t="s">
        <v>71</v>
      </c>
      <c r="B75" s="29">
        <v>44194</v>
      </c>
      <c r="C75" s="30"/>
      <c r="D75" s="30"/>
      <c r="E75" s="31"/>
      <c r="F75" s="32">
        <f t="shared" si="1"/>
        <v>0</v>
      </c>
      <c r="G75" s="303"/>
    </row>
    <row r="76" spans="1:7" ht="19.899999999999999" customHeight="1" thickTop="1" thickBot="1">
      <c r="A76" s="28" t="s">
        <v>72</v>
      </c>
      <c r="B76" s="29">
        <v>44195</v>
      </c>
      <c r="C76" s="30"/>
      <c r="D76" s="30"/>
      <c r="E76" s="31"/>
      <c r="F76" s="32">
        <f t="shared" si="1"/>
        <v>0</v>
      </c>
      <c r="G76" s="303"/>
    </row>
    <row r="77" spans="1:7" ht="19.899999999999999" customHeight="1" thickTop="1" thickBot="1">
      <c r="A77" s="28" t="s">
        <v>73</v>
      </c>
      <c r="B77" s="29">
        <v>44196</v>
      </c>
      <c r="C77" s="30"/>
      <c r="D77" s="30"/>
      <c r="E77" s="31"/>
      <c r="F77" s="32">
        <f t="shared" si="1"/>
        <v>0</v>
      </c>
      <c r="G77" s="303"/>
    </row>
    <row r="78" spans="1:7" ht="19.899999999999999" customHeight="1" thickTop="1" thickBot="1">
      <c r="A78" s="28" t="s">
        <v>74</v>
      </c>
      <c r="B78" s="29">
        <v>44197</v>
      </c>
      <c r="C78" s="30"/>
      <c r="D78" s="30"/>
      <c r="E78" s="31"/>
      <c r="F78" s="32">
        <f t="shared" si="1"/>
        <v>0</v>
      </c>
      <c r="G78" s="303"/>
    </row>
    <row r="79" spans="1:7" ht="19.899999999999999" customHeight="1" thickTop="1" thickBot="1">
      <c r="A79" s="28" t="s">
        <v>75</v>
      </c>
      <c r="B79" s="29">
        <v>44198</v>
      </c>
      <c r="C79" s="30"/>
      <c r="D79" s="30"/>
      <c r="E79" s="31"/>
      <c r="F79" s="32">
        <f t="shared" si="1"/>
        <v>0</v>
      </c>
      <c r="G79" s="303"/>
    </row>
    <row r="80" spans="1:7" ht="19.899999999999999" customHeight="1" thickTop="1" thickBot="1">
      <c r="A80" s="125" t="s">
        <v>76</v>
      </c>
      <c r="B80" s="124">
        <v>44199</v>
      </c>
      <c r="C80" s="122"/>
      <c r="D80" s="122"/>
      <c r="E80" s="123"/>
      <c r="F80" s="121">
        <f t="shared" si="1"/>
        <v>0</v>
      </c>
      <c r="G80" s="304"/>
    </row>
    <row r="81" spans="1:7" ht="19.899999999999999" customHeight="1" thickTop="1" thickBot="1">
      <c r="A81" s="17" t="s">
        <v>69</v>
      </c>
      <c r="B81" s="17">
        <v>44200</v>
      </c>
      <c r="C81" s="30"/>
      <c r="D81" s="30"/>
      <c r="E81" s="31"/>
      <c r="F81" s="32">
        <f t="shared" si="1"/>
        <v>0</v>
      </c>
      <c r="G81" s="302">
        <f t="shared" ref="G81" si="3">SUM(F81:F87)</f>
        <v>0</v>
      </c>
    </row>
    <row r="82" spans="1:7" ht="19.899999999999999" customHeight="1" thickTop="1" thickBot="1">
      <c r="A82" s="29" t="s">
        <v>71</v>
      </c>
      <c r="B82" s="29">
        <v>44201</v>
      </c>
      <c r="C82" s="4"/>
      <c r="D82" s="4"/>
      <c r="E82" s="15"/>
      <c r="F82" s="32">
        <f t="shared" si="1"/>
        <v>0</v>
      </c>
      <c r="G82" s="303"/>
    </row>
    <row r="83" spans="1:7" ht="19.899999999999999" customHeight="1" thickTop="1" thickBot="1">
      <c r="A83" s="6" t="s">
        <v>72</v>
      </c>
      <c r="B83" s="6">
        <v>44202</v>
      </c>
      <c r="C83" s="4"/>
      <c r="D83" s="4"/>
      <c r="E83" s="15"/>
      <c r="F83" s="32">
        <f t="shared" si="1"/>
        <v>0</v>
      </c>
      <c r="G83" s="303"/>
    </row>
    <row r="84" spans="1:7" ht="19.899999999999999" customHeight="1" thickTop="1" thickBot="1">
      <c r="A84" s="6" t="s">
        <v>73</v>
      </c>
      <c r="B84" s="6">
        <v>44203</v>
      </c>
      <c r="C84" s="4"/>
      <c r="D84" s="4"/>
      <c r="E84" s="15"/>
      <c r="F84" s="32">
        <f t="shared" si="1"/>
        <v>0</v>
      </c>
      <c r="G84" s="303"/>
    </row>
    <row r="85" spans="1:7" ht="19.899999999999999" customHeight="1" thickTop="1" thickBot="1">
      <c r="A85" s="6" t="s">
        <v>74</v>
      </c>
      <c r="B85" s="6">
        <v>44204</v>
      </c>
      <c r="C85" s="4"/>
      <c r="D85" s="4"/>
      <c r="E85" s="15"/>
      <c r="F85" s="32">
        <f t="shared" si="1"/>
        <v>0</v>
      </c>
      <c r="G85" s="303"/>
    </row>
    <row r="86" spans="1:7" ht="19.899999999999999" customHeight="1" thickTop="1" thickBot="1">
      <c r="A86" s="6" t="s">
        <v>75</v>
      </c>
      <c r="B86" s="6">
        <v>44205</v>
      </c>
      <c r="C86" s="4"/>
      <c r="D86" s="4"/>
      <c r="E86" s="15"/>
      <c r="F86" s="32">
        <f t="shared" si="1"/>
        <v>0</v>
      </c>
      <c r="G86" s="303"/>
    </row>
    <row r="87" spans="1:7" ht="19.899999999999999" customHeight="1" thickTop="1" thickBot="1">
      <c r="A87" s="124" t="s">
        <v>76</v>
      </c>
      <c r="B87" s="124">
        <v>44206</v>
      </c>
      <c r="C87" s="122"/>
      <c r="D87" s="122"/>
      <c r="E87" s="123"/>
      <c r="F87" s="121">
        <f t="shared" si="1"/>
        <v>0</v>
      </c>
      <c r="G87" s="304"/>
    </row>
    <row r="88" spans="1:7" ht="19.899999999999999" customHeight="1" thickTop="1" thickBot="1">
      <c r="A88" s="17" t="s">
        <v>69</v>
      </c>
      <c r="B88" s="17">
        <v>44207</v>
      </c>
      <c r="C88" s="30"/>
      <c r="D88" s="30"/>
      <c r="E88" s="31"/>
      <c r="F88" s="32">
        <f t="shared" si="1"/>
        <v>0</v>
      </c>
      <c r="G88" s="302">
        <f t="shared" ref="G88" si="4">SUM(F88:F94)</f>
        <v>0</v>
      </c>
    </row>
    <row r="89" spans="1:7" ht="19.899999999999999" customHeight="1" thickTop="1" thickBot="1">
      <c r="A89" s="29" t="s">
        <v>71</v>
      </c>
      <c r="B89" s="29">
        <v>44208</v>
      </c>
      <c r="C89" s="4"/>
      <c r="D89" s="4"/>
      <c r="E89" s="15"/>
      <c r="F89" s="32">
        <f t="shared" si="1"/>
        <v>0</v>
      </c>
      <c r="G89" s="303"/>
    </row>
    <row r="90" spans="1:7" ht="19.899999999999999" customHeight="1" thickTop="1" thickBot="1">
      <c r="A90" s="6" t="s">
        <v>72</v>
      </c>
      <c r="B90" s="6">
        <v>44209</v>
      </c>
      <c r="C90" s="4"/>
      <c r="D90" s="4"/>
      <c r="E90" s="15"/>
      <c r="F90" s="32">
        <f t="shared" si="1"/>
        <v>0</v>
      </c>
      <c r="G90" s="303"/>
    </row>
    <row r="91" spans="1:7" ht="19.899999999999999" customHeight="1" thickTop="1" thickBot="1">
      <c r="A91" s="6" t="s">
        <v>73</v>
      </c>
      <c r="B91" s="6">
        <v>44210</v>
      </c>
      <c r="C91" s="4"/>
      <c r="D91" s="4"/>
      <c r="E91" s="15"/>
      <c r="F91" s="32">
        <f t="shared" si="1"/>
        <v>0</v>
      </c>
      <c r="G91" s="303"/>
    </row>
    <row r="92" spans="1:7" ht="19.899999999999999" customHeight="1" thickTop="1" thickBot="1">
      <c r="A92" s="6" t="s">
        <v>74</v>
      </c>
      <c r="B92" s="6">
        <v>44211</v>
      </c>
      <c r="C92" s="4"/>
      <c r="D92" s="4"/>
      <c r="E92" s="15"/>
      <c r="F92" s="32">
        <f t="shared" si="1"/>
        <v>0</v>
      </c>
      <c r="G92" s="303"/>
    </row>
    <row r="93" spans="1:7" ht="19.899999999999999" customHeight="1" thickTop="1" thickBot="1">
      <c r="A93" s="6" t="s">
        <v>75</v>
      </c>
      <c r="B93" s="6">
        <v>44212</v>
      </c>
      <c r="C93" s="4"/>
      <c r="D93" s="4"/>
      <c r="E93" s="15"/>
      <c r="F93" s="32">
        <f t="shared" si="1"/>
        <v>0</v>
      </c>
      <c r="G93" s="303"/>
    </row>
    <row r="94" spans="1:7" ht="19.899999999999999" customHeight="1" thickTop="1" thickBot="1">
      <c r="A94" s="16" t="s">
        <v>76</v>
      </c>
      <c r="B94" s="16">
        <v>44213</v>
      </c>
      <c r="C94" s="4"/>
      <c r="D94" s="4"/>
      <c r="E94" s="15"/>
      <c r="F94" s="32">
        <f t="shared" si="1"/>
        <v>0</v>
      </c>
      <c r="G94" s="304"/>
    </row>
    <row r="95" spans="1:7" ht="19.899999999999999" customHeight="1" thickTop="1" thickBot="1">
      <c r="A95" s="23" t="s">
        <v>69</v>
      </c>
      <c r="B95" s="24">
        <v>44214</v>
      </c>
      <c r="C95" s="25"/>
      <c r="D95" s="25"/>
      <c r="E95" s="26"/>
      <c r="F95" s="27">
        <f t="shared" si="1"/>
        <v>0</v>
      </c>
      <c r="G95" s="302">
        <f t="shared" ref="G95" si="5">SUM(F95:F101)</f>
        <v>0</v>
      </c>
    </row>
    <row r="96" spans="1:7" ht="19.899999999999999" customHeight="1" thickTop="1" thickBot="1">
      <c r="A96" s="28" t="s">
        <v>71</v>
      </c>
      <c r="B96" s="29">
        <v>44215</v>
      </c>
      <c r="C96" s="30"/>
      <c r="D96" s="30"/>
      <c r="E96" s="31"/>
      <c r="F96" s="32">
        <f t="shared" si="1"/>
        <v>0</v>
      </c>
      <c r="G96" s="303"/>
    </row>
    <row r="97" spans="1:7" ht="19.899999999999999" customHeight="1" thickTop="1" thickBot="1">
      <c r="A97" s="28" t="s">
        <v>72</v>
      </c>
      <c r="B97" s="29">
        <v>44216</v>
      </c>
      <c r="C97" s="30"/>
      <c r="D97" s="30"/>
      <c r="E97" s="31"/>
      <c r="F97" s="32">
        <f t="shared" si="1"/>
        <v>0</v>
      </c>
      <c r="G97" s="303"/>
    </row>
    <row r="98" spans="1:7" ht="19.899999999999999" customHeight="1" thickTop="1" thickBot="1">
      <c r="A98" s="28" t="s">
        <v>73</v>
      </c>
      <c r="B98" s="29">
        <v>44217</v>
      </c>
      <c r="C98" s="30"/>
      <c r="D98" s="30"/>
      <c r="E98" s="31"/>
      <c r="F98" s="32">
        <f t="shared" si="1"/>
        <v>0</v>
      </c>
      <c r="G98" s="303"/>
    </row>
    <row r="99" spans="1:7" ht="19.899999999999999" customHeight="1" thickTop="1" thickBot="1">
      <c r="A99" s="28" t="s">
        <v>74</v>
      </c>
      <c r="B99" s="29">
        <v>44218</v>
      </c>
      <c r="C99" s="30"/>
      <c r="D99" s="30"/>
      <c r="E99" s="31"/>
      <c r="F99" s="32">
        <f t="shared" si="1"/>
        <v>0</v>
      </c>
      <c r="G99" s="303"/>
    </row>
    <row r="100" spans="1:7" ht="19.899999999999999" customHeight="1" thickTop="1" thickBot="1">
      <c r="A100" s="28" t="s">
        <v>75</v>
      </c>
      <c r="B100" s="29">
        <v>44219</v>
      </c>
      <c r="C100" s="30"/>
      <c r="D100" s="30"/>
      <c r="E100" s="31"/>
      <c r="F100" s="32">
        <f t="shared" si="1"/>
        <v>0</v>
      </c>
      <c r="G100" s="303"/>
    </row>
    <row r="101" spans="1:7" ht="19.899999999999999" customHeight="1" thickTop="1" thickBot="1">
      <c r="A101" s="125" t="s">
        <v>76</v>
      </c>
      <c r="B101" s="124">
        <v>44220</v>
      </c>
      <c r="C101" s="122"/>
      <c r="D101" s="122"/>
      <c r="E101" s="123"/>
      <c r="F101" s="121">
        <f t="shared" si="1"/>
        <v>0</v>
      </c>
      <c r="G101" s="304"/>
    </row>
    <row r="102" spans="1:7" ht="19.899999999999999" customHeight="1" thickTop="1" thickBot="1">
      <c r="A102" s="17" t="s">
        <v>69</v>
      </c>
      <c r="B102" s="17">
        <v>44221</v>
      </c>
      <c r="C102" s="30"/>
      <c r="D102" s="30"/>
      <c r="E102" s="31"/>
      <c r="F102" s="32">
        <f t="shared" si="1"/>
        <v>0</v>
      </c>
      <c r="G102" s="302">
        <f t="shared" ref="G102" si="6">SUM(F102:F108)</f>
        <v>0</v>
      </c>
    </row>
    <row r="103" spans="1:7" ht="19.899999999999999" customHeight="1" thickTop="1" thickBot="1">
      <c r="A103" s="29" t="s">
        <v>71</v>
      </c>
      <c r="B103" s="29">
        <v>44222</v>
      </c>
      <c r="C103" s="4"/>
      <c r="D103" s="4"/>
      <c r="E103" s="15"/>
      <c r="F103" s="32">
        <f t="shared" si="1"/>
        <v>0</v>
      </c>
      <c r="G103" s="303"/>
    </row>
    <row r="104" spans="1:7" ht="19.899999999999999" customHeight="1" thickTop="1" thickBot="1">
      <c r="A104" s="6" t="s">
        <v>72</v>
      </c>
      <c r="B104" s="6">
        <v>44223</v>
      </c>
      <c r="C104" s="4"/>
      <c r="D104" s="4"/>
      <c r="E104" s="15"/>
      <c r="F104" s="32">
        <f t="shared" si="1"/>
        <v>0</v>
      </c>
      <c r="G104" s="303"/>
    </row>
    <row r="105" spans="1:7" ht="19.899999999999999" customHeight="1" thickTop="1" thickBot="1">
      <c r="A105" s="6" t="s">
        <v>73</v>
      </c>
      <c r="B105" s="6">
        <v>44224</v>
      </c>
      <c r="C105" s="4"/>
      <c r="D105" s="4"/>
      <c r="E105" s="15"/>
      <c r="F105" s="32">
        <f t="shared" si="1"/>
        <v>0</v>
      </c>
      <c r="G105" s="303"/>
    </row>
    <row r="106" spans="1:7" ht="19.899999999999999" customHeight="1" thickTop="1" thickBot="1">
      <c r="A106" s="6" t="s">
        <v>74</v>
      </c>
      <c r="B106" s="6">
        <v>44225</v>
      </c>
      <c r="C106" s="4"/>
      <c r="D106" s="4"/>
      <c r="E106" s="15"/>
      <c r="F106" s="32">
        <f t="shared" si="1"/>
        <v>0</v>
      </c>
      <c r="G106" s="303"/>
    </row>
    <row r="107" spans="1:7" ht="19.899999999999999" customHeight="1" thickTop="1" thickBot="1">
      <c r="A107" s="6" t="s">
        <v>75</v>
      </c>
      <c r="B107" s="6">
        <v>44226</v>
      </c>
      <c r="C107" s="4"/>
      <c r="D107" s="4"/>
      <c r="E107" s="15"/>
      <c r="F107" s="32">
        <f t="shared" si="1"/>
        <v>0</v>
      </c>
      <c r="G107" s="303"/>
    </row>
    <row r="108" spans="1:7" ht="19.899999999999999" customHeight="1" thickTop="1" thickBot="1">
      <c r="A108" s="16" t="s">
        <v>76</v>
      </c>
      <c r="B108" s="16">
        <v>44227</v>
      </c>
      <c r="C108" s="4"/>
      <c r="D108" s="4"/>
      <c r="E108" s="15"/>
      <c r="F108" s="32">
        <f t="shared" si="1"/>
        <v>0</v>
      </c>
      <c r="G108" s="304"/>
    </row>
    <row r="109" spans="1:7" ht="19.899999999999999" customHeight="1" thickTop="1" thickBot="1">
      <c r="A109" s="23" t="s">
        <v>69</v>
      </c>
      <c r="B109" s="24">
        <v>44228</v>
      </c>
      <c r="C109" s="25"/>
      <c r="D109" s="25"/>
      <c r="E109" s="26"/>
      <c r="F109" s="27">
        <f t="shared" si="1"/>
        <v>0</v>
      </c>
      <c r="G109" s="302">
        <f t="shared" ref="G109" si="7">SUM(F109:F115)</f>
        <v>0</v>
      </c>
    </row>
    <row r="110" spans="1:7" ht="19.899999999999999" customHeight="1" thickTop="1" thickBot="1">
      <c r="A110" s="28" t="s">
        <v>71</v>
      </c>
      <c r="B110" s="29">
        <v>44229</v>
      </c>
      <c r="C110" s="30"/>
      <c r="D110" s="30"/>
      <c r="E110" s="31"/>
      <c r="F110" s="32">
        <f t="shared" si="1"/>
        <v>0</v>
      </c>
      <c r="G110" s="303"/>
    </row>
    <row r="111" spans="1:7" ht="19.899999999999999" customHeight="1" thickTop="1" thickBot="1">
      <c r="A111" s="28" t="s">
        <v>72</v>
      </c>
      <c r="B111" s="29">
        <v>44230</v>
      </c>
      <c r="C111" s="30"/>
      <c r="D111" s="30"/>
      <c r="E111" s="31"/>
      <c r="F111" s="32">
        <f t="shared" si="1"/>
        <v>0</v>
      </c>
      <c r="G111" s="303"/>
    </row>
    <row r="112" spans="1:7" ht="19.899999999999999" customHeight="1" thickTop="1" thickBot="1">
      <c r="A112" s="28" t="s">
        <v>73</v>
      </c>
      <c r="B112" s="29">
        <v>44231</v>
      </c>
      <c r="C112" s="30"/>
      <c r="D112" s="30"/>
      <c r="E112" s="31"/>
      <c r="F112" s="32">
        <f t="shared" si="1"/>
        <v>0</v>
      </c>
      <c r="G112" s="303"/>
    </row>
    <row r="113" spans="1:7" ht="19.899999999999999" customHeight="1" thickTop="1" thickBot="1">
      <c r="A113" s="28" t="s">
        <v>74</v>
      </c>
      <c r="B113" s="29">
        <v>44232</v>
      </c>
      <c r="C113" s="30"/>
      <c r="D113" s="30"/>
      <c r="E113" s="31"/>
      <c r="F113" s="32">
        <f t="shared" si="1"/>
        <v>0</v>
      </c>
      <c r="G113" s="303"/>
    </row>
    <row r="114" spans="1:7" ht="19.899999999999999" customHeight="1" thickTop="1" thickBot="1">
      <c r="A114" s="28" t="s">
        <v>75</v>
      </c>
      <c r="B114" s="29">
        <v>44233</v>
      </c>
      <c r="C114" s="30"/>
      <c r="D114" s="30"/>
      <c r="E114" s="31"/>
      <c r="F114" s="32">
        <f t="shared" si="1"/>
        <v>0</v>
      </c>
      <c r="G114" s="303"/>
    </row>
    <row r="115" spans="1:7" ht="19.899999999999999" customHeight="1" thickTop="1" thickBot="1">
      <c r="A115" s="125" t="s">
        <v>76</v>
      </c>
      <c r="B115" s="124">
        <v>44234</v>
      </c>
      <c r="C115" s="122"/>
      <c r="D115" s="122"/>
      <c r="E115" s="123"/>
      <c r="F115" s="121">
        <f t="shared" si="1"/>
        <v>0</v>
      </c>
      <c r="G115" s="304"/>
    </row>
    <row r="116" spans="1:7" ht="19.899999999999999" customHeight="1" thickTop="1" thickBot="1">
      <c r="A116" s="17" t="s">
        <v>69</v>
      </c>
      <c r="B116" s="17">
        <v>44235</v>
      </c>
      <c r="C116" s="30"/>
      <c r="D116" s="30"/>
      <c r="E116" s="31"/>
      <c r="F116" s="32">
        <f t="shared" si="1"/>
        <v>0</v>
      </c>
      <c r="G116" s="302">
        <f t="shared" ref="G116" si="8">SUM(F116:F122)</f>
        <v>0</v>
      </c>
    </row>
    <row r="117" spans="1:7" ht="19.899999999999999" customHeight="1" thickTop="1" thickBot="1">
      <c r="A117" s="29" t="s">
        <v>71</v>
      </c>
      <c r="B117" s="29">
        <v>44236</v>
      </c>
      <c r="C117" s="4"/>
      <c r="D117" s="4"/>
      <c r="E117" s="15"/>
      <c r="F117" s="32">
        <f t="shared" si="1"/>
        <v>0</v>
      </c>
      <c r="G117" s="303"/>
    </row>
    <row r="118" spans="1:7" ht="19.899999999999999" customHeight="1" thickTop="1" thickBot="1">
      <c r="A118" s="6" t="s">
        <v>72</v>
      </c>
      <c r="B118" s="6">
        <v>44237</v>
      </c>
      <c r="C118" s="4"/>
      <c r="D118" s="4"/>
      <c r="E118" s="15"/>
      <c r="F118" s="32">
        <f t="shared" si="1"/>
        <v>0</v>
      </c>
      <c r="G118" s="303"/>
    </row>
    <row r="119" spans="1:7" ht="19.899999999999999" customHeight="1" thickTop="1" thickBot="1">
      <c r="A119" s="6" t="s">
        <v>73</v>
      </c>
      <c r="B119" s="6">
        <v>44238</v>
      </c>
      <c r="C119" s="4"/>
      <c r="D119" s="4"/>
      <c r="E119" s="15"/>
      <c r="F119" s="32">
        <f t="shared" si="1"/>
        <v>0</v>
      </c>
      <c r="G119" s="303"/>
    </row>
    <row r="120" spans="1:7" ht="19.899999999999999" customHeight="1" thickTop="1" thickBot="1">
      <c r="A120" s="6" t="s">
        <v>74</v>
      </c>
      <c r="B120" s="6">
        <v>44239</v>
      </c>
      <c r="C120" s="4"/>
      <c r="D120" s="4"/>
      <c r="E120" s="15"/>
      <c r="F120" s="32">
        <f t="shared" si="1"/>
        <v>0</v>
      </c>
      <c r="G120" s="303"/>
    </row>
    <row r="121" spans="1:7" ht="19.899999999999999" customHeight="1" thickTop="1" thickBot="1">
      <c r="A121" s="6" t="s">
        <v>75</v>
      </c>
      <c r="B121" s="6">
        <v>44240</v>
      </c>
      <c r="C121" s="4"/>
      <c r="D121" s="4"/>
      <c r="E121" s="15"/>
      <c r="F121" s="32">
        <f t="shared" si="1"/>
        <v>0</v>
      </c>
      <c r="G121" s="303"/>
    </row>
    <row r="122" spans="1:7" ht="19.899999999999999" customHeight="1" thickTop="1" thickBot="1">
      <c r="A122" s="16" t="s">
        <v>76</v>
      </c>
      <c r="B122" s="16">
        <v>44241</v>
      </c>
      <c r="C122" s="4"/>
      <c r="D122" s="4"/>
      <c r="E122" s="15"/>
      <c r="F122" s="32">
        <f t="shared" si="1"/>
        <v>0</v>
      </c>
      <c r="G122" s="304"/>
    </row>
    <row r="123" spans="1:7" ht="19.899999999999999" customHeight="1" thickTop="1" thickBot="1">
      <c r="A123" s="23" t="s">
        <v>69</v>
      </c>
      <c r="B123" s="24">
        <v>44242</v>
      </c>
      <c r="C123" s="25"/>
      <c r="D123" s="25"/>
      <c r="E123" s="26"/>
      <c r="F123" s="27">
        <f t="shared" si="1"/>
        <v>0</v>
      </c>
      <c r="G123" s="302">
        <f t="shared" ref="G123" si="9">SUM(F123:F129)</f>
        <v>0</v>
      </c>
    </row>
    <row r="124" spans="1:7" ht="19.899999999999999" customHeight="1" thickTop="1" thickBot="1">
      <c r="A124" s="28" t="s">
        <v>71</v>
      </c>
      <c r="B124" s="29">
        <v>44243</v>
      </c>
      <c r="C124" s="30"/>
      <c r="D124" s="30"/>
      <c r="E124" s="31"/>
      <c r="F124" s="32">
        <f t="shared" si="1"/>
        <v>0</v>
      </c>
      <c r="G124" s="303"/>
    </row>
    <row r="125" spans="1:7" ht="19.899999999999999" customHeight="1" thickTop="1" thickBot="1">
      <c r="A125" s="28" t="s">
        <v>72</v>
      </c>
      <c r="B125" s="29">
        <v>44244</v>
      </c>
      <c r="C125" s="30"/>
      <c r="D125" s="30"/>
      <c r="E125" s="31"/>
      <c r="F125" s="32">
        <f t="shared" si="1"/>
        <v>0</v>
      </c>
      <c r="G125" s="303"/>
    </row>
    <row r="126" spans="1:7" ht="19.899999999999999" customHeight="1" thickTop="1" thickBot="1">
      <c r="A126" s="28" t="s">
        <v>73</v>
      </c>
      <c r="B126" s="29">
        <v>44245</v>
      </c>
      <c r="C126" s="30"/>
      <c r="D126" s="30"/>
      <c r="E126" s="31"/>
      <c r="F126" s="32">
        <f t="shared" si="1"/>
        <v>0</v>
      </c>
      <c r="G126" s="303"/>
    </row>
    <row r="127" spans="1:7" ht="19.899999999999999" customHeight="1" thickTop="1" thickBot="1">
      <c r="A127" s="28" t="s">
        <v>74</v>
      </c>
      <c r="B127" s="29">
        <v>44246</v>
      </c>
      <c r="C127" s="30"/>
      <c r="D127" s="30"/>
      <c r="E127" s="31"/>
      <c r="F127" s="32">
        <f t="shared" si="1"/>
        <v>0</v>
      </c>
      <c r="G127" s="303"/>
    </row>
    <row r="128" spans="1:7" ht="19.899999999999999" customHeight="1" thickTop="1" thickBot="1">
      <c r="A128" s="28" t="s">
        <v>75</v>
      </c>
      <c r="B128" s="29">
        <v>44247</v>
      </c>
      <c r="C128" s="30"/>
      <c r="D128" s="30"/>
      <c r="E128" s="31"/>
      <c r="F128" s="32">
        <f t="shared" si="1"/>
        <v>0</v>
      </c>
      <c r="G128" s="303"/>
    </row>
    <row r="129" spans="1:7" ht="19.899999999999999" customHeight="1" thickTop="1" thickBot="1">
      <c r="A129" s="28" t="s">
        <v>76</v>
      </c>
      <c r="B129" s="29">
        <v>44248</v>
      </c>
      <c r="C129" s="30"/>
      <c r="D129" s="30"/>
      <c r="E129" s="31"/>
      <c r="F129" s="32">
        <f t="shared" si="1"/>
        <v>0</v>
      </c>
      <c r="G129" s="304"/>
    </row>
    <row r="130" spans="1:7" ht="19.899999999999999" customHeight="1" thickTop="1" thickBot="1">
      <c r="A130" s="125" t="s">
        <v>69</v>
      </c>
      <c r="B130" s="124">
        <v>44249</v>
      </c>
      <c r="C130" s="122"/>
      <c r="D130" s="122"/>
      <c r="E130" s="123"/>
      <c r="F130" s="121">
        <f t="shared" si="1"/>
        <v>0</v>
      </c>
      <c r="G130" s="302">
        <f t="shared" ref="G130" si="10">SUM(F130:F136)</f>
        <v>0</v>
      </c>
    </row>
    <row r="131" spans="1:7" ht="19.899999999999999" customHeight="1" thickTop="1" thickBot="1">
      <c r="A131" s="17" t="s">
        <v>71</v>
      </c>
      <c r="B131" s="17">
        <v>44250</v>
      </c>
      <c r="C131" s="30"/>
      <c r="D131" s="30"/>
      <c r="E131" s="31"/>
      <c r="F131" s="32">
        <f t="shared" si="1"/>
        <v>0</v>
      </c>
      <c r="G131" s="303"/>
    </row>
    <row r="132" spans="1:7" ht="19.899999999999999" customHeight="1" thickTop="1" thickBot="1">
      <c r="A132" s="29" t="s">
        <v>72</v>
      </c>
      <c r="B132" s="29">
        <v>44251</v>
      </c>
      <c r="C132" s="4"/>
      <c r="D132" s="4"/>
      <c r="E132" s="15"/>
      <c r="F132" s="32">
        <f t="shared" ref="F132:F195" si="11" xml:space="preserve"> (E132/60)</f>
        <v>0</v>
      </c>
      <c r="G132" s="303"/>
    </row>
    <row r="133" spans="1:7" ht="19.899999999999999" customHeight="1" thickTop="1" thickBot="1">
      <c r="A133" s="6" t="s">
        <v>73</v>
      </c>
      <c r="B133" s="6">
        <v>44252</v>
      </c>
      <c r="C133" s="4"/>
      <c r="D133" s="4"/>
      <c r="E133" s="15"/>
      <c r="F133" s="32">
        <f t="shared" si="11"/>
        <v>0</v>
      </c>
      <c r="G133" s="303"/>
    </row>
    <row r="134" spans="1:7" ht="19.899999999999999" customHeight="1" thickTop="1" thickBot="1">
      <c r="A134" s="6" t="s">
        <v>74</v>
      </c>
      <c r="B134" s="6">
        <v>44253</v>
      </c>
      <c r="C134" s="4"/>
      <c r="D134" s="4"/>
      <c r="E134" s="15"/>
      <c r="F134" s="32">
        <f t="shared" si="11"/>
        <v>0</v>
      </c>
      <c r="G134" s="303"/>
    </row>
    <row r="135" spans="1:7" ht="19.899999999999999" customHeight="1" thickTop="1" thickBot="1">
      <c r="A135" s="6" t="s">
        <v>75</v>
      </c>
      <c r="B135" s="6">
        <v>44254</v>
      </c>
      <c r="C135" s="4"/>
      <c r="D135" s="4"/>
      <c r="E135" s="15"/>
      <c r="F135" s="32">
        <f t="shared" si="11"/>
        <v>0</v>
      </c>
      <c r="G135" s="303"/>
    </row>
    <row r="136" spans="1:7" ht="19.899999999999999" customHeight="1" thickTop="1" thickBot="1">
      <c r="A136" s="16" t="s">
        <v>76</v>
      </c>
      <c r="B136" s="16">
        <v>44255</v>
      </c>
      <c r="C136" s="4"/>
      <c r="D136" s="4"/>
      <c r="E136" s="15"/>
      <c r="F136" s="32">
        <f t="shared" si="11"/>
        <v>0</v>
      </c>
      <c r="G136" s="304"/>
    </row>
    <row r="137" spans="1:7" ht="19.899999999999999" customHeight="1" thickTop="1" thickBot="1">
      <c r="A137" s="23" t="s">
        <v>69</v>
      </c>
      <c r="B137" s="24">
        <v>44256</v>
      </c>
      <c r="C137" s="25"/>
      <c r="D137" s="25"/>
      <c r="E137" s="26"/>
      <c r="F137" s="27">
        <f t="shared" si="11"/>
        <v>0</v>
      </c>
      <c r="G137" s="302">
        <f t="shared" ref="G137" si="12">SUM(F137:F143)</f>
        <v>0</v>
      </c>
    </row>
    <row r="138" spans="1:7" ht="19.899999999999999" customHeight="1" thickTop="1" thickBot="1">
      <c r="A138" s="28" t="s">
        <v>71</v>
      </c>
      <c r="B138" s="29">
        <v>44257</v>
      </c>
      <c r="C138" s="30"/>
      <c r="D138" s="30"/>
      <c r="E138" s="31"/>
      <c r="F138" s="32">
        <f t="shared" si="11"/>
        <v>0</v>
      </c>
      <c r="G138" s="303"/>
    </row>
    <row r="139" spans="1:7" ht="19.899999999999999" customHeight="1" thickTop="1" thickBot="1">
      <c r="A139" s="28" t="s">
        <v>72</v>
      </c>
      <c r="B139" s="29">
        <v>44258</v>
      </c>
      <c r="C139" s="30"/>
      <c r="D139" s="30"/>
      <c r="E139" s="31"/>
      <c r="F139" s="32">
        <f t="shared" si="11"/>
        <v>0</v>
      </c>
      <c r="G139" s="303"/>
    </row>
    <row r="140" spans="1:7" ht="19.899999999999999" customHeight="1" thickTop="1" thickBot="1">
      <c r="A140" s="28" t="s">
        <v>73</v>
      </c>
      <c r="B140" s="29">
        <v>44259</v>
      </c>
      <c r="C140" s="30"/>
      <c r="D140" s="30"/>
      <c r="E140" s="31"/>
      <c r="F140" s="32">
        <f t="shared" si="11"/>
        <v>0</v>
      </c>
      <c r="G140" s="303"/>
    </row>
    <row r="141" spans="1:7" ht="19.899999999999999" customHeight="1" thickTop="1" thickBot="1">
      <c r="A141" s="28" t="s">
        <v>74</v>
      </c>
      <c r="B141" s="29">
        <v>44260</v>
      </c>
      <c r="C141" s="30"/>
      <c r="D141" s="30"/>
      <c r="E141" s="31"/>
      <c r="F141" s="32">
        <f t="shared" si="11"/>
        <v>0</v>
      </c>
      <c r="G141" s="303"/>
    </row>
    <row r="142" spans="1:7" ht="19.899999999999999" customHeight="1" thickTop="1" thickBot="1">
      <c r="A142" s="28" t="s">
        <v>75</v>
      </c>
      <c r="B142" s="29">
        <v>44261</v>
      </c>
      <c r="C142" s="30"/>
      <c r="D142" s="30"/>
      <c r="E142" s="31"/>
      <c r="F142" s="32">
        <f t="shared" si="11"/>
        <v>0</v>
      </c>
      <c r="G142" s="303"/>
    </row>
    <row r="143" spans="1:7" ht="19.899999999999999" customHeight="1" thickTop="1" thickBot="1">
      <c r="A143" s="125" t="s">
        <v>76</v>
      </c>
      <c r="B143" s="124">
        <v>44262</v>
      </c>
      <c r="C143" s="122"/>
      <c r="D143" s="122"/>
      <c r="E143" s="123"/>
      <c r="F143" s="121">
        <f t="shared" si="11"/>
        <v>0</v>
      </c>
      <c r="G143" s="304"/>
    </row>
    <row r="144" spans="1:7" ht="19.899999999999999" customHeight="1" thickTop="1" thickBot="1">
      <c r="A144" s="17" t="s">
        <v>69</v>
      </c>
      <c r="B144" s="17">
        <v>44263</v>
      </c>
      <c r="C144" s="30"/>
      <c r="D144" s="30"/>
      <c r="E144" s="31"/>
      <c r="F144" s="32">
        <f t="shared" si="11"/>
        <v>0</v>
      </c>
      <c r="G144" s="302">
        <f t="shared" ref="G144" si="13">SUM(F144:F150)</f>
        <v>0</v>
      </c>
    </row>
    <row r="145" spans="1:7" ht="19.899999999999999" customHeight="1" thickTop="1" thickBot="1">
      <c r="A145" s="29" t="s">
        <v>71</v>
      </c>
      <c r="B145" s="29">
        <v>44264</v>
      </c>
      <c r="C145" s="4"/>
      <c r="D145" s="4"/>
      <c r="E145" s="15"/>
      <c r="F145" s="32">
        <f t="shared" si="11"/>
        <v>0</v>
      </c>
      <c r="G145" s="303"/>
    </row>
    <row r="146" spans="1:7" ht="19.899999999999999" customHeight="1" thickTop="1" thickBot="1">
      <c r="A146" s="6" t="s">
        <v>72</v>
      </c>
      <c r="B146" s="6">
        <v>44265</v>
      </c>
      <c r="C146" s="4"/>
      <c r="D146" s="4"/>
      <c r="E146" s="15"/>
      <c r="F146" s="32">
        <f t="shared" si="11"/>
        <v>0</v>
      </c>
      <c r="G146" s="303"/>
    </row>
    <row r="147" spans="1:7" ht="19.899999999999999" customHeight="1" thickTop="1" thickBot="1">
      <c r="A147" s="6" t="s">
        <v>73</v>
      </c>
      <c r="B147" s="6">
        <v>44266</v>
      </c>
      <c r="C147" s="4"/>
      <c r="D147" s="4"/>
      <c r="E147" s="15"/>
      <c r="F147" s="32">
        <f t="shared" si="11"/>
        <v>0</v>
      </c>
      <c r="G147" s="303"/>
    </row>
    <row r="148" spans="1:7" ht="19.899999999999999" customHeight="1" thickTop="1" thickBot="1">
      <c r="A148" s="6" t="s">
        <v>74</v>
      </c>
      <c r="B148" s="6">
        <v>44267</v>
      </c>
      <c r="C148" s="4"/>
      <c r="D148" s="4"/>
      <c r="E148" s="15"/>
      <c r="F148" s="32">
        <f t="shared" si="11"/>
        <v>0</v>
      </c>
      <c r="G148" s="303"/>
    </row>
    <row r="149" spans="1:7" ht="19.899999999999999" customHeight="1" thickTop="1" thickBot="1">
      <c r="A149" s="6" t="s">
        <v>75</v>
      </c>
      <c r="B149" s="6">
        <v>44268</v>
      </c>
      <c r="C149" s="4"/>
      <c r="D149" s="4"/>
      <c r="E149" s="15"/>
      <c r="F149" s="32">
        <f t="shared" si="11"/>
        <v>0</v>
      </c>
      <c r="G149" s="303"/>
    </row>
    <row r="150" spans="1:7" ht="19.899999999999999" customHeight="1" thickTop="1" thickBot="1">
      <c r="A150" s="16" t="s">
        <v>76</v>
      </c>
      <c r="B150" s="16">
        <v>44269</v>
      </c>
      <c r="C150" s="4"/>
      <c r="D150" s="4"/>
      <c r="E150" s="15"/>
      <c r="F150" s="32">
        <f t="shared" si="11"/>
        <v>0</v>
      </c>
      <c r="G150" s="304"/>
    </row>
    <row r="151" spans="1:7" ht="19.899999999999999" customHeight="1" thickTop="1" thickBot="1">
      <c r="A151" s="23" t="s">
        <v>69</v>
      </c>
      <c r="B151" s="24">
        <v>44270</v>
      </c>
      <c r="C151" s="25"/>
      <c r="D151" s="25"/>
      <c r="E151" s="26"/>
      <c r="F151" s="27">
        <f t="shared" si="11"/>
        <v>0</v>
      </c>
      <c r="G151" s="302">
        <f t="shared" ref="G151" si="14">SUM(F151:F157)</f>
        <v>0</v>
      </c>
    </row>
    <row r="152" spans="1:7" ht="19.899999999999999" customHeight="1" thickTop="1" thickBot="1">
      <c r="A152" s="28" t="s">
        <v>71</v>
      </c>
      <c r="B152" s="29">
        <v>44271</v>
      </c>
      <c r="C152" s="30"/>
      <c r="D152" s="30"/>
      <c r="E152" s="31"/>
      <c r="F152" s="32">
        <f t="shared" si="11"/>
        <v>0</v>
      </c>
      <c r="G152" s="303"/>
    </row>
    <row r="153" spans="1:7" ht="19.899999999999999" customHeight="1" thickTop="1" thickBot="1">
      <c r="A153" s="28" t="s">
        <v>72</v>
      </c>
      <c r="B153" s="29">
        <v>44272</v>
      </c>
      <c r="C153" s="30"/>
      <c r="D153" s="30"/>
      <c r="E153" s="31"/>
      <c r="F153" s="32">
        <f t="shared" si="11"/>
        <v>0</v>
      </c>
      <c r="G153" s="303"/>
    </row>
    <row r="154" spans="1:7" ht="19.899999999999999" customHeight="1" thickTop="1" thickBot="1">
      <c r="A154" s="28" t="s">
        <v>73</v>
      </c>
      <c r="B154" s="29">
        <v>44273</v>
      </c>
      <c r="C154" s="30"/>
      <c r="D154" s="30"/>
      <c r="E154" s="31"/>
      <c r="F154" s="32">
        <f t="shared" si="11"/>
        <v>0</v>
      </c>
      <c r="G154" s="303"/>
    </row>
    <row r="155" spans="1:7" ht="19.899999999999999" customHeight="1" thickTop="1" thickBot="1">
      <c r="A155" s="28" t="s">
        <v>74</v>
      </c>
      <c r="B155" s="29">
        <v>44274</v>
      </c>
      <c r="C155" s="30"/>
      <c r="D155" s="30"/>
      <c r="E155" s="31"/>
      <c r="F155" s="32">
        <f t="shared" si="11"/>
        <v>0</v>
      </c>
      <c r="G155" s="303"/>
    </row>
    <row r="156" spans="1:7" ht="19.899999999999999" customHeight="1" thickTop="1" thickBot="1">
      <c r="A156" s="28" t="s">
        <v>75</v>
      </c>
      <c r="B156" s="29">
        <v>44275</v>
      </c>
      <c r="C156" s="30"/>
      <c r="D156" s="30"/>
      <c r="E156" s="31"/>
      <c r="F156" s="32">
        <f t="shared" si="11"/>
        <v>0</v>
      </c>
      <c r="G156" s="303"/>
    </row>
    <row r="157" spans="1:7" ht="19.899999999999999" customHeight="1" thickTop="1" thickBot="1">
      <c r="A157" s="28" t="s">
        <v>76</v>
      </c>
      <c r="B157" s="29">
        <v>44276</v>
      </c>
      <c r="C157" s="30"/>
      <c r="D157" s="30"/>
      <c r="E157" s="31"/>
      <c r="F157" s="32">
        <f t="shared" si="11"/>
        <v>0</v>
      </c>
      <c r="G157" s="304"/>
    </row>
    <row r="158" spans="1:7" ht="19.899999999999999" customHeight="1" thickTop="1" thickBot="1">
      <c r="A158" s="125" t="s">
        <v>69</v>
      </c>
      <c r="B158" s="124">
        <v>44277</v>
      </c>
      <c r="C158" s="122"/>
      <c r="D158" s="122"/>
      <c r="E158" s="123"/>
      <c r="F158" s="121">
        <f t="shared" si="11"/>
        <v>0</v>
      </c>
      <c r="G158" s="302">
        <f t="shared" ref="G158" si="15">SUM(F158:F164)</f>
        <v>0</v>
      </c>
    </row>
    <row r="159" spans="1:7" ht="19.899999999999999" customHeight="1" thickTop="1" thickBot="1">
      <c r="A159" s="17" t="s">
        <v>71</v>
      </c>
      <c r="B159" s="17">
        <v>44278</v>
      </c>
      <c r="C159" s="30"/>
      <c r="D159" s="30"/>
      <c r="E159" s="31"/>
      <c r="F159" s="32">
        <f t="shared" si="11"/>
        <v>0</v>
      </c>
      <c r="G159" s="303"/>
    </row>
    <row r="160" spans="1:7" ht="19.899999999999999" customHeight="1" thickTop="1" thickBot="1">
      <c r="A160" s="29" t="s">
        <v>72</v>
      </c>
      <c r="B160" s="29">
        <v>44279</v>
      </c>
      <c r="C160" s="4"/>
      <c r="D160" s="4"/>
      <c r="E160" s="15"/>
      <c r="F160" s="32">
        <f t="shared" si="11"/>
        <v>0</v>
      </c>
      <c r="G160" s="303"/>
    </row>
    <row r="161" spans="1:7" ht="19.899999999999999" customHeight="1" thickTop="1" thickBot="1">
      <c r="A161" s="6" t="s">
        <v>73</v>
      </c>
      <c r="B161" s="6">
        <v>44280</v>
      </c>
      <c r="C161" s="4"/>
      <c r="D161" s="4"/>
      <c r="E161" s="15"/>
      <c r="F161" s="32">
        <f t="shared" si="11"/>
        <v>0</v>
      </c>
      <c r="G161" s="303"/>
    </row>
    <row r="162" spans="1:7" ht="19.899999999999999" customHeight="1" thickTop="1" thickBot="1">
      <c r="A162" s="6" t="s">
        <v>74</v>
      </c>
      <c r="B162" s="6">
        <v>44281</v>
      </c>
      <c r="C162" s="4"/>
      <c r="D162" s="4"/>
      <c r="E162" s="15"/>
      <c r="F162" s="32">
        <f t="shared" si="11"/>
        <v>0</v>
      </c>
      <c r="G162" s="303"/>
    </row>
    <row r="163" spans="1:7" ht="19.899999999999999" customHeight="1" thickTop="1" thickBot="1">
      <c r="A163" s="6" t="s">
        <v>75</v>
      </c>
      <c r="B163" s="6">
        <v>44282</v>
      </c>
      <c r="C163" s="4"/>
      <c r="D163" s="4"/>
      <c r="E163" s="15"/>
      <c r="F163" s="32">
        <f t="shared" si="11"/>
        <v>0</v>
      </c>
      <c r="G163" s="303"/>
    </row>
    <row r="164" spans="1:7" ht="19.899999999999999" customHeight="1" thickTop="1" thickBot="1">
      <c r="A164" s="124" t="s">
        <v>76</v>
      </c>
      <c r="B164" s="124">
        <v>44283</v>
      </c>
      <c r="C164" s="122"/>
      <c r="D164" s="122"/>
      <c r="E164" s="123"/>
      <c r="F164" s="121">
        <f t="shared" si="11"/>
        <v>0</v>
      </c>
      <c r="G164" s="304"/>
    </row>
    <row r="165" spans="1:7" ht="19.899999999999999" customHeight="1" thickTop="1" thickBot="1">
      <c r="A165" s="17" t="s">
        <v>69</v>
      </c>
      <c r="B165" s="17">
        <v>44284</v>
      </c>
      <c r="C165" s="30"/>
      <c r="D165" s="30"/>
      <c r="E165" s="31"/>
      <c r="F165" s="32">
        <f t="shared" si="11"/>
        <v>0</v>
      </c>
      <c r="G165" s="302">
        <f t="shared" ref="G165" si="16">SUM(F165:F171)</f>
        <v>0</v>
      </c>
    </row>
    <row r="166" spans="1:7" ht="19.899999999999999" customHeight="1" thickTop="1" thickBot="1">
      <c r="A166" s="29" t="s">
        <v>71</v>
      </c>
      <c r="B166" s="29">
        <v>44285</v>
      </c>
      <c r="C166" s="4"/>
      <c r="D166" s="4"/>
      <c r="E166" s="15"/>
      <c r="F166" s="32">
        <f t="shared" si="11"/>
        <v>0</v>
      </c>
      <c r="G166" s="303"/>
    </row>
    <row r="167" spans="1:7" ht="19.899999999999999" customHeight="1" thickTop="1" thickBot="1">
      <c r="A167" s="6" t="s">
        <v>72</v>
      </c>
      <c r="B167" s="6">
        <v>44286</v>
      </c>
      <c r="C167" s="4"/>
      <c r="D167" s="4"/>
      <c r="E167" s="15"/>
      <c r="F167" s="32">
        <f t="shared" si="11"/>
        <v>0</v>
      </c>
      <c r="G167" s="303"/>
    </row>
    <row r="168" spans="1:7" ht="19.899999999999999" customHeight="1" thickTop="1" thickBot="1">
      <c r="A168" s="6" t="s">
        <v>73</v>
      </c>
      <c r="B168" s="6">
        <v>44287</v>
      </c>
      <c r="C168" s="4"/>
      <c r="D168" s="4"/>
      <c r="E168" s="15"/>
      <c r="F168" s="32">
        <f t="shared" si="11"/>
        <v>0</v>
      </c>
      <c r="G168" s="303"/>
    </row>
    <row r="169" spans="1:7" ht="19.899999999999999" customHeight="1" thickTop="1" thickBot="1">
      <c r="A169" s="6" t="s">
        <v>74</v>
      </c>
      <c r="B169" s="6">
        <v>44288</v>
      </c>
      <c r="C169" s="4"/>
      <c r="D169" s="4"/>
      <c r="E169" s="15"/>
      <c r="F169" s="32">
        <f t="shared" si="11"/>
        <v>0</v>
      </c>
      <c r="G169" s="303"/>
    </row>
    <row r="170" spans="1:7" ht="19.899999999999999" customHeight="1" thickTop="1" thickBot="1">
      <c r="A170" s="6" t="s">
        <v>75</v>
      </c>
      <c r="B170" s="6">
        <v>44289</v>
      </c>
      <c r="C170" s="4"/>
      <c r="D170" s="4"/>
      <c r="E170" s="15"/>
      <c r="F170" s="32">
        <f t="shared" si="11"/>
        <v>0</v>
      </c>
      <c r="G170" s="303"/>
    </row>
    <row r="171" spans="1:7" ht="19.899999999999999" customHeight="1" thickTop="1" thickBot="1">
      <c r="A171" s="124" t="s">
        <v>76</v>
      </c>
      <c r="B171" s="124">
        <v>44290</v>
      </c>
      <c r="C171" s="122"/>
      <c r="D171" s="122"/>
      <c r="E171" s="123"/>
      <c r="F171" s="121">
        <f t="shared" si="11"/>
        <v>0</v>
      </c>
      <c r="G171" s="304"/>
    </row>
    <row r="172" spans="1:7" ht="19.899999999999999" customHeight="1" thickTop="1" thickBot="1">
      <c r="A172" s="17" t="s">
        <v>69</v>
      </c>
      <c r="B172" s="17">
        <v>44291</v>
      </c>
      <c r="C172" s="30"/>
      <c r="D172" s="30"/>
      <c r="E172" s="31"/>
      <c r="F172" s="32">
        <f t="shared" si="11"/>
        <v>0</v>
      </c>
      <c r="G172" s="302">
        <f t="shared" ref="G172" si="17">SUM(F172:F178)</f>
        <v>0</v>
      </c>
    </row>
    <row r="173" spans="1:7" ht="19.899999999999999" customHeight="1" thickTop="1" thickBot="1">
      <c r="A173" s="29" t="s">
        <v>71</v>
      </c>
      <c r="B173" s="29">
        <v>44292</v>
      </c>
      <c r="C173" s="4"/>
      <c r="D173" s="4"/>
      <c r="E173" s="15"/>
      <c r="F173" s="32">
        <f t="shared" si="11"/>
        <v>0</v>
      </c>
      <c r="G173" s="303"/>
    </row>
    <row r="174" spans="1:7" ht="19.899999999999999" customHeight="1" thickTop="1" thickBot="1">
      <c r="A174" s="6" t="s">
        <v>72</v>
      </c>
      <c r="B174" s="6">
        <v>44293</v>
      </c>
      <c r="C174" s="4"/>
      <c r="D174" s="4"/>
      <c r="E174" s="15"/>
      <c r="F174" s="32">
        <f t="shared" si="11"/>
        <v>0</v>
      </c>
      <c r="G174" s="303"/>
    </row>
    <row r="175" spans="1:7" ht="19.899999999999999" customHeight="1" thickTop="1" thickBot="1">
      <c r="A175" s="6" t="s">
        <v>73</v>
      </c>
      <c r="B175" s="6">
        <v>44294</v>
      </c>
      <c r="C175" s="4"/>
      <c r="D175" s="4"/>
      <c r="E175" s="15"/>
      <c r="F175" s="32">
        <f t="shared" si="11"/>
        <v>0</v>
      </c>
      <c r="G175" s="303"/>
    </row>
    <row r="176" spans="1:7" ht="19.899999999999999" customHeight="1" thickTop="1" thickBot="1">
      <c r="A176" s="6" t="s">
        <v>74</v>
      </c>
      <c r="B176" s="6">
        <v>44295</v>
      </c>
      <c r="C176" s="4"/>
      <c r="D176" s="4"/>
      <c r="E176" s="15"/>
      <c r="F176" s="32">
        <f t="shared" si="11"/>
        <v>0</v>
      </c>
      <c r="G176" s="303"/>
    </row>
    <row r="177" spans="1:7" ht="19.899999999999999" customHeight="1" thickTop="1" thickBot="1">
      <c r="A177" s="6" t="s">
        <v>75</v>
      </c>
      <c r="B177" s="6">
        <v>44296</v>
      </c>
      <c r="C177" s="4"/>
      <c r="D177" s="4"/>
      <c r="E177" s="15"/>
      <c r="F177" s="32">
        <f t="shared" si="11"/>
        <v>0</v>
      </c>
      <c r="G177" s="303"/>
    </row>
    <row r="178" spans="1:7" ht="19.899999999999999" customHeight="1" thickTop="1" thickBot="1">
      <c r="A178" s="124" t="s">
        <v>76</v>
      </c>
      <c r="B178" s="124">
        <v>44297</v>
      </c>
      <c r="C178" s="122"/>
      <c r="D178" s="122"/>
      <c r="E178" s="123"/>
      <c r="F178" s="121">
        <f t="shared" si="11"/>
        <v>0</v>
      </c>
      <c r="G178" s="304"/>
    </row>
    <row r="179" spans="1:7" ht="19.899999999999999" customHeight="1" thickTop="1" thickBot="1">
      <c r="A179" s="17" t="s">
        <v>69</v>
      </c>
      <c r="B179" s="17">
        <v>44298</v>
      </c>
      <c r="C179" s="30"/>
      <c r="D179" s="30"/>
      <c r="E179" s="31"/>
      <c r="F179" s="32">
        <f t="shared" si="11"/>
        <v>0</v>
      </c>
      <c r="G179" s="302">
        <f t="shared" ref="G179" si="18">SUM(F179:F185)</f>
        <v>0</v>
      </c>
    </row>
    <row r="180" spans="1:7" ht="19.899999999999999" customHeight="1" thickTop="1" thickBot="1">
      <c r="A180" s="29" t="s">
        <v>71</v>
      </c>
      <c r="B180" s="29">
        <v>44299</v>
      </c>
      <c r="C180" s="4"/>
      <c r="D180" s="4"/>
      <c r="E180" s="15"/>
      <c r="F180" s="32">
        <f t="shared" si="11"/>
        <v>0</v>
      </c>
      <c r="G180" s="303"/>
    </row>
    <row r="181" spans="1:7" ht="19.899999999999999" customHeight="1" thickTop="1" thickBot="1">
      <c r="A181" s="6" t="s">
        <v>72</v>
      </c>
      <c r="B181" s="6">
        <v>44300</v>
      </c>
      <c r="C181" s="4"/>
      <c r="D181" s="4"/>
      <c r="E181" s="15"/>
      <c r="F181" s="32">
        <f t="shared" si="11"/>
        <v>0</v>
      </c>
      <c r="G181" s="303"/>
    </row>
    <row r="182" spans="1:7" ht="19.899999999999999" customHeight="1" thickTop="1" thickBot="1">
      <c r="A182" s="6" t="s">
        <v>73</v>
      </c>
      <c r="B182" s="6">
        <v>44301</v>
      </c>
      <c r="C182" s="4"/>
      <c r="D182" s="4"/>
      <c r="E182" s="15"/>
      <c r="F182" s="32">
        <f t="shared" si="11"/>
        <v>0</v>
      </c>
      <c r="G182" s="303"/>
    </row>
    <row r="183" spans="1:7" ht="19.899999999999999" customHeight="1" thickTop="1" thickBot="1">
      <c r="A183" s="6" t="s">
        <v>74</v>
      </c>
      <c r="B183" s="6">
        <v>44302</v>
      </c>
      <c r="C183" s="4"/>
      <c r="D183" s="4"/>
      <c r="E183" s="15"/>
      <c r="F183" s="32">
        <f t="shared" si="11"/>
        <v>0</v>
      </c>
      <c r="G183" s="303"/>
    </row>
    <row r="184" spans="1:7" ht="19.899999999999999" customHeight="1" thickTop="1" thickBot="1">
      <c r="A184" s="6" t="s">
        <v>75</v>
      </c>
      <c r="B184" s="6">
        <v>44303</v>
      </c>
      <c r="C184" s="4"/>
      <c r="D184" s="4"/>
      <c r="E184" s="15"/>
      <c r="F184" s="32">
        <f t="shared" si="11"/>
        <v>0</v>
      </c>
      <c r="G184" s="303"/>
    </row>
    <row r="185" spans="1:7" ht="19.899999999999999" customHeight="1" thickTop="1" thickBot="1">
      <c r="A185" s="124" t="s">
        <v>76</v>
      </c>
      <c r="B185" s="124">
        <v>44304</v>
      </c>
      <c r="C185" s="122"/>
      <c r="D185" s="122"/>
      <c r="E185" s="123"/>
      <c r="F185" s="121">
        <f t="shared" si="11"/>
        <v>0</v>
      </c>
      <c r="G185" s="304"/>
    </row>
    <row r="186" spans="1:7" ht="19.899999999999999" customHeight="1" thickTop="1" thickBot="1">
      <c r="A186" s="17" t="s">
        <v>69</v>
      </c>
      <c r="B186" s="17">
        <v>44305</v>
      </c>
      <c r="C186" s="30"/>
      <c r="D186" s="30"/>
      <c r="E186" s="31"/>
      <c r="F186" s="32">
        <f t="shared" si="11"/>
        <v>0</v>
      </c>
      <c r="G186" s="302">
        <f t="shared" ref="G186" si="19">SUM(F186:F192)</f>
        <v>0</v>
      </c>
    </row>
    <row r="187" spans="1:7" ht="19.899999999999999" customHeight="1" thickTop="1" thickBot="1">
      <c r="A187" s="29" t="s">
        <v>71</v>
      </c>
      <c r="B187" s="29">
        <v>44306</v>
      </c>
      <c r="C187" s="4"/>
      <c r="D187" s="4"/>
      <c r="E187" s="15"/>
      <c r="F187" s="32">
        <f t="shared" si="11"/>
        <v>0</v>
      </c>
      <c r="G187" s="303"/>
    </row>
    <row r="188" spans="1:7" ht="19.899999999999999" customHeight="1" thickTop="1" thickBot="1">
      <c r="A188" s="6" t="s">
        <v>72</v>
      </c>
      <c r="B188" s="6">
        <v>44307</v>
      </c>
      <c r="C188" s="4"/>
      <c r="D188" s="4"/>
      <c r="E188" s="15"/>
      <c r="F188" s="32">
        <f t="shared" si="11"/>
        <v>0</v>
      </c>
      <c r="G188" s="303"/>
    </row>
    <row r="189" spans="1:7" ht="19.899999999999999" customHeight="1" thickTop="1" thickBot="1">
      <c r="A189" s="6" t="s">
        <v>73</v>
      </c>
      <c r="B189" s="6">
        <v>44308</v>
      </c>
      <c r="C189" s="4"/>
      <c r="D189" s="4"/>
      <c r="E189" s="15"/>
      <c r="F189" s="32">
        <f t="shared" si="11"/>
        <v>0</v>
      </c>
      <c r="G189" s="303"/>
    </row>
    <row r="190" spans="1:7" ht="19.899999999999999" customHeight="1" thickTop="1" thickBot="1">
      <c r="A190" s="6" t="s">
        <v>74</v>
      </c>
      <c r="B190" s="6">
        <v>44309</v>
      </c>
      <c r="C190" s="4"/>
      <c r="D190" s="4"/>
      <c r="E190" s="15"/>
      <c r="F190" s="32">
        <f t="shared" si="11"/>
        <v>0</v>
      </c>
      <c r="G190" s="303"/>
    </row>
    <row r="191" spans="1:7" ht="19.899999999999999" customHeight="1" thickTop="1" thickBot="1">
      <c r="A191" s="6" t="s">
        <v>75</v>
      </c>
      <c r="B191" s="6">
        <v>44310</v>
      </c>
      <c r="C191" s="4"/>
      <c r="D191" s="4"/>
      <c r="E191" s="15"/>
      <c r="F191" s="32">
        <f t="shared" si="11"/>
        <v>0</v>
      </c>
      <c r="G191" s="303"/>
    </row>
    <row r="192" spans="1:7" ht="19.899999999999999" customHeight="1" thickTop="1" thickBot="1">
      <c r="A192" s="124" t="s">
        <v>76</v>
      </c>
      <c r="B192" s="124">
        <v>44311</v>
      </c>
      <c r="C192" s="122"/>
      <c r="D192" s="122"/>
      <c r="E192" s="123"/>
      <c r="F192" s="121">
        <f t="shared" si="11"/>
        <v>0</v>
      </c>
      <c r="G192" s="304"/>
    </row>
    <row r="193" spans="1:7" ht="19.899999999999999" customHeight="1" thickTop="1" thickBot="1">
      <c r="A193" s="17" t="s">
        <v>69</v>
      </c>
      <c r="B193" s="17">
        <v>44312</v>
      </c>
      <c r="C193" s="30"/>
      <c r="D193" s="30"/>
      <c r="E193" s="31"/>
      <c r="F193" s="32">
        <f t="shared" si="11"/>
        <v>0</v>
      </c>
      <c r="G193" s="302">
        <f t="shared" ref="G193" si="20">SUM(F193:F199)</f>
        <v>0</v>
      </c>
    </row>
    <row r="194" spans="1:7" ht="19.899999999999999" customHeight="1" thickTop="1" thickBot="1">
      <c r="A194" s="29" t="s">
        <v>71</v>
      </c>
      <c r="B194" s="29">
        <v>44313</v>
      </c>
      <c r="C194" s="4"/>
      <c r="D194" s="4"/>
      <c r="E194" s="15"/>
      <c r="F194" s="32">
        <f t="shared" si="11"/>
        <v>0</v>
      </c>
      <c r="G194" s="303"/>
    </row>
    <row r="195" spans="1:7" ht="19.899999999999999" customHeight="1" thickTop="1" thickBot="1">
      <c r="A195" s="6" t="s">
        <v>72</v>
      </c>
      <c r="B195" s="6">
        <v>44314</v>
      </c>
      <c r="C195" s="4"/>
      <c r="D195" s="4"/>
      <c r="E195" s="15"/>
      <c r="F195" s="32">
        <f t="shared" si="11"/>
        <v>0</v>
      </c>
      <c r="G195" s="303"/>
    </row>
    <row r="196" spans="1:7" ht="19.899999999999999" customHeight="1" thickTop="1" thickBot="1">
      <c r="A196" s="6" t="s">
        <v>73</v>
      </c>
      <c r="B196" s="6">
        <v>44315</v>
      </c>
      <c r="C196" s="4"/>
      <c r="D196" s="4"/>
      <c r="E196" s="15"/>
      <c r="F196" s="32">
        <f t="shared" ref="F196:F246" si="21" xml:space="preserve"> (E196/60)</f>
        <v>0</v>
      </c>
      <c r="G196" s="303"/>
    </row>
    <row r="197" spans="1:7" ht="19.899999999999999" customHeight="1" thickTop="1" thickBot="1">
      <c r="A197" s="6" t="s">
        <v>74</v>
      </c>
      <c r="B197" s="6">
        <v>44316</v>
      </c>
      <c r="C197" s="4"/>
      <c r="D197" s="4"/>
      <c r="E197" s="15"/>
      <c r="F197" s="32">
        <f t="shared" si="21"/>
        <v>0</v>
      </c>
      <c r="G197" s="303"/>
    </row>
    <row r="198" spans="1:7" ht="19.899999999999999" customHeight="1" thickTop="1" thickBot="1">
      <c r="A198" s="6" t="s">
        <v>75</v>
      </c>
      <c r="B198" s="6">
        <v>44317</v>
      </c>
      <c r="C198" s="4"/>
      <c r="D198" s="4"/>
      <c r="E198" s="15"/>
      <c r="F198" s="32">
        <f t="shared" si="21"/>
        <v>0</v>
      </c>
      <c r="G198" s="303"/>
    </row>
    <row r="199" spans="1:7" ht="19.899999999999999" customHeight="1" thickTop="1" thickBot="1">
      <c r="A199" s="124" t="s">
        <v>76</v>
      </c>
      <c r="B199" s="124">
        <v>44318</v>
      </c>
      <c r="C199" s="122"/>
      <c r="D199" s="122"/>
      <c r="E199" s="123"/>
      <c r="F199" s="121">
        <f t="shared" si="21"/>
        <v>0</v>
      </c>
      <c r="G199" s="304"/>
    </row>
    <row r="200" spans="1:7" ht="19.899999999999999" customHeight="1" thickTop="1" thickBot="1">
      <c r="A200" s="17" t="s">
        <v>69</v>
      </c>
      <c r="B200" s="17">
        <v>44319</v>
      </c>
      <c r="C200" s="30"/>
      <c r="D200" s="30"/>
      <c r="E200" s="31"/>
      <c r="F200" s="32">
        <f t="shared" si="21"/>
        <v>0</v>
      </c>
      <c r="G200" s="302">
        <f t="shared" ref="G200" si="22">SUM(F200:F206)</f>
        <v>0</v>
      </c>
    </row>
    <row r="201" spans="1:7" ht="19.899999999999999" customHeight="1" thickTop="1" thickBot="1">
      <c r="A201" s="29" t="s">
        <v>71</v>
      </c>
      <c r="B201" s="29">
        <v>44320</v>
      </c>
      <c r="C201" s="4"/>
      <c r="D201" s="4"/>
      <c r="E201" s="15"/>
      <c r="F201" s="32">
        <f t="shared" si="21"/>
        <v>0</v>
      </c>
      <c r="G201" s="303"/>
    </row>
    <row r="202" spans="1:7" ht="19.899999999999999" customHeight="1" thickTop="1" thickBot="1">
      <c r="A202" s="6" t="s">
        <v>72</v>
      </c>
      <c r="B202" s="6">
        <v>44321</v>
      </c>
      <c r="C202" s="4"/>
      <c r="D202" s="4"/>
      <c r="E202" s="15"/>
      <c r="F202" s="32">
        <f t="shared" si="21"/>
        <v>0</v>
      </c>
      <c r="G202" s="303"/>
    </row>
    <row r="203" spans="1:7" ht="19.899999999999999" customHeight="1" thickTop="1" thickBot="1">
      <c r="A203" s="6" t="s">
        <v>73</v>
      </c>
      <c r="B203" s="6">
        <v>44322</v>
      </c>
      <c r="C203" s="4"/>
      <c r="D203" s="4"/>
      <c r="E203" s="15"/>
      <c r="F203" s="32">
        <f t="shared" si="21"/>
        <v>0</v>
      </c>
      <c r="G203" s="303"/>
    </row>
    <row r="204" spans="1:7" ht="19.899999999999999" customHeight="1" thickTop="1" thickBot="1">
      <c r="A204" s="6" t="s">
        <v>74</v>
      </c>
      <c r="B204" s="6">
        <v>44323</v>
      </c>
      <c r="C204" s="4"/>
      <c r="D204" s="4"/>
      <c r="E204" s="15"/>
      <c r="F204" s="32">
        <f t="shared" si="21"/>
        <v>0</v>
      </c>
      <c r="G204" s="303"/>
    </row>
    <row r="205" spans="1:7" ht="19.899999999999999" customHeight="1" thickTop="1" thickBot="1">
      <c r="A205" s="6" t="s">
        <v>75</v>
      </c>
      <c r="B205" s="6">
        <v>44324</v>
      </c>
      <c r="C205" s="4"/>
      <c r="D205" s="4"/>
      <c r="E205" s="15"/>
      <c r="F205" s="32">
        <f t="shared" si="21"/>
        <v>0</v>
      </c>
      <c r="G205" s="303"/>
    </row>
    <row r="206" spans="1:7" ht="19.899999999999999" customHeight="1" thickTop="1" thickBot="1">
      <c r="A206" s="124" t="s">
        <v>76</v>
      </c>
      <c r="B206" s="124">
        <v>44325</v>
      </c>
      <c r="C206" s="122"/>
      <c r="D206" s="122"/>
      <c r="E206" s="123"/>
      <c r="F206" s="121">
        <f t="shared" si="21"/>
        <v>0</v>
      </c>
      <c r="G206" s="304"/>
    </row>
    <row r="207" spans="1:7" ht="19.899999999999999" customHeight="1" thickTop="1" thickBot="1">
      <c r="A207" s="17" t="s">
        <v>69</v>
      </c>
      <c r="B207" s="17">
        <v>44326</v>
      </c>
      <c r="C207" s="30"/>
      <c r="D207" s="30"/>
      <c r="E207" s="31"/>
      <c r="F207" s="32">
        <f t="shared" si="21"/>
        <v>0</v>
      </c>
      <c r="G207" s="302">
        <f t="shared" ref="G207" si="23">SUM(F207:F213)</f>
        <v>0</v>
      </c>
    </row>
    <row r="208" spans="1:7" ht="19.899999999999999" customHeight="1" thickTop="1" thickBot="1">
      <c r="A208" s="29" t="s">
        <v>71</v>
      </c>
      <c r="B208" s="29">
        <v>44327</v>
      </c>
      <c r="C208" s="4"/>
      <c r="D208" s="4"/>
      <c r="E208" s="15"/>
      <c r="F208" s="32">
        <f t="shared" si="21"/>
        <v>0</v>
      </c>
      <c r="G208" s="303"/>
    </row>
    <row r="209" spans="1:7" ht="19.899999999999999" customHeight="1" thickTop="1" thickBot="1">
      <c r="A209" s="6" t="s">
        <v>72</v>
      </c>
      <c r="B209" s="6">
        <v>44328</v>
      </c>
      <c r="C209" s="4"/>
      <c r="D209" s="4"/>
      <c r="E209" s="15"/>
      <c r="F209" s="32">
        <f t="shared" si="21"/>
        <v>0</v>
      </c>
      <c r="G209" s="303"/>
    </row>
    <row r="210" spans="1:7" ht="19.899999999999999" customHeight="1" thickTop="1" thickBot="1">
      <c r="A210" s="6" t="s">
        <v>73</v>
      </c>
      <c r="B210" s="6">
        <v>44329</v>
      </c>
      <c r="C210" s="4"/>
      <c r="D210" s="4"/>
      <c r="E210" s="15"/>
      <c r="F210" s="32">
        <f t="shared" si="21"/>
        <v>0</v>
      </c>
      <c r="G210" s="303"/>
    </row>
    <row r="211" spans="1:7" ht="19.899999999999999" customHeight="1" thickTop="1" thickBot="1">
      <c r="A211" s="6" t="s">
        <v>74</v>
      </c>
      <c r="B211" s="6">
        <v>44330</v>
      </c>
      <c r="C211" s="4"/>
      <c r="D211" s="4"/>
      <c r="E211" s="15"/>
      <c r="F211" s="32">
        <f t="shared" si="21"/>
        <v>0</v>
      </c>
      <c r="G211" s="303"/>
    </row>
    <row r="212" spans="1:7" ht="19.899999999999999" customHeight="1" thickTop="1" thickBot="1">
      <c r="A212" s="6" t="s">
        <v>75</v>
      </c>
      <c r="B212" s="6">
        <v>44331</v>
      </c>
      <c r="C212" s="4"/>
      <c r="D212" s="4"/>
      <c r="E212" s="15"/>
      <c r="F212" s="32">
        <f t="shared" si="21"/>
        <v>0</v>
      </c>
      <c r="G212" s="303"/>
    </row>
    <row r="213" spans="1:7" ht="19.899999999999999" customHeight="1" thickTop="1" thickBot="1">
      <c r="A213" s="124" t="s">
        <v>76</v>
      </c>
      <c r="B213" s="124">
        <v>44332</v>
      </c>
      <c r="C213" s="122"/>
      <c r="D213" s="122"/>
      <c r="E213" s="123"/>
      <c r="F213" s="121">
        <f t="shared" si="21"/>
        <v>0</v>
      </c>
      <c r="G213" s="304"/>
    </row>
    <row r="214" spans="1:7" ht="19.899999999999999" customHeight="1" thickTop="1" thickBot="1">
      <c r="A214" s="17" t="s">
        <v>69</v>
      </c>
      <c r="B214" s="17">
        <v>44333</v>
      </c>
      <c r="C214" s="30"/>
      <c r="D214" s="30"/>
      <c r="E214" s="31"/>
      <c r="F214" s="32">
        <f t="shared" si="21"/>
        <v>0</v>
      </c>
      <c r="G214" s="302">
        <f t="shared" ref="G214" si="24">SUM(F214:F220)</f>
        <v>0</v>
      </c>
    </row>
    <row r="215" spans="1:7" ht="19.899999999999999" customHeight="1" thickTop="1" thickBot="1">
      <c r="A215" s="29" t="s">
        <v>71</v>
      </c>
      <c r="B215" s="29">
        <v>44334</v>
      </c>
      <c r="C215" s="4"/>
      <c r="D215" s="4"/>
      <c r="E215" s="15"/>
      <c r="F215" s="32">
        <f t="shared" si="21"/>
        <v>0</v>
      </c>
      <c r="G215" s="303"/>
    </row>
    <row r="216" spans="1:7" ht="19.899999999999999" customHeight="1" thickTop="1" thickBot="1">
      <c r="A216" s="6" t="s">
        <v>72</v>
      </c>
      <c r="B216" s="6">
        <v>44335</v>
      </c>
      <c r="C216" s="4"/>
      <c r="D216" s="4"/>
      <c r="E216" s="15"/>
      <c r="F216" s="32">
        <f t="shared" si="21"/>
        <v>0</v>
      </c>
      <c r="G216" s="303"/>
    </row>
    <row r="217" spans="1:7" ht="19.899999999999999" customHeight="1" thickTop="1" thickBot="1">
      <c r="A217" s="6" t="s">
        <v>73</v>
      </c>
      <c r="B217" s="6">
        <v>44336</v>
      </c>
      <c r="C217" s="4"/>
      <c r="D217" s="4"/>
      <c r="E217" s="15"/>
      <c r="F217" s="32">
        <f t="shared" si="21"/>
        <v>0</v>
      </c>
      <c r="G217" s="303"/>
    </row>
    <row r="218" spans="1:7" ht="19.899999999999999" customHeight="1" thickTop="1" thickBot="1">
      <c r="A218" s="6" t="s">
        <v>74</v>
      </c>
      <c r="B218" s="6">
        <v>44337</v>
      </c>
      <c r="C218" s="4"/>
      <c r="D218" s="4"/>
      <c r="E218" s="15"/>
      <c r="F218" s="32">
        <f t="shared" si="21"/>
        <v>0</v>
      </c>
      <c r="G218" s="303"/>
    </row>
    <row r="219" spans="1:7" ht="19.899999999999999" customHeight="1" thickTop="1" thickBot="1">
      <c r="A219" s="6" t="s">
        <v>75</v>
      </c>
      <c r="B219" s="6">
        <v>44338</v>
      </c>
      <c r="C219" s="4"/>
      <c r="D219" s="4"/>
      <c r="E219" s="15"/>
      <c r="F219" s="32">
        <f t="shared" si="21"/>
        <v>0</v>
      </c>
      <c r="G219" s="303"/>
    </row>
    <row r="220" spans="1:7" ht="19.899999999999999" customHeight="1" thickTop="1" thickBot="1">
      <c r="A220" s="124" t="s">
        <v>76</v>
      </c>
      <c r="B220" s="124">
        <v>44339</v>
      </c>
      <c r="C220" s="122"/>
      <c r="D220" s="122"/>
      <c r="E220" s="123"/>
      <c r="F220" s="121">
        <f t="shared" si="21"/>
        <v>0</v>
      </c>
      <c r="G220" s="304"/>
    </row>
    <row r="221" spans="1:7" ht="19.899999999999999" customHeight="1" thickTop="1" thickBot="1">
      <c r="A221" s="17" t="s">
        <v>69</v>
      </c>
      <c r="B221" s="17">
        <v>44340</v>
      </c>
      <c r="C221" s="30"/>
      <c r="D221" s="30"/>
      <c r="E221" s="31"/>
      <c r="F221" s="32">
        <f t="shared" si="21"/>
        <v>0</v>
      </c>
      <c r="G221" s="302">
        <f t="shared" ref="G221" si="25">SUM(F221:F227)</f>
        <v>0</v>
      </c>
    </row>
    <row r="222" spans="1:7" ht="19.899999999999999" customHeight="1" thickTop="1" thickBot="1">
      <c r="A222" s="29" t="s">
        <v>71</v>
      </c>
      <c r="B222" s="29">
        <v>44341</v>
      </c>
      <c r="C222" s="4"/>
      <c r="D222" s="4"/>
      <c r="E222" s="15"/>
      <c r="F222" s="32">
        <f t="shared" si="21"/>
        <v>0</v>
      </c>
      <c r="G222" s="303"/>
    </row>
    <row r="223" spans="1:7" ht="19.899999999999999" customHeight="1" thickTop="1" thickBot="1">
      <c r="A223" s="6" t="s">
        <v>72</v>
      </c>
      <c r="B223" s="6">
        <v>44342</v>
      </c>
      <c r="C223" s="4"/>
      <c r="D223" s="4"/>
      <c r="E223" s="15"/>
      <c r="F223" s="32">
        <f t="shared" si="21"/>
        <v>0</v>
      </c>
      <c r="G223" s="303"/>
    </row>
    <row r="224" spans="1:7" ht="19.899999999999999" customHeight="1" thickTop="1" thickBot="1">
      <c r="A224" s="6" t="s">
        <v>73</v>
      </c>
      <c r="B224" s="6">
        <v>44343</v>
      </c>
      <c r="C224" s="4"/>
      <c r="D224" s="4"/>
      <c r="E224" s="15"/>
      <c r="F224" s="32">
        <f t="shared" si="21"/>
        <v>0</v>
      </c>
      <c r="G224" s="303"/>
    </row>
    <row r="225" spans="1:7" ht="19.899999999999999" customHeight="1" thickTop="1" thickBot="1">
      <c r="A225" s="6" t="s">
        <v>74</v>
      </c>
      <c r="B225" s="6">
        <v>44344</v>
      </c>
      <c r="C225" s="4"/>
      <c r="D225" s="4"/>
      <c r="E225" s="15"/>
      <c r="F225" s="32">
        <f t="shared" si="21"/>
        <v>0</v>
      </c>
      <c r="G225" s="303"/>
    </row>
    <row r="226" spans="1:7" ht="19.899999999999999" customHeight="1" thickTop="1" thickBot="1">
      <c r="A226" s="6" t="s">
        <v>75</v>
      </c>
      <c r="B226" s="6">
        <v>44345</v>
      </c>
      <c r="C226" s="4"/>
      <c r="D226" s="4"/>
      <c r="E226" s="15"/>
      <c r="F226" s="32">
        <f t="shared" si="21"/>
        <v>0</v>
      </c>
      <c r="G226" s="303"/>
    </row>
    <row r="227" spans="1:7" ht="19.899999999999999" customHeight="1" thickTop="1" thickBot="1">
      <c r="A227" s="124" t="s">
        <v>76</v>
      </c>
      <c r="B227" s="124">
        <v>44346</v>
      </c>
      <c r="C227" s="122"/>
      <c r="D227" s="122"/>
      <c r="E227" s="123"/>
      <c r="F227" s="121">
        <f t="shared" si="21"/>
        <v>0</v>
      </c>
      <c r="G227" s="304"/>
    </row>
    <row r="228" spans="1:7" ht="19.899999999999999" customHeight="1" thickTop="1" thickBot="1">
      <c r="A228" s="17" t="s">
        <v>69</v>
      </c>
      <c r="B228" s="17">
        <v>44347</v>
      </c>
      <c r="C228" s="30"/>
      <c r="D228" s="30"/>
      <c r="E228" s="31"/>
      <c r="F228" s="32">
        <f t="shared" si="21"/>
        <v>0</v>
      </c>
      <c r="G228" s="302">
        <f t="shared" ref="G228" si="26">SUM(F228:F234)</f>
        <v>0</v>
      </c>
    </row>
    <row r="229" spans="1:7" ht="19.899999999999999" customHeight="1" thickTop="1" thickBot="1">
      <c r="A229" s="29" t="s">
        <v>71</v>
      </c>
      <c r="B229" s="29">
        <v>44348</v>
      </c>
      <c r="C229" s="4"/>
      <c r="D229" s="4"/>
      <c r="E229" s="15"/>
      <c r="F229" s="32">
        <f t="shared" si="21"/>
        <v>0</v>
      </c>
      <c r="G229" s="303"/>
    </row>
    <row r="230" spans="1:7" ht="19.899999999999999" customHeight="1" thickTop="1" thickBot="1">
      <c r="A230" s="6" t="s">
        <v>72</v>
      </c>
      <c r="B230" s="6">
        <v>44349</v>
      </c>
      <c r="C230" s="4"/>
      <c r="D230" s="4"/>
      <c r="E230" s="15"/>
      <c r="F230" s="32">
        <f t="shared" si="21"/>
        <v>0</v>
      </c>
      <c r="G230" s="303"/>
    </row>
    <row r="231" spans="1:7" ht="19.899999999999999" customHeight="1" thickTop="1" thickBot="1">
      <c r="A231" s="6" t="s">
        <v>73</v>
      </c>
      <c r="B231" s="6">
        <v>44350</v>
      </c>
      <c r="C231" s="4"/>
      <c r="D231" s="4"/>
      <c r="E231" s="15"/>
      <c r="F231" s="32">
        <f t="shared" si="21"/>
        <v>0</v>
      </c>
      <c r="G231" s="303"/>
    </row>
    <row r="232" spans="1:7" ht="19.899999999999999" customHeight="1" thickTop="1" thickBot="1">
      <c r="A232" s="6" t="s">
        <v>74</v>
      </c>
      <c r="B232" s="6">
        <v>44351</v>
      </c>
      <c r="C232" s="4"/>
      <c r="D232" s="4"/>
      <c r="E232" s="15"/>
      <c r="F232" s="32">
        <f t="shared" si="21"/>
        <v>0</v>
      </c>
      <c r="G232" s="303"/>
    </row>
    <row r="233" spans="1:7" ht="19.899999999999999" customHeight="1" thickTop="1" thickBot="1">
      <c r="A233" s="6" t="s">
        <v>75</v>
      </c>
      <c r="B233" s="6">
        <v>44352</v>
      </c>
      <c r="C233" s="4"/>
      <c r="D233" s="4"/>
      <c r="E233" s="15"/>
      <c r="F233" s="32">
        <f t="shared" si="21"/>
        <v>0</v>
      </c>
      <c r="G233" s="303"/>
    </row>
    <row r="234" spans="1:7" ht="19.899999999999999" customHeight="1" thickTop="1" thickBot="1">
      <c r="A234" s="124" t="s">
        <v>76</v>
      </c>
      <c r="B234" s="124">
        <v>44353</v>
      </c>
      <c r="C234" s="122"/>
      <c r="D234" s="122"/>
      <c r="E234" s="123"/>
      <c r="F234" s="121">
        <f t="shared" si="21"/>
        <v>0</v>
      </c>
      <c r="G234" s="304"/>
    </row>
    <row r="235" spans="1:7" ht="19.899999999999999" customHeight="1" thickTop="1" thickBot="1">
      <c r="A235" s="17" t="s">
        <v>69</v>
      </c>
      <c r="B235" s="17">
        <v>44354</v>
      </c>
      <c r="C235" s="30"/>
      <c r="D235" s="30"/>
      <c r="E235" s="31"/>
      <c r="F235" s="32">
        <f t="shared" si="21"/>
        <v>0</v>
      </c>
      <c r="G235" s="302">
        <f t="shared" ref="G235" si="27">SUM(F235:F241)</f>
        <v>0</v>
      </c>
    </row>
    <row r="236" spans="1:7" ht="19.899999999999999" customHeight="1" thickTop="1" thickBot="1">
      <c r="A236" s="29" t="s">
        <v>71</v>
      </c>
      <c r="B236" s="29">
        <v>44355</v>
      </c>
      <c r="C236" s="4"/>
      <c r="D236" s="4"/>
      <c r="E236" s="15"/>
      <c r="F236" s="32">
        <f t="shared" si="21"/>
        <v>0</v>
      </c>
      <c r="G236" s="303"/>
    </row>
    <row r="237" spans="1:7" ht="19.899999999999999" customHeight="1" thickTop="1" thickBot="1">
      <c r="A237" s="6" t="s">
        <v>72</v>
      </c>
      <c r="B237" s="6">
        <v>44356</v>
      </c>
      <c r="C237" s="4"/>
      <c r="D237" s="4"/>
      <c r="E237" s="15"/>
      <c r="F237" s="32">
        <f t="shared" si="21"/>
        <v>0</v>
      </c>
      <c r="G237" s="303"/>
    </row>
    <row r="238" spans="1:7" ht="19.899999999999999" customHeight="1" thickTop="1" thickBot="1">
      <c r="A238" s="6" t="s">
        <v>73</v>
      </c>
      <c r="B238" s="6">
        <v>44357</v>
      </c>
      <c r="C238" s="4"/>
      <c r="D238" s="4"/>
      <c r="E238" s="15"/>
      <c r="F238" s="32">
        <f t="shared" si="21"/>
        <v>0</v>
      </c>
      <c r="G238" s="303"/>
    </row>
    <row r="239" spans="1:7" ht="19.899999999999999" customHeight="1" thickTop="1" thickBot="1">
      <c r="A239" s="6" t="s">
        <v>74</v>
      </c>
      <c r="B239" s="6">
        <v>44358</v>
      </c>
      <c r="C239" s="4"/>
      <c r="D239" s="4"/>
      <c r="E239" s="15"/>
      <c r="F239" s="32">
        <f t="shared" si="21"/>
        <v>0</v>
      </c>
      <c r="G239" s="303"/>
    </row>
    <row r="240" spans="1:7" ht="19.899999999999999" customHeight="1" thickTop="1" thickBot="1">
      <c r="A240" s="6" t="s">
        <v>75</v>
      </c>
      <c r="B240" s="6">
        <v>44359</v>
      </c>
      <c r="C240" s="4"/>
      <c r="D240" s="4"/>
      <c r="E240" s="15"/>
      <c r="F240" s="32">
        <f t="shared" si="21"/>
        <v>0</v>
      </c>
      <c r="G240" s="303"/>
    </row>
    <row r="241" spans="1:7" ht="19.899999999999999" customHeight="1" thickTop="1" thickBot="1">
      <c r="A241" s="124" t="s">
        <v>76</v>
      </c>
      <c r="B241" s="124">
        <v>44360</v>
      </c>
      <c r="C241" s="122"/>
      <c r="D241" s="122"/>
      <c r="E241" s="123"/>
      <c r="F241" s="121">
        <f t="shared" si="21"/>
        <v>0</v>
      </c>
      <c r="G241" s="304"/>
    </row>
    <row r="242" spans="1:7" ht="19.899999999999999" customHeight="1" thickTop="1" thickBot="1">
      <c r="A242" s="17" t="s">
        <v>69</v>
      </c>
      <c r="B242" s="17">
        <v>44361</v>
      </c>
      <c r="C242" s="30"/>
      <c r="D242" s="30"/>
      <c r="E242" s="31"/>
      <c r="F242" s="32">
        <f t="shared" si="21"/>
        <v>0</v>
      </c>
      <c r="G242" s="1"/>
    </row>
    <row r="243" spans="1:7" ht="19.899999999999999" customHeight="1" thickTop="1" thickBot="1">
      <c r="A243" s="29" t="s">
        <v>71</v>
      </c>
      <c r="B243" s="29">
        <v>44362</v>
      </c>
      <c r="C243" s="4"/>
      <c r="D243" s="4"/>
      <c r="E243" s="15"/>
      <c r="F243" s="32">
        <f t="shared" si="21"/>
        <v>0</v>
      </c>
      <c r="G243" s="1"/>
    </row>
    <row r="244" spans="1:7" ht="19.899999999999999" customHeight="1" thickTop="1" thickBot="1">
      <c r="A244" s="6" t="s">
        <v>72</v>
      </c>
      <c r="B244" s="6">
        <v>44363</v>
      </c>
      <c r="C244" s="4"/>
      <c r="D244" s="4"/>
      <c r="E244" s="15"/>
      <c r="F244" s="32">
        <f t="shared" si="21"/>
        <v>0</v>
      </c>
      <c r="G244" s="1"/>
    </row>
    <row r="245" spans="1:7" ht="19.899999999999999" customHeight="1" thickTop="1" thickBot="1">
      <c r="A245" s="6" t="s">
        <v>73</v>
      </c>
      <c r="B245" s="6">
        <v>44364</v>
      </c>
      <c r="C245" s="4"/>
      <c r="D245" s="4"/>
      <c r="E245" s="15"/>
      <c r="F245" s="32">
        <f t="shared" si="21"/>
        <v>0</v>
      </c>
      <c r="G245" s="1"/>
    </row>
    <row r="246" spans="1:7" ht="19.899999999999999" customHeight="1" thickTop="1" thickBot="1">
      <c r="A246" s="6" t="s">
        <v>74</v>
      </c>
      <c r="B246" s="6">
        <v>44365</v>
      </c>
      <c r="C246" s="4"/>
      <c r="D246" s="4"/>
      <c r="E246" s="15"/>
      <c r="F246" s="37">
        <f t="shared" si="21"/>
        <v>0</v>
      </c>
      <c r="G246" s="1"/>
    </row>
    <row r="247" spans="1:7" ht="29.45" customHeight="1" thickTop="1" thickBot="1">
      <c r="A247" s="5"/>
      <c r="B247" s="5"/>
      <c r="C247" s="2"/>
      <c r="D247" s="2"/>
      <c r="E247" s="5"/>
      <c r="F247" s="14">
        <f>SUM(F3:F246)</f>
        <v>24.516666666666666</v>
      </c>
      <c r="G247" s="43">
        <f>F247/180</f>
        <v>0.13620370370370369</v>
      </c>
    </row>
    <row r="248" spans="1:7" ht="13.9" thickTop="1">
      <c r="A248" s="5"/>
      <c r="B248" s="5"/>
      <c r="C248" s="2"/>
      <c r="D248" s="2"/>
      <c r="E248" s="10"/>
      <c r="F248" s="11"/>
      <c r="G248" s="3"/>
    </row>
    <row r="249" spans="1:7" ht="13.15">
      <c r="A249" s="5"/>
      <c r="B249" s="5"/>
      <c r="C249" s="2"/>
      <c r="D249" s="2"/>
      <c r="E249" s="10"/>
      <c r="F249" s="11"/>
      <c r="G249" s="3"/>
    </row>
    <row r="250" spans="1:7" ht="13.15">
      <c r="A250" s="5"/>
      <c r="B250" s="5"/>
      <c r="C250" s="2"/>
      <c r="D250" s="2"/>
      <c r="E250" s="10"/>
      <c r="F250" s="11"/>
      <c r="G250" s="3"/>
    </row>
    <row r="251" spans="1:7" ht="13.15">
      <c r="A251" s="5"/>
      <c r="B251" s="5"/>
      <c r="C251" s="2"/>
      <c r="D251" s="2"/>
      <c r="E251" s="10"/>
      <c r="F251" s="11"/>
      <c r="G251" s="3"/>
    </row>
    <row r="252" spans="1:7" ht="13.15">
      <c r="A252" s="5"/>
      <c r="B252" s="5"/>
      <c r="C252" s="2"/>
      <c r="D252" s="2"/>
      <c r="E252" s="10"/>
      <c r="F252" s="11"/>
      <c r="G252" s="3"/>
    </row>
    <row r="253" spans="1:7" ht="13.15">
      <c r="A253" s="5"/>
      <c r="B253" s="5"/>
      <c r="C253" s="2"/>
      <c r="D253" s="2"/>
      <c r="E253" s="10"/>
      <c r="F253" s="11"/>
      <c r="G253" s="3"/>
    </row>
    <row r="254" spans="1:7" ht="13.15">
      <c r="A254" s="5"/>
      <c r="B254" s="5"/>
      <c r="C254" s="2"/>
      <c r="D254" s="2"/>
      <c r="E254" s="10"/>
      <c r="F254" s="11"/>
      <c r="G254" s="3"/>
    </row>
    <row r="255" spans="1:7" ht="13.15">
      <c r="A255" s="5"/>
      <c r="B255" s="5"/>
      <c r="C255" s="2"/>
      <c r="D255" s="2"/>
      <c r="E255" s="10"/>
      <c r="F255" s="11"/>
      <c r="G255" s="3"/>
    </row>
    <row r="256" spans="1:7" ht="13.15">
      <c r="A256" s="5"/>
      <c r="B256" s="5"/>
      <c r="C256" s="2"/>
      <c r="D256" s="2"/>
      <c r="E256" s="10"/>
      <c r="F256" s="11"/>
      <c r="G256" s="3"/>
    </row>
    <row r="257" spans="1:6" ht="13.15">
      <c r="A257" s="5"/>
      <c r="B257" s="5"/>
      <c r="C257" s="2"/>
      <c r="D257" s="2"/>
      <c r="E257" s="10"/>
      <c r="F257" s="11"/>
    </row>
    <row r="258" spans="1:6" ht="13.15">
      <c r="A258" s="5"/>
      <c r="B258" s="5"/>
      <c r="C258" s="2"/>
      <c r="D258" s="2"/>
      <c r="E258" s="10"/>
      <c r="F258" s="11"/>
    </row>
    <row r="259" spans="1:6" ht="13.15">
      <c r="A259" s="5"/>
      <c r="B259" s="5"/>
      <c r="C259" s="2"/>
      <c r="D259" s="2"/>
      <c r="E259" s="10"/>
      <c r="F259" s="11"/>
    </row>
    <row r="260" spans="1:6" ht="13.15">
      <c r="A260" s="5"/>
      <c r="B260" s="5"/>
      <c r="C260" s="2"/>
      <c r="D260" s="2"/>
      <c r="E260" s="10"/>
      <c r="F260" s="11"/>
    </row>
    <row r="261" spans="1:6" ht="13.15">
      <c r="A261" s="5"/>
      <c r="B261" s="5"/>
      <c r="C261" s="2"/>
      <c r="D261" s="2"/>
      <c r="E261" s="10"/>
      <c r="F261" s="11"/>
    </row>
    <row r="262" spans="1:6" ht="13.15">
      <c r="A262" s="5"/>
      <c r="B262" s="5"/>
      <c r="C262" s="2"/>
      <c r="D262" s="2"/>
      <c r="E262" s="10"/>
      <c r="F262" s="11"/>
    </row>
    <row r="263" spans="1:6" ht="13.15">
      <c r="A263" s="5"/>
      <c r="B263" s="5"/>
      <c r="C263" s="2"/>
      <c r="D263" s="2"/>
      <c r="E263" s="10"/>
      <c r="F263" s="11"/>
    </row>
    <row r="264" spans="1:6" ht="13.15">
      <c r="A264" s="5"/>
      <c r="B264" s="5"/>
      <c r="C264" s="2"/>
      <c r="D264" s="2"/>
      <c r="E264" s="10"/>
      <c r="F264" s="11"/>
    </row>
    <row r="265" spans="1:6" ht="13.15">
      <c r="A265" s="5"/>
      <c r="B265" s="5"/>
      <c r="C265" s="2"/>
      <c r="D265" s="2"/>
      <c r="E265" s="10"/>
      <c r="F265" s="11"/>
    </row>
    <row r="266" spans="1:6" ht="13.15">
      <c r="A266" s="5"/>
      <c r="B266" s="5"/>
      <c r="C266" s="2"/>
      <c r="D266" s="2"/>
      <c r="E266" s="10"/>
      <c r="F266" s="11"/>
    </row>
    <row r="267" spans="1:6" ht="13.15">
      <c r="A267" s="5"/>
      <c r="B267" s="5"/>
      <c r="C267" s="2"/>
      <c r="D267" s="2"/>
      <c r="E267" s="10"/>
      <c r="F267" s="11"/>
    </row>
    <row r="268" spans="1:6" ht="13.15">
      <c r="A268" s="5"/>
      <c r="B268" s="5"/>
      <c r="C268" s="2"/>
      <c r="D268" s="2"/>
      <c r="E268" s="10"/>
      <c r="F268" s="11"/>
    </row>
    <row r="269" spans="1:6" ht="13.15">
      <c r="A269" s="5"/>
      <c r="B269" s="5"/>
      <c r="C269" s="2"/>
      <c r="D269" s="2"/>
      <c r="E269" s="10"/>
      <c r="F269" s="11"/>
    </row>
    <row r="270" spans="1:6" ht="13.15">
      <c r="A270" s="5"/>
      <c r="B270" s="5"/>
      <c r="C270" s="2"/>
      <c r="D270" s="2"/>
      <c r="E270" s="10"/>
      <c r="F270" s="11"/>
    </row>
    <row r="271" spans="1:6" ht="13.15">
      <c r="A271" s="5"/>
      <c r="B271" s="5"/>
      <c r="C271" s="2"/>
      <c r="D271" s="2"/>
      <c r="E271" s="10"/>
      <c r="F271" s="11"/>
    </row>
    <row r="272" spans="1:6" ht="13.15">
      <c r="A272" s="5"/>
      <c r="B272" s="5"/>
      <c r="C272" s="2"/>
      <c r="D272" s="2"/>
      <c r="E272" s="10"/>
      <c r="F272" s="11"/>
    </row>
    <row r="273" spans="1:6" ht="13.15">
      <c r="A273" s="5"/>
      <c r="B273" s="5"/>
      <c r="C273" s="2"/>
      <c r="D273" s="2"/>
      <c r="E273" s="10"/>
      <c r="F273" s="11"/>
    </row>
    <row r="274" spans="1:6" ht="13.15">
      <c r="A274" s="5"/>
      <c r="B274" s="5"/>
      <c r="C274" s="2"/>
      <c r="D274" s="2"/>
      <c r="E274" s="10"/>
      <c r="F274" s="11"/>
    </row>
    <row r="275" spans="1:6" ht="13.15">
      <c r="A275" s="5"/>
      <c r="B275" s="5"/>
      <c r="C275" s="2"/>
      <c r="D275" s="2"/>
      <c r="E275" s="10"/>
      <c r="F275" s="11"/>
    </row>
    <row r="276" spans="1:6" ht="13.15">
      <c r="A276" s="5"/>
      <c r="B276" s="5"/>
      <c r="C276" s="2"/>
      <c r="D276" s="2"/>
      <c r="E276" s="10"/>
      <c r="F276" s="11"/>
    </row>
    <row r="277" spans="1:6" ht="13.15">
      <c r="A277" s="5"/>
      <c r="B277" s="5"/>
      <c r="C277" s="2"/>
      <c r="D277" s="2"/>
      <c r="E277" s="10"/>
      <c r="F277" s="11"/>
    </row>
    <row r="278" spans="1:6" ht="13.15">
      <c r="A278" s="5"/>
      <c r="B278" s="5"/>
      <c r="C278" s="2"/>
      <c r="D278" s="2"/>
      <c r="E278" s="10"/>
      <c r="F278" s="11"/>
    </row>
    <row r="279" spans="1:6" ht="13.15">
      <c r="A279" s="5"/>
      <c r="B279" s="5"/>
      <c r="C279" s="2"/>
      <c r="D279" s="2"/>
      <c r="E279" s="10"/>
      <c r="F279" s="11"/>
    </row>
    <row r="280" spans="1:6" ht="13.15">
      <c r="A280" s="5"/>
      <c r="B280" s="5"/>
      <c r="C280" s="2"/>
      <c r="D280" s="2"/>
      <c r="E280" s="10"/>
      <c r="F280" s="11"/>
    </row>
    <row r="281" spans="1:6" ht="13.15">
      <c r="A281" s="5"/>
      <c r="B281" s="5"/>
      <c r="C281" s="2"/>
      <c r="D281" s="2"/>
      <c r="E281" s="10"/>
      <c r="F281" s="11"/>
    </row>
    <row r="282" spans="1:6" ht="13.15">
      <c r="A282" s="5"/>
      <c r="B282" s="5"/>
      <c r="C282" s="2"/>
      <c r="D282" s="2"/>
      <c r="E282" s="10"/>
      <c r="F282" s="11"/>
    </row>
    <row r="283" spans="1:6" ht="13.15">
      <c r="A283" s="5"/>
      <c r="B283" s="5"/>
      <c r="C283" s="2"/>
      <c r="D283" s="2"/>
      <c r="E283" s="10"/>
      <c r="F283" s="11"/>
    </row>
    <row r="284" spans="1:6" ht="13.15">
      <c r="A284" s="5"/>
      <c r="B284" s="5"/>
      <c r="C284" s="2"/>
      <c r="D284" s="2"/>
      <c r="E284" s="10"/>
      <c r="F284" s="11"/>
    </row>
    <row r="285" spans="1:6" ht="13.15">
      <c r="A285" s="5"/>
      <c r="B285" s="5"/>
      <c r="C285" s="2"/>
      <c r="D285" s="2"/>
      <c r="E285" s="10"/>
      <c r="F285" s="11"/>
    </row>
    <row r="286" spans="1:6" ht="13.15">
      <c r="A286" s="5"/>
      <c r="B286" s="5"/>
      <c r="C286" s="2"/>
      <c r="D286" s="2"/>
      <c r="E286" s="10"/>
      <c r="F286" s="11"/>
    </row>
    <row r="287" spans="1:6" ht="13.15">
      <c r="A287" s="5"/>
      <c r="B287" s="5"/>
      <c r="C287" s="2"/>
      <c r="D287" s="2"/>
      <c r="E287" s="10"/>
      <c r="F287" s="11"/>
    </row>
    <row r="288" spans="1:6" ht="13.15">
      <c r="A288" s="5"/>
      <c r="B288" s="5"/>
      <c r="C288" s="2"/>
      <c r="D288" s="2"/>
      <c r="E288" s="10"/>
      <c r="F288" s="11"/>
    </row>
    <row r="289" spans="1:6" ht="13.15">
      <c r="A289" s="5"/>
      <c r="B289" s="5"/>
      <c r="C289" s="2"/>
      <c r="D289" s="2"/>
      <c r="E289" s="10"/>
      <c r="F289" s="11"/>
    </row>
    <row r="290" spans="1:6" ht="13.15">
      <c r="A290" s="5"/>
      <c r="B290" s="5"/>
      <c r="C290" s="2"/>
      <c r="D290" s="2"/>
      <c r="E290" s="10"/>
      <c r="F290" s="11"/>
    </row>
    <row r="291" spans="1:6" ht="13.15">
      <c r="A291" s="5"/>
      <c r="B291" s="5"/>
      <c r="C291" s="2"/>
      <c r="D291" s="2"/>
      <c r="E291" s="10"/>
      <c r="F291" s="11"/>
    </row>
    <row r="292" spans="1:6" ht="13.15">
      <c r="A292" s="5"/>
      <c r="B292" s="5"/>
      <c r="C292" s="2"/>
      <c r="D292" s="2"/>
      <c r="E292" s="10"/>
      <c r="F292" s="11"/>
    </row>
    <row r="293" spans="1:6" ht="13.15">
      <c r="A293" s="5"/>
      <c r="B293" s="5"/>
      <c r="C293" s="2"/>
      <c r="D293" s="2"/>
      <c r="E293" s="10"/>
      <c r="F293" s="11"/>
    </row>
    <row r="294" spans="1:6" ht="13.15">
      <c r="A294" s="5"/>
      <c r="B294" s="5"/>
      <c r="C294" s="2"/>
      <c r="D294" s="2"/>
      <c r="E294" s="10"/>
      <c r="F294" s="11"/>
    </row>
    <row r="295" spans="1:6" ht="13.15">
      <c r="A295" s="5"/>
      <c r="B295" s="5"/>
      <c r="C295" s="2"/>
      <c r="D295" s="2"/>
      <c r="E295" s="10"/>
      <c r="F295" s="11"/>
    </row>
    <row r="296" spans="1:6" ht="13.15">
      <c r="A296" s="5"/>
      <c r="B296" s="5"/>
      <c r="C296" s="2"/>
      <c r="D296" s="2"/>
      <c r="E296" s="10"/>
      <c r="F296" s="11"/>
    </row>
    <row r="297" spans="1:6" ht="13.15">
      <c r="A297" s="5"/>
      <c r="B297" s="5"/>
      <c r="C297" s="2"/>
      <c r="D297" s="2"/>
      <c r="E297" s="10"/>
      <c r="F297" s="11"/>
    </row>
    <row r="298" spans="1:6" ht="13.15">
      <c r="A298" s="5"/>
      <c r="B298" s="5"/>
      <c r="C298" s="2"/>
      <c r="D298" s="2"/>
      <c r="E298" s="10"/>
      <c r="F298" s="11"/>
    </row>
    <row r="299" spans="1:6" ht="13.15">
      <c r="A299" s="5"/>
      <c r="B299" s="5"/>
      <c r="C299" s="2"/>
      <c r="D299" s="2"/>
      <c r="E299" s="10"/>
      <c r="F299" s="11"/>
    </row>
    <row r="300" spans="1:6" ht="13.15">
      <c r="A300" s="5"/>
      <c r="B300" s="5"/>
      <c r="C300" s="2"/>
      <c r="D300" s="2"/>
      <c r="E300" s="10"/>
      <c r="F300" s="11"/>
    </row>
    <row r="301" spans="1:6" ht="13.15">
      <c r="A301" s="5"/>
      <c r="B301" s="5"/>
      <c r="C301" s="2"/>
      <c r="D301" s="2"/>
      <c r="E301" s="10"/>
      <c r="F301" s="11"/>
    </row>
    <row r="302" spans="1:6" ht="13.15">
      <c r="A302" s="5"/>
      <c r="B302" s="5"/>
      <c r="C302" s="2"/>
      <c r="D302" s="2"/>
      <c r="E302" s="10"/>
      <c r="F302" s="11"/>
    </row>
    <row r="303" spans="1:6" ht="13.15">
      <c r="A303" s="5"/>
      <c r="B303" s="5"/>
      <c r="C303" s="2"/>
      <c r="D303" s="2"/>
      <c r="E303" s="10"/>
      <c r="F303" s="11"/>
    </row>
    <row r="304" spans="1:6" ht="13.15">
      <c r="A304" s="5"/>
      <c r="B304" s="5"/>
      <c r="C304" s="2"/>
      <c r="D304" s="2"/>
      <c r="E304" s="10"/>
      <c r="F304" s="11"/>
    </row>
    <row r="305" spans="1:6" ht="13.15">
      <c r="A305" s="5"/>
      <c r="B305" s="5"/>
      <c r="C305" s="2"/>
      <c r="D305" s="2"/>
      <c r="E305" s="10"/>
      <c r="F305" s="11"/>
    </row>
    <row r="306" spans="1:6" ht="13.15">
      <c r="A306" s="5"/>
      <c r="B306" s="5"/>
      <c r="C306" s="2"/>
      <c r="D306" s="2"/>
      <c r="E306" s="10"/>
      <c r="F306" s="11"/>
    </row>
    <row r="307" spans="1:6" ht="13.15">
      <c r="A307" s="5"/>
      <c r="B307" s="5"/>
      <c r="C307" s="2"/>
      <c r="D307" s="2"/>
      <c r="E307" s="10"/>
      <c r="F307" s="11"/>
    </row>
    <row r="308" spans="1:6" ht="13.15">
      <c r="A308" s="5"/>
      <c r="B308" s="5"/>
      <c r="C308" s="2"/>
      <c r="D308" s="2"/>
      <c r="E308" s="10"/>
      <c r="F308" s="11"/>
    </row>
    <row r="309" spans="1:6" ht="13.15">
      <c r="A309" s="5"/>
      <c r="B309" s="5"/>
      <c r="C309" s="2"/>
      <c r="D309" s="2"/>
      <c r="E309" s="10"/>
      <c r="F309" s="11"/>
    </row>
    <row r="310" spans="1:6" ht="13.15">
      <c r="A310" s="5"/>
      <c r="B310" s="5"/>
      <c r="C310" s="2"/>
      <c r="D310" s="2"/>
      <c r="E310" s="10"/>
      <c r="F310" s="11"/>
    </row>
    <row r="311" spans="1:6" ht="13.15">
      <c r="A311" s="5"/>
      <c r="B311" s="5"/>
      <c r="C311" s="2"/>
      <c r="D311" s="2"/>
      <c r="E311" s="10"/>
      <c r="F311" s="11"/>
    </row>
    <row r="312" spans="1:6" ht="13.15">
      <c r="A312" s="5"/>
      <c r="B312" s="5"/>
      <c r="C312" s="2"/>
      <c r="D312" s="2"/>
      <c r="E312" s="10"/>
      <c r="F312" s="11"/>
    </row>
    <row r="313" spans="1:6" ht="13.15">
      <c r="A313" s="5"/>
      <c r="B313" s="5"/>
      <c r="C313" s="2"/>
      <c r="D313" s="2"/>
      <c r="E313" s="10"/>
      <c r="F313" s="11"/>
    </row>
    <row r="314" spans="1:6" ht="13.15">
      <c r="A314" s="5"/>
      <c r="B314" s="5"/>
      <c r="C314" s="2"/>
      <c r="D314" s="2"/>
      <c r="E314" s="10"/>
      <c r="F314" s="11"/>
    </row>
    <row r="315" spans="1:6" ht="13.15">
      <c r="A315" s="5"/>
      <c r="B315" s="5"/>
      <c r="C315" s="2"/>
      <c r="D315" s="2"/>
      <c r="E315" s="10"/>
      <c r="F315" s="11"/>
    </row>
    <row r="316" spans="1:6" ht="13.15">
      <c r="A316" s="5"/>
      <c r="B316" s="5"/>
      <c r="C316" s="2"/>
      <c r="D316" s="2"/>
      <c r="E316" s="10"/>
      <c r="F316" s="11"/>
    </row>
    <row r="317" spans="1:6" ht="13.15">
      <c r="A317" s="5"/>
      <c r="B317" s="5"/>
      <c r="C317" s="2"/>
      <c r="D317" s="2"/>
      <c r="E317" s="10"/>
      <c r="F317" s="11"/>
    </row>
    <row r="318" spans="1:6" ht="13.15">
      <c r="A318" s="5"/>
      <c r="B318" s="5"/>
      <c r="C318" s="2"/>
      <c r="D318" s="2"/>
      <c r="E318" s="10"/>
      <c r="F318" s="11"/>
    </row>
    <row r="319" spans="1:6" ht="13.15">
      <c r="A319" s="5"/>
      <c r="B319" s="5"/>
      <c r="C319" s="2"/>
      <c r="D319" s="2"/>
      <c r="E319" s="10"/>
      <c r="F319" s="11"/>
    </row>
    <row r="320" spans="1:6" ht="13.15">
      <c r="A320" s="5"/>
      <c r="B320" s="5"/>
      <c r="C320" s="2"/>
      <c r="D320" s="2"/>
      <c r="E320" s="10"/>
      <c r="F320" s="11"/>
    </row>
    <row r="321" spans="1:6" ht="13.15">
      <c r="A321" s="5"/>
      <c r="B321" s="5"/>
      <c r="C321" s="2"/>
      <c r="D321" s="2"/>
      <c r="E321" s="10"/>
      <c r="F321" s="11"/>
    </row>
    <row r="322" spans="1:6" ht="13.15">
      <c r="A322" s="5"/>
      <c r="B322" s="5"/>
      <c r="C322" s="2"/>
      <c r="D322" s="2"/>
      <c r="E322" s="10"/>
      <c r="F322" s="11"/>
    </row>
    <row r="323" spans="1:6" ht="13.15">
      <c r="A323" s="5"/>
      <c r="B323" s="5"/>
      <c r="C323" s="2"/>
      <c r="D323" s="2"/>
      <c r="E323" s="10"/>
      <c r="F323" s="11"/>
    </row>
    <row r="324" spans="1:6" ht="13.15">
      <c r="A324" s="5"/>
      <c r="B324" s="5"/>
      <c r="C324" s="2"/>
      <c r="D324" s="2"/>
      <c r="E324" s="10"/>
      <c r="F324" s="11"/>
    </row>
    <row r="325" spans="1:6" ht="13.15">
      <c r="A325" s="5"/>
      <c r="B325" s="5"/>
      <c r="C325" s="2"/>
      <c r="D325" s="2"/>
      <c r="E325" s="10"/>
      <c r="F325" s="11"/>
    </row>
    <row r="326" spans="1:6" ht="13.15">
      <c r="A326" s="5"/>
      <c r="B326" s="5"/>
      <c r="C326" s="2"/>
      <c r="D326" s="2"/>
      <c r="E326" s="10"/>
      <c r="F326" s="11"/>
    </row>
    <row r="327" spans="1:6" ht="13.15">
      <c r="A327" s="5"/>
      <c r="B327" s="5"/>
      <c r="C327" s="2"/>
      <c r="D327" s="2"/>
      <c r="E327" s="10"/>
      <c r="F327" s="11"/>
    </row>
    <row r="328" spans="1:6" ht="13.15">
      <c r="A328" s="5"/>
      <c r="B328" s="5"/>
      <c r="C328" s="2"/>
      <c r="D328" s="2"/>
      <c r="E328" s="10"/>
      <c r="F328" s="11"/>
    </row>
    <row r="329" spans="1:6" ht="13.15">
      <c r="A329" s="5"/>
      <c r="B329" s="5"/>
      <c r="C329" s="2"/>
      <c r="D329" s="2"/>
      <c r="E329" s="10"/>
      <c r="F329" s="11"/>
    </row>
    <row r="330" spans="1:6" ht="13.15">
      <c r="A330" s="5"/>
      <c r="B330" s="5"/>
      <c r="C330" s="2"/>
      <c r="D330" s="2"/>
      <c r="E330" s="10"/>
      <c r="F330" s="11"/>
    </row>
    <row r="331" spans="1:6" ht="13.15">
      <c r="A331" s="5"/>
      <c r="B331" s="5"/>
      <c r="C331" s="2"/>
      <c r="D331" s="2"/>
      <c r="E331" s="10"/>
      <c r="F331" s="11"/>
    </row>
    <row r="332" spans="1:6" ht="13.15">
      <c r="A332" s="5"/>
      <c r="B332" s="5"/>
      <c r="C332" s="2"/>
      <c r="D332" s="2"/>
      <c r="E332" s="10"/>
      <c r="F332" s="11"/>
    </row>
    <row r="333" spans="1:6" ht="13.15">
      <c r="A333" s="5"/>
      <c r="B333" s="5"/>
      <c r="C333" s="2"/>
      <c r="D333" s="2"/>
      <c r="E333" s="10"/>
      <c r="F333" s="11"/>
    </row>
    <row r="334" spans="1:6" ht="13.15">
      <c r="A334" s="5"/>
      <c r="B334" s="5"/>
      <c r="C334" s="2"/>
      <c r="D334" s="2"/>
      <c r="E334" s="10"/>
      <c r="F334" s="11"/>
    </row>
    <row r="335" spans="1:6" ht="13.15">
      <c r="A335" s="5"/>
      <c r="B335" s="5"/>
      <c r="C335" s="2"/>
      <c r="D335" s="2"/>
      <c r="E335" s="10"/>
      <c r="F335" s="11"/>
    </row>
    <row r="336" spans="1:6" ht="13.15">
      <c r="A336" s="5"/>
      <c r="B336" s="5"/>
      <c r="C336" s="2"/>
      <c r="D336" s="2"/>
      <c r="E336" s="10"/>
      <c r="F336" s="11"/>
    </row>
    <row r="337" spans="1:6" ht="13.15">
      <c r="A337" s="5"/>
      <c r="B337" s="5"/>
      <c r="C337" s="2"/>
      <c r="D337" s="2"/>
      <c r="E337" s="10"/>
      <c r="F337" s="11"/>
    </row>
    <row r="338" spans="1:6" ht="13.15">
      <c r="A338" s="5"/>
      <c r="B338" s="5"/>
      <c r="C338" s="2"/>
      <c r="D338" s="2"/>
      <c r="E338" s="10"/>
      <c r="F338" s="11"/>
    </row>
    <row r="339" spans="1:6" ht="13.15">
      <c r="A339" s="5"/>
      <c r="B339" s="5"/>
      <c r="C339" s="2"/>
      <c r="D339" s="2"/>
      <c r="E339" s="10"/>
      <c r="F339" s="11"/>
    </row>
    <row r="340" spans="1:6" ht="13.15">
      <c r="A340" s="5"/>
      <c r="B340" s="5"/>
      <c r="C340" s="2"/>
      <c r="D340" s="2"/>
      <c r="E340" s="10"/>
      <c r="F340" s="11"/>
    </row>
    <row r="341" spans="1:6" ht="13.15">
      <c r="A341" s="5"/>
      <c r="B341" s="5"/>
      <c r="C341" s="2"/>
      <c r="D341" s="2"/>
      <c r="E341" s="10"/>
      <c r="F341" s="11"/>
    </row>
    <row r="342" spans="1:6" ht="13.15">
      <c r="A342" s="5"/>
      <c r="B342" s="5"/>
      <c r="C342" s="2"/>
      <c r="D342" s="2"/>
      <c r="E342" s="10"/>
      <c r="F342" s="11"/>
    </row>
    <row r="343" spans="1:6" ht="13.15">
      <c r="A343" s="5"/>
      <c r="B343" s="5"/>
      <c r="C343" s="2"/>
      <c r="D343" s="2"/>
      <c r="E343" s="10"/>
      <c r="F343" s="11"/>
    </row>
    <row r="344" spans="1:6" ht="13.15">
      <c r="A344" s="5"/>
      <c r="B344" s="5"/>
      <c r="C344" s="2"/>
      <c r="D344" s="2"/>
      <c r="E344" s="10"/>
      <c r="F344" s="11"/>
    </row>
    <row r="345" spans="1:6" ht="13.15">
      <c r="A345" s="5"/>
      <c r="B345" s="5"/>
      <c r="C345" s="2"/>
      <c r="D345" s="2"/>
      <c r="E345" s="10"/>
      <c r="F345" s="11"/>
    </row>
    <row r="346" spans="1:6" ht="13.15">
      <c r="A346" s="5"/>
      <c r="B346" s="5"/>
      <c r="C346" s="2"/>
      <c r="D346" s="2"/>
      <c r="E346" s="10"/>
      <c r="F346" s="11"/>
    </row>
    <row r="347" spans="1:6" ht="13.15">
      <c r="A347" s="5"/>
      <c r="B347" s="5"/>
      <c r="C347" s="2"/>
      <c r="D347" s="2"/>
      <c r="E347" s="10"/>
      <c r="F347" s="11"/>
    </row>
    <row r="348" spans="1:6" ht="13.15">
      <c r="A348" s="5"/>
      <c r="B348" s="5"/>
      <c r="C348" s="2"/>
      <c r="D348" s="2"/>
      <c r="E348" s="10"/>
      <c r="F348" s="11"/>
    </row>
    <row r="349" spans="1:6" ht="13.15">
      <c r="A349" s="5"/>
      <c r="B349" s="5"/>
      <c r="C349" s="2"/>
      <c r="D349" s="2"/>
      <c r="E349" s="10"/>
      <c r="F349" s="11"/>
    </row>
    <row r="350" spans="1:6" ht="13.15">
      <c r="A350" s="5"/>
      <c r="B350" s="5"/>
      <c r="C350" s="2"/>
      <c r="D350" s="2"/>
      <c r="E350" s="10"/>
      <c r="F350" s="11"/>
    </row>
    <row r="351" spans="1:6" ht="13.15">
      <c r="A351" s="5"/>
      <c r="B351" s="5"/>
      <c r="C351" s="2"/>
      <c r="D351" s="2"/>
      <c r="E351" s="10"/>
      <c r="F351" s="11"/>
    </row>
    <row r="352" spans="1:6" ht="13.15">
      <c r="A352" s="5"/>
      <c r="B352" s="5"/>
      <c r="C352" s="2"/>
      <c r="D352" s="2"/>
      <c r="E352" s="10"/>
      <c r="F352" s="11"/>
    </row>
    <row r="353" spans="1:6" ht="13.15">
      <c r="A353" s="5"/>
      <c r="B353" s="5"/>
      <c r="C353" s="2"/>
      <c r="D353" s="2"/>
      <c r="E353" s="10"/>
      <c r="F353" s="11"/>
    </row>
    <row r="354" spans="1:6" ht="13.15">
      <c r="A354" s="5"/>
      <c r="B354" s="5"/>
      <c r="C354" s="2"/>
      <c r="D354" s="2"/>
      <c r="E354" s="10"/>
      <c r="F354" s="11"/>
    </row>
    <row r="355" spans="1:6" ht="13.15">
      <c r="A355" s="5"/>
      <c r="B355" s="5"/>
      <c r="C355" s="2"/>
      <c r="D355" s="2"/>
      <c r="E355" s="10"/>
      <c r="F355" s="11"/>
    </row>
    <row r="356" spans="1:6" ht="13.15">
      <c r="A356" s="5"/>
      <c r="B356" s="5"/>
      <c r="C356" s="2"/>
      <c r="D356" s="2"/>
      <c r="E356" s="10"/>
      <c r="F356" s="11"/>
    </row>
    <row r="357" spans="1:6" ht="13.15">
      <c r="A357" s="5"/>
      <c r="B357" s="5"/>
      <c r="C357" s="2"/>
      <c r="D357" s="2"/>
      <c r="E357" s="10"/>
      <c r="F357" s="11"/>
    </row>
    <row r="358" spans="1:6" ht="13.15">
      <c r="A358" s="5"/>
      <c r="B358" s="5"/>
      <c r="C358" s="2"/>
      <c r="D358" s="2"/>
      <c r="E358" s="10"/>
      <c r="F358" s="11"/>
    </row>
    <row r="359" spans="1:6" ht="13.15">
      <c r="A359" s="5"/>
      <c r="B359" s="5"/>
      <c r="C359" s="2"/>
      <c r="D359" s="2"/>
      <c r="E359" s="10"/>
      <c r="F359" s="11"/>
    </row>
    <row r="360" spans="1:6" ht="13.15">
      <c r="A360" s="5"/>
      <c r="B360" s="5"/>
      <c r="C360" s="2"/>
      <c r="D360" s="2"/>
      <c r="E360" s="10"/>
      <c r="F360" s="11"/>
    </row>
    <row r="361" spans="1:6" ht="13.15">
      <c r="A361" s="5"/>
      <c r="B361" s="5"/>
      <c r="C361" s="2"/>
      <c r="D361" s="2"/>
      <c r="E361" s="10"/>
      <c r="F361" s="11"/>
    </row>
    <row r="362" spans="1:6" ht="13.15">
      <c r="A362" s="5"/>
      <c r="B362" s="5"/>
      <c r="C362" s="2"/>
      <c r="D362" s="2"/>
      <c r="E362" s="10"/>
      <c r="F362" s="11"/>
    </row>
    <row r="363" spans="1:6" ht="13.15">
      <c r="A363" s="5"/>
      <c r="B363" s="5"/>
      <c r="C363" s="2"/>
      <c r="D363" s="2"/>
      <c r="E363" s="10"/>
      <c r="F363" s="11"/>
    </row>
    <row r="364" spans="1:6" ht="13.15">
      <c r="A364" s="5"/>
      <c r="B364" s="5"/>
      <c r="C364" s="2"/>
      <c r="D364" s="2"/>
      <c r="E364" s="10"/>
      <c r="F364" s="11"/>
    </row>
    <row r="365" spans="1:6" ht="13.15">
      <c r="A365" s="5"/>
      <c r="B365" s="5"/>
      <c r="C365" s="2"/>
      <c r="D365" s="2"/>
      <c r="E365" s="10"/>
      <c r="F365" s="11"/>
    </row>
    <row r="366" spans="1:6" ht="13.15">
      <c r="A366" s="5"/>
      <c r="B366" s="5"/>
      <c r="C366" s="2"/>
      <c r="D366" s="2"/>
      <c r="E366" s="10"/>
      <c r="F366" s="11"/>
    </row>
    <row r="367" spans="1:6" ht="13.15">
      <c r="A367" s="5"/>
      <c r="B367" s="5"/>
      <c r="C367" s="2"/>
      <c r="D367" s="2"/>
      <c r="E367" s="10"/>
      <c r="F367" s="11"/>
    </row>
    <row r="368" spans="1:6" ht="13.15">
      <c r="A368" s="5"/>
      <c r="B368" s="5"/>
      <c r="C368" s="2"/>
      <c r="D368" s="2"/>
      <c r="E368" s="10"/>
      <c r="F368" s="11"/>
    </row>
    <row r="369" spans="1:6" ht="13.15">
      <c r="A369" s="5"/>
      <c r="B369" s="5"/>
      <c r="C369" s="2"/>
      <c r="D369" s="2"/>
      <c r="E369" s="10"/>
      <c r="F369" s="11"/>
    </row>
    <row r="370" spans="1:6" ht="13.15">
      <c r="A370" s="5"/>
      <c r="B370" s="5"/>
      <c r="C370" s="2"/>
      <c r="D370" s="2"/>
      <c r="E370" s="10"/>
      <c r="F370" s="11"/>
    </row>
    <row r="371" spans="1:6" ht="13.15">
      <c r="A371" s="5"/>
      <c r="B371" s="5"/>
      <c r="C371" s="2"/>
      <c r="D371" s="2"/>
      <c r="E371" s="10"/>
      <c r="F371" s="11"/>
    </row>
    <row r="372" spans="1:6" ht="13.15">
      <c r="A372" s="5"/>
      <c r="B372" s="5"/>
      <c r="C372" s="2"/>
      <c r="D372" s="2"/>
      <c r="E372" s="10"/>
      <c r="F372" s="11"/>
    </row>
    <row r="373" spans="1:6" ht="13.15">
      <c r="A373" s="5"/>
      <c r="B373" s="5"/>
      <c r="C373" s="2"/>
      <c r="D373" s="2"/>
      <c r="E373" s="10"/>
      <c r="F373" s="11"/>
    </row>
    <row r="374" spans="1:6" ht="13.15">
      <c r="A374" s="5"/>
      <c r="B374" s="5"/>
      <c r="C374" s="2"/>
      <c r="D374" s="2"/>
      <c r="E374" s="10"/>
      <c r="F374" s="11"/>
    </row>
    <row r="375" spans="1:6" ht="13.15">
      <c r="A375" s="5"/>
      <c r="B375" s="5"/>
      <c r="C375" s="2"/>
      <c r="D375" s="2"/>
      <c r="E375" s="10"/>
      <c r="F375" s="11"/>
    </row>
    <row r="376" spans="1:6" ht="13.15">
      <c r="A376" s="5"/>
      <c r="B376" s="5"/>
      <c r="C376" s="2"/>
      <c r="D376" s="2"/>
      <c r="E376" s="10"/>
      <c r="F376" s="11"/>
    </row>
    <row r="377" spans="1:6" ht="13.15">
      <c r="A377" s="5"/>
      <c r="B377" s="5"/>
      <c r="C377" s="2"/>
      <c r="D377" s="2"/>
      <c r="E377" s="10"/>
      <c r="F377" s="11"/>
    </row>
    <row r="378" spans="1:6" ht="13.15">
      <c r="A378" s="5"/>
      <c r="B378" s="5"/>
      <c r="C378" s="2"/>
      <c r="D378" s="2"/>
      <c r="E378" s="10"/>
      <c r="F378" s="11"/>
    </row>
    <row r="379" spans="1:6" ht="13.15">
      <c r="A379" s="5"/>
      <c r="B379" s="5"/>
      <c r="C379" s="2"/>
      <c r="D379" s="2"/>
      <c r="E379" s="10"/>
      <c r="F379" s="11"/>
    </row>
    <row r="380" spans="1:6" ht="13.15">
      <c r="A380" s="5"/>
      <c r="B380" s="5"/>
      <c r="C380" s="2"/>
      <c r="D380" s="2"/>
      <c r="E380" s="10"/>
      <c r="F380" s="11"/>
    </row>
    <row r="381" spans="1:6" ht="13.15">
      <c r="A381" s="5"/>
      <c r="B381" s="5"/>
      <c r="C381" s="2"/>
      <c r="D381" s="2"/>
      <c r="E381" s="10"/>
      <c r="F381" s="11"/>
    </row>
    <row r="382" spans="1:6" ht="13.15">
      <c r="A382" s="5"/>
      <c r="B382" s="5"/>
      <c r="C382" s="2"/>
      <c r="D382" s="2"/>
      <c r="E382" s="10"/>
      <c r="F382" s="11"/>
    </row>
    <row r="383" spans="1:6" ht="13.15">
      <c r="A383" s="5"/>
      <c r="B383" s="5"/>
      <c r="C383" s="2"/>
      <c r="D383" s="2"/>
      <c r="E383" s="10"/>
      <c r="F383" s="11"/>
    </row>
    <row r="384" spans="1:6" ht="13.15">
      <c r="A384" s="5"/>
      <c r="B384" s="5"/>
      <c r="C384" s="2"/>
      <c r="D384" s="2"/>
      <c r="E384" s="10"/>
      <c r="F384" s="11"/>
    </row>
    <row r="385" spans="1:6" ht="13.15">
      <c r="A385" s="5"/>
      <c r="B385" s="5"/>
      <c r="C385" s="2"/>
      <c r="D385" s="2"/>
      <c r="E385" s="10"/>
      <c r="F385" s="11"/>
    </row>
    <row r="386" spans="1:6" ht="13.15">
      <c r="A386" s="5"/>
      <c r="B386" s="5"/>
      <c r="C386" s="2"/>
      <c r="D386" s="2"/>
      <c r="E386" s="10"/>
      <c r="F386" s="11"/>
    </row>
    <row r="387" spans="1:6" ht="13.15">
      <c r="A387" s="5"/>
      <c r="B387" s="5"/>
      <c r="C387" s="2"/>
      <c r="D387" s="2"/>
      <c r="E387" s="10"/>
      <c r="F387" s="11"/>
    </row>
    <row r="388" spans="1:6" ht="13.15">
      <c r="A388" s="5"/>
      <c r="B388" s="5"/>
      <c r="C388" s="2"/>
      <c r="D388" s="2"/>
      <c r="E388" s="10"/>
      <c r="F388" s="11"/>
    </row>
    <row r="389" spans="1:6" ht="13.15">
      <c r="A389" s="5"/>
      <c r="B389" s="5"/>
      <c r="C389" s="2"/>
      <c r="D389" s="2"/>
      <c r="E389" s="10"/>
      <c r="F389" s="11"/>
    </row>
    <row r="390" spans="1:6" ht="13.15">
      <c r="A390" s="5"/>
      <c r="B390" s="5"/>
      <c r="C390" s="2"/>
      <c r="D390" s="2"/>
      <c r="E390" s="10"/>
      <c r="F390" s="11"/>
    </row>
    <row r="391" spans="1:6" ht="13.15">
      <c r="A391" s="5"/>
      <c r="B391" s="5"/>
      <c r="C391" s="2"/>
      <c r="D391" s="2"/>
      <c r="E391" s="10"/>
      <c r="F391" s="11"/>
    </row>
    <row r="392" spans="1:6" ht="13.15">
      <c r="A392" s="5"/>
      <c r="B392" s="5"/>
      <c r="C392" s="2"/>
      <c r="D392" s="2"/>
      <c r="E392" s="10"/>
      <c r="F392" s="11"/>
    </row>
    <row r="393" spans="1:6" ht="13.15">
      <c r="A393" s="5"/>
      <c r="B393" s="5"/>
      <c r="C393" s="2"/>
      <c r="D393" s="2"/>
      <c r="E393" s="10"/>
      <c r="F393" s="11"/>
    </row>
    <row r="394" spans="1:6" ht="13.15">
      <c r="A394" s="5"/>
      <c r="B394" s="5"/>
      <c r="C394" s="2"/>
      <c r="D394" s="2"/>
      <c r="E394" s="10"/>
      <c r="F394" s="11"/>
    </row>
    <row r="395" spans="1:6" ht="13.15">
      <c r="A395" s="5"/>
      <c r="B395" s="5"/>
      <c r="C395" s="2"/>
      <c r="D395" s="2"/>
      <c r="E395" s="10"/>
      <c r="F395" s="11"/>
    </row>
    <row r="396" spans="1:6" ht="13.15">
      <c r="A396" s="5"/>
      <c r="B396" s="5"/>
      <c r="C396" s="2"/>
      <c r="D396" s="2"/>
      <c r="E396" s="10"/>
      <c r="F396" s="11"/>
    </row>
    <row r="397" spans="1:6" ht="13.15">
      <c r="A397" s="5"/>
      <c r="B397" s="5"/>
      <c r="C397" s="2"/>
      <c r="D397" s="2"/>
      <c r="E397" s="10"/>
      <c r="F397" s="11"/>
    </row>
    <row r="398" spans="1:6" ht="13.15">
      <c r="A398" s="5"/>
      <c r="B398" s="5"/>
      <c r="C398" s="2"/>
      <c r="D398" s="2"/>
      <c r="E398" s="10"/>
      <c r="F398" s="11"/>
    </row>
    <row r="399" spans="1:6" ht="13.15">
      <c r="A399" s="5"/>
      <c r="B399" s="5"/>
      <c r="C399" s="2"/>
      <c r="D399" s="2"/>
      <c r="E399" s="10"/>
      <c r="F399" s="11"/>
    </row>
    <row r="400" spans="1:6" ht="13.15">
      <c r="A400" s="5"/>
      <c r="B400" s="5"/>
      <c r="C400" s="2"/>
      <c r="D400" s="2"/>
      <c r="E400" s="10"/>
      <c r="F400" s="11"/>
    </row>
    <row r="401" spans="1:6" ht="13.15">
      <c r="A401" s="5"/>
      <c r="B401" s="5"/>
      <c r="C401" s="2"/>
      <c r="D401" s="2"/>
      <c r="E401" s="10"/>
      <c r="F401" s="11"/>
    </row>
    <row r="402" spans="1:6" ht="13.15">
      <c r="A402" s="5"/>
      <c r="B402" s="5"/>
      <c r="C402" s="2"/>
      <c r="D402" s="2"/>
      <c r="E402" s="10"/>
      <c r="F402" s="11"/>
    </row>
    <row r="403" spans="1:6" ht="13.15">
      <c r="A403" s="5"/>
      <c r="B403" s="5"/>
      <c r="C403" s="2"/>
      <c r="D403" s="2"/>
      <c r="E403" s="10"/>
      <c r="F403" s="11"/>
    </row>
    <row r="404" spans="1:6" ht="13.15">
      <c r="A404" s="5"/>
      <c r="B404" s="5"/>
      <c r="C404" s="2"/>
      <c r="D404" s="2"/>
      <c r="E404" s="10"/>
      <c r="F404" s="11"/>
    </row>
    <row r="405" spans="1:6" ht="13.15">
      <c r="A405" s="5"/>
      <c r="B405" s="5"/>
      <c r="C405" s="2"/>
      <c r="D405" s="2"/>
      <c r="E405" s="10"/>
      <c r="F405" s="11"/>
    </row>
    <row r="406" spans="1:6" ht="13.15">
      <c r="A406" s="5"/>
      <c r="B406" s="5"/>
      <c r="C406" s="2"/>
      <c r="D406" s="2"/>
      <c r="E406" s="10"/>
      <c r="F406" s="11"/>
    </row>
    <row r="407" spans="1:6" ht="13.15">
      <c r="A407" s="5"/>
      <c r="B407" s="5"/>
      <c r="C407" s="2"/>
      <c r="D407" s="2"/>
      <c r="E407" s="10"/>
      <c r="F407" s="11"/>
    </row>
    <row r="408" spans="1:6" ht="13.15">
      <c r="A408" s="5"/>
      <c r="B408" s="5"/>
      <c r="C408" s="2"/>
      <c r="D408" s="2"/>
      <c r="E408" s="10"/>
      <c r="F408" s="11"/>
    </row>
    <row r="409" spans="1:6" ht="13.15">
      <c r="A409" s="5"/>
      <c r="B409" s="5"/>
      <c r="C409" s="2"/>
      <c r="D409" s="2"/>
      <c r="E409" s="10"/>
      <c r="F409" s="11"/>
    </row>
    <row r="410" spans="1:6" ht="13.15">
      <c r="A410" s="5"/>
      <c r="B410" s="5"/>
      <c r="C410" s="2"/>
      <c r="D410" s="2"/>
      <c r="E410" s="10"/>
      <c r="F410" s="11"/>
    </row>
    <row r="411" spans="1:6" ht="13.15">
      <c r="A411" s="5"/>
      <c r="B411" s="5"/>
      <c r="C411" s="2"/>
      <c r="D411" s="2"/>
      <c r="E411" s="10"/>
      <c r="F411" s="11"/>
    </row>
    <row r="412" spans="1:6" ht="13.15">
      <c r="A412" s="5"/>
      <c r="B412" s="5"/>
      <c r="C412" s="2"/>
      <c r="D412" s="2"/>
      <c r="E412" s="10"/>
      <c r="F412" s="11"/>
    </row>
    <row r="413" spans="1:6" ht="13.15">
      <c r="A413" s="5"/>
      <c r="B413" s="5"/>
      <c r="C413" s="2"/>
      <c r="D413" s="2"/>
      <c r="E413" s="10"/>
      <c r="F413" s="11"/>
    </row>
    <row r="414" spans="1:6" ht="13.15">
      <c r="A414" s="5"/>
      <c r="B414" s="5"/>
      <c r="C414" s="2"/>
      <c r="D414" s="2"/>
      <c r="E414" s="10"/>
      <c r="F414" s="11"/>
    </row>
    <row r="415" spans="1:6" ht="13.15">
      <c r="A415" s="5"/>
      <c r="B415" s="5"/>
      <c r="C415" s="2"/>
      <c r="D415" s="2"/>
      <c r="E415" s="10"/>
      <c r="F415" s="11"/>
    </row>
    <row r="416" spans="1:6" ht="13.15">
      <c r="A416" s="5"/>
      <c r="B416" s="5"/>
      <c r="C416" s="2"/>
      <c r="D416" s="2"/>
      <c r="E416" s="10"/>
      <c r="F416" s="11"/>
    </row>
    <row r="417" spans="1:6" ht="13.15">
      <c r="A417" s="5"/>
      <c r="B417" s="5"/>
      <c r="C417" s="2"/>
      <c r="D417" s="2"/>
      <c r="E417" s="10"/>
      <c r="F417" s="11"/>
    </row>
    <row r="418" spans="1:6" ht="13.15">
      <c r="A418" s="5"/>
      <c r="B418" s="5"/>
      <c r="C418" s="2"/>
      <c r="D418" s="2"/>
      <c r="E418" s="10"/>
      <c r="F418" s="11"/>
    </row>
    <row r="419" spans="1:6" ht="13.15">
      <c r="A419" s="5"/>
      <c r="B419" s="5"/>
      <c r="C419" s="2"/>
      <c r="D419" s="2"/>
      <c r="E419" s="10"/>
      <c r="F419" s="11"/>
    </row>
    <row r="420" spans="1:6" ht="13.15">
      <c r="A420" s="5"/>
      <c r="B420" s="5"/>
      <c r="C420" s="2"/>
      <c r="D420" s="2"/>
      <c r="E420" s="10"/>
      <c r="F420" s="11"/>
    </row>
    <row r="421" spans="1:6" ht="13.15">
      <c r="A421" s="5"/>
      <c r="B421" s="5"/>
      <c r="C421" s="2"/>
      <c r="D421" s="2"/>
      <c r="E421" s="10"/>
      <c r="F421" s="11"/>
    </row>
    <row r="422" spans="1:6" ht="13.15">
      <c r="A422" s="5"/>
      <c r="B422" s="5"/>
      <c r="C422" s="2"/>
      <c r="D422" s="2"/>
      <c r="E422" s="10"/>
      <c r="F422" s="11"/>
    </row>
    <row r="423" spans="1:6" ht="13.15">
      <c r="A423" s="5"/>
      <c r="B423" s="5"/>
      <c r="C423" s="2"/>
      <c r="D423" s="2"/>
      <c r="E423" s="10"/>
      <c r="F423" s="11"/>
    </row>
    <row r="424" spans="1:6" ht="13.15">
      <c r="A424" s="5"/>
      <c r="B424" s="5"/>
      <c r="C424" s="2"/>
      <c r="D424" s="2"/>
      <c r="E424" s="10"/>
      <c r="F424" s="11"/>
    </row>
    <row r="425" spans="1:6" ht="13.15">
      <c r="A425" s="5"/>
      <c r="B425" s="5"/>
      <c r="C425" s="2"/>
      <c r="D425" s="2"/>
      <c r="E425" s="10"/>
      <c r="F425" s="11"/>
    </row>
    <row r="426" spans="1:6" ht="13.15">
      <c r="A426" s="5"/>
      <c r="B426" s="5"/>
      <c r="C426" s="2"/>
      <c r="D426" s="2"/>
      <c r="E426" s="10"/>
      <c r="F426" s="11"/>
    </row>
    <row r="427" spans="1:6" ht="13.15">
      <c r="A427" s="5"/>
      <c r="B427" s="5"/>
      <c r="C427" s="2"/>
      <c r="D427" s="2"/>
      <c r="E427" s="10"/>
      <c r="F427" s="11"/>
    </row>
    <row r="428" spans="1:6" ht="13.15">
      <c r="A428" s="5"/>
      <c r="B428" s="5"/>
      <c r="C428" s="2"/>
      <c r="D428" s="2"/>
      <c r="E428" s="10"/>
      <c r="F428" s="11"/>
    </row>
    <row r="429" spans="1:6" ht="13.15">
      <c r="A429" s="5"/>
      <c r="B429" s="5"/>
      <c r="C429" s="2"/>
      <c r="D429" s="2"/>
      <c r="E429" s="10"/>
      <c r="F429" s="11"/>
    </row>
    <row r="430" spans="1:6" ht="13.15">
      <c r="A430" s="5"/>
      <c r="B430" s="5"/>
      <c r="C430" s="2"/>
      <c r="D430" s="2"/>
      <c r="E430" s="10"/>
      <c r="F430" s="11"/>
    </row>
    <row r="431" spans="1:6" ht="13.15">
      <c r="A431" s="5"/>
      <c r="B431" s="5"/>
      <c r="C431" s="2"/>
      <c r="D431" s="2"/>
      <c r="E431" s="10"/>
      <c r="F431" s="11"/>
    </row>
    <row r="432" spans="1:6" ht="13.15">
      <c r="A432" s="5"/>
      <c r="B432" s="5"/>
      <c r="C432" s="2"/>
      <c r="D432" s="2"/>
      <c r="E432" s="10"/>
      <c r="F432" s="11"/>
    </row>
    <row r="433" spans="1:6" ht="13.15">
      <c r="A433" s="5"/>
      <c r="B433" s="5"/>
      <c r="C433" s="2"/>
      <c r="D433" s="2"/>
      <c r="E433" s="10"/>
      <c r="F433" s="11"/>
    </row>
    <row r="434" spans="1:6" ht="13.15">
      <c r="A434" s="5"/>
      <c r="B434" s="5"/>
      <c r="C434" s="2"/>
      <c r="D434" s="2"/>
      <c r="E434" s="10"/>
      <c r="F434" s="11"/>
    </row>
    <row r="435" spans="1:6" ht="13.15">
      <c r="A435" s="5"/>
      <c r="B435" s="5"/>
      <c r="C435" s="2"/>
      <c r="D435" s="2"/>
      <c r="E435" s="10"/>
      <c r="F435" s="11"/>
    </row>
    <row r="436" spans="1:6" ht="13.15">
      <c r="A436" s="5"/>
      <c r="B436" s="5"/>
      <c r="C436" s="2"/>
      <c r="D436" s="2"/>
      <c r="E436" s="10"/>
      <c r="F436" s="11"/>
    </row>
    <row r="437" spans="1:6" ht="13.15">
      <c r="A437" s="5"/>
      <c r="B437" s="5"/>
      <c r="C437" s="2"/>
      <c r="D437" s="2"/>
      <c r="E437" s="10"/>
      <c r="F437" s="11"/>
    </row>
    <row r="438" spans="1:6" ht="13.15">
      <c r="A438" s="5"/>
      <c r="B438" s="5"/>
      <c r="C438" s="2"/>
      <c r="D438" s="2"/>
      <c r="E438" s="10"/>
      <c r="F438" s="11"/>
    </row>
    <row r="439" spans="1:6" ht="13.15">
      <c r="A439" s="5"/>
      <c r="B439" s="5"/>
      <c r="C439" s="2"/>
      <c r="D439" s="2"/>
      <c r="E439" s="10"/>
      <c r="F439" s="11"/>
    </row>
    <row r="440" spans="1:6" ht="13.15">
      <c r="A440" s="5"/>
      <c r="B440" s="5"/>
      <c r="C440" s="2"/>
      <c r="D440" s="2"/>
      <c r="E440" s="10"/>
      <c r="F440" s="11"/>
    </row>
    <row r="441" spans="1:6" ht="13.15">
      <c r="A441" s="5"/>
      <c r="B441" s="5"/>
      <c r="C441" s="2"/>
      <c r="D441" s="2"/>
      <c r="E441" s="10"/>
      <c r="F441" s="11"/>
    </row>
    <row r="442" spans="1:6" ht="13.15">
      <c r="A442" s="5"/>
      <c r="B442" s="5"/>
      <c r="C442" s="2"/>
      <c r="D442" s="2"/>
      <c r="E442" s="10"/>
      <c r="F442" s="11"/>
    </row>
    <row r="443" spans="1:6" ht="13.15">
      <c r="A443" s="5"/>
      <c r="B443" s="5"/>
      <c r="C443" s="2"/>
      <c r="D443" s="2"/>
      <c r="E443" s="10"/>
      <c r="F443" s="11"/>
    </row>
    <row r="444" spans="1:6" ht="13.15">
      <c r="A444" s="5"/>
      <c r="B444" s="5"/>
      <c r="C444" s="2"/>
      <c r="D444" s="2"/>
      <c r="E444" s="10"/>
      <c r="F444" s="11"/>
    </row>
    <row r="445" spans="1:6" ht="13.15">
      <c r="A445" s="5"/>
      <c r="B445" s="5"/>
      <c r="C445" s="2"/>
      <c r="D445" s="2"/>
      <c r="E445" s="10"/>
      <c r="F445" s="11"/>
    </row>
    <row r="446" spans="1:6" ht="13.15">
      <c r="A446" s="5"/>
      <c r="B446" s="5"/>
      <c r="C446" s="2"/>
      <c r="D446" s="2"/>
      <c r="E446" s="10"/>
      <c r="F446" s="11"/>
    </row>
    <row r="447" spans="1:6" ht="13.15">
      <c r="A447" s="5"/>
      <c r="B447" s="5"/>
      <c r="C447" s="2"/>
      <c r="D447" s="2"/>
      <c r="E447" s="10"/>
      <c r="F447" s="11"/>
    </row>
    <row r="448" spans="1:6" ht="13.15">
      <c r="A448" s="5"/>
      <c r="B448" s="5"/>
      <c r="C448" s="2"/>
      <c r="D448" s="2"/>
      <c r="E448" s="10"/>
      <c r="F448" s="11"/>
    </row>
    <row r="449" spans="1:6" ht="13.15">
      <c r="A449" s="5"/>
      <c r="B449" s="5"/>
      <c r="C449" s="2"/>
      <c r="D449" s="2"/>
      <c r="E449" s="10"/>
      <c r="F449" s="11"/>
    </row>
    <row r="450" spans="1:6" ht="13.15">
      <c r="A450" s="5"/>
      <c r="B450" s="5"/>
      <c r="C450" s="2"/>
      <c r="D450" s="2"/>
      <c r="E450" s="10"/>
      <c r="F450" s="11"/>
    </row>
    <row r="451" spans="1:6" ht="13.15">
      <c r="A451" s="5"/>
      <c r="B451" s="5"/>
      <c r="C451" s="2"/>
      <c r="D451" s="2"/>
      <c r="E451" s="10"/>
      <c r="F451" s="11"/>
    </row>
    <row r="452" spans="1:6" ht="13.15">
      <c r="A452" s="5"/>
      <c r="B452" s="5"/>
      <c r="C452" s="2"/>
      <c r="D452" s="2"/>
      <c r="E452" s="10"/>
      <c r="F452" s="11"/>
    </row>
    <row r="453" spans="1:6" ht="13.15">
      <c r="A453" s="5"/>
      <c r="B453" s="5"/>
      <c r="C453" s="2"/>
      <c r="D453" s="2"/>
      <c r="E453" s="10"/>
      <c r="F453" s="11"/>
    </row>
    <row r="454" spans="1:6" ht="13.15">
      <c r="A454" s="5"/>
      <c r="B454" s="5"/>
      <c r="C454" s="2"/>
      <c r="D454" s="2"/>
      <c r="E454" s="10"/>
      <c r="F454" s="11"/>
    </row>
    <row r="455" spans="1:6" ht="13.15">
      <c r="A455" s="5"/>
      <c r="B455" s="5"/>
      <c r="C455" s="2"/>
      <c r="D455" s="2"/>
      <c r="E455" s="10"/>
      <c r="F455" s="11"/>
    </row>
    <row r="456" spans="1:6" ht="13.15">
      <c r="A456" s="5"/>
      <c r="B456" s="5"/>
      <c r="C456" s="2"/>
      <c r="D456" s="2"/>
      <c r="E456" s="10"/>
      <c r="F456" s="11"/>
    </row>
    <row r="457" spans="1:6" ht="13.15">
      <c r="A457" s="5"/>
      <c r="B457" s="5"/>
      <c r="C457" s="2"/>
      <c r="D457" s="2"/>
      <c r="E457" s="10"/>
      <c r="F457" s="11"/>
    </row>
    <row r="458" spans="1:6" ht="13.15">
      <c r="A458" s="5"/>
      <c r="B458" s="5"/>
      <c r="C458" s="2"/>
      <c r="D458" s="2"/>
      <c r="E458" s="10"/>
      <c r="F458" s="11"/>
    </row>
    <row r="459" spans="1:6" ht="13.15">
      <c r="A459" s="5"/>
      <c r="B459" s="5"/>
      <c r="C459" s="2"/>
      <c r="D459" s="2"/>
      <c r="E459" s="10"/>
      <c r="F459" s="11"/>
    </row>
    <row r="460" spans="1:6" ht="13.15">
      <c r="A460" s="5"/>
      <c r="B460" s="5"/>
      <c r="C460" s="2"/>
      <c r="D460" s="2"/>
      <c r="E460" s="10"/>
      <c r="F460" s="11"/>
    </row>
    <row r="461" spans="1:6" ht="13.15">
      <c r="A461" s="5"/>
      <c r="B461" s="5"/>
      <c r="C461" s="2"/>
      <c r="D461" s="2"/>
      <c r="E461" s="10"/>
      <c r="F461" s="11"/>
    </row>
    <row r="462" spans="1:6" ht="13.15">
      <c r="A462" s="5"/>
      <c r="B462" s="5"/>
      <c r="C462" s="2"/>
      <c r="D462" s="2"/>
      <c r="E462" s="10"/>
      <c r="F462" s="11"/>
    </row>
    <row r="463" spans="1:6" ht="13.15">
      <c r="A463" s="5"/>
      <c r="B463" s="5"/>
      <c r="C463" s="2"/>
      <c r="D463" s="2"/>
      <c r="E463" s="10"/>
      <c r="F463" s="11"/>
    </row>
    <row r="464" spans="1:6" ht="13.15">
      <c r="A464" s="5"/>
      <c r="B464" s="5"/>
      <c r="C464" s="2"/>
      <c r="D464" s="2"/>
      <c r="E464" s="10"/>
      <c r="F464" s="11"/>
    </row>
    <row r="465" spans="1:6" ht="13.15">
      <c r="A465" s="5"/>
      <c r="B465" s="5"/>
      <c r="C465" s="2"/>
      <c r="D465" s="2"/>
      <c r="E465" s="10"/>
      <c r="F465" s="11"/>
    </row>
    <row r="466" spans="1:6" ht="13.15">
      <c r="A466" s="5"/>
      <c r="B466" s="5"/>
      <c r="C466" s="2"/>
      <c r="D466" s="2"/>
      <c r="E466" s="10"/>
      <c r="F466" s="11"/>
    </row>
    <row r="467" spans="1:6" ht="13.15">
      <c r="A467" s="5"/>
      <c r="B467" s="5"/>
      <c r="C467" s="2"/>
      <c r="D467" s="2"/>
      <c r="E467" s="10"/>
      <c r="F467" s="11"/>
    </row>
    <row r="468" spans="1:6" ht="13.15">
      <c r="A468" s="5"/>
      <c r="B468" s="5"/>
      <c r="C468" s="2"/>
      <c r="D468" s="2"/>
      <c r="E468" s="10"/>
      <c r="F468" s="11"/>
    </row>
    <row r="469" spans="1:6" ht="13.15">
      <c r="A469" s="5"/>
      <c r="B469" s="5"/>
      <c r="C469" s="2"/>
      <c r="D469" s="2"/>
      <c r="E469" s="10"/>
      <c r="F469" s="11"/>
    </row>
    <row r="470" spans="1:6" ht="13.15">
      <c r="A470" s="5"/>
      <c r="B470" s="5"/>
      <c r="C470" s="2"/>
      <c r="D470" s="2"/>
      <c r="E470" s="10"/>
      <c r="F470" s="11"/>
    </row>
    <row r="471" spans="1:6" ht="13.15">
      <c r="A471" s="5"/>
      <c r="B471" s="5"/>
      <c r="C471" s="2"/>
      <c r="D471" s="2"/>
      <c r="E471" s="10"/>
      <c r="F471" s="11"/>
    </row>
    <row r="472" spans="1:6" ht="13.15">
      <c r="A472" s="5"/>
      <c r="B472" s="5"/>
      <c r="C472" s="2"/>
      <c r="D472" s="2"/>
      <c r="E472" s="10"/>
      <c r="F472" s="11"/>
    </row>
    <row r="473" spans="1:6" ht="13.15">
      <c r="A473" s="5"/>
      <c r="B473" s="5"/>
      <c r="C473" s="2"/>
      <c r="D473" s="2"/>
      <c r="E473" s="10"/>
      <c r="F473" s="11"/>
    </row>
    <row r="474" spans="1:6" ht="13.15">
      <c r="A474" s="5"/>
      <c r="B474" s="5"/>
      <c r="C474" s="2"/>
      <c r="D474" s="2"/>
      <c r="E474" s="10"/>
      <c r="F474" s="11"/>
    </row>
    <row r="475" spans="1:6" ht="13.15">
      <c r="A475" s="5"/>
      <c r="B475" s="5"/>
      <c r="C475" s="2"/>
      <c r="D475" s="2"/>
      <c r="E475" s="10"/>
      <c r="F475" s="11"/>
    </row>
    <row r="476" spans="1:6" ht="13.15">
      <c r="A476" s="5"/>
      <c r="B476" s="5"/>
      <c r="C476" s="2"/>
      <c r="D476" s="2"/>
      <c r="E476" s="10"/>
      <c r="F476" s="11"/>
    </row>
    <row r="477" spans="1:6" ht="13.15">
      <c r="A477" s="5"/>
      <c r="B477" s="5"/>
      <c r="C477" s="2"/>
      <c r="D477" s="2"/>
      <c r="E477" s="10"/>
      <c r="F477" s="11"/>
    </row>
    <row r="478" spans="1:6" ht="13.15">
      <c r="A478" s="5"/>
      <c r="B478" s="5"/>
      <c r="C478" s="2"/>
      <c r="D478" s="2"/>
      <c r="E478" s="10"/>
      <c r="F478" s="11"/>
    </row>
    <row r="479" spans="1:6" ht="13.15">
      <c r="A479" s="5"/>
      <c r="B479" s="5"/>
      <c r="C479" s="2"/>
      <c r="D479" s="2"/>
      <c r="E479" s="10"/>
      <c r="F479" s="11"/>
    </row>
    <row r="480" spans="1:6" ht="13.15">
      <c r="A480" s="5"/>
      <c r="B480" s="5"/>
      <c r="C480" s="2"/>
      <c r="D480" s="2"/>
      <c r="E480" s="10"/>
      <c r="F480" s="11"/>
    </row>
    <row r="481" spans="1:6" ht="13.15">
      <c r="A481" s="5"/>
      <c r="B481" s="5"/>
      <c r="C481" s="2"/>
      <c r="D481" s="2"/>
      <c r="E481" s="10"/>
      <c r="F481" s="11"/>
    </row>
    <row r="482" spans="1:6" ht="13.15">
      <c r="A482" s="5"/>
      <c r="B482" s="5"/>
      <c r="C482" s="2"/>
      <c r="D482" s="2"/>
      <c r="E482" s="10"/>
      <c r="F482" s="11"/>
    </row>
    <row r="483" spans="1:6" ht="13.15">
      <c r="A483" s="5"/>
      <c r="B483" s="5"/>
      <c r="C483" s="2"/>
      <c r="D483" s="2"/>
      <c r="E483" s="10"/>
      <c r="F483" s="11"/>
    </row>
    <row r="484" spans="1:6" ht="13.15">
      <c r="A484" s="5"/>
      <c r="B484" s="5"/>
      <c r="C484" s="2"/>
      <c r="D484" s="2"/>
      <c r="E484" s="10"/>
      <c r="F484" s="11"/>
    </row>
    <row r="485" spans="1:6" ht="13.15">
      <c r="A485" s="5"/>
      <c r="B485" s="5"/>
      <c r="C485" s="2"/>
      <c r="D485" s="2"/>
      <c r="E485" s="10"/>
      <c r="F485" s="11"/>
    </row>
    <row r="486" spans="1:6" ht="13.15">
      <c r="A486" s="5"/>
      <c r="B486" s="5"/>
      <c r="C486" s="2"/>
      <c r="D486" s="2"/>
      <c r="E486" s="10"/>
      <c r="F486" s="11"/>
    </row>
    <row r="487" spans="1:6" ht="13.15">
      <c r="A487" s="5"/>
      <c r="B487" s="5"/>
      <c r="C487" s="2"/>
      <c r="D487" s="2"/>
      <c r="E487" s="10"/>
      <c r="F487" s="11"/>
    </row>
    <row r="488" spans="1:6" ht="13.15">
      <c r="A488" s="5"/>
      <c r="B488" s="5"/>
      <c r="C488" s="2"/>
      <c r="D488" s="2"/>
      <c r="E488" s="10"/>
      <c r="F488" s="11"/>
    </row>
    <row r="489" spans="1:6" ht="13.15">
      <c r="A489" s="5"/>
      <c r="B489" s="5"/>
      <c r="C489" s="2"/>
      <c r="D489" s="2"/>
      <c r="E489" s="10"/>
      <c r="F489" s="11"/>
    </row>
    <row r="490" spans="1:6" ht="13.15">
      <c r="A490" s="5"/>
      <c r="B490" s="5"/>
      <c r="C490" s="2"/>
      <c r="D490" s="2"/>
      <c r="E490" s="10"/>
      <c r="F490" s="11"/>
    </row>
    <row r="491" spans="1:6" ht="13.15">
      <c r="A491" s="5"/>
      <c r="B491" s="5"/>
      <c r="C491" s="2"/>
      <c r="D491" s="2"/>
      <c r="E491" s="10"/>
      <c r="F491" s="11"/>
    </row>
    <row r="492" spans="1:6" ht="13.15">
      <c r="A492" s="5"/>
      <c r="B492" s="5"/>
      <c r="C492" s="2"/>
      <c r="D492" s="2"/>
      <c r="E492" s="10"/>
      <c r="F492" s="11"/>
    </row>
    <row r="493" spans="1:6" ht="13.15">
      <c r="A493" s="5"/>
      <c r="B493" s="5"/>
      <c r="C493" s="2"/>
      <c r="D493" s="2"/>
      <c r="E493" s="10"/>
      <c r="F493" s="11"/>
    </row>
    <row r="494" spans="1:6" ht="13.15">
      <c r="A494" s="5"/>
      <c r="B494" s="5"/>
      <c r="C494" s="2"/>
      <c r="D494" s="2"/>
      <c r="E494" s="10"/>
      <c r="F494" s="11"/>
    </row>
    <row r="495" spans="1:6" ht="13.15">
      <c r="A495" s="5"/>
      <c r="B495" s="5"/>
      <c r="C495" s="2"/>
      <c r="D495" s="2"/>
      <c r="E495" s="10"/>
      <c r="F495" s="11"/>
    </row>
    <row r="496" spans="1:6" ht="13.15">
      <c r="A496" s="5"/>
      <c r="B496" s="5"/>
      <c r="C496" s="2"/>
      <c r="D496" s="2"/>
      <c r="E496" s="10"/>
      <c r="F496" s="11"/>
    </row>
    <row r="497" spans="1:6" ht="13.15">
      <c r="A497" s="5"/>
      <c r="B497" s="5"/>
      <c r="C497" s="2"/>
      <c r="D497" s="2"/>
      <c r="E497" s="10"/>
      <c r="F497" s="11"/>
    </row>
    <row r="498" spans="1:6" ht="13.15">
      <c r="A498" s="5"/>
      <c r="B498" s="5"/>
      <c r="C498" s="2"/>
      <c r="D498" s="2"/>
      <c r="E498" s="10"/>
      <c r="F498" s="11"/>
    </row>
    <row r="499" spans="1:6" ht="13.15">
      <c r="A499" s="5"/>
      <c r="B499" s="5"/>
      <c r="C499" s="2"/>
      <c r="D499" s="2"/>
      <c r="E499" s="10"/>
      <c r="F499" s="11"/>
    </row>
    <row r="500" spans="1:6" ht="13.15">
      <c r="A500" s="5"/>
      <c r="B500" s="5"/>
      <c r="C500" s="2"/>
      <c r="D500" s="2"/>
      <c r="E500" s="10"/>
      <c r="F500" s="11"/>
    </row>
    <row r="501" spans="1:6" ht="13.15">
      <c r="A501" s="5"/>
      <c r="B501" s="5"/>
      <c r="C501" s="2"/>
      <c r="D501" s="2"/>
      <c r="E501" s="10"/>
      <c r="F501" s="11"/>
    </row>
    <row r="502" spans="1:6" ht="13.15">
      <c r="A502" s="5"/>
      <c r="B502" s="5"/>
      <c r="C502" s="2"/>
      <c r="D502" s="2"/>
      <c r="E502" s="10"/>
      <c r="F502" s="11"/>
    </row>
    <row r="503" spans="1:6" ht="13.15">
      <c r="A503" s="5"/>
      <c r="B503" s="5"/>
      <c r="C503" s="2"/>
      <c r="D503" s="2"/>
      <c r="E503" s="10"/>
      <c r="F503" s="11"/>
    </row>
    <row r="504" spans="1:6" ht="13.15">
      <c r="A504" s="5"/>
      <c r="B504" s="5"/>
      <c r="C504" s="2"/>
      <c r="D504" s="2"/>
      <c r="E504" s="10"/>
      <c r="F504" s="11"/>
    </row>
    <row r="505" spans="1:6" ht="13.15">
      <c r="A505" s="5"/>
      <c r="B505" s="5"/>
      <c r="C505" s="2"/>
      <c r="D505" s="2"/>
      <c r="E505" s="10"/>
      <c r="F505" s="11"/>
    </row>
    <row r="506" spans="1:6" ht="13.15">
      <c r="A506" s="5"/>
      <c r="B506" s="5"/>
      <c r="C506" s="2"/>
      <c r="D506" s="2"/>
      <c r="E506" s="10"/>
      <c r="F506" s="11"/>
    </row>
    <row r="507" spans="1:6" ht="13.15">
      <c r="A507" s="5"/>
      <c r="B507" s="5"/>
      <c r="C507" s="2"/>
      <c r="D507" s="2"/>
      <c r="E507" s="10"/>
      <c r="F507" s="11"/>
    </row>
    <row r="508" spans="1:6" ht="13.15">
      <c r="A508" s="5"/>
      <c r="B508" s="5"/>
      <c r="C508" s="2"/>
      <c r="D508" s="2"/>
      <c r="E508" s="10"/>
      <c r="F508" s="11"/>
    </row>
    <row r="509" spans="1:6" ht="13.15">
      <c r="A509" s="5"/>
      <c r="B509" s="5"/>
      <c r="C509" s="2"/>
      <c r="D509" s="2"/>
      <c r="E509" s="10"/>
      <c r="F509" s="11"/>
    </row>
    <row r="510" spans="1:6" ht="13.15">
      <c r="A510" s="5"/>
      <c r="B510" s="5"/>
      <c r="C510" s="2"/>
      <c r="D510" s="2"/>
      <c r="E510" s="10"/>
      <c r="F510" s="11"/>
    </row>
    <row r="511" spans="1:6" ht="13.15">
      <c r="A511" s="5"/>
      <c r="B511" s="5"/>
      <c r="C511" s="2"/>
      <c r="D511" s="2"/>
      <c r="E511" s="10"/>
      <c r="F511" s="11"/>
    </row>
    <row r="512" spans="1:6" ht="13.15">
      <c r="A512" s="5"/>
      <c r="B512" s="5"/>
      <c r="C512" s="2"/>
      <c r="D512" s="2"/>
      <c r="E512" s="10"/>
      <c r="F512" s="11"/>
    </row>
    <row r="513" spans="1:6" ht="13.15">
      <c r="A513" s="5"/>
      <c r="B513" s="5"/>
      <c r="C513" s="2"/>
      <c r="D513" s="2"/>
      <c r="E513" s="10"/>
      <c r="F513" s="11"/>
    </row>
    <row r="514" spans="1:6" ht="13.15">
      <c r="A514" s="5"/>
      <c r="B514" s="5"/>
      <c r="C514" s="2"/>
      <c r="D514" s="2"/>
      <c r="E514" s="10"/>
      <c r="F514" s="11"/>
    </row>
    <row r="515" spans="1:6" ht="13.15">
      <c r="A515" s="5"/>
      <c r="B515" s="5"/>
      <c r="C515" s="2"/>
      <c r="D515" s="2"/>
      <c r="E515" s="10"/>
      <c r="F515" s="11"/>
    </row>
    <row r="516" spans="1:6" ht="13.15">
      <c r="A516" s="5"/>
      <c r="B516" s="5"/>
      <c r="C516" s="2"/>
      <c r="D516" s="2"/>
      <c r="E516" s="10"/>
      <c r="F516" s="11"/>
    </row>
    <row r="517" spans="1:6" ht="13.15">
      <c r="A517" s="5"/>
      <c r="B517" s="5"/>
      <c r="C517" s="2"/>
      <c r="D517" s="2"/>
      <c r="E517" s="10"/>
      <c r="F517" s="11"/>
    </row>
    <row r="518" spans="1:6" ht="13.15">
      <c r="A518" s="5"/>
      <c r="B518" s="5"/>
      <c r="C518" s="2"/>
      <c r="D518" s="2"/>
      <c r="E518" s="10"/>
      <c r="F518" s="11"/>
    </row>
    <row r="519" spans="1:6" ht="13.15">
      <c r="A519" s="5"/>
      <c r="B519" s="5"/>
      <c r="C519" s="2"/>
      <c r="D519" s="2"/>
      <c r="E519" s="10"/>
      <c r="F519" s="11"/>
    </row>
    <row r="520" spans="1:6" ht="13.15">
      <c r="A520" s="5"/>
      <c r="B520" s="5"/>
      <c r="C520" s="2"/>
      <c r="D520" s="2"/>
      <c r="E520" s="10"/>
      <c r="F520" s="11"/>
    </row>
    <row r="521" spans="1:6" ht="13.15">
      <c r="A521" s="5"/>
      <c r="B521" s="5"/>
      <c r="C521" s="2"/>
      <c r="D521" s="2"/>
      <c r="E521" s="10"/>
      <c r="F521" s="11"/>
    </row>
    <row r="522" spans="1:6" ht="13.15">
      <c r="A522" s="5"/>
      <c r="B522" s="5"/>
      <c r="C522" s="2"/>
      <c r="D522" s="2"/>
      <c r="E522" s="10"/>
      <c r="F522" s="11"/>
    </row>
    <row r="523" spans="1:6" ht="13.15">
      <c r="A523" s="5"/>
      <c r="B523" s="5"/>
      <c r="C523" s="2"/>
      <c r="D523" s="2"/>
      <c r="E523" s="10"/>
      <c r="F523" s="11"/>
    </row>
    <row r="524" spans="1:6" ht="13.15">
      <c r="A524" s="5"/>
      <c r="B524" s="5"/>
      <c r="C524" s="2"/>
      <c r="D524" s="2"/>
      <c r="E524" s="10"/>
      <c r="F524" s="11"/>
    </row>
    <row r="525" spans="1:6" ht="13.15">
      <c r="A525" s="5"/>
      <c r="B525" s="5"/>
      <c r="C525" s="2"/>
      <c r="D525" s="2"/>
      <c r="E525" s="10"/>
      <c r="F525" s="11"/>
    </row>
    <row r="526" spans="1:6" ht="13.15">
      <c r="A526" s="5"/>
      <c r="B526" s="5"/>
      <c r="C526" s="2"/>
      <c r="D526" s="2"/>
      <c r="E526" s="10"/>
      <c r="F526" s="11"/>
    </row>
    <row r="527" spans="1:6" ht="13.15">
      <c r="A527" s="5"/>
      <c r="B527" s="5"/>
      <c r="C527" s="2"/>
      <c r="D527" s="2"/>
      <c r="E527" s="10"/>
      <c r="F527" s="11"/>
    </row>
    <row r="528" spans="1:6" ht="13.15">
      <c r="A528" s="5"/>
      <c r="B528" s="5"/>
      <c r="C528" s="2"/>
      <c r="D528" s="2"/>
      <c r="E528" s="10"/>
      <c r="F528" s="11"/>
    </row>
    <row r="529" spans="1:6" ht="13.15">
      <c r="A529" s="5"/>
      <c r="B529" s="5"/>
      <c r="C529" s="2"/>
      <c r="D529" s="2"/>
      <c r="E529" s="10"/>
      <c r="F529" s="11"/>
    </row>
    <row r="530" spans="1:6" ht="13.15">
      <c r="A530" s="5"/>
      <c r="B530" s="5"/>
      <c r="C530" s="2"/>
      <c r="D530" s="2"/>
      <c r="E530" s="10"/>
      <c r="F530" s="11"/>
    </row>
    <row r="531" spans="1:6" ht="13.15">
      <c r="A531" s="5"/>
      <c r="B531" s="5"/>
      <c r="C531" s="2"/>
      <c r="D531" s="2"/>
      <c r="E531" s="10"/>
      <c r="F531" s="11"/>
    </row>
    <row r="532" spans="1:6" ht="13.15">
      <c r="A532" s="5"/>
      <c r="B532" s="5"/>
      <c r="C532" s="2"/>
      <c r="D532" s="2"/>
      <c r="E532" s="10"/>
      <c r="F532" s="11"/>
    </row>
    <row r="533" spans="1:6" ht="13.15">
      <c r="A533" s="5"/>
      <c r="B533" s="5"/>
      <c r="C533" s="2"/>
      <c r="D533" s="2"/>
      <c r="E533" s="10"/>
      <c r="F533" s="11"/>
    </row>
    <row r="534" spans="1:6" ht="13.15">
      <c r="A534" s="5"/>
      <c r="B534" s="5"/>
      <c r="C534" s="2"/>
      <c r="D534" s="2"/>
      <c r="E534" s="10"/>
      <c r="F534" s="11"/>
    </row>
    <row r="535" spans="1:6" ht="13.15">
      <c r="A535" s="5"/>
      <c r="B535" s="5"/>
      <c r="C535" s="2"/>
      <c r="D535" s="2"/>
      <c r="E535" s="10"/>
      <c r="F535" s="11"/>
    </row>
    <row r="536" spans="1:6" ht="13.15">
      <c r="A536" s="5"/>
      <c r="B536" s="5"/>
      <c r="C536" s="2"/>
      <c r="D536" s="2"/>
      <c r="E536" s="10"/>
      <c r="F536" s="11"/>
    </row>
    <row r="537" spans="1:6" ht="13.15">
      <c r="A537" s="5"/>
      <c r="B537" s="5"/>
      <c r="C537" s="2"/>
      <c r="D537" s="2"/>
      <c r="E537" s="10"/>
      <c r="F537" s="11"/>
    </row>
    <row r="538" spans="1:6" ht="13.15">
      <c r="A538" s="5"/>
      <c r="B538" s="5"/>
      <c r="C538" s="2"/>
      <c r="D538" s="2"/>
      <c r="E538" s="10"/>
      <c r="F538" s="11"/>
    </row>
    <row r="539" spans="1:6" ht="13.15">
      <c r="A539" s="5"/>
      <c r="B539" s="5"/>
      <c r="C539" s="2"/>
      <c r="D539" s="2"/>
      <c r="E539" s="10"/>
      <c r="F539" s="11"/>
    </row>
    <row r="540" spans="1:6" ht="13.15">
      <c r="A540" s="5"/>
      <c r="B540" s="5"/>
      <c r="C540" s="2"/>
      <c r="D540" s="2"/>
      <c r="E540" s="10"/>
      <c r="F540" s="11"/>
    </row>
    <row r="541" spans="1:6" ht="13.15">
      <c r="A541" s="5"/>
      <c r="B541" s="5"/>
      <c r="C541" s="2"/>
      <c r="D541" s="2"/>
      <c r="E541" s="10"/>
      <c r="F541" s="11"/>
    </row>
    <row r="542" spans="1:6" ht="13.15">
      <c r="A542" s="5"/>
      <c r="B542" s="5"/>
      <c r="C542" s="2"/>
      <c r="D542" s="2"/>
      <c r="E542" s="10"/>
      <c r="F542" s="11"/>
    </row>
    <row r="543" spans="1:6" ht="13.15">
      <c r="A543" s="5"/>
      <c r="B543" s="5"/>
      <c r="C543" s="2"/>
      <c r="D543" s="2"/>
      <c r="E543" s="10"/>
      <c r="F543" s="11"/>
    </row>
    <row r="544" spans="1:6" ht="13.15">
      <c r="A544" s="5"/>
      <c r="B544" s="5"/>
      <c r="C544" s="2"/>
      <c r="D544" s="2"/>
      <c r="E544" s="10"/>
      <c r="F544" s="11"/>
    </row>
    <row r="545" spans="1:6" ht="13.15">
      <c r="A545" s="5"/>
      <c r="B545" s="5"/>
      <c r="C545" s="2"/>
      <c r="D545" s="2"/>
      <c r="E545" s="10"/>
      <c r="F545" s="11"/>
    </row>
    <row r="546" spans="1:6" ht="13.15">
      <c r="A546" s="5"/>
      <c r="B546" s="5"/>
      <c r="C546" s="2"/>
      <c r="D546" s="2"/>
      <c r="E546" s="10"/>
      <c r="F546" s="11"/>
    </row>
    <row r="547" spans="1:6" ht="13.15">
      <c r="A547" s="5"/>
      <c r="B547" s="5"/>
      <c r="C547" s="2"/>
      <c r="D547" s="2"/>
      <c r="E547" s="10"/>
      <c r="F547" s="11"/>
    </row>
    <row r="548" spans="1:6" ht="13.15">
      <c r="A548" s="5"/>
      <c r="B548" s="5"/>
      <c r="C548" s="2"/>
      <c r="D548" s="2"/>
      <c r="E548" s="10"/>
      <c r="F548" s="11"/>
    </row>
    <row r="549" spans="1:6" ht="13.15">
      <c r="A549" s="5"/>
      <c r="B549" s="5"/>
      <c r="C549" s="2"/>
      <c r="D549" s="2"/>
      <c r="E549" s="10"/>
      <c r="F549" s="11"/>
    </row>
    <row r="550" spans="1:6" ht="13.15">
      <c r="A550" s="5"/>
      <c r="B550" s="5"/>
      <c r="C550" s="2"/>
      <c r="D550" s="2"/>
      <c r="E550" s="10"/>
      <c r="F550" s="11"/>
    </row>
    <row r="551" spans="1:6" ht="13.15">
      <c r="A551" s="5"/>
      <c r="B551" s="5"/>
      <c r="C551" s="2"/>
      <c r="D551" s="2"/>
      <c r="E551" s="10"/>
      <c r="F551" s="11"/>
    </row>
    <row r="552" spans="1:6" ht="13.15">
      <c r="A552" s="5"/>
      <c r="B552" s="5"/>
      <c r="C552" s="2"/>
      <c r="D552" s="2"/>
      <c r="E552" s="10"/>
      <c r="F552" s="11"/>
    </row>
    <row r="553" spans="1:6" ht="13.15">
      <c r="A553" s="5"/>
      <c r="B553" s="5"/>
      <c r="C553" s="2"/>
      <c r="D553" s="2"/>
      <c r="E553" s="10"/>
      <c r="F553" s="11"/>
    </row>
    <row r="554" spans="1:6" ht="13.15">
      <c r="A554" s="5"/>
      <c r="B554" s="5"/>
      <c r="C554" s="2"/>
      <c r="D554" s="2"/>
      <c r="E554" s="10"/>
      <c r="F554" s="11"/>
    </row>
    <row r="555" spans="1:6" ht="13.15">
      <c r="A555" s="5"/>
      <c r="B555" s="5"/>
      <c r="C555" s="2"/>
      <c r="D555" s="2"/>
      <c r="E555" s="10"/>
      <c r="F555" s="11"/>
    </row>
    <row r="556" spans="1:6" ht="13.15">
      <c r="A556" s="5"/>
      <c r="B556" s="5"/>
      <c r="C556" s="2"/>
      <c r="D556" s="2"/>
      <c r="E556" s="10"/>
      <c r="F556" s="11"/>
    </row>
    <row r="557" spans="1:6" ht="13.15">
      <c r="A557" s="5"/>
      <c r="B557" s="5"/>
      <c r="C557" s="2"/>
      <c r="D557" s="2"/>
      <c r="E557" s="10"/>
      <c r="F557" s="11"/>
    </row>
    <row r="558" spans="1:6" ht="13.15">
      <c r="A558" s="5"/>
      <c r="B558" s="5"/>
      <c r="C558" s="2"/>
      <c r="D558" s="2"/>
      <c r="E558" s="10"/>
      <c r="F558" s="11"/>
    </row>
    <row r="559" spans="1:6" ht="13.15">
      <c r="A559" s="5"/>
      <c r="B559" s="5"/>
      <c r="C559" s="2"/>
      <c r="D559" s="2"/>
      <c r="E559" s="10"/>
      <c r="F559" s="11"/>
    </row>
    <row r="560" spans="1:6" ht="13.15">
      <c r="A560" s="5"/>
      <c r="B560" s="5"/>
      <c r="C560" s="2"/>
      <c r="D560" s="2"/>
      <c r="E560" s="10"/>
      <c r="F560" s="11"/>
    </row>
    <row r="561" spans="1:6" ht="13.15">
      <c r="A561" s="5"/>
      <c r="B561" s="5"/>
      <c r="C561" s="2"/>
      <c r="D561" s="2"/>
      <c r="E561" s="10"/>
      <c r="F561" s="11"/>
    </row>
    <row r="562" spans="1:6" ht="13.15">
      <c r="A562" s="5"/>
      <c r="B562" s="5"/>
      <c r="C562" s="2"/>
      <c r="D562" s="2"/>
      <c r="E562" s="10"/>
      <c r="F562" s="11"/>
    </row>
    <row r="563" spans="1:6" ht="13.15">
      <c r="A563" s="5"/>
      <c r="B563" s="5"/>
      <c r="C563" s="2"/>
      <c r="D563" s="2"/>
      <c r="E563" s="10"/>
      <c r="F563" s="11"/>
    </row>
    <row r="564" spans="1:6" ht="13.15">
      <c r="A564" s="5"/>
      <c r="B564" s="5"/>
      <c r="C564" s="2"/>
      <c r="D564" s="2"/>
      <c r="E564" s="10"/>
      <c r="F564" s="11"/>
    </row>
    <row r="565" spans="1:6" ht="13.15">
      <c r="A565" s="5"/>
      <c r="B565" s="5"/>
      <c r="C565" s="2"/>
      <c r="D565" s="2"/>
      <c r="E565" s="10"/>
      <c r="F565" s="11"/>
    </row>
    <row r="566" spans="1:6" ht="13.15">
      <c r="A566" s="5"/>
      <c r="B566" s="5"/>
      <c r="C566" s="2"/>
      <c r="D566" s="2"/>
      <c r="E566" s="10"/>
      <c r="F566" s="11"/>
    </row>
    <row r="567" spans="1:6" ht="13.15">
      <c r="A567" s="5"/>
      <c r="B567" s="5"/>
      <c r="C567" s="2"/>
      <c r="D567" s="2"/>
      <c r="E567" s="10"/>
      <c r="F567" s="11"/>
    </row>
    <row r="568" spans="1:6" ht="13.15">
      <c r="A568" s="5"/>
      <c r="B568" s="5"/>
      <c r="C568" s="2"/>
      <c r="D568" s="2"/>
      <c r="E568" s="10"/>
      <c r="F568" s="11"/>
    </row>
    <row r="569" spans="1:6" ht="13.15">
      <c r="A569" s="5"/>
      <c r="B569" s="5"/>
      <c r="C569" s="2"/>
      <c r="D569" s="2"/>
      <c r="E569" s="10"/>
      <c r="F569" s="11"/>
    </row>
    <row r="570" spans="1:6" ht="13.15">
      <c r="A570" s="5"/>
      <c r="B570" s="5"/>
      <c r="C570" s="2"/>
      <c r="D570" s="2"/>
      <c r="E570" s="10"/>
      <c r="F570" s="11"/>
    </row>
    <row r="571" spans="1:6" ht="13.15">
      <c r="A571" s="5"/>
      <c r="B571" s="5"/>
      <c r="C571" s="2"/>
      <c r="D571" s="2"/>
      <c r="E571" s="10"/>
      <c r="F571" s="11"/>
    </row>
    <row r="572" spans="1:6" ht="13.15">
      <c r="A572" s="5"/>
      <c r="B572" s="5"/>
      <c r="C572" s="2"/>
      <c r="D572" s="2"/>
      <c r="E572" s="10"/>
      <c r="F572" s="11"/>
    </row>
    <row r="573" spans="1:6" ht="13.15">
      <c r="A573" s="5"/>
      <c r="B573" s="5"/>
      <c r="C573" s="2"/>
      <c r="D573" s="2"/>
      <c r="E573" s="10"/>
      <c r="F573" s="11"/>
    </row>
    <row r="574" spans="1:6" ht="13.15">
      <c r="A574" s="5"/>
      <c r="B574" s="5"/>
      <c r="C574" s="2"/>
      <c r="D574" s="2"/>
      <c r="E574" s="10"/>
      <c r="F574" s="11"/>
    </row>
    <row r="575" spans="1:6" ht="13.15">
      <c r="A575" s="5"/>
      <c r="B575" s="5"/>
      <c r="C575" s="2"/>
      <c r="D575" s="2"/>
      <c r="E575" s="10"/>
      <c r="F575" s="11"/>
    </row>
    <row r="576" spans="1:6" ht="13.15">
      <c r="A576" s="5"/>
      <c r="B576" s="5"/>
      <c r="C576" s="2"/>
      <c r="D576" s="2"/>
      <c r="E576" s="10"/>
      <c r="F576" s="11"/>
    </row>
    <row r="577" spans="1:6" ht="13.15">
      <c r="A577" s="5"/>
      <c r="B577" s="5"/>
      <c r="C577" s="2"/>
      <c r="D577" s="2"/>
      <c r="E577" s="10"/>
      <c r="F577" s="11"/>
    </row>
    <row r="578" spans="1:6" ht="13.15">
      <c r="A578" s="5"/>
      <c r="B578" s="5"/>
      <c r="C578" s="2"/>
      <c r="D578" s="2"/>
      <c r="E578" s="10"/>
      <c r="F578" s="11"/>
    </row>
    <row r="579" spans="1:6" ht="13.15">
      <c r="A579" s="5"/>
      <c r="B579" s="5"/>
      <c r="C579" s="2"/>
      <c r="D579" s="2"/>
      <c r="E579" s="10"/>
      <c r="F579" s="11"/>
    </row>
    <row r="580" spans="1:6" ht="13.15">
      <c r="A580" s="5"/>
      <c r="B580" s="5"/>
      <c r="C580" s="2"/>
      <c r="D580" s="2"/>
      <c r="E580" s="10"/>
      <c r="F580" s="11"/>
    </row>
    <row r="581" spans="1:6" ht="13.15">
      <c r="A581" s="5"/>
      <c r="B581" s="5"/>
      <c r="C581" s="2"/>
      <c r="D581" s="2"/>
      <c r="E581" s="10"/>
      <c r="F581" s="11"/>
    </row>
    <row r="582" spans="1:6" ht="13.15">
      <c r="A582" s="5"/>
      <c r="B582" s="5"/>
      <c r="C582" s="2"/>
      <c r="D582" s="2"/>
      <c r="E582" s="10"/>
      <c r="F582" s="11"/>
    </row>
    <row r="583" spans="1:6" ht="13.15">
      <c r="A583" s="5"/>
      <c r="B583" s="5"/>
      <c r="C583" s="2"/>
      <c r="D583" s="2"/>
      <c r="E583" s="10"/>
      <c r="F583" s="11"/>
    </row>
    <row r="584" spans="1:6" ht="13.15">
      <c r="A584" s="5"/>
      <c r="B584" s="5"/>
      <c r="C584" s="2"/>
      <c r="D584" s="2"/>
      <c r="E584" s="10"/>
      <c r="F584" s="11"/>
    </row>
    <row r="585" spans="1:6" ht="13.15">
      <c r="A585" s="5"/>
      <c r="B585" s="5"/>
      <c r="C585" s="2"/>
      <c r="D585" s="2"/>
      <c r="E585" s="10"/>
      <c r="F585" s="11"/>
    </row>
    <row r="586" spans="1:6" ht="13.15">
      <c r="A586" s="5"/>
      <c r="B586" s="5"/>
      <c r="C586" s="2"/>
      <c r="D586" s="2"/>
      <c r="E586" s="10"/>
      <c r="F586" s="11"/>
    </row>
    <row r="587" spans="1:6" ht="13.15">
      <c r="A587" s="5"/>
      <c r="B587" s="5"/>
      <c r="C587" s="2"/>
      <c r="D587" s="2"/>
      <c r="E587" s="10"/>
      <c r="F587" s="11"/>
    </row>
    <row r="588" spans="1:6" ht="13.15">
      <c r="A588" s="5"/>
      <c r="B588" s="5"/>
      <c r="C588" s="2"/>
      <c r="D588" s="2"/>
      <c r="E588" s="10"/>
      <c r="F588" s="11"/>
    </row>
    <row r="589" spans="1:6" ht="13.15">
      <c r="A589" s="5"/>
      <c r="B589" s="5"/>
      <c r="C589" s="2"/>
      <c r="D589" s="2"/>
      <c r="E589" s="10"/>
      <c r="F589" s="11"/>
    </row>
    <row r="590" spans="1:6" ht="13.15">
      <c r="A590" s="5"/>
      <c r="B590" s="5"/>
      <c r="C590" s="2"/>
      <c r="D590" s="2"/>
      <c r="E590" s="10"/>
      <c r="F590" s="11"/>
    </row>
    <row r="591" spans="1:6" ht="13.15">
      <c r="A591" s="5"/>
      <c r="B591" s="5"/>
      <c r="C591" s="2"/>
      <c r="D591" s="2"/>
      <c r="E591" s="10"/>
      <c r="F591" s="11"/>
    </row>
    <row r="592" spans="1:6" ht="13.15">
      <c r="A592" s="5"/>
      <c r="B592" s="5"/>
      <c r="C592" s="2"/>
      <c r="D592" s="2"/>
      <c r="E592" s="10"/>
      <c r="F592" s="11"/>
    </row>
    <row r="593" spans="1:6" ht="13.15">
      <c r="A593" s="5"/>
      <c r="B593" s="5"/>
      <c r="C593" s="2"/>
      <c r="D593" s="2"/>
      <c r="E593" s="10"/>
      <c r="F593" s="11"/>
    </row>
    <row r="594" spans="1:6" ht="13.15">
      <c r="A594" s="5"/>
      <c r="B594" s="5"/>
      <c r="C594" s="2"/>
      <c r="D594" s="2"/>
      <c r="E594" s="10"/>
      <c r="F594" s="11"/>
    </row>
    <row r="595" spans="1:6" ht="13.15">
      <c r="A595" s="5"/>
      <c r="B595" s="5"/>
      <c r="C595" s="2"/>
      <c r="D595" s="2"/>
      <c r="E595" s="10"/>
      <c r="F595" s="11"/>
    </row>
    <row r="596" spans="1:6" ht="13.15">
      <c r="A596" s="5"/>
      <c r="B596" s="5"/>
      <c r="C596" s="2"/>
      <c r="D596" s="2"/>
      <c r="E596" s="10"/>
      <c r="F596" s="11"/>
    </row>
    <row r="597" spans="1:6" ht="13.15">
      <c r="A597" s="5"/>
      <c r="B597" s="5"/>
      <c r="C597" s="2"/>
      <c r="D597" s="2"/>
      <c r="E597" s="10"/>
      <c r="F597" s="11"/>
    </row>
    <row r="598" spans="1:6" ht="13.15">
      <c r="A598" s="5"/>
      <c r="B598" s="5"/>
      <c r="C598" s="2"/>
      <c r="D598" s="2"/>
      <c r="E598" s="10"/>
      <c r="F598" s="11"/>
    </row>
    <row r="599" spans="1:6" ht="13.15">
      <c r="A599" s="5"/>
      <c r="B599" s="5"/>
      <c r="C599" s="2"/>
      <c r="D599" s="2"/>
      <c r="E599" s="10"/>
      <c r="F599" s="11"/>
    </row>
    <row r="600" spans="1:6" ht="13.15">
      <c r="A600" s="5"/>
      <c r="B600" s="5"/>
      <c r="C600" s="2"/>
      <c r="D600" s="2"/>
      <c r="E600" s="10"/>
      <c r="F600" s="11"/>
    </row>
    <row r="601" spans="1:6" ht="13.15">
      <c r="A601" s="5"/>
      <c r="B601" s="5"/>
      <c r="C601" s="2"/>
      <c r="D601" s="2"/>
      <c r="E601" s="10"/>
      <c r="F601" s="11"/>
    </row>
    <row r="602" spans="1:6" ht="13.15">
      <c r="A602" s="5"/>
      <c r="B602" s="5"/>
      <c r="C602" s="2"/>
      <c r="D602" s="2"/>
      <c r="E602" s="10"/>
      <c r="F602" s="11"/>
    </row>
    <row r="603" spans="1:6" ht="13.15">
      <c r="A603" s="5"/>
      <c r="B603" s="5"/>
      <c r="C603" s="2"/>
      <c r="D603" s="2"/>
      <c r="E603" s="10"/>
      <c r="F603" s="11"/>
    </row>
    <row r="604" spans="1:6" ht="13.15">
      <c r="A604" s="5"/>
      <c r="B604" s="5"/>
      <c r="C604" s="2"/>
      <c r="D604" s="2"/>
      <c r="E604" s="10"/>
      <c r="F604" s="11"/>
    </row>
    <row r="605" spans="1:6" ht="13.15">
      <c r="A605" s="5"/>
      <c r="B605" s="5"/>
      <c r="C605" s="2"/>
      <c r="D605" s="2"/>
      <c r="E605" s="10"/>
      <c r="F605" s="11"/>
    </row>
    <row r="606" spans="1:6" ht="13.15">
      <c r="A606" s="5"/>
      <c r="B606" s="5"/>
      <c r="C606" s="2"/>
      <c r="D606" s="2"/>
      <c r="E606" s="10"/>
      <c r="F606" s="11"/>
    </row>
    <row r="607" spans="1:6" ht="13.15">
      <c r="A607" s="5"/>
      <c r="B607" s="5"/>
      <c r="C607" s="2"/>
      <c r="D607" s="2"/>
      <c r="E607" s="10"/>
      <c r="F607" s="11"/>
    </row>
    <row r="608" spans="1:6" ht="13.15">
      <c r="A608" s="5"/>
      <c r="B608" s="5"/>
      <c r="C608" s="2"/>
      <c r="D608" s="2"/>
      <c r="E608" s="10"/>
      <c r="F608" s="11"/>
    </row>
    <row r="609" spans="1:6" ht="13.15">
      <c r="A609" s="5"/>
      <c r="B609" s="5"/>
      <c r="C609" s="2"/>
      <c r="D609" s="2"/>
      <c r="E609" s="10"/>
      <c r="F609" s="11"/>
    </row>
    <row r="610" spans="1:6" ht="13.15">
      <c r="A610" s="5"/>
      <c r="B610" s="5"/>
      <c r="C610" s="2"/>
      <c r="D610" s="2"/>
      <c r="E610" s="10"/>
      <c r="F610" s="11"/>
    </row>
    <row r="611" spans="1:6" ht="13.15">
      <c r="A611" s="5"/>
      <c r="B611" s="5"/>
      <c r="C611" s="2"/>
      <c r="D611" s="2"/>
      <c r="E611" s="10"/>
      <c r="F611" s="11"/>
    </row>
    <row r="612" spans="1:6" ht="13.15">
      <c r="A612" s="5"/>
      <c r="B612" s="5"/>
      <c r="C612" s="2"/>
      <c r="D612" s="2"/>
      <c r="E612" s="10"/>
      <c r="F612" s="11"/>
    </row>
    <row r="613" spans="1:6" ht="13.15">
      <c r="A613" s="5"/>
      <c r="B613" s="5"/>
      <c r="C613" s="2"/>
      <c r="D613" s="2"/>
      <c r="E613" s="10"/>
      <c r="F613" s="11"/>
    </row>
    <row r="614" spans="1:6" ht="13.15">
      <c r="A614" s="5"/>
      <c r="B614" s="5"/>
      <c r="C614" s="2"/>
      <c r="D614" s="2"/>
      <c r="E614" s="10"/>
      <c r="F614" s="11"/>
    </row>
    <row r="615" spans="1:6" ht="13.15">
      <c r="A615" s="5"/>
      <c r="B615" s="5"/>
      <c r="C615" s="2"/>
      <c r="D615" s="2"/>
      <c r="E615" s="10"/>
      <c r="F615" s="11"/>
    </row>
    <row r="616" spans="1:6" ht="13.15">
      <c r="A616" s="5"/>
      <c r="B616" s="5"/>
      <c r="C616" s="2"/>
      <c r="D616" s="2"/>
      <c r="E616" s="10"/>
      <c r="F616" s="11"/>
    </row>
    <row r="617" spans="1:6" ht="13.15">
      <c r="A617" s="5"/>
      <c r="B617" s="5"/>
      <c r="C617" s="2"/>
      <c r="D617" s="2"/>
      <c r="E617" s="10"/>
      <c r="F617" s="11"/>
    </row>
    <row r="618" spans="1:6" ht="13.15">
      <c r="A618" s="5"/>
      <c r="B618" s="5"/>
      <c r="C618" s="2"/>
      <c r="D618" s="2"/>
      <c r="E618" s="10"/>
      <c r="F618" s="11"/>
    </row>
    <row r="619" spans="1:6" ht="13.15">
      <c r="A619" s="5"/>
      <c r="B619" s="5"/>
      <c r="C619" s="2"/>
      <c r="D619" s="2"/>
      <c r="E619" s="10"/>
      <c r="F619" s="11"/>
    </row>
    <row r="620" spans="1:6" ht="13.15">
      <c r="A620" s="5"/>
      <c r="B620" s="5"/>
      <c r="C620" s="2"/>
      <c r="D620" s="2"/>
      <c r="E620" s="10"/>
      <c r="F620" s="11"/>
    </row>
    <row r="621" spans="1:6" ht="13.15">
      <c r="A621" s="5"/>
      <c r="B621" s="5"/>
      <c r="C621" s="2"/>
      <c r="D621" s="2"/>
      <c r="E621" s="10"/>
      <c r="F621" s="11"/>
    </row>
    <row r="622" spans="1:6" ht="13.15">
      <c r="A622" s="5"/>
      <c r="B622" s="5"/>
      <c r="C622" s="2"/>
      <c r="D622" s="2"/>
      <c r="E622" s="10"/>
      <c r="F622" s="11"/>
    </row>
    <row r="623" spans="1:6" ht="13.15">
      <c r="A623" s="5"/>
      <c r="B623" s="5"/>
      <c r="C623" s="2"/>
      <c r="D623" s="2"/>
      <c r="E623" s="10"/>
      <c r="F623" s="11"/>
    </row>
    <row r="624" spans="1:6" ht="13.15">
      <c r="A624" s="5"/>
      <c r="B624" s="5"/>
      <c r="C624" s="2"/>
      <c r="D624" s="2"/>
      <c r="E624" s="10"/>
      <c r="F624" s="11"/>
    </row>
    <row r="625" spans="1:6" ht="13.15">
      <c r="A625" s="5"/>
      <c r="B625" s="5"/>
      <c r="C625" s="2"/>
      <c r="D625" s="2"/>
      <c r="E625" s="10"/>
      <c r="F625" s="11"/>
    </row>
    <row r="626" spans="1:6" ht="13.15">
      <c r="A626" s="5"/>
      <c r="B626" s="5"/>
      <c r="C626" s="2"/>
      <c r="D626" s="2"/>
      <c r="E626" s="10"/>
      <c r="F626" s="11"/>
    </row>
    <row r="627" spans="1:6" ht="13.15">
      <c r="A627" s="5"/>
      <c r="B627" s="5"/>
      <c r="C627" s="2"/>
      <c r="D627" s="2"/>
      <c r="E627" s="10"/>
      <c r="F627" s="11"/>
    </row>
    <row r="628" spans="1:6" ht="13.15">
      <c r="A628" s="5"/>
      <c r="B628" s="5"/>
      <c r="C628" s="2"/>
      <c r="D628" s="2"/>
      <c r="E628" s="10"/>
      <c r="F628" s="11"/>
    </row>
    <row r="629" spans="1:6" ht="13.15">
      <c r="A629" s="5"/>
      <c r="B629" s="5"/>
      <c r="C629" s="2"/>
      <c r="D629" s="2"/>
      <c r="E629" s="10"/>
      <c r="F629" s="11"/>
    </row>
    <row r="630" spans="1:6" ht="13.15">
      <c r="A630" s="5"/>
      <c r="B630" s="5"/>
      <c r="C630" s="2"/>
      <c r="D630" s="2"/>
      <c r="E630" s="10"/>
      <c r="F630" s="11"/>
    </row>
    <row r="631" spans="1:6" ht="13.15">
      <c r="A631" s="5"/>
      <c r="B631" s="5"/>
      <c r="C631" s="2"/>
      <c r="D631" s="2"/>
      <c r="E631" s="10"/>
      <c r="F631" s="11"/>
    </row>
    <row r="632" spans="1:6" ht="13.15">
      <c r="A632" s="5"/>
      <c r="B632" s="5"/>
      <c r="C632" s="2"/>
      <c r="D632" s="2"/>
      <c r="E632" s="10"/>
      <c r="F632" s="11"/>
    </row>
    <row r="633" spans="1:6" ht="13.15">
      <c r="A633" s="5"/>
      <c r="B633" s="5"/>
      <c r="C633" s="2"/>
      <c r="D633" s="2"/>
      <c r="E633" s="10"/>
      <c r="F633" s="11"/>
    </row>
    <row r="634" spans="1:6" ht="13.15">
      <c r="A634" s="5"/>
      <c r="B634" s="5"/>
      <c r="C634" s="2"/>
      <c r="D634" s="2"/>
      <c r="E634" s="10"/>
      <c r="F634" s="11"/>
    </row>
    <row r="635" spans="1:6" ht="13.15">
      <c r="A635" s="5"/>
      <c r="B635" s="5"/>
      <c r="C635" s="2"/>
      <c r="D635" s="2"/>
      <c r="E635" s="10"/>
      <c r="F635" s="11"/>
    </row>
    <row r="636" spans="1:6" ht="13.15">
      <c r="A636" s="5"/>
      <c r="B636" s="5"/>
      <c r="C636" s="2"/>
      <c r="D636" s="2"/>
      <c r="E636" s="10"/>
      <c r="F636" s="11"/>
    </row>
    <row r="637" spans="1:6" ht="13.15">
      <c r="A637" s="5"/>
      <c r="B637" s="5"/>
      <c r="C637" s="2"/>
      <c r="D637" s="2"/>
      <c r="E637" s="10"/>
      <c r="F637" s="11"/>
    </row>
    <row r="638" spans="1:6" ht="13.15">
      <c r="A638" s="5"/>
      <c r="B638" s="5"/>
      <c r="C638" s="2"/>
      <c r="D638" s="2"/>
      <c r="E638" s="10"/>
      <c r="F638" s="11"/>
    </row>
    <row r="639" spans="1:6" ht="13.15">
      <c r="A639" s="5"/>
      <c r="B639" s="5"/>
      <c r="C639" s="2"/>
      <c r="D639" s="2"/>
      <c r="E639" s="10"/>
      <c r="F639" s="11"/>
    </row>
    <row r="640" spans="1:6" ht="13.15">
      <c r="A640" s="5"/>
      <c r="B640" s="5"/>
      <c r="C640" s="2"/>
      <c r="D640" s="2"/>
      <c r="E640" s="10"/>
      <c r="F640" s="11"/>
    </row>
    <row r="641" spans="1:6" ht="13.15">
      <c r="A641" s="5"/>
      <c r="B641" s="5"/>
      <c r="C641" s="2"/>
      <c r="D641" s="2"/>
      <c r="E641" s="10"/>
      <c r="F641" s="11"/>
    </row>
    <row r="642" spans="1:6" ht="13.15">
      <c r="A642" s="5"/>
      <c r="B642" s="5"/>
      <c r="C642" s="2"/>
      <c r="D642" s="2"/>
      <c r="E642" s="10"/>
      <c r="F642" s="11"/>
    </row>
    <row r="643" spans="1:6" ht="13.15">
      <c r="A643" s="5"/>
      <c r="B643" s="5"/>
      <c r="C643" s="2"/>
      <c r="D643" s="2"/>
      <c r="E643" s="10"/>
      <c r="F643" s="11"/>
    </row>
    <row r="644" spans="1:6" ht="13.15">
      <c r="A644" s="5"/>
      <c r="B644" s="5"/>
      <c r="C644" s="2"/>
      <c r="D644" s="2"/>
      <c r="E644" s="10"/>
      <c r="F644" s="11"/>
    </row>
    <row r="645" spans="1:6" ht="13.15">
      <c r="A645" s="5"/>
      <c r="B645" s="5"/>
      <c r="C645" s="2"/>
      <c r="D645" s="2"/>
      <c r="E645" s="10"/>
      <c r="F645" s="11"/>
    </row>
    <row r="646" spans="1:6" ht="13.15">
      <c r="A646" s="5"/>
      <c r="B646" s="5"/>
      <c r="C646" s="2"/>
      <c r="D646" s="2"/>
      <c r="E646" s="10"/>
      <c r="F646" s="11"/>
    </row>
    <row r="647" spans="1:6" ht="13.15">
      <c r="A647" s="5"/>
      <c r="B647" s="5"/>
      <c r="C647" s="2"/>
      <c r="D647" s="2"/>
      <c r="E647" s="10"/>
      <c r="F647" s="11"/>
    </row>
    <row r="648" spans="1:6" ht="13.15">
      <c r="A648" s="5"/>
      <c r="B648" s="5"/>
      <c r="C648" s="2"/>
      <c r="D648" s="2"/>
      <c r="E648" s="10"/>
      <c r="F648" s="11"/>
    </row>
    <row r="649" spans="1:6" ht="13.15">
      <c r="A649" s="5"/>
      <c r="B649" s="5"/>
      <c r="C649" s="2"/>
      <c r="D649" s="2"/>
      <c r="E649" s="10"/>
      <c r="F649" s="11"/>
    </row>
    <row r="650" spans="1:6" ht="13.15">
      <c r="A650" s="5"/>
      <c r="B650" s="5"/>
      <c r="C650" s="2"/>
      <c r="D650" s="2"/>
      <c r="E650" s="10"/>
      <c r="F650" s="11"/>
    </row>
    <row r="651" spans="1:6" ht="13.15">
      <c r="A651" s="5"/>
      <c r="B651" s="5"/>
      <c r="C651" s="2"/>
      <c r="D651" s="2"/>
      <c r="E651" s="10"/>
      <c r="F651" s="11"/>
    </row>
    <row r="652" spans="1:6" ht="13.15">
      <c r="A652" s="5"/>
      <c r="B652" s="5"/>
      <c r="C652" s="2"/>
      <c r="D652" s="2"/>
      <c r="E652" s="10"/>
      <c r="F652" s="11"/>
    </row>
    <row r="653" spans="1:6" ht="13.15">
      <c r="A653" s="5"/>
      <c r="B653" s="5"/>
      <c r="C653" s="2"/>
      <c r="D653" s="2"/>
      <c r="E653" s="10"/>
      <c r="F653" s="11"/>
    </row>
    <row r="654" spans="1:6" ht="13.15">
      <c r="A654" s="5"/>
      <c r="B654" s="5"/>
      <c r="C654" s="2"/>
      <c r="D654" s="2"/>
      <c r="E654" s="10"/>
      <c r="F654" s="11"/>
    </row>
    <row r="655" spans="1:6" ht="13.15">
      <c r="A655" s="5"/>
      <c r="B655" s="5"/>
      <c r="C655" s="2"/>
      <c r="D655" s="2"/>
      <c r="E655" s="10"/>
      <c r="F655" s="11"/>
    </row>
    <row r="656" spans="1:6" ht="13.15">
      <c r="A656" s="5"/>
      <c r="B656" s="5"/>
      <c r="C656" s="2"/>
      <c r="D656" s="2"/>
      <c r="E656" s="10"/>
      <c r="F656" s="11"/>
    </row>
    <row r="657" spans="1:6" ht="13.15">
      <c r="A657" s="5"/>
      <c r="B657" s="5"/>
      <c r="C657" s="2"/>
      <c r="D657" s="2"/>
      <c r="E657" s="10"/>
      <c r="F657" s="11"/>
    </row>
    <row r="658" spans="1:6" ht="13.15">
      <c r="A658" s="5"/>
      <c r="B658" s="5"/>
      <c r="C658" s="2"/>
      <c r="D658" s="2"/>
      <c r="E658" s="10"/>
      <c r="F658" s="11"/>
    </row>
    <row r="659" spans="1:6" ht="13.15">
      <c r="A659" s="5"/>
      <c r="B659" s="5"/>
      <c r="C659" s="2"/>
      <c r="D659" s="2"/>
      <c r="E659" s="10"/>
      <c r="F659" s="11"/>
    </row>
    <row r="660" spans="1:6" ht="13.15">
      <c r="A660" s="5"/>
      <c r="B660" s="5"/>
      <c r="C660" s="2"/>
      <c r="D660" s="2"/>
      <c r="E660" s="10"/>
      <c r="F660" s="11"/>
    </row>
    <row r="661" spans="1:6" ht="13.15">
      <c r="A661" s="5"/>
      <c r="B661" s="5"/>
      <c r="C661" s="2"/>
      <c r="D661" s="2"/>
      <c r="E661" s="10"/>
      <c r="F661" s="11"/>
    </row>
    <row r="662" spans="1:6" ht="13.15">
      <c r="A662" s="5"/>
      <c r="B662" s="5"/>
      <c r="C662" s="2"/>
      <c r="D662" s="2"/>
      <c r="E662" s="10"/>
      <c r="F662" s="11"/>
    </row>
    <row r="663" spans="1:6" ht="13.15">
      <c r="A663" s="5"/>
      <c r="B663" s="5"/>
      <c r="C663" s="2"/>
      <c r="D663" s="2"/>
      <c r="E663" s="10"/>
      <c r="F663" s="11"/>
    </row>
    <row r="664" spans="1:6" ht="13.15">
      <c r="A664" s="5"/>
      <c r="B664" s="5"/>
      <c r="C664" s="2"/>
      <c r="D664" s="2"/>
      <c r="E664" s="10"/>
      <c r="F664" s="11"/>
    </row>
    <row r="665" spans="1:6" ht="13.15">
      <c r="A665" s="5"/>
      <c r="B665" s="5"/>
      <c r="C665" s="2"/>
      <c r="D665" s="2"/>
      <c r="E665" s="10"/>
      <c r="F665" s="11"/>
    </row>
    <row r="666" spans="1:6" ht="13.15">
      <c r="A666" s="5"/>
      <c r="B666" s="5"/>
      <c r="C666" s="2"/>
      <c r="D666" s="2"/>
      <c r="E666" s="10"/>
      <c r="F666" s="11"/>
    </row>
    <row r="667" spans="1:6" ht="13.15">
      <c r="A667" s="5"/>
      <c r="B667" s="5"/>
      <c r="C667" s="2"/>
      <c r="D667" s="2"/>
      <c r="E667" s="10"/>
      <c r="F667" s="11"/>
    </row>
    <row r="668" spans="1:6" ht="13.15">
      <c r="A668" s="5"/>
      <c r="B668" s="5"/>
      <c r="C668" s="2"/>
      <c r="D668" s="2"/>
      <c r="E668" s="10"/>
      <c r="F668" s="11"/>
    </row>
    <row r="669" spans="1:6" ht="13.15">
      <c r="A669" s="5"/>
      <c r="B669" s="5"/>
      <c r="C669" s="2"/>
      <c r="D669" s="2"/>
      <c r="E669" s="10"/>
      <c r="F669" s="11"/>
    </row>
    <row r="670" spans="1:6" ht="13.15">
      <c r="A670" s="5"/>
      <c r="B670" s="5"/>
      <c r="C670" s="2"/>
      <c r="D670" s="2"/>
      <c r="E670" s="10"/>
      <c r="F670" s="11"/>
    </row>
    <row r="671" spans="1:6" ht="13.15">
      <c r="A671" s="5"/>
      <c r="B671" s="5"/>
      <c r="C671" s="2"/>
      <c r="D671" s="2"/>
      <c r="E671" s="10"/>
      <c r="F671" s="11"/>
    </row>
    <row r="672" spans="1:6" ht="13.15">
      <c r="A672" s="5"/>
      <c r="B672" s="5"/>
      <c r="C672" s="2"/>
      <c r="D672" s="2"/>
      <c r="E672" s="10"/>
      <c r="F672" s="11"/>
    </row>
    <row r="673" spans="1:6" ht="13.15">
      <c r="A673" s="5"/>
      <c r="B673" s="5"/>
      <c r="C673" s="2"/>
      <c r="D673" s="2"/>
      <c r="E673" s="10"/>
      <c r="F673" s="11"/>
    </row>
    <row r="674" spans="1:6" ht="13.15">
      <c r="A674" s="5"/>
      <c r="B674" s="5"/>
      <c r="C674" s="2"/>
      <c r="D674" s="2"/>
      <c r="E674" s="10"/>
      <c r="F674" s="11"/>
    </row>
    <row r="675" spans="1:6" ht="13.15">
      <c r="A675" s="5"/>
      <c r="B675" s="5"/>
      <c r="C675" s="2"/>
      <c r="D675" s="2"/>
      <c r="E675" s="10"/>
      <c r="F675" s="11"/>
    </row>
    <row r="676" spans="1:6" ht="13.15">
      <c r="A676" s="5"/>
      <c r="B676" s="5"/>
      <c r="C676" s="2"/>
      <c r="D676" s="2"/>
      <c r="E676" s="10"/>
      <c r="F676" s="11"/>
    </row>
    <row r="677" spans="1:6" ht="13.15">
      <c r="A677" s="5"/>
      <c r="B677" s="5"/>
      <c r="C677" s="2"/>
      <c r="D677" s="2"/>
      <c r="E677" s="10"/>
      <c r="F677" s="11"/>
    </row>
    <row r="678" spans="1:6" ht="13.15">
      <c r="A678" s="5"/>
      <c r="B678" s="5"/>
      <c r="C678" s="2"/>
      <c r="D678" s="2"/>
      <c r="E678" s="10"/>
      <c r="F678" s="11"/>
    </row>
    <row r="679" spans="1:6" ht="13.15">
      <c r="A679" s="5"/>
      <c r="B679" s="5"/>
      <c r="C679" s="2"/>
      <c r="D679" s="2"/>
      <c r="E679" s="10"/>
      <c r="F679" s="11"/>
    </row>
    <row r="680" spans="1:6" ht="13.15">
      <c r="A680" s="5"/>
      <c r="B680" s="5"/>
      <c r="C680" s="2"/>
      <c r="D680" s="2"/>
      <c r="E680" s="10"/>
      <c r="F680" s="11"/>
    </row>
    <row r="681" spans="1:6" ht="13.15">
      <c r="A681" s="5"/>
      <c r="B681" s="5"/>
      <c r="C681" s="2"/>
      <c r="D681" s="2"/>
      <c r="E681" s="10"/>
      <c r="F681" s="11"/>
    </row>
    <row r="682" spans="1:6" ht="13.15">
      <c r="A682" s="5"/>
      <c r="B682" s="5"/>
      <c r="C682" s="2"/>
      <c r="D682" s="2"/>
      <c r="E682" s="10"/>
      <c r="F682" s="11"/>
    </row>
    <row r="683" spans="1:6" ht="13.15">
      <c r="A683" s="5"/>
      <c r="B683" s="5"/>
      <c r="C683" s="2"/>
      <c r="D683" s="2"/>
      <c r="E683" s="10"/>
      <c r="F683" s="11"/>
    </row>
    <row r="684" spans="1:6" ht="13.15">
      <c r="A684" s="5"/>
      <c r="B684" s="5"/>
      <c r="C684" s="2"/>
      <c r="D684" s="2"/>
      <c r="E684" s="10"/>
      <c r="F684" s="11"/>
    </row>
    <row r="685" spans="1:6" ht="13.15">
      <c r="A685" s="5"/>
      <c r="B685" s="5"/>
      <c r="C685" s="2"/>
      <c r="D685" s="2"/>
      <c r="E685" s="10"/>
      <c r="F685" s="11"/>
    </row>
    <row r="686" spans="1:6" ht="13.15">
      <c r="A686" s="5"/>
      <c r="B686" s="5"/>
      <c r="C686" s="2"/>
      <c r="D686" s="2"/>
      <c r="E686" s="10"/>
      <c r="F686" s="11"/>
    </row>
    <row r="687" spans="1:6" ht="13.15">
      <c r="A687" s="5"/>
      <c r="B687" s="5"/>
      <c r="C687" s="2"/>
      <c r="D687" s="2"/>
      <c r="E687" s="10"/>
      <c r="F687" s="11"/>
    </row>
    <row r="688" spans="1:6" ht="13.15">
      <c r="A688" s="5"/>
      <c r="B688" s="5"/>
      <c r="C688" s="2"/>
      <c r="D688" s="2"/>
      <c r="E688" s="10"/>
      <c r="F688" s="11"/>
    </row>
    <row r="689" spans="1:6" ht="13.15">
      <c r="A689" s="5"/>
      <c r="B689" s="5"/>
      <c r="C689" s="2"/>
      <c r="D689" s="2"/>
      <c r="E689" s="10"/>
      <c r="F689" s="11"/>
    </row>
    <row r="690" spans="1:6" ht="13.15">
      <c r="A690" s="5"/>
      <c r="B690" s="5"/>
      <c r="C690" s="2"/>
      <c r="D690" s="2"/>
      <c r="E690" s="10"/>
      <c r="F690" s="11"/>
    </row>
    <row r="691" spans="1:6" ht="13.15">
      <c r="A691" s="5"/>
      <c r="B691" s="5"/>
      <c r="C691" s="2"/>
      <c r="D691" s="2"/>
      <c r="E691" s="10"/>
      <c r="F691" s="11"/>
    </row>
    <row r="692" spans="1:6" ht="13.15">
      <c r="A692" s="5"/>
      <c r="B692" s="5"/>
      <c r="C692" s="2"/>
      <c r="D692" s="2"/>
      <c r="E692" s="10"/>
      <c r="F692" s="11"/>
    </row>
    <row r="693" spans="1:6" ht="13.15">
      <c r="A693" s="5"/>
      <c r="B693" s="5"/>
      <c r="C693" s="2"/>
      <c r="D693" s="2"/>
      <c r="E693" s="10"/>
      <c r="F693" s="11"/>
    </row>
    <row r="694" spans="1:6" ht="13.15">
      <c r="A694" s="5"/>
      <c r="B694" s="5"/>
      <c r="C694" s="2"/>
      <c r="D694" s="2"/>
      <c r="E694" s="10"/>
      <c r="F694" s="11"/>
    </row>
    <row r="695" spans="1:6" ht="13.15">
      <c r="A695" s="5"/>
      <c r="B695" s="5"/>
      <c r="C695" s="2"/>
      <c r="D695" s="2"/>
      <c r="E695" s="10"/>
      <c r="F695" s="11"/>
    </row>
    <row r="696" spans="1:6" ht="13.15">
      <c r="A696" s="5"/>
      <c r="B696" s="5"/>
      <c r="C696" s="2"/>
      <c r="D696" s="2"/>
      <c r="E696" s="10"/>
      <c r="F696" s="11"/>
    </row>
    <row r="697" spans="1:6" ht="13.15">
      <c r="A697" s="5"/>
      <c r="B697" s="5"/>
      <c r="C697" s="2"/>
      <c r="D697" s="2"/>
      <c r="E697" s="10"/>
      <c r="F697" s="11"/>
    </row>
    <row r="698" spans="1:6" ht="13.15">
      <c r="A698" s="5"/>
      <c r="B698" s="5"/>
      <c r="C698" s="2"/>
      <c r="D698" s="2"/>
      <c r="E698" s="10"/>
      <c r="F698" s="11"/>
    </row>
    <row r="699" spans="1:6" ht="13.15">
      <c r="A699" s="5"/>
      <c r="B699" s="5"/>
      <c r="C699" s="2"/>
      <c r="D699" s="2"/>
      <c r="E699" s="10"/>
      <c r="F699" s="11"/>
    </row>
    <row r="700" spans="1:6" ht="13.15">
      <c r="A700" s="5"/>
      <c r="B700" s="5"/>
      <c r="C700" s="2"/>
      <c r="D700" s="2"/>
      <c r="E700" s="10"/>
      <c r="F700" s="11"/>
    </row>
    <row r="701" spans="1:6" ht="13.15">
      <c r="A701" s="5"/>
      <c r="B701" s="5"/>
      <c r="C701" s="2"/>
      <c r="D701" s="2"/>
      <c r="E701" s="10"/>
      <c r="F701" s="11"/>
    </row>
    <row r="702" spans="1:6" ht="13.15">
      <c r="A702" s="5"/>
      <c r="B702" s="5"/>
      <c r="C702" s="2"/>
      <c r="D702" s="2"/>
      <c r="E702" s="10"/>
      <c r="F702" s="11"/>
    </row>
    <row r="703" spans="1:6" ht="13.15">
      <c r="A703" s="5"/>
      <c r="B703" s="5"/>
      <c r="C703" s="2"/>
      <c r="D703" s="2"/>
      <c r="E703" s="10"/>
      <c r="F703" s="11"/>
    </row>
    <row r="704" spans="1:6" ht="13.15">
      <c r="A704" s="5"/>
      <c r="B704" s="5"/>
      <c r="C704" s="2"/>
      <c r="D704" s="2"/>
      <c r="E704" s="10"/>
      <c r="F704" s="11"/>
    </row>
    <row r="705" spans="1:6" ht="13.15">
      <c r="A705" s="5"/>
      <c r="B705" s="5"/>
      <c r="C705" s="2"/>
      <c r="D705" s="2"/>
      <c r="E705" s="10"/>
      <c r="F705" s="11"/>
    </row>
    <row r="706" spans="1:6" ht="13.15">
      <c r="A706" s="5"/>
      <c r="B706" s="5"/>
      <c r="C706" s="2"/>
      <c r="D706" s="2"/>
      <c r="E706" s="10"/>
      <c r="F706" s="11"/>
    </row>
    <row r="707" spans="1:6" ht="13.15">
      <c r="A707" s="5"/>
      <c r="B707" s="5"/>
      <c r="C707" s="2"/>
      <c r="D707" s="2"/>
      <c r="E707" s="10"/>
      <c r="F707" s="11"/>
    </row>
    <row r="708" spans="1:6" ht="13.15">
      <c r="A708" s="5"/>
      <c r="B708" s="5"/>
      <c r="C708" s="2"/>
      <c r="D708" s="2"/>
      <c r="E708" s="10"/>
      <c r="F708" s="11"/>
    </row>
    <row r="709" spans="1:6" ht="13.15">
      <c r="A709" s="5"/>
      <c r="B709" s="5"/>
      <c r="C709" s="2"/>
      <c r="D709" s="2"/>
      <c r="E709" s="10"/>
      <c r="F709" s="11"/>
    </row>
    <row r="710" spans="1:6" ht="13.15">
      <c r="A710" s="5"/>
      <c r="B710" s="5"/>
      <c r="C710" s="2"/>
      <c r="D710" s="2"/>
      <c r="E710" s="10"/>
      <c r="F710" s="11"/>
    </row>
    <row r="711" spans="1:6" ht="13.15">
      <c r="A711" s="5"/>
      <c r="B711" s="5"/>
      <c r="C711" s="2"/>
      <c r="D711" s="2"/>
      <c r="E711" s="10"/>
      <c r="F711" s="11"/>
    </row>
    <row r="712" spans="1:6" ht="13.15">
      <c r="A712" s="5"/>
      <c r="B712" s="5"/>
      <c r="C712" s="2"/>
      <c r="D712" s="2"/>
      <c r="E712" s="10"/>
      <c r="F712" s="11"/>
    </row>
    <row r="713" spans="1:6" ht="13.15">
      <c r="A713" s="5"/>
      <c r="B713" s="5"/>
      <c r="C713" s="2"/>
      <c r="D713" s="2"/>
      <c r="E713" s="10"/>
      <c r="F713" s="11"/>
    </row>
    <row r="714" spans="1:6" ht="13.15">
      <c r="A714" s="5"/>
      <c r="B714" s="5"/>
      <c r="C714" s="2"/>
      <c r="D714" s="2"/>
      <c r="E714" s="10"/>
      <c r="F714" s="11"/>
    </row>
    <row r="715" spans="1:6" ht="13.15">
      <c r="A715" s="5"/>
      <c r="B715" s="5"/>
      <c r="C715" s="2"/>
      <c r="D715" s="2"/>
      <c r="E715" s="10"/>
      <c r="F715" s="11"/>
    </row>
    <row r="716" spans="1:6" ht="13.15">
      <c r="A716" s="5"/>
      <c r="B716" s="5"/>
      <c r="C716" s="2"/>
      <c r="D716" s="2"/>
      <c r="E716" s="10"/>
      <c r="F716" s="11"/>
    </row>
    <row r="717" spans="1:6" ht="13.15">
      <c r="A717" s="5"/>
      <c r="B717" s="5"/>
      <c r="C717" s="2"/>
      <c r="D717" s="2"/>
      <c r="E717" s="10"/>
      <c r="F717" s="11"/>
    </row>
    <row r="718" spans="1:6" ht="13.15">
      <c r="A718" s="5"/>
      <c r="B718" s="5"/>
      <c r="C718" s="2"/>
      <c r="D718" s="2"/>
      <c r="E718" s="10"/>
      <c r="F718" s="11"/>
    </row>
    <row r="719" spans="1:6" ht="13.15">
      <c r="A719" s="5"/>
      <c r="B719" s="5"/>
      <c r="C719" s="2"/>
      <c r="D719" s="2"/>
      <c r="E719" s="10"/>
      <c r="F719" s="11"/>
    </row>
    <row r="720" spans="1:6" ht="13.15">
      <c r="A720" s="5"/>
      <c r="B720" s="5"/>
      <c r="C720" s="2"/>
      <c r="D720" s="2"/>
      <c r="E720" s="10"/>
      <c r="F720" s="11"/>
    </row>
    <row r="721" spans="1:6" ht="13.15">
      <c r="A721" s="5"/>
      <c r="B721" s="5"/>
      <c r="C721" s="2"/>
      <c r="D721" s="2"/>
      <c r="E721" s="10"/>
      <c r="F721" s="11"/>
    </row>
    <row r="722" spans="1:6" ht="13.15">
      <c r="A722" s="5"/>
      <c r="B722" s="5"/>
      <c r="C722" s="2"/>
      <c r="D722" s="2"/>
      <c r="E722" s="10"/>
      <c r="F722" s="11"/>
    </row>
    <row r="723" spans="1:6" ht="13.15">
      <c r="A723" s="5"/>
      <c r="B723" s="5"/>
      <c r="C723" s="2"/>
      <c r="D723" s="2"/>
      <c r="E723" s="10"/>
      <c r="F723" s="11"/>
    </row>
    <row r="724" spans="1:6" ht="13.15">
      <c r="A724" s="5"/>
      <c r="B724" s="5"/>
      <c r="C724" s="2"/>
      <c r="D724" s="2"/>
      <c r="E724" s="10"/>
      <c r="F724" s="11"/>
    </row>
    <row r="725" spans="1:6" ht="13.15">
      <c r="A725" s="5"/>
      <c r="B725" s="5"/>
      <c r="C725" s="2"/>
      <c r="D725" s="2"/>
      <c r="E725" s="10"/>
      <c r="F725" s="11"/>
    </row>
    <row r="726" spans="1:6" ht="13.15">
      <c r="A726" s="5"/>
      <c r="B726" s="5"/>
      <c r="C726" s="2"/>
      <c r="D726" s="2"/>
      <c r="E726" s="10"/>
      <c r="F726" s="11"/>
    </row>
    <row r="727" spans="1:6" ht="13.15">
      <c r="A727" s="5"/>
      <c r="B727" s="5"/>
      <c r="C727" s="2"/>
      <c r="D727" s="2"/>
      <c r="E727" s="10"/>
      <c r="F727" s="11"/>
    </row>
    <row r="728" spans="1:6" ht="13.15">
      <c r="A728" s="5"/>
      <c r="B728" s="5"/>
      <c r="C728" s="2"/>
      <c r="D728" s="2"/>
      <c r="E728" s="10"/>
      <c r="F728" s="11"/>
    </row>
    <row r="729" spans="1:6" ht="13.15">
      <c r="A729" s="5"/>
      <c r="B729" s="5"/>
      <c r="C729" s="2"/>
      <c r="D729" s="2"/>
      <c r="E729" s="10"/>
      <c r="F729" s="11"/>
    </row>
    <row r="730" spans="1:6" ht="13.15">
      <c r="A730" s="5"/>
      <c r="B730" s="5"/>
      <c r="C730" s="2"/>
      <c r="D730" s="2"/>
      <c r="E730" s="10"/>
      <c r="F730" s="11"/>
    </row>
    <row r="731" spans="1:6" ht="13.15">
      <c r="A731" s="5"/>
      <c r="B731" s="5"/>
      <c r="C731" s="2"/>
      <c r="D731" s="2"/>
      <c r="E731" s="10"/>
      <c r="F731" s="11"/>
    </row>
    <row r="732" spans="1:6" ht="13.15">
      <c r="A732" s="5"/>
      <c r="B732" s="5"/>
      <c r="C732" s="2"/>
      <c r="D732" s="2"/>
      <c r="E732" s="10"/>
      <c r="F732" s="11"/>
    </row>
    <row r="733" spans="1:6" ht="13.15">
      <c r="A733" s="5"/>
      <c r="B733" s="5"/>
      <c r="C733" s="2"/>
      <c r="D733" s="2"/>
      <c r="E733" s="10"/>
      <c r="F733" s="11"/>
    </row>
    <row r="734" spans="1:6" ht="13.15">
      <c r="A734" s="5"/>
      <c r="B734" s="5"/>
      <c r="C734" s="2"/>
      <c r="D734" s="2"/>
      <c r="E734" s="10"/>
      <c r="F734" s="11"/>
    </row>
    <row r="735" spans="1:6" ht="13.15">
      <c r="A735" s="5"/>
      <c r="B735" s="5"/>
      <c r="C735" s="2"/>
      <c r="D735" s="2"/>
      <c r="E735" s="10"/>
      <c r="F735" s="11"/>
    </row>
    <row r="736" spans="1:6" ht="13.15">
      <c r="A736" s="5"/>
      <c r="B736" s="5"/>
      <c r="C736" s="2"/>
      <c r="D736" s="2"/>
      <c r="E736" s="10"/>
      <c r="F736" s="11"/>
    </row>
    <row r="737" spans="1:6" ht="13.15">
      <c r="A737" s="5"/>
      <c r="B737" s="5"/>
      <c r="C737" s="2"/>
      <c r="D737" s="2"/>
      <c r="E737" s="10"/>
      <c r="F737" s="11"/>
    </row>
    <row r="738" spans="1:6" ht="13.15">
      <c r="A738" s="5"/>
      <c r="B738" s="5"/>
      <c r="C738" s="2"/>
      <c r="D738" s="2"/>
      <c r="E738" s="10"/>
      <c r="F738" s="11"/>
    </row>
    <row r="739" spans="1:6" ht="13.15">
      <c r="A739" s="5"/>
      <c r="B739" s="5"/>
      <c r="C739" s="2"/>
      <c r="D739" s="2"/>
      <c r="E739" s="10"/>
      <c r="F739" s="11"/>
    </row>
    <row r="740" spans="1:6" ht="13.15">
      <c r="A740" s="5"/>
      <c r="B740" s="5"/>
      <c r="C740" s="2"/>
      <c r="D740" s="2"/>
      <c r="E740" s="10"/>
      <c r="F740" s="11"/>
    </row>
    <row r="741" spans="1:6" ht="13.15">
      <c r="A741" s="5"/>
      <c r="B741" s="5"/>
      <c r="C741" s="2"/>
      <c r="D741" s="2"/>
      <c r="E741" s="10"/>
      <c r="F741" s="11"/>
    </row>
    <row r="742" spans="1:6" ht="13.15">
      <c r="A742" s="5"/>
      <c r="B742" s="5"/>
      <c r="C742" s="2"/>
      <c r="D742" s="2"/>
      <c r="E742" s="10"/>
      <c r="F742" s="11"/>
    </row>
    <row r="743" spans="1:6" ht="13.15">
      <c r="A743" s="5"/>
      <c r="B743" s="5"/>
      <c r="C743" s="2"/>
      <c r="D743" s="2"/>
      <c r="E743" s="10"/>
      <c r="F743" s="11"/>
    </row>
    <row r="744" spans="1:6" ht="13.15">
      <c r="A744" s="5"/>
      <c r="B744" s="5"/>
      <c r="C744" s="2"/>
      <c r="D744" s="2"/>
      <c r="E744" s="10"/>
      <c r="F744" s="11"/>
    </row>
    <row r="745" spans="1:6" ht="13.15">
      <c r="A745" s="5"/>
      <c r="B745" s="5"/>
      <c r="C745" s="2"/>
      <c r="D745" s="2"/>
      <c r="E745" s="10"/>
      <c r="F745" s="11"/>
    </row>
    <row r="746" spans="1:6" ht="13.15">
      <c r="A746" s="5"/>
      <c r="B746" s="5"/>
      <c r="C746" s="2"/>
      <c r="D746" s="2"/>
      <c r="E746" s="10"/>
      <c r="F746" s="11"/>
    </row>
    <row r="747" spans="1:6" ht="13.15">
      <c r="A747" s="5"/>
      <c r="B747" s="5"/>
      <c r="C747" s="2"/>
      <c r="D747" s="2"/>
      <c r="E747" s="10"/>
      <c r="F747" s="11"/>
    </row>
    <row r="748" spans="1:6" ht="13.15">
      <c r="A748" s="5"/>
      <c r="B748" s="5"/>
      <c r="C748" s="2"/>
      <c r="D748" s="2"/>
      <c r="E748" s="10"/>
      <c r="F748" s="11"/>
    </row>
    <row r="749" spans="1:6" ht="13.15">
      <c r="A749" s="5"/>
      <c r="B749" s="5"/>
      <c r="C749" s="2"/>
      <c r="D749" s="2"/>
      <c r="E749" s="10"/>
      <c r="F749" s="11"/>
    </row>
    <row r="750" spans="1:6" ht="13.15">
      <c r="A750" s="5"/>
      <c r="B750" s="5"/>
      <c r="C750" s="2"/>
      <c r="D750" s="2"/>
      <c r="E750" s="10"/>
      <c r="F750" s="11"/>
    </row>
    <row r="751" spans="1:6" ht="13.15">
      <c r="A751" s="5"/>
      <c r="B751" s="5"/>
      <c r="C751" s="2"/>
      <c r="D751" s="2"/>
      <c r="E751" s="10"/>
      <c r="F751" s="11"/>
    </row>
    <row r="752" spans="1:6" ht="13.15">
      <c r="A752" s="5"/>
      <c r="B752" s="5"/>
      <c r="C752" s="2"/>
      <c r="D752" s="2"/>
      <c r="E752" s="10"/>
      <c r="F752" s="11"/>
    </row>
    <row r="753" spans="1:6" ht="13.15">
      <c r="A753" s="5"/>
      <c r="B753" s="5"/>
      <c r="C753" s="2"/>
      <c r="D753" s="2"/>
      <c r="E753" s="10"/>
      <c r="F753" s="11"/>
    </row>
    <row r="754" spans="1:6" ht="13.15">
      <c r="A754" s="5"/>
      <c r="B754" s="5"/>
      <c r="C754" s="2"/>
      <c r="D754" s="2"/>
      <c r="E754" s="10"/>
      <c r="F754" s="11"/>
    </row>
    <row r="755" spans="1:6" ht="13.15">
      <c r="A755" s="5"/>
      <c r="B755" s="5"/>
      <c r="C755" s="2"/>
      <c r="D755" s="2"/>
      <c r="E755" s="10"/>
      <c r="F755" s="11"/>
    </row>
    <row r="756" spans="1:6" ht="13.15">
      <c r="A756" s="5"/>
      <c r="B756" s="5"/>
      <c r="C756" s="2"/>
      <c r="D756" s="2"/>
      <c r="E756" s="10"/>
      <c r="F756" s="11"/>
    </row>
    <row r="757" spans="1:6" ht="13.15">
      <c r="A757" s="5"/>
      <c r="B757" s="5"/>
      <c r="C757" s="2"/>
      <c r="D757" s="2"/>
      <c r="E757" s="10"/>
      <c r="F757" s="11"/>
    </row>
    <row r="758" spans="1:6" ht="13.15">
      <c r="A758" s="5"/>
      <c r="B758" s="5"/>
      <c r="C758" s="2"/>
      <c r="D758" s="2"/>
      <c r="E758" s="10"/>
      <c r="F758" s="11"/>
    </row>
    <row r="759" spans="1:6" ht="13.15">
      <c r="A759" s="5"/>
      <c r="B759" s="5"/>
      <c r="C759" s="2"/>
      <c r="D759" s="2"/>
      <c r="E759" s="10"/>
      <c r="F759" s="11"/>
    </row>
    <row r="760" spans="1:6" ht="13.15">
      <c r="A760" s="5"/>
      <c r="B760" s="5"/>
      <c r="C760" s="2"/>
      <c r="D760" s="2"/>
      <c r="E760" s="10"/>
      <c r="F760" s="11"/>
    </row>
    <row r="761" spans="1:6" ht="13.15">
      <c r="A761" s="5"/>
      <c r="B761" s="5"/>
      <c r="C761" s="2"/>
      <c r="D761" s="2"/>
      <c r="E761" s="10"/>
      <c r="F761" s="11"/>
    </row>
    <row r="762" spans="1:6" ht="13.15">
      <c r="A762" s="5"/>
      <c r="B762" s="5"/>
      <c r="C762" s="2"/>
      <c r="D762" s="2"/>
      <c r="E762" s="10"/>
      <c r="F762" s="11"/>
    </row>
    <row r="763" spans="1:6" ht="13.15">
      <c r="A763" s="5"/>
      <c r="B763" s="5"/>
      <c r="C763" s="2"/>
      <c r="D763" s="2"/>
      <c r="E763" s="10"/>
      <c r="F763" s="11"/>
    </row>
    <row r="764" spans="1:6" ht="13.15">
      <c r="A764" s="5"/>
      <c r="B764" s="5"/>
      <c r="C764" s="2"/>
      <c r="D764" s="2"/>
      <c r="E764" s="10"/>
      <c r="F764" s="11"/>
    </row>
    <row r="765" spans="1:6" ht="13.15">
      <c r="A765" s="5"/>
      <c r="B765" s="5"/>
      <c r="C765" s="2"/>
      <c r="D765" s="2"/>
      <c r="E765" s="10"/>
      <c r="F765" s="11"/>
    </row>
    <row r="766" spans="1:6" ht="13.15">
      <c r="A766" s="5"/>
      <c r="B766" s="5"/>
      <c r="C766" s="2"/>
      <c r="D766" s="2"/>
      <c r="E766" s="10"/>
      <c r="F766" s="11"/>
    </row>
    <row r="767" spans="1:6" ht="13.15">
      <c r="A767" s="5"/>
      <c r="B767" s="5"/>
      <c r="C767" s="2"/>
      <c r="D767" s="2"/>
      <c r="E767" s="10"/>
      <c r="F767" s="11"/>
    </row>
    <row r="768" spans="1:6" ht="13.15">
      <c r="A768" s="5"/>
      <c r="B768" s="5"/>
      <c r="C768" s="2"/>
      <c r="D768" s="2"/>
      <c r="E768" s="10"/>
      <c r="F768" s="11"/>
    </row>
    <row r="769" spans="1:6" ht="13.15">
      <c r="A769" s="5"/>
      <c r="B769" s="5"/>
      <c r="C769" s="2"/>
      <c r="D769" s="2"/>
      <c r="E769" s="10"/>
      <c r="F769" s="11"/>
    </row>
    <row r="770" spans="1:6" ht="13.15">
      <c r="A770" s="5"/>
      <c r="B770" s="5"/>
      <c r="C770" s="2"/>
      <c r="D770" s="2"/>
      <c r="E770" s="10"/>
      <c r="F770" s="11"/>
    </row>
    <row r="771" spans="1:6" ht="13.15">
      <c r="A771" s="5"/>
      <c r="B771" s="5"/>
      <c r="C771" s="2"/>
      <c r="D771" s="2"/>
      <c r="E771" s="10"/>
      <c r="F771" s="11"/>
    </row>
    <row r="772" spans="1:6" ht="13.15">
      <c r="A772" s="5"/>
      <c r="B772" s="5"/>
      <c r="C772" s="2"/>
      <c r="D772" s="2"/>
      <c r="E772" s="10"/>
      <c r="F772" s="11"/>
    </row>
    <row r="773" spans="1:6" ht="13.15">
      <c r="A773" s="5"/>
      <c r="B773" s="5"/>
      <c r="C773" s="2"/>
      <c r="D773" s="2"/>
      <c r="E773" s="10"/>
      <c r="F773" s="11"/>
    </row>
    <row r="774" spans="1:6" ht="13.15">
      <c r="A774" s="5"/>
      <c r="B774" s="5"/>
      <c r="C774" s="2"/>
      <c r="D774" s="2"/>
      <c r="E774" s="10"/>
      <c r="F774" s="11"/>
    </row>
    <row r="775" spans="1:6" ht="13.15">
      <c r="A775" s="5"/>
      <c r="B775" s="5"/>
      <c r="C775" s="2"/>
      <c r="D775" s="2"/>
      <c r="E775" s="10"/>
      <c r="F775" s="11"/>
    </row>
    <row r="776" spans="1:6" ht="13.15">
      <c r="A776" s="5"/>
      <c r="B776" s="5"/>
      <c r="C776" s="2"/>
      <c r="D776" s="2"/>
      <c r="E776" s="10"/>
      <c r="F776" s="11"/>
    </row>
    <row r="777" spans="1:6" ht="13.15">
      <c r="A777" s="5"/>
      <c r="B777" s="5"/>
      <c r="C777" s="2"/>
      <c r="D777" s="2"/>
      <c r="E777" s="10"/>
      <c r="F777" s="11"/>
    </row>
    <row r="778" spans="1:6" ht="13.15">
      <c r="A778" s="5"/>
      <c r="B778" s="5"/>
      <c r="C778" s="2"/>
      <c r="D778" s="2"/>
      <c r="E778" s="10"/>
      <c r="F778" s="11"/>
    </row>
    <row r="779" spans="1:6" ht="13.15">
      <c r="A779" s="5"/>
      <c r="B779" s="5"/>
      <c r="C779" s="2"/>
      <c r="D779" s="2"/>
      <c r="E779" s="10"/>
      <c r="F779" s="11"/>
    </row>
    <row r="780" spans="1:6" ht="13.15">
      <c r="A780" s="5"/>
      <c r="B780" s="5"/>
      <c r="C780" s="2"/>
      <c r="D780" s="2"/>
      <c r="E780" s="10"/>
      <c r="F780" s="11"/>
    </row>
    <row r="781" spans="1:6" ht="13.15">
      <c r="A781" s="5"/>
      <c r="B781" s="5"/>
      <c r="C781" s="2"/>
      <c r="D781" s="2"/>
      <c r="E781" s="10"/>
      <c r="F781" s="11"/>
    </row>
    <row r="782" spans="1:6" ht="13.15">
      <c r="A782" s="5"/>
      <c r="B782" s="5"/>
      <c r="C782" s="2"/>
      <c r="D782" s="2"/>
      <c r="E782" s="10"/>
      <c r="F782" s="11"/>
    </row>
    <row r="783" spans="1:6" ht="13.15">
      <c r="A783" s="5"/>
      <c r="B783" s="5"/>
      <c r="C783" s="2"/>
      <c r="D783" s="2"/>
      <c r="E783" s="10"/>
      <c r="F783" s="11"/>
    </row>
    <row r="784" spans="1:6" ht="13.15">
      <c r="A784" s="5"/>
      <c r="B784" s="5"/>
      <c r="C784" s="2"/>
      <c r="D784" s="2"/>
      <c r="E784" s="10"/>
      <c r="F784" s="11"/>
    </row>
    <row r="785" spans="1:6" ht="13.15">
      <c r="A785" s="5"/>
      <c r="B785" s="5"/>
      <c r="C785" s="2"/>
      <c r="D785" s="2"/>
      <c r="E785" s="10"/>
      <c r="F785" s="11"/>
    </row>
    <row r="786" spans="1:6" ht="13.15">
      <c r="A786" s="5"/>
      <c r="B786" s="5"/>
      <c r="C786" s="2"/>
      <c r="D786" s="2"/>
      <c r="E786" s="10"/>
      <c r="F786" s="11"/>
    </row>
    <row r="787" spans="1:6" ht="13.15">
      <c r="A787" s="5"/>
      <c r="B787" s="5"/>
      <c r="C787" s="2"/>
      <c r="D787" s="2"/>
      <c r="E787" s="10"/>
      <c r="F787" s="11"/>
    </row>
    <row r="788" spans="1:6" ht="13.15">
      <c r="A788" s="5"/>
      <c r="B788" s="5"/>
      <c r="C788" s="2"/>
      <c r="D788" s="2"/>
      <c r="E788" s="10"/>
      <c r="F788" s="11"/>
    </row>
    <row r="789" spans="1:6" ht="13.15">
      <c r="A789" s="5"/>
      <c r="B789" s="5"/>
      <c r="C789" s="2"/>
      <c r="D789" s="2"/>
      <c r="E789" s="10"/>
      <c r="F789" s="11"/>
    </row>
    <row r="790" spans="1:6" ht="13.15">
      <c r="A790" s="5"/>
      <c r="B790" s="5"/>
      <c r="C790" s="2"/>
      <c r="D790" s="2"/>
      <c r="E790" s="10"/>
      <c r="F790" s="11"/>
    </row>
    <row r="791" spans="1:6" ht="13.15">
      <c r="A791" s="5"/>
      <c r="B791" s="5"/>
      <c r="C791" s="2"/>
      <c r="D791" s="2"/>
      <c r="E791" s="10"/>
      <c r="F791" s="11"/>
    </row>
    <row r="792" spans="1:6" ht="13.15">
      <c r="A792" s="5"/>
      <c r="B792" s="5"/>
      <c r="C792" s="2"/>
      <c r="D792" s="2"/>
      <c r="E792" s="10"/>
      <c r="F792" s="11"/>
    </row>
    <row r="793" spans="1:6" ht="13.15">
      <c r="A793" s="5"/>
      <c r="B793" s="5"/>
      <c r="C793" s="2"/>
      <c r="D793" s="2"/>
      <c r="E793" s="10"/>
      <c r="F793" s="11"/>
    </row>
    <row r="794" spans="1:6" ht="13.15">
      <c r="A794" s="5"/>
      <c r="B794" s="5"/>
      <c r="C794" s="2"/>
      <c r="D794" s="2"/>
      <c r="E794" s="10"/>
      <c r="F794" s="11"/>
    </row>
    <row r="795" spans="1:6" ht="13.15">
      <c r="A795" s="5"/>
      <c r="B795" s="5"/>
      <c r="C795" s="2"/>
      <c r="D795" s="2"/>
      <c r="E795" s="10"/>
      <c r="F795" s="11"/>
    </row>
    <row r="796" spans="1:6" ht="13.15">
      <c r="A796" s="5"/>
      <c r="B796" s="5"/>
      <c r="C796" s="2"/>
      <c r="D796" s="2"/>
      <c r="E796" s="10"/>
      <c r="F796" s="11"/>
    </row>
    <row r="797" spans="1:6" ht="13.15">
      <c r="A797" s="5"/>
      <c r="B797" s="5"/>
      <c r="C797" s="2"/>
      <c r="D797" s="2"/>
      <c r="E797" s="10"/>
      <c r="F797" s="11"/>
    </row>
    <row r="798" spans="1:6" ht="13.15">
      <c r="A798" s="5"/>
      <c r="B798" s="5"/>
      <c r="C798" s="2"/>
      <c r="D798" s="2"/>
      <c r="E798" s="10"/>
      <c r="F798" s="11"/>
    </row>
    <row r="799" spans="1:6" ht="13.15">
      <c r="A799" s="5"/>
      <c r="B799" s="5"/>
      <c r="C799" s="2"/>
      <c r="D799" s="2"/>
      <c r="E799" s="10"/>
      <c r="F799" s="11"/>
    </row>
    <row r="800" spans="1:6" ht="13.15">
      <c r="A800" s="5"/>
      <c r="B800" s="5"/>
      <c r="C800" s="2"/>
      <c r="D800" s="2"/>
      <c r="E800" s="10"/>
      <c r="F800" s="11"/>
    </row>
    <row r="801" spans="1:6" ht="13.15">
      <c r="A801" s="5"/>
      <c r="B801" s="5"/>
      <c r="C801" s="2"/>
      <c r="D801" s="2"/>
      <c r="E801" s="10"/>
      <c r="F801" s="11"/>
    </row>
    <row r="802" spans="1:6" ht="13.15">
      <c r="A802" s="5"/>
      <c r="B802" s="5"/>
      <c r="C802" s="2"/>
      <c r="D802" s="2"/>
      <c r="E802" s="10"/>
      <c r="F802" s="11"/>
    </row>
    <row r="803" spans="1:6" ht="13.15">
      <c r="A803" s="5"/>
      <c r="B803" s="5"/>
      <c r="C803" s="2"/>
      <c r="D803" s="2"/>
      <c r="E803" s="10"/>
      <c r="F803" s="11"/>
    </row>
    <row r="804" spans="1:6" ht="13.15">
      <c r="A804" s="5"/>
      <c r="B804" s="5"/>
      <c r="C804" s="2"/>
      <c r="D804" s="2"/>
      <c r="E804" s="10"/>
      <c r="F804" s="11"/>
    </row>
    <row r="805" spans="1:6" ht="13.15">
      <c r="A805" s="5"/>
      <c r="B805" s="5"/>
      <c r="C805" s="2"/>
      <c r="D805" s="2"/>
      <c r="E805" s="10"/>
      <c r="F805" s="11"/>
    </row>
    <row r="806" spans="1:6" ht="13.15">
      <c r="A806" s="5"/>
      <c r="B806" s="5"/>
      <c r="C806" s="2"/>
      <c r="D806" s="2"/>
      <c r="E806" s="10"/>
      <c r="F806" s="11"/>
    </row>
    <row r="807" spans="1:6" ht="13.15">
      <c r="A807" s="5"/>
      <c r="B807" s="5"/>
      <c r="C807" s="2"/>
      <c r="D807" s="2"/>
      <c r="E807" s="10"/>
      <c r="F807" s="11"/>
    </row>
    <row r="808" spans="1:6" ht="13.15">
      <c r="A808" s="5"/>
      <c r="B808" s="5"/>
      <c r="C808" s="2"/>
      <c r="D808" s="2"/>
      <c r="E808" s="10"/>
      <c r="F808" s="11"/>
    </row>
    <row r="809" spans="1:6" ht="13.15">
      <c r="A809" s="5"/>
      <c r="B809" s="5"/>
      <c r="C809" s="2"/>
      <c r="D809" s="2"/>
      <c r="E809" s="10"/>
      <c r="F809" s="11"/>
    </row>
    <row r="810" spans="1:6" ht="13.15">
      <c r="A810" s="5"/>
      <c r="B810" s="5"/>
      <c r="C810" s="2"/>
      <c r="D810" s="2"/>
      <c r="E810" s="10"/>
      <c r="F810" s="11"/>
    </row>
    <row r="811" spans="1:6" ht="13.15">
      <c r="A811" s="5"/>
      <c r="B811" s="5"/>
      <c r="C811" s="2"/>
      <c r="D811" s="2"/>
      <c r="E811" s="10"/>
      <c r="F811" s="11"/>
    </row>
    <row r="812" spans="1:6" ht="13.15">
      <c r="A812" s="5"/>
      <c r="B812" s="5"/>
      <c r="C812" s="2"/>
      <c r="D812" s="2"/>
      <c r="E812" s="10"/>
      <c r="F812" s="11"/>
    </row>
    <row r="813" spans="1:6" ht="13.15">
      <c r="A813" s="5"/>
      <c r="B813" s="5"/>
      <c r="C813" s="2"/>
      <c r="D813" s="2"/>
      <c r="E813" s="10"/>
      <c r="F813" s="11"/>
    </row>
    <row r="814" spans="1:6" ht="13.15">
      <c r="A814" s="5"/>
      <c r="B814" s="5"/>
      <c r="C814" s="2"/>
      <c r="D814" s="2"/>
      <c r="E814" s="10"/>
      <c r="F814" s="11"/>
    </row>
    <row r="815" spans="1:6" ht="13.15">
      <c r="A815" s="5"/>
      <c r="B815" s="5"/>
      <c r="C815" s="2"/>
      <c r="D815" s="2"/>
      <c r="E815" s="10"/>
      <c r="F815" s="11"/>
    </row>
    <row r="816" spans="1:6" ht="13.15">
      <c r="A816" s="5"/>
      <c r="B816" s="5"/>
      <c r="C816" s="2"/>
      <c r="D816" s="2"/>
      <c r="E816" s="10"/>
      <c r="F816" s="11"/>
    </row>
    <row r="817" spans="1:6" ht="13.15">
      <c r="A817" s="5"/>
      <c r="B817" s="5"/>
      <c r="C817" s="2"/>
      <c r="D817" s="2"/>
      <c r="E817" s="10"/>
      <c r="F817" s="11"/>
    </row>
    <row r="818" spans="1:6" ht="13.15">
      <c r="A818" s="5"/>
      <c r="B818" s="5"/>
      <c r="C818" s="2"/>
      <c r="D818" s="2"/>
      <c r="E818" s="10"/>
      <c r="F818" s="11"/>
    </row>
    <row r="819" spans="1:6" ht="13.15">
      <c r="A819" s="5"/>
      <c r="B819" s="5"/>
      <c r="C819" s="2"/>
      <c r="D819" s="2"/>
      <c r="E819" s="10"/>
      <c r="F819" s="11"/>
    </row>
    <row r="820" spans="1:6" ht="13.15">
      <c r="A820" s="5"/>
      <c r="B820" s="5"/>
      <c r="C820" s="2"/>
      <c r="D820" s="2"/>
      <c r="E820" s="10"/>
      <c r="F820" s="11"/>
    </row>
    <row r="821" spans="1:6" ht="13.15">
      <c r="A821" s="5"/>
      <c r="B821" s="5"/>
      <c r="C821" s="2"/>
      <c r="D821" s="2"/>
      <c r="E821" s="10"/>
      <c r="F821" s="11"/>
    </row>
    <row r="822" spans="1:6" ht="13.15">
      <c r="A822" s="5"/>
      <c r="B822" s="5"/>
      <c r="C822" s="2"/>
      <c r="D822" s="2"/>
      <c r="E822" s="10"/>
      <c r="F822" s="11"/>
    </row>
    <row r="823" spans="1:6" ht="13.15">
      <c r="A823" s="5"/>
      <c r="B823" s="5"/>
      <c r="C823" s="2"/>
      <c r="D823" s="2"/>
      <c r="E823" s="10"/>
      <c r="F823" s="11"/>
    </row>
    <row r="824" spans="1:6" ht="13.15">
      <c r="A824" s="5"/>
      <c r="B824" s="5"/>
      <c r="C824" s="2"/>
      <c r="D824" s="2"/>
      <c r="E824" s="10"/>
      <c r="F824" s="11"/>
    </row>
    <row r="825" spans="1:6" ht="13.15">
      <c r="A825" s="5"/>
      <c r="B825" s="5"/>
      <c r="C825" s="2"/>
      <c r="D825" s="2"/>
      <c r="E825" s="10"/>
      <c r="F825" s="11"/>
    </row>
    <row r="826" spans="1:6" ht="13.15">
      <c r="A826" s="5"/>
      <c r="B826" s="5"/>
      <c r="C826" s="2"/>
      <c r="D826" s="2"/>
      <c r="E826" s="10"/>
      <c r="F826" s="11"/>
    </row>
    <row r="827" spans="1:6" ht="13.15">
      <c r="A827" s="5"/>
      <c r="B827" s="5"/>
      <c r="C827" s="2"/>
      <c r="D827" s="2"/>
      <c r="E827" s="10"/>
      <c r="F827" s="11"/>
    </row>
    <row r="828" spans="1:6" ht="13.15">
      <c r="A828" s="5"/>
      <c r="B828" s="5"/>
      <c r="C828" s="2"/>
      <c r="D828" s="2"/>
      <c r="E828" s="10"/>
      <c r="F828" s="11"/>
    </row>
    <row r="829" spans="1:6" ht="13.15">
      <c r="A829" s="5"/>
      <c r="B829" s="5"/>
      <c r="C829" s="2"/>
      <c r="D829" s="2"/>
      <c r="E829" s="10"/>
      <c r="F829" s="11"/>
    </row>
    <row r="830" spans="1:6" ht="13.15">
      <c r="A830" s="5"/>
      <c r="B830" s="5"/>
      <c r="C830" s="2"/>
      <c r="D830" s="2"/>
      <c r="E830" s="10"/>
      <c r="F830" s="11"/>
    </row>
    <row r="831" spans="1:6" ht="13.15">
      <c r="A831" s="5"/>
      <c r="B831" s="5"/>
      <c r="C831" s="2"/>
      <c r="D831" s="2"/>
      <c r="E831" s="10"/>
      <c r="F831" s="11"/>
    </row>
    <row r="832" spans="1:6" ht="13.15">
      <c r="A832" s="5"/>
      <c r="B832" s="5"/>
      <c r="C832" s="2"/>
      <c r="D832" s="2"/>
      <c r="E832" s="10"/>
      <c r="F832" s="11"/>
    </row>
    <row r="833" spans="1:6" ht="13.15">
      <c r="A833" s="5"/>
      <c r="B833" s="5"/>
      <c r="C833" s="2"/>
      <c r="D833" s="2"/>
      <c r="E833" s="10"/>
      <c r="F833" s="11"/>
    </row>
    <row r="834" spans="1:6" ht="13.15">
      <c r="A834" s="5"/>
      <c r="B834" s="5"/>
      <c r="C834" s="2"/>
      <c r="D834" s="2"/>
      <c r="E834" s="10"/>
      <c r="F834" s="11"/>
    </row>
    <row r="835" spans="1:6" ht="13.15">
      <c r="A835" s="5"/>
      <c r="B835" s="5"/>
      <c r="C835" s="2"/>
      <c r="D835" s="2"/>
      <c r="E835" s="10"/>
      <c r="F835" s="11"/>
    </row>
    <row r="836" spans="1:6" ht="13.15">
      <c r="A836" s="5"/>
      <c r="B836" s="5"/>
      <c r="C836" s="2"/>
      <c r="D836" s="2"/>
      <c r="E836" s="10"/>
      <c r="F836" s="11"/>
    </row>
    <row r="837" spans="1:6" ht="13.15">
      <c r="A837" s="5"/>
      <c r="B837" s="5"/>
      <c r="C837" s="2"/>
      <c r="D837" s="2"/>
      <c r="E837" s="10"/>
      <c r="F837" s="11"/>
    </row>
    <row r="838" spans="1:6" ht="13.15">
      <c r="A838" s="5"/>
      <c r="B838" s="5"/>
      <c r="C838" s="2"/>
      <c r="D838" s="2"/>
      <c r="E838" s="10"/>
      <c r="F838" s="11"/>
    </row>
    <row r="839" spans="1:6" ht="13.15">
      <c r="A839" s="5"/>
      <c r="B839" s="5"/>
      <c r="C839" s="2"/>
      <c r="D839" s="2"/>
      <c r="E839" s="10"/>
      <c r="F839" s="11"/>
    </row>
    <row r="840" spans="1:6" ht="13.15">
      <c r="A840" s="5"/>
      <c r="B840" s="5"/>
      <c r="C840" s="2"/>
      <c r="D840" s="2"/>
      <c r="E840" s="10"/>
      <c r="F840" s="11"/>
    </row>
    <row r="841" spans="1:6" ht="13.15">
      <c r="A841" s="5"/>
      <c r="B841" s="5"/>
      <c r="C841" s="2"/>
      <c r="D841" s="2"/>
      <c r="E841" s="10"/>
      <c r="F841" s="11"/>
    </row>
    <row r="842" spans="1:6" ht="13.15">
      <c r="A842" s="5"/>
      <c r="B842" s="5"/>
      <c r="C842" s="2"/>
      <c r="D842" s="2"/>
      <c r="E842" s="10"/>
      <c r="F842" s="11"/>
    </row>
    <row r="843" spans="1:6" ht="13.15">
      <c r="A843" s="5"/>
      <c r="B843" s="5"/>
      <c r="C843" s="2"/>
      <c r="D843" s="2"/>
      <c r="E843" s="10"/>
      <c r="F843" s="11"/>
    </row>
    <row r="844" spans="1:6" ht="13.15">
      <c r="A844" s="5"/>
      <c r="B844" s="5"/>
      <c r="C844" s="2"/>
      <c r="D844" s="2"/>
      <c r="E844" s="10"/>
      <c r="F844" s="11"/>
    </row>
    <row r="845" spans="1:6" ht="13.15">
      <c r="A845" s="5"/>
      <c r="B845" s="5"/>
      <c r="C845" s="2"/>
      <c r="D845" s="2"/>
      <c r="E845" s="10"/>
      <c r="F845" s="11"/>
    </row>
    <row r="846" spans="1:6" ht="13.15">
      <c r="A846" s="5"/>
      <c r="B846" s="5"/>
      <c r="C846" s="2"/>
      <c r="D846" s="2"/>
      <c r="E846" s="10"/>
      <c r="F846" s="11"/>
    </row>
    <row r="847" spans="1:6" ht="13.15">
      <c r="A847" s="5"/>
      <c r="B847" s="5"/>
      <c r="C847" s="2"/>
      <c r="D847" s="2"/>
      <c r="E847" s="10"/>
      <c r="F847" s="11"/>
    </row>
    <row r="848" spans="1:6" ht="13.15">
      <c r="A848" s="5"/>
      <c r="B848" s="5"/>
      <c r="C848" s="2"/>
      <c r="D848" s="2"/>
      <c r="E848" s="10"/>
      <c r="F848" s="11"/>
    </row>
    <row r="849" spans="1:6" ht="13.15">
      <c r="A849" s="5"/>
      <c r="B849" s="5"/>
      <c r="C849" s="2"/>
      <c r="D849" s="2"/>
      <c r="E849" s="10"/>
      <c r="F849" s="11"/>
    </row>
    <row r="850" spans="1:6" ht="13.15">
      <c r="A850" s="5"/>
      <c r="B850" s="5"/>
      <c r="C850" s="2"/>
      <c r="D850" s="2"/>
      <c r="E850" s="10"/>
      <c r="F850" s="11"/>
    </row>
    <row r="851" spans="1:6" ht="13.15">
      <c r="A851" s="5"/>
      <c r="B851" s="5"/>
      <c r="C851" s="2"/>
      <c r="D851" s="2"/>
      <c r="E851" s="10"/>
      <c r="F851" s="11"/>
    </row>
    <row r="852" spans="1:6" ht="13.15">
      <c r="A852" s="5"/>
      <c r="B852" s="5"/>
      <c r="C852" s="2"/>
      <c r="D852" s="2"/>
      <c r="E852" s="10"/>
      <c r="F852" s="11"/>
    </row>
    <row r="853" spans="1:6" ht="13.15">
      <c r="A853" s="5"/>
      <c r="B853" s="5"/>
      <c r="C853" s="2"/>
      <c r="D853" s="2"/>
      <c r="E853" s="10"/>
      <c r="F853" s="11"/>
    </row>
    <row r="854" spans="1:6" ht="13.15">
      <c r="A854" s="5"/>
      <c r="B854" s="5"/>
      <c r="C854" s="2"/>
      <c r="D854" s="2"/>
      <c r="E854" s="10"/>
      <c r="F854" s="11"/>
    </row>
    <row r="855" spans="1:6" ht="13.15">
      <c r="A855" s="5"/>
      <c r="B855" s="5"/>
      <c r="C855" s="2"/>
      <c r="D855" s="2"/>
      <c r="E855" s="10"/>
      <c r="F855" s="11"/>
    </row>
    <row r="856" spans="1:6" ht="13.15">
      <c r="A856" s="5"/>
      <c r="B856" s="5"/>
      <c r="C856" s="2"/>
      <c r="D856" s="2"/>
      <c r="E856" s="10"/>
      <c r="F856" s="11"/>
    </row>
    <row r="857" spans="1:6" ht="13.15">
      <c r="A857" s="5"/>
      <c r="B857" s="5"/>
      <c r="C857" s="2"/>
      <c r="D857" s="2"/>
      <c r="E857" s="10"/>
      <c r="F857" s="11"/>
    </row>
    <row r="858" spans="1:6" ht="13.15">
      <c r="A858" s="5"/>
      <c r="B858" s="5"/>
      <c r="C858" s="2"/>
      <c r="D858" s="2"/>
      <c r="E858" s="10"/>
      <c r="F858" s="11"/>
    </row>
    <row r="859" spans="1:6" ht="13.15">
      <c r="A859" s="5"/>
      <c r="B859" s="5"/>
      <c r="C859" s="2"/>
      <c r="D859" s="2"/>
      <c r="E859" s="10"/>
      <c r="F859" s="11"/>
    </row>
    <row r="860" spans="1:6" ht="13.15">
      <c r="A860" s="5"/>
      <c r="B860" s="5"/>
      <c r="C860" s="2"/>
      <c r="D860" s="2"/>
      <c r="E860" s="10"/>
      <c r="F860" s="11"/>
    </row>
    <row r="861" spans="1:6" ht="13.15">
      <c r="A861" s="5"/>
      <c r="B861" s="5"/>
      <c r="C861" s="2"/>
      <c r="D861" s="2"/>
      <c r="E861" s="10"/>
      <c r="F861" s="11"/>
    </row>
    <row r="862" spans="1:6" ht="13.15">
      <c r="A862" s="5"/>
      <c r="B862" s="5"/>
      <c r="C862" s="2"/>
      <c r="D862" s="2"/>
      <c r="E862" s="10"/>
      <c r="F862" s="11"/>
    </row>
    <row r="863" spans="1:6" ht="13.15">
      <c r="A863" s="5"/>
      <c r="B863" s="5"/>
      <c r="C863" s="2"/>
      <c r="D863" s="2"/>
      <c r="E863" s="10"/>
      <c r="F863" s="11"/>
    </row>
    <row r="864" spans="1:6" ht="13.15">
      <c r="A864" s="5"/>
      <c r="B864" s="5"/>
      <c r="C864" s="2"/>
      <c r="D864" s="2"/>
      <c r="E864" s="10"/>
      <c r="F864" s="11"/>
    </row>
    <row r="865" spans="1:6" ht="13.15">
      <c r="A865" s="5"/>
      <c r="B865" s="5"/>
      <c r="C865" s="2"/>
      <c r="D865" s="2"/>
      <c r="E865" s="10"/>
      <c r="F865" s="11"/>
    </row>
    <row r="866" spans="1:6" ht="13.15">
      <c r="A866" s="5"/>
      <c r="B866" s="5"/>
      <c r="C866" s="2"/>
      <c r="D866" s="2"/>
      <c r="E866" s="10"/>
      <c r="F866" s="11"/>
    </row>
    <row r="867" spans="1:6" ht="13.15">
      <c r="A867" s="5"/>
      <c r="B867" s="5"/>
      <c r="C867" s="2"/>
      <c r="D867" s="2"/>
      <c r="E867" s="10"/>
      <c r="F867" s="11"/>
    </row>
    <row r="868" spans="1:6" ht="13.15">
      <c r="A868" s="5"/>
      <c r="B868" s="5"/>
      <c r="C868" s="2"/>
      <c r="D868" s="2"/>
      <c r="E868" s="10"/>
      <c r="F868" s="11"/>
    </row>
    <row r="869" spans="1:6" ht="13.15">
      <c r="A869" s="5"/>
      <c r="B869" s="5"/>
      <c r="C869" s="2"/>
      <c r="D869" s="2"/>
      <c r="E869" s="10"/>
      <c r="F869" s="11"/>
    </row>
    <row r="870" spans="1:6" ht="13.15">
      <c r="A870" s="5"/>
      <c r="B870" s="5"/>
      <c r="C870" s="2"/>
      <c r="D870" s="2"/>
      <c r="E870" s="10"/>
      <c r="F870" s="11"/>
    </row>
    <row r="871" spans="1:6" ht="13.15">
      <c r="A871" s="5"/>
      <c r="B871" s="5"/>
      <c r="C871" s="2"/>
      <c r="D871" s="2"/>
      <c r="E871" s="10"/>
      <c r="F871" s="11"/>
    </row>
    <row r="872" spans="1:6" ht="13.15">
      <c r="A872" s="5"/>
      <c r="B872" s="5"/>
      <c r="C872" s="2"/>
      <c r="D872" s="2"/>
      <c r="E872" s="10"/>
      <c r="F872" s="11"/>
    </row>
    <row r="873" spans="1:6" ht="13.15">
      <c r="A873" s="5"/>
      <c r="B873" s="5"/>
      <c r="C873" s="2"/>
      <c r="D873" s="2"/>
      <c r="E873" s="10"/>
      <c r="F873" s="11"/>
    </row>
    <row r="874" spans="1:6" ht="13.15">
      <c r="A874" s="5"/>
      <c r="B874" s="5"/>
      <c r="C874" s="2"/>
      <c r="D874" s="2"/>
      <c r="E874" s="10"/>
      <c r="F874" s="11"/>
    </row>
    <row r="875" spans="1:6" ht="13.15">
      <c r="A875" s="5"/>
      <c r="B875" s="5"/>
      <c r="C875" s="2"/>
      <c r="D875" s="2"/>
      <c r="E875" s="10"/>
      <c r="F875" s="11"/>
    </row>
    <row r="876" spans="1:6" ht="13.15">
      <c r="A876" s="5"/>
      <c r="B876" s="5"/>
      <c r="C876" s="2"/>
      <c r="D876" s="2"/>
      <c r="E876" s="10"/>
      <c r="F876" s="11"/>
    </row>
    <row r="877" spans="1:6" ht="13.15">
      <c r="A877" s="5"/>
      <c r="B877" s="5"/>
      <c r="C877" s="2"/>
      <c r="D877" s="2"/>
      <c r="E877" s="10"/>
      <c r="F877" s="11"/>
    </row>
    <row r="878" spans="1:6" ht="13.15">
      <c r="A878" s="5"/>
      <c r="B878" s="5"/>
      <c r="C878" s="2"/>
      <c r="D878" s="2"/>
      <c r="E878" s="10"/>
      <c r="F878" s="11"/>
    </row>
    <row r="879" spans="1:6" ht="13.15">
      <c r="A879" s="5"/>
      <c r="B879" s="5"/>
      <c r="C879" s="2"/>
      <c r="D879" s="2"/>
      <c r="E879" s="10"/>
      <c r="F879" s="11"/>
    </row>
    <row r="880" spans="1:6" ht="13.15">
      <c r="A880" s="5"/>
      <c r="B880" s="5"/>
      <c r="C880" s="2"/>
      <c r="D880" s="2"/>
      <c r="E880" s="10"/>
      <c r="F880" s="11"/>
    </row>
    <row r="881" spans="1:6" ht="13.15">
      <c r="A881" s="5"/>
      <c r="B881" s="5"/>
      <c r="C881" s="2"/>
      <c r="D881" s="2"/>
      <c r="E881" s="10"/>
      <c r="F881" s="11"/>
    </row>
    <row r="882" spans="1:6" ht="13.15">
      <c r="A882" s="5"/>
      <c r="B882" s="5"/>
      <c r="C882" s="2"/>
      <c r="D882" s="2"/>
      <c r="E882" s="10"/>
      <c r="F882" s="11"/>
    </row>
    <row r="883" spans="1:6" ht="13.15">
      <c r="A883" s="5"/>
      <c r="B883" s="5"/>
      <c r="C883" s="2"/>
      <c r="D883" s="2"/>
      <c r="E883" s="10"/>
      <c r="F883" s="11"/>
    </row>
    <row r="884" spans="1:6" ht="13.15">
      <c r="A884" s="5"/>
      <c r="B884" s="5"/>
      <c r="C884" s="2"/>
      <c r="D884" s="2"/>
      <c r="E884" s="10"/>
      <c r="F884" s="11"/>
    </row>
    <row r="885" spans="1:6" ht="13.15">
      <c r="A885" s="5"/>
      <c r="B885" s="5"/>
      <c r="C885" s="2"/>
      <c r="D885" s="2"/>
      <c r="E885" s="10"/>
      <c r="F885" s="11"/>
    </row>
    <row r="886" spans="1:6" ht="13.15">
      <c r="A886" s="5"/>
      <c r="B886" s="5"/>
      <c r="C886" s="2"/>
      <c r="D886" s="2"/>
      <c r="E886" s="10"/>
      <c r="F886" s="11"/>
    </row>
    <row r="887" spans="1:6" ht="13.15">
      <c r="A887" s="5"/>
      <c r="B887" s="5"/>
      <c r="C887" s="2"/>
      <c r="D887" s="2"/>
      <c r="E887" s="10"/>
      <c r="F887" s="11"/>
    </row>
    <row r="888" spans="1:6" ht="13.15">
      <c r="A888" s="5"/>
      <c r="B888" s="5"/>
      <c r="C888" s="2"/>
      <c r="D888" s="2"/>
      <c r="E888" s="10"/>
      <c r="F888" s="11"/>
    </row>
    <row r="889" spans="1:6" ht="13.15">
      <c r="A889" s="5"/>
      <c r="B889" s="5"/>
      <c r="C889" s="2"/>
      <c r="D889" s="2"/>
      <c r="E889" s="10"/>
      <c r="F889" s="11"/>
    </row>
    <row r="890" spans="1:6" ht="13.15">
      <c r="A890" s="5"/>
      <c r="B890" s="5"/>
      <c r="C890" s="2"/>
      <c r="D890" s="2"/>
      <c r="E890" s="10"/>
      <c r="F890" s="11"/>
    </row>
    <row r="891" spans="1:6" ht="13.15">
      <c r="A891" s="5"/>
      <c r="B891" s="5"/>
      <c r="C891" s="2"/>
      <c r="D891" s="2"/>
      <c r="E891" s="10"/>
      <c r="F891" s="11"/>
    </row>
    <row r="892" spans="1:6" ht="13.15">
      <c r="A892" s="5"/>
      <c r="B892" s="5"/>
      <c r="C892" s="2"/>
      <c r="D892" s="2"/>
      <c r="E892" s="10"/>
      <c r="F892" s="11"/>
    </row>
    <row r="893" spans="1:6" ht="13.15">
      <c r="A893" s="5"/>
      <c r="B893" s="5"/>
      <c r="C893" s="2"/>
      <c r="D893" s="2"/>
      <c r="E893" s="10"/>
      <c r="F893" s="11"/>
    </row>
    <row r="894" spans="1:6" ht="13.15">
      <c r="A894" s="5"/>
      <c r="B894" s="5"/>
      <c r="C894" s="2"/>
      <c r="D894" s="2"/>
      <c r="E894" s="10"/>
      <c r="F894" s="11"/>
    </row>
    <row r="895" spans="1:6" ht="13.15">
      <c r="A895" s="5"/>
      <c r="B895" s="5"/>
      <c r="C895" s="2"/>
      <c r="D895" s="2"/>
      <c r="E895" s="10"/>
      <c r="F895" s="11"/>
    </row>
    <row r="896" spans="1:6" ht="13.15">
      <c r="A896" s="5"/>
      <c r="B896" s="5"/>
      <c r="C896" s="2"/>
      <c r="D896" s="2"/>
      <c r="E896" s="10"/>
      <c r="F896" s="11"/>
    </row>
    <row r="897" spans="1:6" ht="13.15">
      <c r="A897" s="5"/>
      <c r="B897" s="5"/>
      <c r="C897" s="2"/>
      <c r="D897" s="2"/>
      <c r="E897" s="10"/>
      <c r="F897" s="11"/>
    </row>
    <row r="898" spans="1:6" ht="13.15">
      <c r="A898" s="5"/>
      <c r="B898" s="5"/>
      <c r="C898" s="2"/>
      <c r="D898" s="2"/>
      <c r="E898" s="10"/>
      <c r="F898" s="11"/>
    </row>
    <row r="899" spans="1:6" ht="13.15">
      <c r="A899" s="5"/>
      <c r="B899" s="5"/>
      <c r="C899" s="2"/>
      <c r="D899" s="2"/>
      <c r="E899" s="10"/>
      <c r="F899" s="11"/>
    </row>
    <row r="900" spans="1:6" ht="13.15">
      <c r="A900" s="5"/>
      <c r="B900" s="5"/>
      <c r="C900" s="2"/>
      <c r="D900" s="2"/>
      <c r="E900" s="10"/>
      <c r="F900" s="11"/>
    </row>
    <row r="901" spans="1:6" ht="13.15">
      <c r="A901" s="5"/>
      <c r="B901" s="5"/>
      <c r="C901" s="2"/>
      <c r="D901" s="2"/>
      <c r="E901" s="10"/>
      <c r="F901" s="11"/>
    </row>
    <row r="902" spans="1:6" ht="13.15">
      <c r="A902" s="5"/>
      <c r="B902" s="5"/>
      <c r="C902" s="2"/>
      <c r="D902" s="2"/>
      <c r="E902" s="10"/>
      <c r="F902" s="11"/>
    </row>
    <row r="903" spans="1:6" ht="13.15">
      <c r="A903" s="5"/>
      <c r="B903" s="5"/>
      <c r="C903" s="2"/>
      <c r="D903" s="2"/>
      <c r="E903" s="10"/>
      <c r="F903" s="11"/>
    </row>
    <row r="904" spans="1:6" ht="13.15">
      <c r="A904" s="5"/>
      <c r="B904" s="5"/>
      <c r="C904" s="2"/>
      <c r="D904" s="2"/>
      <c r="E904" s="10"/>
      <c r="F904" s="11"/>
    </row>
    <row r="905" spans="1:6" ht="13.15">
      <c r="A905" s="5"/>
      <c r="B905" s="5"/>
      <c r="C905" s="2"/>
      <c r="D905" s="2"/>
      <c r="E905" s="10"/>
      <c r="F905" s="11"/>
    </row>
    <row r="906" spans="1:6" ht="13.15">
      <c r="A906" s="5"/>
      <c r="B906" s="5"/>
      <c r="C906" s="2"/>
      <c r="D906" s="2"/>
      <c r="E906" s="10"/>
      <c r="F906" s="11"/>
    </row>
    <row r="907" spans="1:6" ht="13.15">
      <c r="A907" s="5"/>
      <c r="B907" s="5"/>
      <c r="C907" s="2"/>
      <c r="D907" s="2"/>
      <c r="E907" s="10"/>
      <c r="F907" s="11"/>
    </row>
    <row r="908" spans="1:6" ht="13.15">
      <c r="A908" s="5"/>
      <c r="B908" s="5"/>
      <c r="C908" s="2"/>
      <c r="D908" s="2"/>
      <c r="E908" s="10"/>
      <c r="F908" s="11"/>
    </row>
    <row r="909" spans="1:6" ht="13.15">
      <c r="A909" s="5"/>
      <c r="B909" s="5"/>
      <c r="C909" s="2"/>
      <c r="D909" s="2"/>
      <c r="E909" s="10"/>
      <c r="F909" s="11"/>
    </row>
    <row r="910" spans="1:6" ht="13.15">
      <c r="A910" s="5"/>
      <c r="B910" s="5"/>
      <c r="C910" s="2"/>
      <c r="D910" s="2"/>
      <c r="E910" s="10"/>
      <c r="F910" s="11"/>
    </row>
    <row r="911" spans="1:6" ht="13.15">
      <c r="A911" s="5"/>
      <c r="B911" s="5"/>
      <c r="C911" s="2"/>
      <c r="D911" s="2"/>
      <c r="E911" s="10"/>
      <c r="F911" s="11"/>
    </row>
    <row r="912" spans="1:6" ht="13.15">
      <c r="A912" s="5"/>
      <c r="B912" s="5"/>
      <c r="C912" s="2"/>
      <c r="D912" s="2"/>
      <c r="E912" s="10"/>
      <c r="F912" s="11"/>
    </row>
    <row r="913" spans="1:6" ht="13.15">
      <c r="A913" s="5"/>
      <c r="B913" s="5"/>
      <c r="C913" s="2"/>
      <c r="D913" s="2"/>
      <c r="E913" s="10"/>
      <c r="F913" s="11"/>
    </row>
    <row r="914" spans="1:6" ht="13.15">
      <c r="A914" s="5"/>
      <c r="B914" s="5"/>
      <c r="C914" s="2"/>
      <c r="D914" s="2"/>
      <c r="E914" s="10"/>
      <c r="F914" s="11"/>
    </row>
    <row r="915" spans="1:6" ht="13.15">
      <c r="A915" s="5"/>
      <c r="B915" s="5"/>
      <c r="C915" s="2"/>
      <c r="D915" s="2"/>
      <c r="E915" s="10"/>
      <c r="F915" s="11"/>
    </row>
    <row r="916" spans="1:6" ht="13.15">
      <c r="A916" s="5"/>
      <c r="B916" s="5"/>
      <c r="C916" s="2"/>
      <c r="D916" s="2"/>
      <c r="E916" s="10"/>
      <c r="F916" s="11"/>
    </row>
    <row r="917" spans="1:6" ht="13.15">
      <c r="A917" s="5"/>
      <c r="B917" s="5"/>
      <c r="C917" s="2"/>
      <c r="D917" s="2"/>
      <c r="E917" s="10"/>
      <c r="F917" s="11"/>
    </row>
    <row r="918" spans="1:6" ht="13.15">
      <c r="A918" s="5"/>
      <c r="B918" s="5"/>
      <c r="C918" s="2"/>
      <c r="D918" s="2"/>
      <c r="E918" s="10"/>
      <c r="F918" s="11"/>
    </row>
    <row r="919" spans="1:6" ht="13.15">
      <c r="A919" s="5"/>
      <c r="B919" s="5"/>
      <c r="C919" s="2"/>
      <c r="D919" s="2"/>
      <c r="E919" s="10"/>
      <c r="F919" s="11"/>
    </row>
    <row r="920" spans="1:6" ht="13.15">
      <c r="A920" s="5"/>
      <c r="B920" s="5"/>
      <c r="C920" s="2"/>
      <c r="D920" s="2"/>
      <c r="E920" s="10"/>
      <c r="F920" s="11"/>
    </row>
    <row r="921" spans="1:6" ht="13.15">
      <c r="A921" s="5"/>
      <c r="B921" s="5"/>
      <c r="C921" s="2"/>
      <c r="D921" s="2"/>
      <c r="E921" s="10"/>
      <c r="F921" s="11"/>
    </row>
    <row r="922" spans="1:6" ht="13.15">
      <c r="A922" s="5"/>
      <c r="B922" s="5"/>
      <c r="C922" s="2"/>
      <c r="D922" s="2"/>
      <c r="E922" s="10"/>
      <c r="F922" s="11"/>
    </row>
    <row r="923" spans="1:6" ht="13.15">
      <c r="A923" s="5"/>
      <c r="B923" s="5"/>
      <c r="C923" s="2"/>
      <c r="D923" s="2"/>
      <c r="E923" s="10"/>
      <c r="F923" s="11"/>
    </row>
    <row r="924" spans="1:6" ht="13.15">
      <c r="A924" s="5"/>
      <c r="B924" s="5"/>
      <c r="C924" s="2"/>
      <c r="D924" s="2"/>
      <c r="E924" s="10"/>
      <c r="F924" s="11"/>
    </row>
    <row r="925" spans="1:6" ht="13.15">
      <c r="A925" s="5"/>
      <c r="B925" s="5"/>
      <c r="C925" s="2"/>
      <c r="D925" s="2"/>
      <c r="E925" s="10"/>
      <c r="F925" s="11"/>
    </row>
    <row r="926" spans="1:6" ht="13.15">
      <c r="A926" s="5"/>
      <c r="B926" s="5"/>
      <c r="C926" s="2"/>
      <c r="D926" s="2"/>
      <c r="E926" s="10"/>
      <c r="F926" s="11"/>
    </row>
    <row r="927" spans="1:6" ht="13.15">
      <c r="A927" s="5"/>
      <c r="B927" s="5"/>
      <c r="C927" s="2"/>
      <c r="D927" s="2"/>
      <c r="E927" s="10"/>
      <c r="F927" s="11"/>
    </row>
    <row r="928" spans="1:6" ht="13.15">
      <c r="A928" s="5"/>
      <c r="B928" s="5"/>
      <c r="C928" s="2"/>
      <c r="D928" s="2"/>
      <c r="E928" s="10"/>
      <c r="F928" s="11"/>
    </row>
    <row r="929" spans="1:6" ht="13.15">
      <c r="A929" s="5"/>
      <c r="B929" s="5"/>
      <c r="C929" s="2"/>
      <c r="D929" s="2"/>
      <c r="E929" s="10"/>
      <c r="F929" s="11"/>
    </row>
    <row r="930" spans="1:6" ht="13.15">
      <c r="A930" s="5"/>
      <c r="B930" s="5"/>
      <c r="C930" s="2"/>
      <c r="D930" s="2"/>
      <c r="E930" s="10"/>
      <c r="F930" s="11"/>
    </row>
    <row r="931" spans="1:6" ht="13.15">
      <c r="A931" s="5"/>
      <c r="B931" s="5"/>
      <c r="C931" s="2"/>
      <c r="D931" s="2"/>
      <c r="E931" s="10"/>
      <c r="F931" s="11"/>
    </row>
    <row r="932" spans="1:6" ht="13.15">
      <c r="A932" s="5"/>
      <c r="B932" s="5"/>
      <c r="C932" s="2"/>
      <c r="D932" s="2"/>
      <c r="E932" s="10"/>
      <c r="F932" s="11"/>
    </row>
    <row r="933" spans="1:6" ht="13.15">
      <c r="A933" s="5"/>
      <c r="B933" s="5"/>
      <c r="C933" s="2"/>
      <c r="D933" s="2"/>
      <c r="E933" s="10"/>
      <c r="F933" s="11"/>
    </row>
    <row r="934" spans="1:6" ht="13.15">
      <c r="A934" s="5"/>
      <c r="B934" s="5"/>
      <c r="C934" s="2"/>
      <c r="D934" s="2"/>
      <c r="E934" s="10"/>
      <c r="F934" s="11"/>
    </row>
    <row r="935" spans="1:6" ht="13.15">
      <c r="A935" s="5"/>
      <c r="B935" s="5"/>
      <c r="C935" s="2"/>
      <c r="D935" s="2"/>
      <c r="E935" s="10"/>
      <c r="F935" s="11"/>
    </row>
    <row r="936" spans="1:6" ht="13.15">
      <c r="A936" s="5"/>
      <c r="B936" s="5"/>
      <c r="C936" s="2"/>
      <c r="D936" s="2"/>
      <c r="E936" s="10"/>
      <c r="F936" s="11"/>
    </row>
    <row r="937" spans="1:6" ht="13.15">
      <c r="A937" s="5"/>
      <c r="B937" s="5"/>
      <c r="C937" s="2"/>
      <c r="D937" s="2"/>
      <c r="E937" s="10"/>
      <c r="F937" s="11"/>
    </row>
    <row r="938" spans="1:6" ht="13.15">
      <c r="A938" s="5"/>
      <c r="B938" s="5"/>
      <c r="C938" s="2"/>
      <c r="D938" s="2"/>
      <c r="E938" s="10"/>
      <c r="F938" s="11"/>
    </row>
    <row r="939" spans="1:6" ht="13.15">
      <c r="A939" s="5"/>
      <c r="B939" s="5"/>
      <c r="C939" s="2"/>
      <c r="D939" s="2"/>
      <c r="E939" s="10"/>
      <c r="F939" s="11"/>
    </row>
    <row r="940" spans="1:6" ht="13.15">
      <c r="A940" s="5"/>
      <c r="B940" s="5"/>
      <c r="C940" s="2"/>
      <c r="D940" s="2"/>
      <c r="E940" s="10"/>
      <c r="F940" s="11"/>
    </row>
    <row r="941" spans="1:6" ht="13.15">
      <c r="A941" s="5"/>
      <c r="B941" s="5"/>
      <c r="C941" s="2"/>
      <c r="D941" s="2"/>
      <c r="E941" s="10"/>
      <c r="F941" s="11"/>
    </row>
    <row r="942" spans="1:6" ht="13.15">
      <c r="A942" s="5"/>
      <c r="B942" s="5"/>
      <c r="C942" s="2"/>
      <c r="D942" s="2"/>
      <c r="E942" s="10"/>
      <c r="F942" s="11"/>
    </row>
    <row r="943" spans="1:6" ht="13.15">
      <c r="A943" s="5"/>
      <c r="B943" s="5"/>
      <c r="C943" s="2"/>
      <c r="D943" s="2"/>
      <c r="E943" s="10"/>
      <c r="F943" s="11"/>
    </row>
    <row r="944" spans="1:6" ht="13.15">
      <c r="A944" s="5"/>
      <c r="B944" s="5"/>
      <c r="C944" s="2"/>
      <c r="D944" s="2"/>
      <c r="E944" s="10"/>
      <c r="F944" s="11"/>
    </row>
    <row r="945" spans="1:6" ht="13.15">
      <c r="A945" s="5"/>
      <c r="B945" s="5"/>
      <c r="C945" s="2"/>
      <c r="D945" s="2"/>
      <c r="E945" s="10"/>
      <c r="F945" s="11"/>
    </row>
    <row r="946" spans="1:6" ht="13.15">
      <c r="A946" s="5"/>
      <c r="B946" s="5"/>
      <c r="C946" s="2"/>
      <c r="D946" s="2"/>
      <c r="E946" s="10"/>
      <c r="F946" s="11"/>
    </row>
    <row r="947" spans="1:6" ht="13.15">
      <c r="A947" s="5"/>
      <c r="B947" s="5"/>
      <c r="C947" s="2"/>
      <c r="D947" s="2"/>
      <c r="E947" s="10"/>
      <c r="F947" s="11"/>
    </row>
    <row r="948" spans="1:6" ht="13.15">
      <c r="A948" s="5"/>
      <c r="B948" s="5"/>
      <c r="C948" s="2"/>
      <c r="D948" s="2"/>
      <c r="E948" s="10"/>
      <c r="F948" s="11"/>
    </row>
    <row r="949" spans="1:6" ht="13.15">
      <c r="A949" s="5"/>
      <c r="B949" s="5"/>
      <c r="C949" s="2"/>
      <c r="D949" s="2"/>
      <c r="E949" s="10"/>
      <c r="F949" s="11"/>
    </row>
    <row r="950" spans="1:6" ht="13.15">
      <c r="A950" s="5"/>
      <c r="B950" s="5"/>
      <c r="C950" s="2"/>
      <c r="D950" s="2"/>
      <c r="E950" s="10"/>
      <c r="F950" s="11"/>
    </row>
    <row r="951" spans="1:6" ht="13.15">
      <c r="A951" s="5"/>
      <c r="B951" s="5"/>
      <c r="C951" s="2"/>
      <c r="D951" s="2"/>
      <c r="E951" s="10"/>
      <c r="F951" s="11"/>
    </row>
    <row r="952" spans="1:6" ht="13.15">
      <c r="A952" s="5"/>
      <c r="B952" s="5"/>
      <c r="C952" s="2"/>
      <c r="D952" s="2"/>
      <c r="E952" s="10"/>
      <c r="F952" s="11"/>
    </row>
    <row r="953" spans="1:6" ht="13.15">
      <c r="A953" s="5"/>
      <c r="B953" s="5"/>
      <c r="C953" s="2"/>
      <c r="D953" s="2"/>
      <c r="E953" s="10"/>
      <c r="F953" s="11"/>
    </row>
    <row r="954" spans="1:6" ht="13.15">
      <c r="A954" s="5"/>
      <c r="B954" s="5"/>
      <c r="C954" s="2"/>
      <c r="D954" s="2"/>
      <c r="E954" s="10"/>
      <c r="F954" s="11"/>
    </row>
    <row r="955" spans="1:6" ht="13.15">
      <c r="A955" s="5"/>
      <c r="B955" s="5"/>
      <c r="C955" s="2"/>
      <c r="D955" s="2"/>
      <c r="E955" s="10"/>
      <c r="F955" s="11"/>
    </row>
    <row r="956" spans="1:6" ht="13.15">
      <c r="A956" s="5"/>
      <c r="B956" s="5"/>
      <c r="C956" s="2"/>
      <c r="D956" s="2"/>
      <c r="E956" s="10"/>
      <c r="F956" s="11"/>
    </row>
    <row r="957" spans="1:6" ht="13.15">
      <c r="A957" s="5"/>
      <c r="B957" s="5"/>
      <c r="C957" s="2"/>
      <c r="D957" s="2"/>
      <c r="E957" s="10"/>
      <c r="F957" s="11"/>
    </row>
    <row r="958" spans="1:6" ht="13.15">
      <c r="A958" s="5"/>
      <c r="B958" s="5"/>
      <c r="C958" s="2"/>
      <c r="D958" s="2"/>
      <c r="E958" s="10"/>
      <c r="F958" s="11"/>
    </row>
    <row r="959" spans="1:6" ht="13.15">
      <c r="A959" s="5"/>
      <c r="B959" s="5"/>
      <c r="C959" s="2"/>
      <c r="D959" s="2"/>
      <c r="E959" s="10"/>
      <c r="F959" s="11"/>
    </row>
    <row r="960" spans="1:6" ht="13.15">
      <c r="A960" s="5"/>
      <c r="B960" s="5"/>
      <c r="C960" s="2"/>
      <c r="D960" s="2"/>
      <c r="E960" s="10"/>
      <c r="F960" s="11"/>
    </row>
    <row r="961" spans="1:6" ht="13.15">
      <c r="A961" s="5"/>
      <c r="B961" s="5"/>
      <c r="C961" s="2"/>
      <c r="D961" s="2"/>
      <c r="E961" s="10"/>
      <c r="F961" s="11"/>
    </row>
    <row r="962" spans="1:6" ht="13.15">
      <c r="A962" s="5"/>
      <c r="B962" s="5"/>
      <c r="C962" s="2"/>
      <c r="D962" s="2"/>
      <c r="E962" s="10"/>
      <c r="F962" s="11"/>
    </row>
    <row r="963" spans="1:6" ht="13.15">
      <c r="A963" s="5"/>
      <c r="B963" s="5"/>
      <c r="C963" s="2"/>
      <c r="D963" s="2"/>
      <c r="E963" s="10"/>
      <c r="F963" s="11"/>
    </row>
    <row r="964" spans="1:6" ht="13.15">
      <c r="A964" s="5"/>
      <c r="B964" s="5"/>
      <c r="C964" s="2"/>
      <c r="D964" s="2"/>
      <c r="E964" s="10"/>
      <c r="F964" s="11"/>
    </row>
    <row r="965" spans="1:6" ht="13.15">
      <c r="A965" s="5"/>
      <c r="B965" s="5"/>
      <c r="C965" s="2"/>
      <c r="D965" s="2"/>
      <c r="E965" s="10"/>
      <c r="F965" s="11"/>
    </row>
    <row r="966" spans="1:6" ht="13.15">
      <c r="A966" s="5"/>
      <c r="B966" s="5"/>
      <c r="C966" s="2"/>
      <c r="D966" s="2"/>
      <c r="E966" s="10"/>
      <c r="F966" s="11"/>
    </row>
    <row r="967" spans="1:6" ht="13.15">
      <c r="A967" s="5"/>
      <c r="B967" s="5"/>
      <c r="C967" s="2"/>
      <c r="D967" s="2"/>
      <c r="E967" s="10"/>
      <c r="F967" s="11"/>
    </row>
    <row r="968" spans="1:6" ht="13.15">
      <c r="A968" s="5"/>
      <c r="B968" s="5"/>
      <c r="C968" s="2"/>
      <c r="D968" s="2"/>
      <c r="E968" s="10"/>
      <c r="F968" s="11"/>
    </row>
    <row r="969" spans="1:6" ht="13.15">
      <c r="A969" s="5"/>
      <c r="B969" s="5"/>
      <c r="C969" s="2"/>
      <c r="D969" s="2"/>
      <c r="E969" s="10"/>
      <c r="F969" s="11"/>
    </row>
    <row r="970" spans="1:6" ht="13.15">
      <c r="A970" s="5"/>
      <c r="B970" s="5"/>
      <c r="C970" s="2"/>
      <c r="D970" s="2"/>
      <c r="E970" s="10"/>
      <c r="F970" s="11"/>
    </row>
    <row r="971" spans="1:6" ht="13.15">
      <c r="A971" s="5"/>
      <c r="B971" s="5"/>
      <c r="C971" s="2"/>
      <c r="D971" s="2"/>
      <c r="E971" s="10"/>
      <c r="F971" s="11"/>
    </row>
    <row r="972" spans="1:6" ht="13.15">
      <c r="A972" s="5"/>
      <c r="B972" s="5"/>
      <c r="C972" s="2"/>
      <c r="D972" s="2"/>
      <c r="E972" s="10"/>
      <c r="F972" s="11"/>
    </row>
    <row r="973" spans="1:6" ht="13.15">
      <c r="A973" s="5"/>
      <c r="B973" s="5"/>
      <c r="C973" s="2"/>
      <c r="D973" s="2"/>
      <c r="E973" s="10"/>
      <c r="F973" s="11"/>
    </row>
    <row r="974" spans="1:6" ht="13.15">
      <c r="A974" s="5"/>
      <c r="B974" s="5"/>
      <c r="C974" s="2"/>
      <c r="D974" s="2"/>
      <c r="E974" s="10"/>
      <c r="F974" s="11"/>
    </row>
    <row r="975" spans="1:6" ht="13.15">
      <c r="A975" s="5"/>
      <c r="B975" s="5"/>
      <c r="C975" s="2"/>
      <c r="D975" s="2"/>
      <c r="E975" s="10"/>
      <c r="F975" s="11"/>
    </row>
    <row r="976" spans="1:6" ht="13.15">
      <c r="A976" s="5"/>
      <c r="B976" s="5"/>
      <c r="C976" s="2"/>
      <c r="D976" s="2"/>
      <c r="E976" s="10"/>
      <c r="F976" s="11"/>
    </row>
    <row r="977" spans="1:6" ht="13.15">
      <c r="A977" s="5"/>
      <c r="B977" s="5"/>
      <c r="C977" s="2"/>
      <c r="D977" s="2"/>
      <c r="E977" s="10"/>
      <c r="F977" s="11"/>
    </row>
    <row r="978" spans="1:6" ht="13.15">
      <c r="A978" s="5"/>
      <c r="B978" s="5"/>
      <c r="C978" s="2"/>
      <c r="D978" s="2"/>
      <c r="E978" s="10"/>
      <c r="F978" s="11"/>
    </row>
    <row r="979" spans="1:6" ht="13.15">
      <c r="A979" s="5"/>
      <c r="B979" s="5"/>
      <c r="C979" s="2"/>
      <c r="D979" s="2"/>
      <c r="E979" s="10"/>
      <c r="F979" s="11"/>
    </row>
    <row r="980" spans="1:6" ht="13.15">
      <c r="A980" s="5"/>
      <c r="B980" s="5"/>
      <c r="C980" s="2"/>
      <c r="D980" s="2"/>
      <c r="E980" s="10"/>
      <c r="F980" s="11"/>
    </row>
    <row r="981" spans="1:6" ht="13.15">
      <c r="A981" s="5"/>
      <c r="B981" s="5"/>
      <c r="C981" s="2"/>
      <c r="D981" s="2"/>
      <c r="E981" s="10"/>
      <c r="F981" s="11"/>
    </row>
    <row r="982" spans="1:6" ht="13.15">
      <c r="A982" s="5"/>
      <c r="B982" s="5"/>
      <c r="C982" s="2"/>
      <c r="D982" s="2"/>
      <c r="E982" s="10"/>
      <c r="F982" s="11"/>
    </row>
    <row r="983" spans="1:6" ht="13.15">
      <c r="A983" s="5"/>
      <c r="B983" s="5"/>
      <c r="C983" s="2"/>
      <c r="D983" s="2"/>
      <c r="E983" s="10"/>
      <c r="F983" s="11"/>
    </row>
    <row r="984" spans="1:6" ht="13.15">
      <c r="A984" s="5"/>
      <c r="B984" s="5"/>
      <c r="C984" s="2"/>
      <c r="D984" s="2"/>
      <c r="E984" s="10"/>
      <c r="F984" s="11"/>
    </row>
    <row r="985" spans="1:6" ht="13.15">
      <c r="A985" s="5"/>
      <c r="B985" s="5"/>
      <c r="C985" s="2"/>
      <c r="D985" s="2"/>
      <c r="E985" s="10"/>
      <c r="F985" s="11"/>
    </row>
    <row r="986" spans="1:6" ht="13.15">
      <c r="A986" s="5"/>
      <c r="B986" s="5"/>
      <c r="C986" s="2"/>
      <c r="D986" s="2"/>
      <c r="E986" s="10"/>
      <c r="F986" s="11"/>
    </row>
    <row r="987" spans="1:6" ht="13.15">
      <c r="A987" s="5"/>
      <c r="B987" s="5"/>
      <c r="C987" s="2"/>
      <c r="D987" s="2"/>
      <c r="E987" s="10"/>
      <c r="F987" s="11"/>
    </row>
    <row r="988" spans="1:6" ht="13.15">
      <c r="A988" s="5"/>
      <c r="B988" s="5"/>
      <c r="C988" s="2"/>
      <c r="D988" s="2"/>
      <c r="E988" s="10"/>
      <c r="F988" s="11"/>
    </row>
    <row r="989" spans="1:6" ht="13.15">
      <c r="A989" s="5"/>
      <c r="B989" s="5"/>
      <c r="C989" s="2"/>
      <c r="D989" s="2"/>
      <c r="E989" s="10"/>
      <c r="F989" s="11"/>
    </row>
    <row r="990" spans="1:6" ht="13.15">
      <c r="A990" s="5"/>
      <c r="B990" s="5"/>
      <c r="C990" s="2"/>
      <c r="D990" s="2"/>
      <c r="E990" s="10"/>
      <c r="F990" s="11"/>
    </row>
    <row r="991" spans="1:6" ht="13.15">
      <c r="A991" s="5"/>
      <c r="B991" s="5"/>
      <c r="C991" s="2"/>
      <c r="D991" s="2"/>
      <c r="E991" s="10"/>
      <c r="F991" s="11"/>
    </row>
    <row r="992" spans="1:6" ht="13.15">
      <c r="A992" s="5"/>
      <c r="B992" s="5"/>
      <c r="C992" s="2"/>
      <c r="D992" s="2"/>
      <c r="E992" s="10"/>
      <c r="F992" s="11"/>
    </row>
    <row r="993" spans="1:6" ht="13.15">
      <c r="A993" s="5"/>
      <c r="B993" s="5"/>
      <c r="C993" s="2"/>
      <c r="D993" s="2"/>
      <c r="E993" s="10"/>
      <c r="F993" s="11"/>
    </row>
    <row r="994" spans="1:6" ht="13.15">
      <c r="A994" s="5"/>
      <c r="B994" s="5"/>
      <c r="C994" s="2"/>
      <c r="D994" s="2"/>
      <c r="E994" s="10"/>
      <c r="F994" s="11"/>
    </row>
    <row r="995" spans="1:6" ht="13.15">
      <c r="A995" s="5"/>
      <c r="B995" s="5"/>
      <c r="C995" s="2"/>
      <c r="D995" s="2"/>
      <c r="E995" s="10"/>
      <c r="F995" s="11"/>
    </row>
    <row r="996" spans="1:6" ht="13.15">
      <c r="A996" s="5"/>
      <c r="B996" s="5"/>
      <c r="C996" s="2"/>
      <c r="D996" s="2"/>
      <c r="E996" s="10"/>
      <c r="F996" s="11"/>
    </row>
    <row r="997" spans="1:6" ht="13.15">
      <c r="A997" s="5"/>
      <c r="B997" s="5"/>
      <c r="C997" s="2"/>
      <c r="D997" s="2"/>
      <c r="E997" s="10"/>
      <c r="F997" s="11"/>
    </row>
    <row r="998" spans="1:6" ht="13.15">
      <c r="A998" s="5"/>
      <c r="B998" s="5"/>
      <c r="C998" s="2"/>
      <c r="D998" s="2"/>
      <c r="E998" s="10"/>
      <c r="F998" s="11"/>
    </row>
    <row r="999" spans="1:6" ht="13.15">
      <c r="A999" s="5"/>
      <c r="B999" s="5"/>
      <c r="C999" s="2"/>
      <c r="D999" s="2"/>
      <c r="E999" s="10"/>
      <c r="F999" s="11"/>
    </row>
    <row r="1000" spans="1:6" ht="13.15">
      <c r="A1000" s="5"/>
      <c r="B1000" s="5"/>
      <c r="C1000" s="2"/>
      <c r="D1000" s="2"/>
      <c r="E1000" s="10"/>
      <c r="F1000" s="11"/>
    </row>
    <row r="1001" spans="1:6" ht="13.15">
      <c r="A1001" s="5"/>
      <c r="B1001" s="5"/>
      <c r="C1001" s="2"/>
      <c r="D1001" s="2"/>
      <c r="E1001" s="10"/>
      <c r="F1001" s="11"/>
    </row>
    <row r="1002" spans="1:6" ht="13.15">
      <c r="A1002" s="5"/>
      <c r="B1002" s="5"/>
      <c r="C1002" s="2"/>
      <c r="D1002" s="2"/>
      <c r="E1002" s="10"/>
      <c r="F1002" s="11"/>
    </row>
    <row r="1003" spans="1:6" ht="15.75" customHeight="1">
      <c r="A1003" s="5"/>
      <c r="B1003" s="5"/>
      <c r="C1003" s="3"/>
      <c r="D1003" s="3"/>
    </row>
    <row r="1004" spans="1:6" ht="15.75" customHeight="1">
      <c r="A1004" s="5"/>
      <c r="B1004" s="5"/>
      <c r="C1004" s="3"/>
      <c r="D1004" s="3"/>
    </row>
    <row r="1005" spans="1:6" ht="15.75" customHeight="1">
      <c r="A1005" s="5"/>
      <c r="B1005" s="5"/>
      <c r="C1005" s="3"/>
      <c r="D1005" s="3"/>
    </row>
    <row r="1006" spans="1:6" ht="15.75" customHeight="1">
      <c r="A1006" s="5"/>
      <c r="B1006" s="5"/>
      <c r="C1006" s="3"/>
      <c r="D1006" s="3"/>
    </row>
    <row r="1007" spans="1:6" ht="15.75" customHeight="1">
      <c r="A1007" s="5"/>
      <c r="B1007" s="5"/>
      <c r="C1007" s="3"/>
      <c r="D1007" s="3"/>
    </row>
    <row r="1008" spans="1:6" ht="15.75" customHeight="1">
      <c r="A1008" s="5"/>
      <c r="B1008" s="5"/>
      <c r="C1008" s="3"/>
      <c r="D1008" s="3"/>
    </row>
    <row r="1009" spans="1:2" ht="15.75" customHeight="1">
      <c r="A1009" s="5"/>
      <c r="B1009" s="5"/>
    </row>
    <row r="1010" spans="1:2" ht="15.75" customHeight="1">
      <c r="A1010" s="5"/>
      <c r="B1010" s="5"/>
    </row>
    <row r="1011" spans="1:2" ht="15.75" customHeight="1">
      <c r="A1011" s="5"/>
      <c r="B1011" s="5"/>
    </row>
    <row r="1012" spans="1:2" ht="15.75" customHeight="1">
      <c r="A1012" s="5"/>
      <c r="B1012" s="5"/>
    </row>
    <row r="1013" spans="1:2" ht="15.75" customHeight="1">
      <c r="A1013" s="5"/>
      <c r="B1013" s="5"/>
    </row>
    <row r="1014" spans="1:2" ht="15.75" customHeight="1">
      <c r="A1014" s="5"/>
      <c r="B1014" s="5"/>
    </row>
    <row r="1015" spans="1:2" ht="15.75" customHeight="1">
      <c r="A1015" s="5"/>
      <c r="B1015" s="5"/>
    </row>
    <row r="1016" spans="1:2" ht="15.75" customHeight="1">
      <c r="A1016" s="5"/>
      <c r="B1016" s="5"/>
    </row>
    <row r="1017" spans="1:2" ht="15.75" customHeight="1">
      <c r="A1017" s="5"/>
      <c r="B1017" s="5"/>
    </row>
    <row r="1018" spans="1:2" ht="15.75" customHeight="1">
      <c r="A1018" s="5"/>
      <c r="B1018" s="5"/>
    </row>
    <row r="1019" spans="1:2" ht="15.75" customHeight="1">
      <c r="A1019" s="5"/>
      <c r="B1019" s="5"/>
    </row>
    <row r="1020" spans="1:2" ht="15.75" customHeight="1">
      <c r="A1020" s="5"/>
      <c r="B1020" s="5"/>
    </row>
    <row r="1021" spans="1:2" ht="15.75" customHeight="1">
      <c r="A1021" s="5"/>
      <c r="B1021" s="5"/>
    </row>
    <row r="1022" spans="1:2" ht="15.75" customHeight="1">
      <c r="A1022" s="5"/>
      <c r="B1022" s="5"/>
    </row>
    <row r="1023" spans="1:2" ht="15.75" customHeight="1">
      <c r="A1023" s="5"/>
      <c r="B1023" s="5"/>
    </row>
    <row r="1024" spans="1:2" ht="15.75" customHeight="1">
      <c r="A1024" s="5"/>
      <c r="B1024" s="5"/>
    </row>
    <row r="1025" spans="1:2" ht="15.75" customHeight="1">
      <c r="A1025" s="5"/>
      <c r="B1025" s="5"/>
    </row>
    <row r="1026" spans="1:2" ht="15.75" customHeight="1">
      <c r="A1026" s="5"/>
      <c r="B1026" s="5"/>
    </row>
    <row r="1027" spans="1:2" ht="15.75" customHeight="1">
      <c r="A1027" s="5"/>
      <c r="B1027" s="5"/>
    </row>
    <row r="1028" spans="1:2" ht="15.75" customHeight="1">
      <c r="A1028" s="5"/>
      <c r="B1028" s="5"/>
    </row>
    <row r="1029" spans="1:2" ht="15.75" customHeight="1">
      <c r="A1029" s="5"/>
      <c r="B1029" s="5"/>
    </row>
    <row r="1030" spans="1:2" ht="15.75" customHeight="1">
      <c r="A1030" s="5"/>
      <c r="B1030" s="5"/>
    </row>
    <row r="1031" spans="1:2" ht="15.75" customHeight="1">
      <c r="A1031" s="5"/>
      <c r="B1031" s="5"/>
    </row>
    <row r="1032" spans="1:2" ht="15.75" customHeight="1">
      <c r="A1032" s="5"/>
      <c r="B1032" s="5"/>
    </row>
    <row r="1033" spans="1:2" ht="15.75" customHeight="1">
      <c r="A1033" s="5"/>
      <c r="B1033" s="5"/>
    </row>
    <row r="1034" spans="1:2" ht="15.75" customHeight="1">
      <c r="A1034" s="5"/>
      <c r="B1034" s="5"/>
    </row>
    <row r="1035" spans="1:2" ht="15.75" customHeight="1">
      <c r="A1035" s="5"/>
      <c r="B1035" s="5"/>
    </row>
    <row r="1036" spans="1:2" ht="15.75" customHeight="1">
      <c r="A1036" s="5"/>
      <c r="B1036" s="5"/>
    </row>
    <row r="1037" spans="1:2" ht="15.75" customHeight="1">
      <c r="A1037" s="5"/>
      <c r="B1037" s="5"/>
    </row>
    <row r="1038" spans="1:2" ht="15.75" customHeight="1">
      <c r="A1038" s="5"/>
      <c r="B1038" s="5"/>
    </row>
    <row r="1039" spans="1:2" ht="15.75" customHeight="1">
      <c r="A1039" s="5"/>
      <c r="B1039" s="5"/>
    </row>
    <row r="1040" spans="1:2" ht="15.75" customHeight="1">
      <c r="A1040" s="5"/>
      <c r="B1040" s="5"/>
    </row>
    <row r="1041" spans="1:2" ht="15.75" customHeight="1">
      <c r="A1041" s="5"/>
      <c r="B1041" s="5"/>
    </row>
    <row r="1042" spans="1:2" ht="15.75" customHeight="1">
      <c r="A1042" s="5"/>
      <c r="B1042" s="5"/>
    </row>
    <row r="1043" spans="1:2" ht="15.75" customHeight="1">
      <c r="A1043" s="5"/>
      <c r="B1043" s="5"/>
    </row>
    <row r="1044" spans="1:2" ht="15.75" customHeight="1">
      <c r="A1044" s="5"/>
      <c r="B1044" s="5"/>
    </row>
    <row r="1045" spans="1:2" ht="15.75" customHeight="1">
      <c r="A1045" s="5"/>
      <c r="B1045" s="5"/>
    </row>
    <row r="1046" spans="1:2" ht="15.75" customHeight="1">
      <c r="A1046" s="5"/>
      <c r="B1046" s="5"/>
    </row>
    <row r="1047" spans="1:2" ht="15.75" customHeight="1">
      <c r="A1047" s="5"/>
      <c r="B1047" s="5"/>
    </row>
    <row r="1048" spans="1:2" ht="15.75" customHeight="1">
      <c r="A1048" s="5"/>
      <c r="B1048" s="5"/>
    </row>
    <row r="1049" spans="1:2" ht="15.75" customHeight="1">
      <c r="A1049" s="5"/>
      <c r="B1049" s="5"/>
    </row>
    <row r="1050" spans="1:2" ht="15.75" customHeight="1">
      <c r="A1050" s="5"/>
      <c r="B1050" s="5"/>
    </row>
    <row r="1051" spans="1:2" ht="15.75" customHeight="1">
      <c r="A1051" s="5"/>
      <c r="B1051" s="5"/>
    </row>
    <row r="1052" spans="1:2" ht="15.75" customHeight="1">
      <c r="A1052" s="5"/>
      <c r="B1052" s="5"/>
    </row>
    <row r="1053" spans="1:2" ht="15.75" customHeight="1">
      <c r="A1053" s="5"/>
      <c r="B1053" s="5"/>
    </row>
    <row r="1054" spans="1:2" ht="15.75" customHeight="1">
      <c r="A1054" s="5"/>
      <c r="B1054" s="5"/>
    </row>
    <row r="1055" spans="1:2" ht="15.75" customHeight="1">
      <c r="A1055" s="5"/>
      <c r="B1055" s="5"/>
    </row>
    <row r="1056" spans="1:2" ht="15.75" customHeight="1">
      <c r="A1056" s="5"/>
      <c r="B1056" s="5"/>
    </row>
    <row r="1057" spans="1:2" ht="15.75" customHeight="1">
      <c r="A1057" s="5"/>
      <c r="B1057" s="5"/>
    </row>
    <row r="1058" spans="1:2" ht="15.75" customHeight="1">
      <c r="A1058" s="5"/>
      <c r="B1058" s="5"/>
    </row>
    <row r="1059" spans="1:2" ht="15.75" customHeight="1">
      <c r="A1059" s="5"/>
      <c r="B1059" s="5"/>
    </row>
    <row r="1060" spans="1:2" ht="15.75" customHeight="1">
      <c r="A1060" s="5"/>
      <c r="B1060" s="5"/>
    </row>
    <row r="1061" spans="1:2" ht="15.75" customHeight="1">
      <c r="A1061" s="5"/>
      <c r="B1061" s="5"/>
    </row>
    <row r="1062" spans="1:2" ht="15.75" customHeight="1">
      <c r="A1062" s="5"/>
      <c r="B1062" s="5"/>
    </row>
    <row r="1063" spans="1:2" ht="15.75" customHeight="1">
      <c r="A1063" s="5"/>
      <c r="B1063" s="5"/>
    </row>
    <row r="1064" spans="1:2" ht="15.75" customHeight="1">
      <c r="A1064" s="5"/>
      <c r="B1064" s="5"/>
    </row>
    <row r="1065" spans="1:2" ht="15.75" customHeight="1">
      <c r="A1065" s="5"/>
      <c r="B1065" s="5"/>
    </row>
    <row r="1066" spans="1:2" ht="15.75" customHeight="1">
      <c r="A1066" s="5"/>
      <c r="B1066" s="5"/>
    </row>
    <row r="1067" spans="1:2" ht="15.75" customHeight="1">
      <c r="A1067" s="5"/>
      <c r="B1067" s="5"/>
    </row>
    <row r="1068" spans="1:2" ht="15.75" customHeight="1">
      <c r="A1068" s="5"/>
      <c r="B1068" s="5"/>
    </row>
    <row r="1069" spans="1:2" ht="15.75" customHeight="1">
      <c r="A1069" s="5"/>
      <c r="B1069" s="5"/>
    </row>
    <row r="1070" spans="1:2" ht="15.75" customHeight="1">
      <c r="A1070" s="5"/>
      <c r="B1070" s="5"/>
    </row>
    <row r="1071" spans="1:2" ht="15.75" customHeight="1">
      <c r="A1071" s="5"/>
      <c r="B1071" s="5"/>
    </row>
    <row r="1072" spans="1:2" ht="15.75" customHeight="1">
      <c r="A1072" s="5"/>
      <c r="B1072" s="5"/>
    </row>
    <row r="1073" spans="1:2" ht="15.75" customHeight="1">
      <c r="A1073" s="5"/>
      <c r="B1073" s="5"/>
    </row>
    <row r="1074" spans="1:2" ht="15.75" customHeight="1">
      <c r="A1074" s="5"/>
      <c r="B1074" s="5"/>
    </row>
    <row r="1075" spans="1:2" ht="15.75" customHeight="1">
      <c r="A1075" s="5"/>
      <c r="B1075" s="5"/>
    </row>
    <row r="1076" spans="1:2" ht="15.75" customHeight="1">
      <c r="A1076" s="5"/>
      <c r="B1076" s="5"/>
    </row>
    <row r="1077" spans="1:2" ht="15.75" customHeight="1">
      <c r="A1077" s="5"/>
      <c r="B1077" s="5"/>
    </row>
    <row r="1078" spans="1:2" ht="15.75" customHeight="1">
      <c r="A1078" s="5"/>
      <c r="B1078" s="5"/>
    </row>
    <row r="1079" spans="1:2" ht="15.75" customHeight="1">
      <c r="A1079" s="5"/>
      <c r="B1079" s="5"/>
    </row>
    <row r="1080" spans="1:2" ht="15.75" customHeight="1">
      <c r="A1080" s="5"/>
      <c r="B1080" s="5"/>
    </row>
    <row r="1081" spans="1:2" ht="15.75" customHeight="1">
      <c r="A1081" s="5"/>
      <c r="B1081" s="5"/>
    </row>
    <row r="1082" spans="1:2" ht="15.75" customHeight="1">
      <c r="A1082" s="5"/>
      <c r="B1082" s="5"/>
    </row>
    <row r="1083" spans="1:2" ht="15.75" customHeight="1">
      <c r="A1083" s="5"/>
      <c r="B1083" s="5"/>
    </row>
    <row r="1084" spans="1:2" ht="15.75" customHeight="1">
      <c r="A1084" s="5"/>
      <c r="B1084" s="5"/>
    </row>
    <row r="1085" spans="1:2" ht="15.75" customHeight="1">
      <c r="A1085" s="5"/>
      <c r="B1085" s="5"/>
    </row>
    <row r="1086" spans="1:2" ht="15.75" customHeight="1">
      <c r="A1086" s="5"/>
      <c r="B1086" s="5"/>
    </row>
    <row r="1087" spans="1:2" ht="15.75" customHeight="1">
      <c r="A1087" s="5"/>
      <c r="B1087" s="5"/>
    </row>
    <row r="1088" spans="1:2" ht="15.75" customHeight="1">
      <c r="A1088" s="5"/>
      <c r="B1088" s="5"/>
    </row>
    <row r="1089" spans="1:2" ht="15.75" customHeight="1">
      <c r="A1089" s="5"/>
      <c r="B1089" s="5"/>
    </row>
    <row r="1090" spans="1:2" ht="15.75" customHeight="1">
      <c r="A1090" s="5"/>
      <c r="B1090" s="5"/>
    </row>
    <row r="1091" spans="1:2" ht="15.75" customHeight="1">
      <c r="A1091" s="5"/>
      <c r="B1091" s="5"/>
    </row>
    <row r="1092" spans="1:2" ht="15.75" customHeight="1">
      <c r="A1092" s="5"/>
      <c r="B1092" s="5"/>
    </row>
    <row r="1093" spans="1:2" ht="15.75" customHeight="1">
      <c r="A1093" s="5"/>
      <c r="B1093" s="5"/>
    </row>
    <row r="1094" spans="1:2" ht="15.75" customHeight="1">
      <c r="A1094" s="5"/>
      <c r="B1094" s="5"/>
    </row>
    <row r="1095" spans="1:2" ht="15.75" customHeight="1">
      <c r="A1095" s="5"/>
      <c r="B1095" s="5"/>
    </row>
    <row r="1096" spans="1:2" ht="15.75" customHeight="1">
      <c r="A1096" s="5"/>
      <c r="B1096" s="5"/>
    </row>
    <row r="1097" spans="1:2" ht="15.75" customHeight="1">
      <c r="A1097" s="5"/>
      <c r="B1097" s="5"/>
    </row>
    <row r="1098" spans="1:2" ht="15.75" customHeight="1">
      <c r="A1098" s="5"/>
      <c r="B1098" s="5"/>
    </row>
    <row r="1099" spans="1:2" ht="15.75" customHeight="1">
      <c r="A1099" s="5"/>
      <c r="B1099" s="5"/>
    </row>
    <row r="1100" spans="1:2" ht="15.75" customHeight="1">
      <c r="A1100" s="5"/>
      <c r="B1100" s="5"/>
    </row>
    <row r="1101" spans="1:2" ht="15.75" customHeight="1">
      <c r="A1101" s="5"/>
      <c r="B1101" s="5"/>
    </row>
    <row r="1102" spans="1:2" ht="15.75" customHeight="1">
      <c r="A1102" s="5"/>
      <c r="B1102" s="5"/>
    </row>
    <row r="1103" spans="1:2" ht="15.75" customHeight="1">
      <c r="A1103" s="5"/>
      <c r="B1103" s="5"/>
    </row>
    <row r="1104" spans="1:2" ht="15.75" customHeight="1">
      <c r="A1104" s="5"/>
      <c r="B1104" s="5"/>
    </row>
    <row r="1105" spans="1:2" ht="15.75" customHeight="1">
      <c r="A1105" s="5"/>
      <c r="B1105" s="5"/>
    </row>
    <row r="1106" spans="1:2" ht="15.75" customHeight="1">
      <c r="A1106" s="5"/>
      <c r="B1106" s="5"/>
    </row>
    <row r="1107" spans="1:2" ht="15.75" customHeight="1">
      <c r="A1107" s="5"/>
      <c r="B1107" s="5"/>
    </row>
    <row r="1108" spans="1:2" ht="15.75" customHeight="1">
      <c r="A1108" s="5"/>
      <c r="B1108" s="5"/>
    </row>
    <row r="1109" spans="1:2" ht="15.75" customHeight="1">
      <c r="A1109" s="5"/>
      <c r="B1109" s="5"/>
    </row>
    <row r="1110" spans="1:2" ht="15.75" customHeight="1">
      <c r="A1110" s="5"/>
      <c r="B1110" s="5"/>
    </row>
    <row r="1111" spans="1:2" ht="15.75" customHeight="1">
      <c r="A1111" s="5"/>
      <c r="B1111" s="5"/>
    </row>
    <row r="1112" spans="1:2" ht="15.75" customHeight="1">
      <c r="A1112" s="5"/>
      <c r="B1112" s="5"/>
    </row>
    <row r="1113" spans="1:2" ht="15.75" customHeight="1">
      <c r="A1113" s="5"/>
      <c r="B1113" s="5"/>
    </row>
    <row r="1114" spans="1:2" ht="15.75" customHeight="1">
      <c r="A1114" s="5"/>
      <c r="B1114" s="5"/>
    </row>
    <row r="1115" spans="1:2" ht="15.75" customHeight="1">
      <c r="A1115" s="5"/>
      <c r="B1115" s="5"/>
    </row>
    <row r="1116" spans="1:2" ht="15.75" customHeight="1">
      <c r="A1116" s="5"/>
      <c r="B1116" s="5"/>
    </row>
    <row r="1117" spans="1:2" ht="15.75" customHeight="1">
      <c r="A1117" s="5"/>
      <c r="B1117" s="5"/>
    </row>
    <row r="1118" spans="1:2" ht="15.75" customHeight="1">
      <c r="A1118" s="5"/>
      <c r="B1118" s="5"/>
    </row>
    <row r="1119" spans="1:2" ht="15.75" customHeight="1">
      <c r="A1119" s="5"/>
      <c r="B1119" s="5"/>
    </row>
    <row r="1120" spans="1:2" ht="15.75" customHeight="1">
      <c r="A1120" s="5"/>
      <c r="B1120" s="5"/>
    </row>
    <row r="1121" spans="1:2" ht="15.75" customHeight="1">
      <c r="A1121" s="5"/>
      <c r="B1121" s="5"/>
    </row>
    <row r="1122" spans="1:2" ht="15.75" customHeight="1">
      <c r="A1122" s="5"/>
      <c r="B1122" s="5"/>
    </row>
    <row r="1123" spans="1:2" ht="15.75" customHeight="1">
      <c r="A1123" s="5"/>
      <c r="B1123" s="5"/>
    </row>
    <row r="1124" spans="1:2" ht="15.75" customHeight="1">
      <c r="A1124" s="5"/>
      <c r="B1124" s="5"/>
    </row>
    <row r="1125" spans="1:2" ht="15.75" customHeight="1">
      <c r="A1125" s="5"/>
      <c r="B1125" s="5"/>
    </row>
    <row r="1126" spans="1:2" ht="15.75" customHeight="1">
      <c r="A1126" s="5"/>
      <c r="B1126" s="5"/>
    </row>
    <row r="1127" spans="1:2" ht="15.75" customHeight="1">
      <c r="A1127" s="5"/>
      <c r="B1127" s="5"/>
    </row>
    <row r="1128" spans="1:2" ht="15.75" customHeight="1">
      <c r="A1128" s="5"/>
      <c r="B1128" s="5"/>
    </row>
    <row r="1129" spans="1:2" ht="15.75" customHeight="1">
      <c r="A1129" s="5"/>
      <c r="B1129" s="5"/>
    </row>
    <row r="1130" spans="1:2" ht="15.75" customHeight="1">
      <c r="A1130" s="5"/>
      <c r="B1130" s="5"/>
    </row>
    <row r="1131" spans="1:2" ht="15.75" customHeight="1">
      <c r="A1131" s="5"/>
      <c r="B1131" s="5"/>
    </row>
    <row r="1132" spans="1:2" ht="15.75" customHeight="1">
      <c r="A1132" s="5"/>
      <c r="B1132" s="5"/>
    </row>
    <row r="1133" spans="1:2" ht="15.75" customHeight="1">
      <c r="A1133" s="5"/>
      <c r="B1133" s="5"/>
    </row>
    <row r="1134" spans="1:2" ht="15.75" customHeight="1">
      <c r="A1134" s="5"/>
      <c r="B1134" s="5"/>
    </row>
    <row r="1135" spans="1:2" ht="15.75" customHeight="1">
      <c r="A1135" s="5"/>
      <c r="B1135" s="5"/>
    </row>
    <row r="1136" spans="1:2" ht="15.75" customHeight="1">
      <c r="A1136" s="5"/>
      <c r="B1136" s="5"/>
    </row>
    <row r="1137" spans="1:2" ht="15.75" customHeight="1">
      <c r="A1137" s="5"/>
      <c r="B1137" s="5"/>
    </row>
    <row r="1138" spans="1:2" ht="15.75" customHeight="1">
      <c r="A1138" s="5"/>
      <c r="B1138" s="5"/>
    </row>
    <row r="1139" spans="1:2" ht="15.75" customHeight="1">
      <c r="A1139" s="5"/>
      <c r="B1139" s="5"/>
    </row>
    <row r="1140" spans="1:2" ht="15.75" customHeight="1">
      <c r="A1140" s="5"/>
      <c r="B1140" s="5"/>
    </row>
    <row r="1141" spans="1:2" ht="15.75" customHeight="1">
      <c r="A1141" s="5"/>
      <c r="B1141" s="5"/>
    </row>
    <row r="1142" spans="1:2" ht="15.75" customHeight="1">
      <c r="A1142" s="5"/>
      <c r="B1142" s="5"/>
    </row>
    <row r="1143" spans="1:2" ht="15.75" customHeight="1">
      <c r="A1143" s="5"/>
      <c r="B1143" s="5"/>
    </row>
    <row r="1144" spans="1:2" ht="15.75" customHeight="1">
      <c r="A1144" s="5"/>
      <c r="B1144" s="5"/>
    </row>
    <row r="1145" spans="1:2" ht="15.75" customHeight="1">
      <c r="A1145" s="5"/>
      <c r="B1145" s="5"/>
    </row>
    <row r="1146" spans="1:2" ht="15.75" customHeight="1">
      <c r="A1146" s="5"/>
      <c r="B1146" s="5"/>
    </row>
    <row r="1147" spans="1:2" ht="15.75" customHeight="1">
      <c r="A1147" s="5"/>
      <c r="B1147" s="5"/>
    </row>
    <row r="1148" spans="1:2" ht="15.75" customHeight="1">
      <c r="A1148" s="5"/>
      <c r="B1148" s="5"/>
    </row>
    <row r="1149" spans="1:2" ht="15.75" customHeight="1">
      <c r="A1149" s="5"/>
      <c r="B1149" s="5"/>
    </row>
    <row r="1150" spans="1:2" ht="15.75" customHeight="1">
      <c r="A1150" s="5"/>
      <c r="B1150" s="5"/>
    </row>
    <row r="1151" spans="1:2" ht="15.75" customHeight="1">
      <c r="A1151" s="5"/>
      <c r="B1151" s="5"/>
    </row>
    <row r="1152" spans="1:2" ht="15.75" customHeight="1">
      <c r="A1152" s="5"/>
      <c r="B1152" s="5"/>
    </row>
    <row r="1153" spans="1:2" ht="15.75" customHeight="1">
      <c r="A1153" s="5"/>
      <c r="B1153" s="5"/>
    </row>
    <row r="1154" spans="1:2" ht="15.75" customHeight="1">
      <c r="A1154" s="5"/>
      <c r="B1154" s="5"/>
    </row>
    <row r="1155" spans="1:2" ht="15.75" customHeight="1">
      <c r="A1155" s="5"/>
      <c r="B1155" s="5"/>
    </row>
    <row r="1156" spans="1:2" ht="15.75" customHeight="1">
      <c r="A1156" s="5"/>
      <c r="B1156" s="5"/>
    </row>
    <row r="1157" spans="1:2" ht="15.75" customHeight="1">
      <c r="A1157" s="5"/>
      <c r="B1157" s="5"/>
    </row>
    <row r="1158" spans="1:2" ht="15.75" customHeight="1">
      <c r="A1158" s="5"/>
      <c r="B1158" s="5"/>
    </row>
    <row r="1159" spans="1:2" ht="15.75" customHeight="1">
      <c r="A1159" s="5"/>
      <c r="B1159" s="5"/>
    </row>
    <row r="1160" spans="1:2" ht="15.75" customHeight="1">
      <c r="A1160" s="5"/>
      <c r="B1160" s="5"/>
    </row>
    <row r="1161" spans="1:2" ht="15.75" customHeight="1">
      <c r="A1161" s="5"/>
      <c r="B1161" s="5"/>
    </row>
    <row r="1162" spans="1:2" ht="15.75" customHeight="1">
      <c r="A1162" s="5"/>
      <c r="B1162" s="5"/>
    </row>
    <row r="1163" spans="1:2" ht="15.75" customHeight="1">
      <c r="A1163" s="5"/>
      <c r="B1163" s="5"/>
    </row>
    <row r="1164" spans="1:2" ht="15.75" customHeight="1">
      <c r="A1164" s="5"/>
      <c r="B1164" s="5"/>
    </row>
    <row r="1165" spans="1:2" ht="15.75" customHeight="1">
      <c r="A1165" s="5"/>
      <c r="B1165" s="5"/>
    </row>
    <row r="1166" spans="1:2" ht="15.75" customHeight="1">
      <c r="A1166" s="5"/>
      <c r="B1166" s="5"/>
    </row>
    <row r="1167" spans="1:2" ht="15.75" customHeight="1">
      <c r="A1167" s="5"/>
      <c r="B1167" s="5"/>
    </row>
    <row r="1168" spans="1:2" ht="15.75" customHeight="1">
      <c r="A1168" s="5"/>
      <c r="B1168" s="5"/>
    </row>
    <row r="1169" spans="1:2" ht="15.75" customHeight="1">
      <c r="A1169" s="5"/>
      <c r="B1169" s="5"/>
    </row>
    <row r="1170" spans="1:2" ht="15.75" customHeight="1">
      <c r="A1170" s="5"/>
      <c r="B1170" s="5"/>
    </row>
    <row r="1171" spans="1:2" ht="15.75" customHeight="1">
      <c r="A1171" s="5"/>
      <c r="B1171" s="5"/>
    </row>
    <row r="1172" spans="1:2" ht="15.75" customHeight="1">
      <c r="A1172" s="5"/>
      <c r="B1172" s="5"/>
    </row>
    <row r="1173" spans="1:2" ht="15.75" customHeight="1">
      <c r="A1173" s="5"/>
      <c r="B1173" s="5"/>
    </row>
    <row r="1174" spans="1:2" ht="15.75" customHeight="1">
      <c r="A1174" s="5"/>
      <c r="B1174" s="5"/>
    </row>
    <row r="1175" spans="1:2" ht="15.75" customHeight="1">
      <c r="A1175" s="5"/>
      <c r="B1175" s="5"/>
    </row>
    <row r="1176" spans="1:2" ht="15.75" customHeight="1">
      <c r="A1176" s="5"/>
      <c r="B1176" s="5"/>
    </row>
    <row r="1177" spans="1:2" ht="15.75" customHeight="1">
      <c r="A1177" s="5"/>
      <c r="B1177" s="5"/>
    </row>
    <row r="1178" spans="1:2" ht="15.75" customHeight="1">
      <c r="A1178" s="5"/>
      <c r="B1178" s="5"/>
    </row>
    <row r="1179" spans="1:2" ht="15.75" customHeight="1">
      <c r="A1179" s="5"/>
      <c r="B1179" s="5"/>
    </row>
    <row r="1180" spans="1:2" ht="15.75" customHeight="1">
      <c r="A1180" s="5"/>
      <c r="B1180" s="5"/>
    </row>
    <row r="1181" spans="1:2" ht="15.75" customHeight="1">
      <c r="A1181" s="5"/>
      <c r="B1181" s="5"/>
    </row>
    <row r="1182" spans="1:2" ht="15.75" customHeight="1">
      <c r="A1182" s="5"/>
      <c r="B1182" s="5"/>
    </row>
    <row r="1183" spans="1:2" ht="15.75" customHeight="1">
      <c r="A1183" s="5"/>
      <c r="B1183" s="5"/>
    </row>
    <row r="1184" spans="1:2" ht="15.75" customHeight="1">
      <c r="A1184" s="5"/>
      <c r="B1184" s="5"/>
    </row>
    <row r="1185" spans="1:2" ht="15.75" customHeight="1">
      <c r="A1185" s="5"/>
      <c r="B1185" s="5"/>
    </row>
    <row r="1186" spans="1:2" ht="15.75" customHeight="1">
      <c r="A1186" s="5"/>
      <c r="B1186" s="5"/>
    </row>
    <row r="1187" spans="1:2" ht="15.75" customHeight="1">
      <c r="A1187" s="5"/>
      <c r="B1187" s="5"/>
    </row>
    <row r="1188" spans="1:2" ht="15.75" customHeight="1">
      <c r="A1188" s="5"/>
      <c r="B1188" s="5"/>
    </row>
    <row r="1189" spans="1:2" ht="15.75" customHeight="1">
      <c r="A1189" s="5"/>
      <c r="B1189" s="5"/>
    </row>
    <row r="1190" spans="1:2" ht="15.75" customHeight="1">
      <c r="A1190" s="5"/>
      <c r="B1190" s="5"/>
    </row>
    <row r="1191" spans="1:2" ht="15.75" customHeight="1">
      <c r="A1191" s="5"/>
      <c r="B1191" s="5"/>
    </row>
    <row r="1192" spans="1:2" ht="15.75" customHeight="1">
      <c r="A1192" s="5"/>
      <c r="B1192" s="5"/>
    </row>
    <row r="1193" spans="1:2" ht="15.75" customHeight="1">
      <c r="A1193" s="5"/>
      <c r="B1193" s="5"/>
    </row>
    <row r="1194" spans="1:2" ht="15.75" customHeight="1">
      <c r="A1194" s="5"/>
      <c r="B1194" s="5"/>
    </row>
    <row r="1195" spans="1:2" ht="15.75" customHeight="1">
      <c r="A1195" s="5"/>
      <c r="B1195" s="5"/>
    </row>
    <row r="1196" spans="1:2" ht="15.75" customHeight="1">
      <c r="A1196" s="5"/>
      <c r="B1196" s="5"/>
    </row>
    <row r="1197" spans="1:2" ht="15.75" customHeight="1">
      <c r="A1197" s="5"/>
      <c r="B1197" s="5"/>
    </row>
    <row r="1198" spans="1:2" ht="15.75" customHeight="1">
      <c r="A1198" s="5"/>
      <c r="B1198" s="5"/>
    </row>
    <row r="1199" spans="1:2" ht="15.75" customHeight="1">
      <c r="A1199" s="5"/>
      <c r="B1199" s="5"/>
    </row>
    <row r="1200" spans="1:2" ht="15.75" customHeight="1">
      <c r="A1200" s="5"/>
      <c r="B1200" s="5"/>
    </row>
    <row r="1201" spans="1:2" ht="15.75" customHeight="1">
      <c r="A1201" s="5"/>
      <c r="B1201" s="5"/>
    </row>
    <row r="1202" spans="1:2" ht="15.75" customHeight="1">
      <c r="A1202" s="5"/>
      <c r="B1202" s="5"/>
    </row>
    <row r="1203" spans="1:2" ht="15.75" customHeight="1">
      <c r="A1203" s="5"/>
      <c r="B1203" s="5"/>
    </row>
    <row r="1204" spans="1:2" ht="15.75" customHeight="1">
      <c r="A1204" s="5"/>
      <c r="B1204" s="5"/>
    </row>
    <row r="1205" spans="1:2" ht="15.75" customHeight="1">
      <c r="A1205" s="5"/>
      <c r="B1205" s="5"/>
    </row>
    <row r="1206" spans="1:2" ht="15.75" customHeight="1">
      <c r="A1206" s="5"/>
      <c r="B1206" s="5"/>
    </row>
    <row r="1207" spans="1:2" ht="15.75" customHeight="1">
      <c r="A1207" s="5"/>
      <c r="B1207" s="5"/>
    </row>
    <row r="1208" spans="1:2" ht="15.75" customHeight="1">
      <c r="A1208" s="5"/>
      <c r="B1208" s="5"/>
    </row>
    <row r="1209" spans="1:2" ht="15.75" customHeight="1">
      <c r="A1209" s="5"/>
      <c r="B1209" s="5"/>
    </row>
    <row r="1210" spans="1:2" ht="15.75" customHeight="1">
      <c r="A1210" s="5"/>
      <c r="B1210" s="5"/>
    </row>
    <row r="1211" spans="1:2" ht="15.75" customHeight="1">
      <c r="A1211" s="5"/>
      <c r="B1211" s="5"/>
    </row>
    <row r="1212" spans="1:2" ht="15.75" customHeight="1">
      <c r="A1212" s="5"/>
      <c r="B1212" s="5"/>
    </row>
    <row r="1213" spans="1:2" ht="15.75" customHeight="1">
      <c r="A1213" s="5"/>
      <c r="B1213" s="5"/>
    </row>
    <row r="1214" spans="1:2" ht="15.75" customHeight="1">
      <c r="A1214" s="5"/>
      <c r="B1214" s="5"/>
    </row>
    <row r="1215" spans="1:2" ht="15.75" customHeight="1">
      <c r="A1215" s="5"/>
      <c r="B1215" s="5"/>
    </row>
    <row r="1216" spans="1:2" ht="15.75" customHeight="1">
      <c r="A1216" s="5"/>
      <c r="B1216" s="5"/>
    </row>
    <row r="1217" spans="1:2" ht="15.75" customHeight="1">
      <c r="A1217" s="5"/>
      <c r="B1217" s="5"/>
    </row>
    <row r="1218" spans="1:2" ht="15.75" customHeight="1">
      <c r="A1218" s="5"/>
      <c r="B1218" s="5"/>
    </row>
    <row r="1219" spans="1:2" ht="15.75" customHeight="1">
      <c r="A1219" s="5"/>
      <c r="B1219" s="5"/>
    </row>
    <row r="1220" spans="1:2" ht="15.75" customHeight="1">
      <c r="A1220" s="5"/>
      <c r="B1220" s="5"/>
    </row>
    <row r="1221" spans="1:2" ht="15.75" customHeight="1">
      <c r="A1221" s="5"/>
      <c r="B1221" s="5"/>
    </row>
    <row r="1222" spans="1:2" ht="15.75" customHeight="1">
      <c r="A1222" s="5"/>
      <c r="B1222" s="5"/>
    </row>
    <row r="1223" spans="1:2" ht="15.75" customHeight="1">
      <c r="A1223" s="5"/>
      <c r="B1223" s="5"/>
    </row>
    <row r="1224" spans="1:2" ht="15.75" customHeight="1">
      <c r="A1224" s="5"/>
      <c r="B1224" s="5"/>
    </row>
    <row r="1225" spans="1:2" ht="15.75" customHeight="1">
      <c r="A1225" s="5"/>
      <c r="B1225" s="5"/>
    </row>
    <row r="1226" spans="1:2" ht="15.75" customHeight="1">
      <c r="A1226" s="5"/>
      <c r="B1226" s="5"/>
    </row>
    <row r="1227" spans="1:2" ht="15.75" customHeight="1">
      <c r="A1227" s="5"/>
      <c r="B1227" s="5"/>
    </row>
    <row r="1228" spans="1:2" ht="15.75" customHeight="1">
      <c r="A1228" s="5"/>
      <c r="B1228" s="5"/>
    </row>
    <row r="1229" spans="1:2" ht="15.75" customHeight="1">
      <c r="A1229" s="5"/>
      <c r="B1229" s="5"/>
    </row>
    <row r="1230" spans="1:2" ht="15.75" customHeight="1">
      <c r="A1230" s="5"/>
      <c r="B1230" s="5"/>
    </row>
    <row r="1231" spans="1:2" ht="15.75" customHeight="1">
      <c r="A1231" s="5"/>
      <c r="B1231" s="5"/>
    </row>
    <row r="1232" spans="1:2" ht="15.75" customHeight="1">
      <c r="A1232" s="5"/>
      <c r="B1232" s="5"/>
    </row>
    <row r="1233" spans="1:2" ht="15.75" customHeight="1">
      <c r="A1233" s="5"/>
      <c r="B1233" s="5"/>
    </row>
    <row r="1234" spans="1:2" ht="15.75" customHeight="1">
      <c r="A1234" s="5"/>
      <c r="B1234" s="5"/>
    </row>
    <row r="1235" spans="1:2" ht="15.75" customHeight="1">
      <c r="A1235" s="5"/>
      <c r="B1235" s="5"/>
    </row>
    <row r="1236" spans="1:2" ht="15.75" customHeight="1">
      <c r="A1236" s="5"/>
      <c r="B1236" s="5"/>
    </row>
    <row r="1237" spans="1:2" ht="15.75" customHeight="1">
      <c r="A1237" s="5"/>
      <c r="B1237" s="5"/>
    </row>
    <row r="1238" spans="1:2" ht="15.75" customHeight="1">
      <c r="A1238" s="5"/>
      <c r="B1238" s="5"/>
    </row>
    <row r="1239" spans="1:2" ht="15.75" customHeight="1">
      <c r="A1239" s="5"/>
      <c r="B1239" s="5"/>
    </row>
    <row r="1240" spans="1:2" ht="15.75" customHeight="1">
      <c r="A1240" s="5"/>
      <c r="B1240" s="5"/>
    </row>
    <row r="1241" spans="1:2" ht="15.75" customHeight="1">
      <c r="A1241" s="5"/>
      <c r="B1241" s="5"/>
    </row>
    <row r="1242" spans="1:2" ht="15.75" customHeight="1">
      <c r="A1242" s="5"/>
      <c r="B1242" s="5"/>
    </row>
    <row r="1243" spans="1:2" ht="15.75" customHeight="1">
      <c r="A1243" s="5"/>
      <c r="B1243" s="5"/>
    </row>
    <row r="1244" spans="1:2" ht="15.75" customHeight="1">
      <c r="A1244" s="5"/>
      <c r="B1244" s="5"/>
    </row>
    <row r="1245" spans="1:2" ht="15.75" customHeight="1">
      <c r="A1245" s="5"/>
      <c r="B1245" s="5"/>
    </row>
    <row r="1246" spans="1:2" ht="15.75" customHeight="1">
      <c r="A1246" s="5"/>
      <c r="B1246" s="5"/>
    </row>
    <row r="1247" spans="1:2" ht="15.75" customHeight="1">
      <c r="A1247" s="5"/>
      <c r="B1247" s="5"/>
    </row>
    <row r="1248" spans="1:2" ht="15.75" customHeight="1">
      <c r="A1248" s="5"/>
      <c r="B1248" s="5"/>
    </row>
    <row r="1249" spans="1:2" ht="15.75" customHeight="1">
      <c r="A1249" s="5"/>
      <c r="B1249" s="5"/>
    </row>
    <row r="1250" spans="1:2" ht="15.75" customHeight="1">
      <c r="A1250" s="5"/>
      <c r="B1250" s="5"/>
    </row>
    <row r="1251" spans="1:2" ht="15.75" customHeight="1">
      <c r="A1251" s="5"/>
      <c r="B1251" s="5"/>
    </row>
    <row r="1252" spans="1:2" ht="15.75" customHeight="1">
      <c r="A1252" s="5"/>
      <c r="B1252" s="5"/>
    </row>
    <row r="1253" spans="1:2" ht="15.75" customHeight="1">
      <c r="A1253" s="5"/>
      <c r="B1253" s="5"/>
    </row>
    <row r="1254" spans="1:2" ht="15.75" customHeight="1">
      <c r="A1254" s="5"/>
      <c r="B1254" s="5"/>
    </row>
    <row r="1255" spans="1:2" ht="15.75" customHeight="1">
      <c r="A1255" s="5"/>
      <c r="B1255" s="5"/>
    </row>
    <row r="1256" spans="1:2" ht="15.75" customHeight="1">
      <c r="A1256" s="5"/>
      <c r="B1256" s="5"/>
    </row>
    <row r="1257" spans="1:2" ht="15.75" customHeight="1">
      <c r="A1257" s="5"/>
      <c r="B1257" s="5"/>
    </row>
    <row r="1258" spans="1:2" ht="15.75" customHeight="1">
      <c r="A1258" s="5"/>
      <c r="B1258" s="5"/>
    </row>
    <row r="1259" spans="1:2" ht="15.75" customHeight="1">
      <c r="A1259" s="5"/>
      <c r="B1259" s="5"/>
    </row>
    <row r="1260" spans="1:2" ht="15.75" customHeight="1">
      <c r="A1260" s="5"/>
      <c r="B1260" s="5"/>
    </row>
    <row r="1261" spans="1:2" ht="15.75" customHeight="1">
      <c r="A1261" s="5"/>
      <c r="B1261" s="5"/>
    </row>
    <row r="1262" spans="1:2" ht="15.75" customHeight="1">
      <c r="A1262" s="5"/>
      <c r="B1262" s="5"/>
    </row>
    <row r="1263" spans="1:2" ht="15.75" customHeight="1">
      <c r="A1263" s="5"/>
      <c r="B1263" s="5"/>
    </row>
    <row r="1264" spans="1:2" ht="15.75" customHeight="1">
      <c r="A1264" s="5"/>
      <c r="B1264" s="5"/>
    </row>
    <row r="1265" spans="1:2" ht="15.75" customHeight="1">
      <c r="A1265" s="5"/>
      <c r="B1265" s="5"/>
    </row>
    <row r="1266" spans="1:2" ht="15.75" customHeight="1">
      <c r="A1266" s="5"/>
      <c r="B1266" s="5"/>
    </row>
    <row r="1267" spans="1:2" ht="15.75" customHeight="1">
      <c r="A1267" s="5"/>
      <c r="B1267" s="5"/>
    </row>
    <row r="1268" spans="1:2" ht="15.75" customHeight="1">
      <c r="A1268" s="5"/>
      <c r="B1268" s="5"/>
    </row>
    <row r="1269" spans="1:2" ht="15.75" customHeight="1">
      <c r="A1269" s="5"/>
      <c r="B1269" s="5"/>
    </row>
    <row r="1270" spans="1:2" ht="15.75" customHeight="1">
      <c r="A1270" s="5"/>
      <c r="B1270" s="5"/>
    </row>
    <row r="1271" spans="1:2" ht="15.75" customHeight="1">
      <c r="A1271" s="5"/>
      <c r="B1271" s="5"/>
    </row>
    <row r="1272" spans="1:2" ht="15.75" customHeight="1">
      <c r="A1272" s="5"/>
      <c r="B1272" s="5"/>
    </row>
    <row r="1273" spans="1:2" ht="15.75" customHeight="1">
      <c r="A1273" s="5"/>
      <c r="B1273" s="5"/>
    </row>
    <row r="1274" spans="1:2" ht="15.75" customHeight="1">
      <c r="A1274" s="5"/>
      <c r="B1274" s="5"/>
    </row>
    <row r="1275" spans="1:2" ht="15.75" customHeight="1">
      <c r="A1275" s="5"/>
      <c r="B1275" s="5"/>
    </row>
    <row r="1276" spans="1:2" ht="15.75" customHeight="1">
      <c r="A1276" s="5"/>
      <c r="B1276" s="5"/>
    </row>
    <row r="1277" spans="1:2" ht="15.75" customHeight="1">
      <c r="A1277" s="5"/>
      <c r="B1277" s="5"/>
    </row>
    <row r="1278" spans="1:2" ht="15.75" customHeight="1">
      <c r="A1278" s="5"/>
      <c r="B1278" s="5"/>
    </row>
    <row r="1279" spans="1:2" ht="15.75" customHeight="1">
      <c r="A1279" s="5"/>
      <c r="B1279" s="5"/>
    </row>
    <row r="1280" spans="1:2" ht="15.75" customHeight="1">
      <c r="A1280" s="5"/>
      <c r="B1280" s="5"/>
    </row>
    <row r="1281" spans="1:2" ht="15.75" customHeight="1">
      <c r="A1281" s="5"/>
      <c r="B1281" s="5"/>
    </row>
    <row r="1282" spans="1:2" ht="15.75" customHeight="1">
      <c r="A1282" s="5"/>
      <c r="B1282" s="5"/>
    </row>
    <row r="1283" spans="1:2" ht="15.75" customHeight="1">
      <c r="A1283" s="5"/>
      <c r="B1283" s="5"/>
    </row>
    <row r="1284" spans="1:2" ht="15.75" customHeight="1">
      <c r="A1284" s="5"/>
      <c r="B1284" s="5"/>
    </row>
    <row r="1285" spans="1:2" ht="15.75" customHeight="1">
      <c r="A1285" s="5"/>
      <c r="B1285" s="5"/>
    </row>
    <row r="1286" spans="1:2" ht="15.75" customHeight="1">
      <c r="A1286" s="5"/>
      <c r="B1286" s="5"/>
    </row>
    <row r="1287" spans="1:2" ht="15.75" customHeight="1">
      <c r="A1287" s="5"/>
      <c r="B1287" s="5"/>
    </row>
    <row r="1288" spans="1:2" ht="15.75" customHeight="1">
      <c r="A1288" s="5"/>
      <c r="B1288" s="5"/>
    </row>
    <row r="1289" spans="1:2" ht="15.75" customHeight="1">
      <c r="A1289" s="5"/>
      <c r="B1289" s="5"/>
    </row>
    <row r="1290" spans="1:2" ht="15.75" customHeight="1">
      <c r="A1290" s="5"/>
      <c r="B1290" s="5"/>
    </row>
    <row r="1291" spans="1:2" ht="15.75" customHeight="1">
      <c r="A1291" s="5"/>
      <c r="B1291" s="5"/>
    </row>
    <row r="1292" spans="1:2" ht="15.75" customHeight="1">
      <c r="A1292" s="5"/>
      <c r="B1292" s="5"/>
    </row>
    <row r="1293" spans="1:2" ht="15.75" customHeight="1">
      <c r="A1293" s="5"/>
      <c r="B1293" s="5"/>
    </row>
    <row r="1294" spans="1:2" ht="15.75" customHeight="1">
      <c r="A1294" s="5"/>
      <c r="B1294" s="5"/>
    </row>
    <row r="1295" spans="1:2" ht="15.75" customHeight="1">
      <c r="A1295" s="5"/>
      <c r="B1295" s="5"/>
    </row>
    <row r="1296" spans="1:2" ht="15.75" customHeight="1">
      <c r="A1296" s="5"/>
      <c r="B1296" s="5"/>
    </row>
    <row r="1297" spans="1:2" ht="15.75" customHeight="1">
      <c r="A1297" s="5"/>
      <c r="B1297" s="5"/>
    </row>
    <row r="1298" spans="1:2" ht="15.75" customHeight="1">
      <c r="A1298" s="5"/>
      <c r="B1298" s="5"/>
    </row>
    <row r="1299" spans="1:2" ht="15.75" customHeight="1">
      <c r="A1299" s="5"/>
      <c r="B1299" s="5"/>
    </row>
    <row r="1300" spans="1:2" ht="15.75" customHeight="1">
      <c r="A1300" s="5"/>
      <c r="B1300" s="5"/>
    </row>
    <row r="1301" spans="1:2" ht="15.75" customHeight="1">
      <c r="A1301" s="5"/>
      <c r="B1301" s="5"/>
    </row>
    <row r="1302" spans="1:2" ht="15.75" customHeight="1">
      <c r="A1302" s="5"/>
      <c r="B1302" s="5"/>
    </row>
    <row r="1303" spans="1:2" ht="15.75" customHeight="1">
      <c r="A1303" s="5"/>
      <c r="B1303" s="5"/>
    </row>
    <row r="1304" spans="1:2" ht="15.75" customHeight="1">
      <c r="A1304" s="5"/>
      <c r="B1304" s="5"/>
    </row>
    <row r="1305" spans="1:2" ht="15.75" customHeight="1">
      <c r="A1305" s="5"/>
      <c r="B1305" s="5"/>
    </row>
    <row r="1306" spans="1:2" ht="15.75" customHeight="1">
      <c r="A1306" s="5"/>
      <c r="B1306" s="5"/>
    </row>
    <row r="1307" spans="1:2" ht="15.75" customHeight="1">
      <c r="A1307" s="5"/>
      <c r="B1307" s="5"/>
    </row>
    <row r="1308" spans="1:2" ht="15.75" customHeight="1">
      <c r="A1308" s="5"/>
      <c r="B1308" s="5"/>
    </row>
    <row r="1309" spans="1:2" ht="15.75" customHeight="1">
      <c r="A1309" s="5"/>
      <c r="B1309" s="5"/>
    </row>
    <row r="1310" spans="1:2" ht="15.75" customHeight="1">
      <c r="A1310" s="5"/>
      <c r="B1310" s="5"/>
    </row>
    <row r="1311" spans="1:2" ht="15.75" customHeight="1">
      <c r="A1311" s="5"/>
      <c r="B1311" s="5"/>
    </row>
    <row r="1312" spans="1:2" ht="15.75" customHeight="1">
      <c r="A1312" s="5"/>
      <c r="B1312" s="5"/>
    </row>
    <row r="1313" spans="1:2" ht="15.75" customHeight="1">
      <c r="A1313" s="5"/>
      <c r="B1313" s="5"/>
    </row>
    <row r="1314" spans="1:2" ht="15.75" customHeight="1">
      <c r="A1314" s="5"/>
      <c r="B1314" s="5"/>
    </row>
    <row r="1315" spans="1:2" ht="15.75" customHeight="1">
      <c r="A1315" s="5"/>
      <c r="B1315" s="5"/>
    </row>
    <row r="1316" spans="1:2" ht="15.75" customHeight="1">
      <c r="A1316" s="5"/>
      <c r="B1316" s="5"/>
    </row>
    <row r="1317" spans="1:2" ht="15.75" customHeight="1">
      <c r="A1317" s="5"/>
      <c r="B1317" s="5"/>
    </row>
    <row r="1318" spans="1:2" ht="15.75" customHeight="1">
      <c r="A1318" s="5"/>
      <c r="B1318" s="5"/>
    </row>
    <row r="1319" spans="1:2" ht="15.75" customHeight="1">
      <c r="A1319" s="5"/>
      <c r="B1319" s="5"/>
    </row>
    <row r="1320" spans="1:2" ht="15.75" customHeight="1">
      <c r="A1320" s="5"/>
      <c r="B1320" s="5"/>
    </row>
    <row r="1321" spans="1:2" ht="15.75" customHeight="1">
      <c r="A1321" s="5"/>
      <c r="B1321" s="5"/>
    </row>
    <row r="1322" spans="1:2" ht="15.75" customHeight="1">
      <c r="A1322" s="5"/>
      <c r="B1322" s="5"/>
    </row>
    <row r="1323" spans="1:2" ht="15.75" customHeight="1">
      <c r="A1323" s="5"/>
      <c r="B1323" s="5"/>
    </row>
    <row r="1324" spans="1:2" ht="15.75" customHeight="1">
      <c r="A1324" s="5"/>
      <c r="B1324" s="5"/>
    </row>
    <row r="1325" spans="1:2" ht="15.75" customHeight="1">
      <c r="A1325" s="5"/>
      <c r="B1325" s="5"/>
    </row>
    <row r="1326" spans="1:2" ht="15.75" customHeight="1">
      <c r="A1326" s="5"/>
      <c r="B1326" s="5"/>
    </row>
    <row r="1327" spans="1:2" ht="15.75" customHeight="1">
      <c r="A1327" s="5"/>
      <c r="B1327" s="5"/>
    </row>
    <row r="1328" spans="1:2" ht="15.75" customHeight="1">
      <c r="A1328" s="5"/>
      <c r="B1328" s="5"/>
    </row>
    <row r="1329" spans="1:2" ht="15.75" customHeight="1">
      <c r="A1329" s="5"/>
      <c r="B1329" s="5"/>
    </row>
    <row r="1330" spans="1:2" ht="15.75" customHeight="1">
      <c r="A1330" s="5"/>
      <c r="B1330" s="5"/>
    </row>
    <row r="1331" spans="1:2" ht="15.75" customHeight="1">
      <c r="A1331" s="5"/>
      <c r="B1331" s="5"/>
    </row>
    <row r="1332" spans="1:2" ht="15.75" customHeight="1">
      <c r="A1332" s="5"/>
      <c r="B1332" s="5"/>
    </row>
    <row r="1333" spans="1:2" ht="15.75" customHeight="1">
      <c r="A1333" s="5"/>
      <c r="B1333" s="5"/>
    </row>
    <row r="1334" spans="1:2" ht="15.75" customHeight="1">
      <c r="A1334" s="5"/>
      <c r="B1334" s="5"/>
    </row>
    <row r="1335" spans="1:2" ht="15.75" customHeight="1">
      <c r="A1335" s="5"/>
      <c r="B1335" s="5"/>
    </row>
    <row r="1336" spans="1:2" ht="15.75" customHeight="1">
      <c r="A1336" s="5"/>
      <c r="B1336" s="5"/>
    </row>
    <row r="1337" spans="1:2" ht="15.75" customHeight="1">
      <c r="A1337" s="5"/>
      <c r="B1337" s="5"/>
    </row>
    <row r="1338" spans="1:2" ht="15.75" customHeight="1">
      <c r="A1338" s="5"/>
      <c r="B1338" s="5"/>
    </row>
    <row r="1339" spans="1:2" ht="15.75" customHeight="1">
      <c r="A1339" s="5"/>
      <c r="B1339" s="5"/>
    </row>
    <row r="1340" spans="1:2" ht="15.75" customHeight="1">
      <c r="A1340" s="5"/>
      <c r="B1340" s="5"/>
    </row>
    <row r="1341" spans="1:2" ht="15.75" customHeight="1">
      <c r="A1341" s="5"/>
      <c r="B1341" s="5"/>
    </row>
    <row r="1342" spans="1:2" ht="15.75" customHeight="1">
      <c r="A1342" s="5"/>
      <c r="B1342" s="5"/>
    </row>
    <row r="1343" spans="1:2" ht="15.75" customHeight="1">
      <c r="A1343" s="5"/>
      <c r="B1343" s="5"/>
    </row>
    <row r="1344" spans="1:2" ht="15.75" customHeight="1">
      <c r="A1344" s="5"/>
      <c r="B1344" s="5"/>
    </row>
    <row r="1345" spans="1:2" ht="15.75" customHeight="1">
      <c r="A1345" s="5"/>
      <c r="B1345" s="5"/>
    </row>
    <row r="1346" spans="1:2" ht="15.75" customHeight="1">
      <c r="A1346" s="5"/>
      <c r="B1346" s="5"/>
    </row>
    <row r="1347" spans="1:2" ht="15.75" customHeight="1">
      <c r="A1347" s="5"/>
      <c r="B1347" s="5"/>
    </row>
    <row r="1348" spans="1:2" ht="15.75" customHeight="1">
      <c r="A1348" s="5"/>
      <c r="B1348" s="5"/>
    </row>
    <row r="1349" spans="1:2" ht="15.75" customHeight="1">
      <c r="A1349" s="5"/>
      <c r="B1349" s="5"/>
    </row>
    <row r="1350" spans="1:2" ht="15.75" customHeight="1">
      <c r="A1350" s="5"/>
      <c r="B1350" s="5"/>
    </row>
    <row r="1351" spans="1:2" ht="15.75" customHeight="1">
      <c r="A1351" s="5"/>
      <c r="B1351" s="5"/>
    </row>
    <row r="1352" spans="1:2" ht="15.75" customHeight="1">
      <c r="A1352" s="5"/>
      <c r="B1352" s="5"/>
    </row>
    <row r="1353" spans="1:2" ht="15.75" customHeight="1">
      <c r="A1353" s="5"/>
      <c r="B1353" s="5"/>
    </row>
    <row r="1354" spans="1:2" ht="15.75" customHeight="1">
      <c r="A1354" s="5"/>
      <c r="B1354" s="5"/>
    </row>
    <row r="1355" spans="1:2" ht="15.75" customHeight="1">
      <c r="A1355" s="5"/>
      <c r="B1355" s="5"/>
    </row>
    <row r="1356" spans="1:2" ht="15.75" customHeight="1">
      <c r="A1356" s="5"/>
      <c r="B1356" s="5"/>
    </row>
    <row r="1357" spans="1:2" ht="15.75" customHeight="1">
      <c r="A1357" s="5"/>
      <c r="B1357" s="5"/>
    </row>
    <row r="1358" spans="1:2" ht="15.75" customHeight="1">
      <c r="A1358" s="5"/>
      <c r="B1358" s="5"/>
    </row>
    <row r="1359" spans="1:2" ht="15.75" customHeight="1">
      <c r="A1359" s="5"/>
      <c r="B1359" s="5"/>
    </row>
    <row r="1360" spans="1:2" ht="15.75" customHeight="1">
      <c r="A1360" s="5"/>
      <c r="B1360" s="5"/>
    </row>
    <row r="1361" spans="1:2" ht="15.75" customHeight="1">
      <c r="A1361" s="5"/>
      <c r="B1361" s="5"/>
    </row>
    <row r="1362" spans="1:2" ht="15.75" customHeight="1">
      <c r="A1362" s="5"/>
      <c r="B1362" s="5"/>
    </row>
    <row r="1363" spans="1:2" ht="15.75" customHeight="1">
      <c r="A1363" s="5"/>
      <c r="B1363" s="5"/>
    </row>
    <row r="1364" spans="1:2" ht="15.75" customHeight="1">
      <c r="A1364" s="5"/>
      <c r="B1364" s="5"/>
    </row>
    <row r="1365" spans="1:2" ht="15.75" customHeight="1">
      <c r="A1365" s="5"/>
      <c r="B1365" s="5"/>
    </row>
    <row r="1366" spans="1:2" ht="15.75" customHeight="1">
      <c r="A1366" s="5"/>
      <c r="B1366" s="5"/>
    </row>
    <row r="1367" spans="1:2" ht="15.75" customHeight="1">
      <c r="A1367" s="5"/>
      <c r="B1367" s="5"/>
    </row>
    <row r="1368" spans="1:2" ht="15.75" customHeight="1">
      <c r="A1368" s="5"/>
      <c r="B1368" s="5"/>
    </row>
    <row r="1369" spans="1:2" ht="15.75" customHeight="1">
      <c r="A1369" s="5"/>
      <c r="B1369" s="5"/>
    </row>
    <row r="1370" spans="1:2" ht="15.75" customHeight="1">
      <c r="A1370" s="5"/>
      <c r="B1370" s="5"/>
    </row>
    <row r="1371" spans="1:2" ht="15.75" customHeight="1">
      <c r="A1371" s="5"/>
      <c r="B1371" s="5"/>
    </row>
    <row r="1372" spans="1:2" ht="15.75" customHeight="1">
      <c r="A1372" s="5"/>
      <c r="B1372" s="5"/>
    </row>
    <row r="1373" spans="1:2" ht="15.75" customHeight="1">
      <c r="A1373" s="5"/>
      <c r="B1373" s="5"/>
    </row>
    <row r="1374" spans="1:2" ht="15.75" customHeight="1">
      <c r="A1374" s="5"/>
      <c r="B1374" s="5"/>
    </row>
    <row r="1375" spans="1:2" ht="15.75" customHeight="1">
      <c r="A1375" s="5"/>
      <c r="B1375" s="5"/>
    </row>
    <row r="1376" spans="1:2" ht="15.75" customHeight="1">
      <c r="A1376" s="5"/>
      <c r="B1376" s="5"/>
    </row>
    <row r="1377" spans="1:2" ht="15.75" customHeight="1">
      <c r="A1377" s="5"/>
      <c r="B1377" s="5"/>
    </row>
    <row r="1378" spans="1:2" ht="15.75" customHeight="1">
      <c r="A1378" s="5"/>
      <c r="B1378" s="5"/>
    </row>
    <row r="1379" spans="1:2" ht="15.75" customHeight="1">
      <c r="A1379" s="5"/>
      <c r="B1379" s="5"/>
    </row>
    <row r="1380" spans="1:2" ht="15.75" customHeight="1">
      <c r="A1380" s="5"/>
      <c r="B1380" s="5"/>
    </row>
    <row r="1381" spans="1:2" ht="15.75" customHeight="1">
      <c r="A1381" s="5"/>
      <c r="B1381" s="5"/>
    </row>
    <row r="1382" spans="1:2" ht="15.75" customHeight="1">
      <c r="A1382" s="5"/>
      <c r="B1382" s="5"/>
    </row>
    <row r="1383" spans="1:2" ht="15.75" customHeight="1">
      <c r="A1383" s="5"/>
      <c r="B1383" s="5"/>
    </row>
    <row r="1384" spans="1:2" ht="15.75" customHeight="1">
      <c r="A1384" s="5"/>
      <c r="B1384" s="5"/>
    </row>
    <row r="1385" spans="1:2" ht="15.75" customHeight="1">
      <c r="A1385" s="5"/>
      <c r="B1385" s="5"/>
    </row>
    <row r="1386" spans="1:2" ht="15.75" customHeight="1">
      <c r="A1386" s="5"/>
      <c r="B1386" s="5"/>
    </row>
    <row r="1387" spans="1:2" ht="15.75" customHeight="1">
      <c r="A1387" s="5"/>
      <c r="B1387" s="5"/>
    </row>
    <row r="1388" spans="1:2" ht="15.75" customHeight="1">
      <c r="A1388" s="5"/>
      <c r="B1388" s="5"/>
    </row>
    <row r="1389" spans="1:2" ht="15.75" customHeight="1">
      <c r="A1389" s="5"/>
      <c r="B1389" s="5"/>
    </row>
    <row r="1390" spans="1:2" ht="15.75" customHeight="1">
      <c r="A1390" s="5"/>
      <c r="B1390" s="5"/>
    </row>
    <row r="1391" spans="1:2" ht="15.75" customHeight="1">
      <c r="A1391" s="5"/>
      <c r="B1391" s="5"/>
    </row>
    <row r="1392" spans="1:2" ht="15.75" customHeight="1">
      <c r="A1392" s="5"/>
      <c r="B1392" s="5"/>
    </row>
    <row r="1393" spans="1:2" ht="15.75" customHeight="1">
      <c r="A1393" s="5"/>
      <c r="B1393" s="5"/>
    </row>
    <row r="1394" spans="1:2" ht="15.75" customHeight="1">
      <c r="A1394" s="5"/>
      <c r="B1394" s="5"/>
    </row>
    <row r="1395" spans="1:2" ht="15.75" customHeight="1">
      <c r="A1395" s="5"/>
      <c r="B1395" s="5"/>
    </row>
    <row r="1396" spans="1:2" ht="15.75" customHeight="1">
      <c r="A1396" s="5"/>
      <c r="B1396" s="5"/>
    </row>
    <row r="1397" spans="1:2" ht="15.75" customHeight="1">
      <c r="A1397" s="5"/>
      <c r="B1397" s="5"/>
    </row>
    <row r="1398" spans="1:2" ht="15.75" customHeight="1">
      <c r="A1398" s="5"/>
      <c r="B1398" s="5"/>
    </row>
    <row r="1399" spans="1:2" ht="15.75" customHeight="1">
      <c r="A1399" s="5"/>
      <c r="B1399" s="5"/>
    </row>
    <row r="1400" spans="1:2" ht="15.75" customHeight="1">
      <c r="A1400" s="5"/>
      <c r="B1400" s="5"/>
    </row>
    <row r="1401" spans="1:2" ht="15.75" customHeight="1">
      <c r="A1401" s="5"/>
      <c r="B1401" s="5"/>
    </row>
    <row r="1402" spans="1:2" ht="15.75" customHeight="1">
      <c r="A1402" s="5"/>
      <c r="B1402" s="5"/>
    </row>
    <row r="1403" spans="1:2" ht="15.75" customHeight="1">
      <c r="A1403" s="5"/>
      <c r="B1403" s="5"/>
    </row>
    <row r="1404" spans="1:2" ht="15.75" customHeight="1">
      <c r="A1404" s="5"/>
      <c r="B1404" s="5"/>
    </row>
    <row r="1405" spans="1:2" ht="15.75" customHeight="1">
      <c r="A1405" s="5"/>
      <c r="B1405" s="5"/>
    </row>
    <row r="1406" spans="1:2" ht="15.75" customHeight="1">
      <c r="A1406" s="5"/>
      <c r="B1406" s="5"/>
    </row>
    <row r="1407" spans="1:2" ht="15.75" customHeight="1">
      <c r="A1407" s="5"/>
      <c r="B1407" s="5"/>
    </row>
    <row r="1408" spans="1:2" ht="15.75" customHeight="1">
      <c r="A1408" s="5"/>
      <c r="B1408" s="5"/>
    </row>
    <row r="1409" spans="1:2" ht="15.75" customHeight="1">
      <c r="A1409" s="5"/>
      <c r="B1409" s="5"/>
    </row>
    <row r="1410" spans="1:2" ht="15.75" customHeight="1">
      <c r="A1410" s="5"/>
      <c r="B1410" s="5"/>
    </row>
    <row r="1411" spans="1:2" ht="15.75" customHeight="1">
      <c r="A1411" s="5"/>
      <c r="B1411" s="5"/>
    </row>
    <row r="1412" spans="1:2" ht="15.75" customHeight="1">
      <c r="A1412" s="5"/>
      <c r="B1412" s="5"/>
    </row>
    <row r="1413" spans="1:2" ht="15.75" customHeight="1">
      <c r="A1413" s="5"/>
      <c r="B1413" s="5"/>
    </row>
    <row r="1414" spans="1:2" ht="15.75" customHeight="1">
      <c r="A1414" s="5"/>
      <c r="B1414" s="5"/>
    </row>
    <row r="1415" spans="1:2" ht="15.75" customHeight="1">
      <c r="A1415" s="5"/>
      <c r="B1415" s="5"/>
    </row>
    <row r="1416" spans="1:2" ht="15.75" customHeight="1">
      <c r="A1416" s="5"/>
      <c r="B1416" s="5"/>
    </row>
    <row r="1417" spans="1:2" ht="15.75" customHeight="1">
      <c r="A1417" s="5"/>
      <c r="B1417" s="5"/>
    </row>
    <row r="1418" spans="1:2" ht="15.75" customHeight="1">
      <c r="A1418" s="5"/>
      <c r="B1418" s="5"/>
    </row>
    <row r="1419" spans="1:2" ht="15.75" customHeight="1">
      <c r="A1419" s="5"/>
      <c r="B1419" s="5"/>
    </row>
    <row r="1420" spans="1:2" ht="15.75" customHeight="1">
      <c r="A1420" s="5"/>
      <c r="B1420" s="5"/>
    </row>
    <row r="1421" spans="1:2" ht="15.75" customHeight="1">
      <c r="A1421" s="5"/>
      <c r="B1421" s="5"/>
    </row>
    <row r="1422" spans="1:2" ht="15.75" customHeight="1">
      <c r="A1422" s="5"/>
      <c r="B1422" s="5"/>
    </row>
    <row r="1423" spans="1:2" ht="15.75" customHeight="1">
      <c r="A1423" s="5"/>
      <c r="B1423" s="5"/>
    </row>
    <row r="1424" spans="1:2" ht="15.75" customHeight="1">
      <c r="A1424" s="5"/>
      <c r="B1424" s="5"/>
    </row>
    <row r="1425" spans="1:2" ht="15.75" customHeight="1">
      <c r="A1425" s="5"/>
      <c r="B1425" s="5"/>
    </row>
    <row r="1426" spans="1:2" ht="15.75" customHeight="1">
      <c r="A1426" s="5"/>
      <c r="B1426" s="5"/>
    </row>
    <row r="1427" spans="1:2" ht="15.75" customHeight="1">
      <c r="A1427" s="5"/>
      <c r="B1427" s="5"/>
    </row>
    <row r="1428" spans="1:2" ht="15.75" customHeight="1">
      <c r="A1428" s="5"/>
      <c r="B1428" s="5"/>
    </row>
    <row r="1429" spans="1:2" ht="15.75" customHeight="1">
      <c r="A1429" s="5"/>
      <c r="B1429" s="5"/>
    </row>
    <row r="1430" spans="1:2" ht="15.75" customHeight="1">
      <c r="A1430" s="5"/>
      <c r="B1430" s="5"/>
    </row>
    <row r="1431" spans="1:2" ht="15.75" customHeight="1">
      <c r="A1431" s="5"/>
      <c r="B1431" s="5"/>
    </row>
    <row r="1432" spans="1:2" ht="15.75" customHeight="1">
      <c r="A1432" s="5"/>
      <c r="B1432" s="5"/>
    </row>
    <row r="1433" spans="1:2" ht="15.75" customHeight="1">
      <c r="A1433" s="5"/>
      <c r="B1433" s="5"/>
    </row>
    <row r="1434" spans="1:2" ht="15.75" customHeight="1">
      <c r="A1434" s="5"/>
      <c r="B1434" s="5"/>
    </row>
    <row r="1435" spans="1:2" ht="15.75" customHeight="1">
      <c r="A1435" s="5"/>
      <c r="B1435" s="5"/>
    </row>
    <row r="1436" spans="1:2" ht="15.75" customHeight="1">
      <c r="A1436" s="5"/>
      <c r="B1436" s="5"/>
    </row>
    <row r="1437" spans="1:2" ht="15.75" customHeight="1">
      <c r="A1437" s="5"/>
      <c r="B1437" s="5"/>
    </row>
    <row r="1438" spans="1:2" ht="15.75" customHeight="1">
      <c r="A1438" s="5"/>
      <c r="B1438" s="5"/>
    </row>
    <row r="1439" spans="1:2" ht="15.75" customHeight="1">
      <c r="A1439" s="5"/>
      <c r="B1439" s="5"/>
    </row>
    <row r="1440" spans="1:2" ht="15.75" customHeight="1">
      <c r="A1440" s="5"/>
      <c r="B1440" s="5"/>
    </row>
    <row r="1441" spans="1:2" ht="15.75" customHeight="1">
      <c r="A1441" s="5"/>
      <c r="B1441" s="5"/>
    </row>
    <row r="1442" spans="1:2" ht="15.75" customHeight="1">
      <c r="A1442" s="5"/>
      <c r="B1442" s="5"/>
    </row>
    <row r="1443" spans="1:2" ht="15.75" customHeight="1">
      <c r="A1443" s="5"/>
      <c r="B1443" s="5"/>
    </row>
    <row r="1444" spans="1:2" ht="15.75" customHeight="1">
      <c r="A1444" s="5"/>
      <c r="B1444" s="5"/>
    </row>
    <row r="1445" spans="1:2" ht="15.75" customHeight="1">
      <c r="A1445" s="5"/>
      <c r="B1445" s="5"/>
    </row>
    <row r="1446" spans="1:2" ht="15.75" customHeight="1">
      <c r="A1446" s="5"/>
      <c r="B1446" s="5"/>
    </row>
    <row r="1447" spans="1:2" ht="15.75" customHeight="1">
      <c r="A1447" s="5"/>
      <c r="B1447" s="5"/>
    </row>
    <row r="1448" spans="1:2" ht="15.75" customHeight="1">
      <c r="A1448" s="5"/>
      <c r="B1448" s="5"/>
    </row>
    <row r="1449" spans="1:2" ht="15.75" customHeight="1">
      <c r="A1449" s="5"/>
      <c r="B1449" s="5"/>
    </row>
    <row r="1450" spans="1:2" ht="15.75" customHeight="1">
      <c r="A1450" s="5"/>
      <c r="B1450" s="5"/>
    </row>
    <row r="1451" spans="1:2" ht="15.75" customHeight="1">
      <c r="A1451" s="5"/>
      <c r="B1451" s="5"/>
    </row>
    <row r="1452" spans="1:2" ht="15.75" customHeight="1">
      <c r="A1452" s="5"/>
      <c r="B1452" s="5"/>
    </row>
    <row r="1453" spans="1:2" ht="15.75" customHeight="1">
      <c r="A1453" s="5"/>
      <c r="B1453" s="5"/>
    </row>
    <row r="1454" spans="1:2" ht="15.75" customHeight="1">
      <c r="A1454" s="5"/>
      <c r="B1454" s="5"/>
    </row>
    <row r="1455" spans="1:2" ht="15.75" customHeight="1">
      <c r="A1455" s="5"/>
      <c r="B1455" s="5"/>
    </row>
    <row r="1456" spans="1:2" ht="15.75" customHeight="1">
      <c r="A1456" s="5"/>
      <c r="B1456" s="5"/>
    </row>
    <row r="1457" spans="1:2" ht="15.75" customHeight="1">
      <c r="A1457" s="5"/>
      <c r="B1457" s="5"/>
    </row>
    <row r="1458" spans="1:2" ht="15.75" customHeight="1">
      <c r="A1458" s="5"/>
      <c r="B1458" s="5"/>
    </row>
    <row r="1459" spans="1:2" ht="15.75" customHeight="1">
      <c r="A1459" s="5"/>
      <c r="B1459" s="5"/>
    </row>
    <row r="1460" spans="1:2" ht="15.75" customHeight="1">
      <c r="A1460" s="5"/>
      <c r="B1460" s="5"/>
    </row>
    <row r="1461" spans="1:2" ht="15.75" customHeight="1">
      <c r="A1461" s="5"/>
      <c r="B1461" s="5"/>
    </row>
    <row r="1462" spans="1:2" ht="15.75" customHeight="1">
      <c r="A1462" s="5"/>
      <c r="B1462" s="5"/>
    </row>
    <row r="1463" spans="1:2" ht="15.75" customHeight="1">
      <c r="A1463" s="5"/>
      <c r="B1463" s="5"/>
    </row>
    <row r="1464" spans="1:2" ht="15.75" customHeight="1">
      <c r="A1464" s="5"/>
      <c r="B1464" s="5"/>
    </row>
    <row r="1465" spans="1:2" ht="15.75" customHeight="1">
      <c r="A1465" s="5"/>
      <c r="B1465" s="5"/>
    </row>
    <row r="1466" spans="1:2" ht="15.75" customHeight="1">
      <c r="A1466" s="5"/>
      <c r="B1466" s="5"/>
    </row>
    <row r="1467" spans="1:2" ht="15.75" customHeight="1">
      <c r="A1467" s="5"/>
      <c r="B1467" s="5"/>
    </row>
    <row r="1468" spans="1:2" ht="15.75" customHeight="1">
      <c r="A1468" s="5"/>
      <c r="B1468" s="5"/>
    </row>
    <row r="1469" spans="1:2" ht="15.75" customHeight="1">
      <c r="A1469" s="5"/>
      <c r="B1469" s="5"/>
    </row>
    <row r="1470" spans="1:2" ht="15.75" customHeight="1">
      <c r="A1470" s="5"/>
      <c r="B1470" s="5"/>
    </row>
    <row r="1471" spans="1:2" ht="15.75" customHeight="1">
      <c r="A1471" s="5"/>
      <c r="B1471" s="5"/>
    </row>
    <row r="1472" spans="1:2" ht="15.75" customHeight="1">
      <c r="A1472" s="5"/>
      <c r="B1472" s="5"/>
    </row>
    <row r="1473" spans="1:2" ht="15.75" customHeight="1">
      <c r="A1473" s="5"/>
      <c r="B1473" s="5"/>
    </row>
    <row r="1474" spans="1:2" ht="15.75" customHeight="1">
      <c r="A1474" s="5"/>
      <c r="B1474" s="5"/>
    </row>
    <row r="1475" spans="1:2" ht="15.75" customHeight="1">
      <c r="A1475" s="5"/>
      <c r="B1475" s="5"/>
    </row>
    <row r="1476" spans="1:2" ht="15.75" customHeight="1">
      <c r="A1476" s="5"/>
      <c r="B1476" s="5"/>
    </row>
    <row r="1477" spans="1:2" ht="15.75" customHeight="1">
      <c r="A1477" s="5"/>
      <c r="B1477" s="5"/>
    </row>
    <row r="1478" spans="1:2" ht="15.75" customHeight="1">
      <c r="A1478" s="5"/>
      <c r="B1478" s="5"/>
    </row>
    <row r="1479" spans="1:2" ht="15.75" customHeight="1">
      <c r="A1479" s="5"/>
      <c r="B1479" s="5"/>
    </row>
    <row r="1480" spans="1:2" ht="15.75" customHeight="1">
      <c r="A1480" s="5"/>
      <c r="B1480" s="5"/>
    </row>
    <row r="1481" spans="1:2" ht="15.75" customHeight="1">
      <c r="A1481" s="5"/>
      <c r="B1481" s="5"/>
    </row>
    <row r="1482" spans="1:2" ht="15.75" customHeight="1">
      <c r="A1482" s="5"/>
      <c r="B1482" s="5"/>
    </row>
    <row r="1483" spans="1:2" ht="15.75" customHeight="1">
      <c r="A1483" s="5"/>
      <c r="B1483" s="5"/>
    </row>
    <row r="1484" spans="1:2" ht="15.75" customHeight="1">
      <c r="A1484" s="5"/>
      <c r="B1484" s="5"/>
    </row>
    <row r="1485" spans="1:2" ht="15.75" customHeight="1">
      <c r="A1485" s="5"/>
      <c r="B1485" s="5"/>
    </row>
    <row r="1486" spans="1:2" ht="15.75" customHeight="1">
      <c r="A1486" s="5"/>
      <c r="B1486" s="5"/>
    </row>
    <row r="1487" spans="1:2" ht="15.75" customHeight="1">
      <c r="A1487" s="5"/>
      <c r="B1487" s="5"/>
    </row>
    <row r="1488" spans="1:2" ht="15.75" customHeight="1">
      <c r="A1488" s="5"/>
      <c r="B1488" s="5"/>
    </row>
    <row r="1489" spans="1:2" ht="15.75" customHeight="1">
      <c r="A1489" s="5"/>
      <c r="B1489" s="5"/>
    </row>
    <row r="1490" spans="1:2" ht="15.75" customHeight="1">
      <c r="A1490" s="5"/>
      <c r="B1490" s="5"/>
    </row>
    <row r="1491" spans="1:2" ht="15.75" customHeight="1">
      <c r="A1491" s="5"/>
      <c r="B1491" s="5"/>
    </row>
    <row r="1492" spans="1:2" ht="15.75" customHeight="1">
      <c r="A1492" s="5"/>
      <c r="B1492" s="5"/>
    </row>
    <row r="1493" spans="1:2" ht="15.75" customHeight="1">
      <c r="A1493" s="5"/>
      <c r="B1493" s="5"/>
    </row>
    <row r="1494" spans="1:2" ht="15.75" customHeight="1">
      <c r="A1494" s="5"/>
      <c r="B1494" s="5"/>
    </row>
    <row r="1495" spans="1:2" ht="15.75" customHeight="1">
      <c r="A1495" s="5"/>
      <c r="B1495" s="5"/>
    </row>
    <row r="1496" spans="1:2" ht="15.75" customHeight="1">
      <c r="A1496" s="5"/>
      <c r="B1496" s="5"/>
    </row>
    <row r="1497" spans="1:2" ht="15.75" customHeight="1">
      <c r="A1497" s="5"/>
      <c r="B1497" s="5"/>
    </row>
    <row r="1498" spans="1:2" ht="15.75" customHeight="1">
      <c r="A1498" s="5"/>
      <c r="B1498" s="5"/>
    </row>
    <row r="1499" spans="1:2" ht="15.75" customHeight="1">
      <c r="A1499" s="5"/>
      <c r="B1499" s="5"/>
    </row>
    <row r="1500" spans="1:2" ht="15.75" customHeight="1">
      <c r="A1500" s="5"/>
      <c r="B1500" s="5"/>
    </row>
    <row r="1501" spans="1:2" ht="15.75" customHeight="1">
      <c r="A1501" s="5"/>
      <c r="B1501" s="5"/>
    </row>
    <row r="1502" spans="1:2" ht="15.75" customHeight="1">
      <c r="A1502" s="5"/>
      <c r="B1502" s="5"/>
    </row>
    <row r="1503" spans="1:2" ht="15.75" customHeight="1">
      <c r="A1503" s="5"/>
      <c r="B1503" s="5"/>
    </row>
    <row r="1504" spans="1:2" ht="15.75" customHeight="1">
      <c r="A1504" s="5"/>
      <c r="B1504" s="5"/>
    </row>
    <row r="1505" spans="1:2" ht="15.75" customHeight="1">
      <c r="A1505" s="5"/>
      <c r="B1505" s="5"/>
    </row>
    <row r="1506" spans="1:2" ht="15.75" customHeight="1">
      <c r="A1506" s="5"/>
      <c r="B1506" s="5"/>
    </row>
    <row r="1507" spans="1:2" ht="15.75" customHeight="1">
      <c r="A1507" s="5"/>
      <c r="B1507" s="5"/>
    </row>
    <row r="1508" spans="1:2" ht="15.75" customHeight="1">
      <c r="A1508" s="5"/>
      <c r="B1508" s="5"/>
    </row>
    <row r="1509" spans="1:2" ht="15.75" customHeight="1">
      <c r="A1509" s="5"/>
      <c r="B1509" s="5"/>
    </row>
    <row r="1510" spans="1:2" ht="15.75" customHeight="1">
      <c r="A1510" s="5"/>
      <c r="B1510" s="5"/>
    </row>
    <row r="1511" spans="1:2" ht="15.75" customHeight="1">
      <c r="A1511" s="5"/>
      <c r="B1511" s="5"/>
    </row>
    <row r="1512" spans="1:2" ht="15.75" customHeight="1">
      <c r="A1512" s="5"/>
      <c r="B1512" s="5"/>
    </row>
    <row r="1513" spans="1:2" ht="15.75" customHeight="1">
      <c r="A1513" s="5"/>
      <c r="B1513" s="5"/>
    </row>
    <row r="1514" spans="1:2" ht="15.75" customHeight="1">
      <c r="A1514" s="5"/>
      <c r="B1514" s="5"/>
    </row>
    <row r="1515" spans="1:2" ht="15.75" customHeight="1">
      <c r="A1515" s="5"/>
      <c r="B1515" s="5"/>
    </row>
    <row r="1516" spans="1:2" ht="15.75" customHeight="1">
      <c r="A1516" s="5"/>
      <c r="B1516" s="5"/>
    </row>
  </sheetData>
  <mergeCells count="36">
    <mergeCell ref="A1:G1"/>
    <mergeCell ref="G46:G52"/>
    <mergeCell ref="G53:G59"/>
    <mergeCell ref="G60:G66"/>
    <mergeCell ref="G2:G3"/>
    <mergeCell ref="G11:G17"/>
    <mergeCell ref="G18:G24"/>
    <mergeCell ref="G25:G31"/>
    <mergeCell ref="G32:G38"/>
    <mergeCell ref="G39:G45"/>
    <mergeCell ref="G4:G10"/>
    <mergeCell ref="G67:G73"/>
    <mergeCell ref="G74:G80"/>
    <mergeCell ref="G81:G87"/>
    <mergeCell ref="G88:G94"/>
    <mergeCell ref="G95:G101"/>
    <mergeCell ref="G102:G108"/>
    <mergeCell ref="G109:G115"/>
    <mergeCell ref="G116:G122"/>
    <mergeCell ref="G123:G129"/>
    <mergeCell ref="G130:G136"/>
    <mergeCell ref="G137:G143"/>
    <mergeCell ref="G144:G150"/>
    <mergeCell ref="G151:G157"/>
    <mergeCell ref="G158:G164"/>
    <mergeCell ref="G165:G171"/>
    <mergeCell ref="G172:G178"/>
    <mergeCell ref="G179:G185"/>
    <mergeCell ref="G186:G192"/>
    <mergeCell ref="G193:G199"/>
    <mergeCell ref="G200:G206"/>
    <mergeCell ref="G207:G213"/>
    <mergeCell ref="G214:G220"/>
    <mergeCell ref="G221:G227"/>
    <mergeCell ref="G228:G234"/>
    <mergeCell ref="G235:G241"/>
  </mergeCells>
  <phoneticPr fontId="7" type="noConversion"/>
  <conditionalFormatting sqref="A4:F27 A29:F30 A28:B28 A32:F246 A31:B31 F31 F28">
    <cfRule type="expression" dxfId="52" priority="1">
      <formula>$B4=TODAY()</formula>
    </cfRule>
  </conditionalFormatting>
  <conditionalFormatting sqref="C31:E31">
    <cfRule type="expression" dxfId="51" priority="160">
      <formula>$B28=TODAY()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A13B-F3F5-406D-9C82-CDDC1862C80F}">
  <dimension ref="A1:J6"/>
  <sheetViews>
    <sheetView workbookViewId="0">
      <selection activeCell="A7" sqref="A7"/>
    </sheetView>
  </sheetViews>
  <sheetFormatPr defaultRowHeight="13.15"/>
  <cols>
    <col min="1" max="1" width="12.28515625" bestFit="1" customWidth="1"/>
    <col min="3" max="5" width="17.7109375" style="41" customWidth="1"/>
    <col min="6" max="6" width="12.42578125" style="41" customWidth="1"/>
    <col min="7" max="7" width="11.7109375" style="281" customWidth="1"/>
    <col min="8" max="8" width="13.5703125" style="41" customWidth="1"/>
    <col min="9" max="9" width="15.140625" customWidth="1"/>
    <col min="10" max="10" width="18.28515625" customWidth="1"/>
  </cols>
  <sheetData>
    <row r="1" spans="1:10">
      <c r="A1" s="88" t="s">
        <v>88</v>
      </c>
      <c r="B1" s="88" t="s">
        <v>89</v>
      </c>
      <c r="C1" s="88" t="s">
        <v>90</v>
      </c>
      <c r="D1" s="88" t="s">
        <v>91</v>
      </c>
      <c r="E1" s="280" t="s">
        <v>92</v>
      </c>
      <c r="F1" s="88" t="s">
        <v>93</v>
      </c>
      <c r="G1" s="88" t="s">
        <v>94</v>
      </c>
      <c r="H1" s="88" t="s">
        <v>95</v>
      </c>
      <c r="I1" s="3"/>
      <c r="J1" s="3"/>
    </row>
    <row r="2" spans="1:10">
      <c r="A2" s="88" t="s">
        <v>96</v>
      </c>
      <c r="B2" s="88" t="s">
        <v>33</v>
      </c>
      <c r="C2" s="88" t="s">
        <v>97</v>
      </c>
      <c r="D2" s="130">
        <v>4</v>
      </c>
      <c r="E2" s="280">
        <v>2</v>
      </c>
      <c r="F2" s="130">
        <f>D2/E2</f>
        <v>2</v>
      </c>
      <c r="G2" s="41"/>
      <c r="I2" s="3"/>
      <c r="J2" s="3"/>
    </row>
    <row r="3" spans="1:10">
      <c r="A3" s="88" t="s">
        <v>98</v>
      </c>
      <c r="B3" s="41"/>
      <c r="D3" s="129">
        <v>8</v>
      </c>
      <c r="E3" s="281">
        <v>3</v>
      </c>
      <c r="F3" s="129">
        <f>D3/E3</f>
        <v>2.6666666666666665</v>
      </c>
      <c r="G3" s="41"/>
      <c r="I3" s="3"/>
      <c r="J3" s="3"/>
    </row>
    <row r="4" spans="1:10">
      <c r="A4" s="88" t="s">
        <v>99</v>
      </c>
      <c r="B4" s="41"/>
      <c r="D4" s="129">
        <v>2</v>
      </c>
      <c r="E4" s="281">
        <v>1</v>
      </c>
      <c r="F4" s="129">
        <f>D4/E4</f>
        <v>2</v>
      </c>
      <c r="G4" s="41"/>
      <c r="I4" s="3"/>
      <c r="J4" s="3"/>
    </row>
    <row r="5" spans="1:10">
      <c r="A5" s="88" t="s">
        <v>100</v>
      </c>
      <c r="B5" s="41"/>
      <c r="D5" s="129">
        <v>3</v>
      </c>
      <c r="E5" s="281">
        <v>1</v>
      </c>
      <c r="F5" s="129">
        <f>D5/E5</f>
        <v>3</v>
      </c>
      <c r="G5" s="41"/>
      <c r="I5" s="3"/>
      <c r="J5" s="3"/>
    </row>
    <row r="6" spans="1:10">
      <c r="A6" s="88" t="s">
        <v>101</v>
      </c>
      <c r="B6" s="88"/>
      <c r="C6" s="88"/>
      <c r="E6" s="287"/>
      <c r="F6" s="41" t="e">
        <f>D6/E6</f>
        <v>#DIV/0!</v>
      </c>
      <c r="H6" s="181"/>
      <c r="I6" s="41"/>
      <c r="J6" s="4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CC4E-B609-42E2-8B0F-8EAFDA0AF81A}">
  <dimension ref="A3:B4"/>
  <sheetViews>
    <sheetView workbookViewId="0">
      <selection activeCell="A3" sqref="A3"/>
    </sheetView>
  </sheetViews>
  <sheetFormatPr defaultRowHeight="13.15"/>
  <cols>
    <col min="1" max="1" width="10" bestFit="1" customWidth="1"/>
    <col min="2" max="2" width="25" bestFit="1" customWidth="1"/>
  </cols>
  <sheetData>
    <row r="3" spans="1:2">
      <c r="A3" s="288" t="s">
        <v>102</v>
      </c>
      <c r="B3" s="3" t="s">
        <v>103</v>
      </c>
    </row>
    <row r="4" spans="1:2">
      <c r="A4" s="3" t="s">
        <v>96</v>
      </c>
      <c r="B4" s="12">
        <v>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B685-8834-469B-A909-679D5978B416}">
  <dimension ref="A1:F13"/>
  <sheetViews>
    <sheetView tabSelected="1" workbookViewId="0">
      <selection activeCell="I6" sqref="I6"/>
    </sheetView>
  </sheetViews>
  <sheetFormatPr defaultRowHeight="13.15"/>
  <cols>
    <col min="1" max="1" width="14.42578125" customWidth="1"/>
    <col min="2" max="2" width="20.28515625" customWidth="1"/>
    <col min="3" max="3" width="12" style="3" customWidth="1"/>
    <col min="4" max="4" width="13.7109375" style="274" customWidth="1"/>
  </cols>
  <sheetData>
    <row r="1" spans="1:6" ht="14.45" thickBot="1">
      <c r="A1" s="276" t="s">
        <v>102</v>
      </c>
      <c r="B1" s="277" t="s">
        <v>104</v>
      </c>
      <c r="C1" s="285" t="s">
        <v>93</v>
      </c>
      <c r="D1" s="278" t="s">
        <v>105</v>
      </c>
      <c r="E1" s="279" t="s">
        <v>106</v>
      </c>
      <c r="F1" s="289" t="s">
        <v>89</v>
      </c>
    </row>
    <row r="2" spans="1:6">
      <c r="A2" s="3" t="s">
        <v>96</v>
      </c>
      <c r="B2" s="286">
        <v>2</v>
      </c>
      <c r="C2" s="274">
        <f>VLOOKUP(A2,'Database components'!A:F,6,FALSE)</f>
        <v>2</v>
      </c>
      <c r="D2" s="274">
        <f>C2*B2</f>
        <v>4</v>
      </c>
      <c r="E2" s="3"/>
      <c r="F2" s="3" t="str">
        <f>VLOOKUP(A2,'Database components'!A:F,2,FALSE)</f>
        <v>Sensors</v>
      </c>
    </row>
    <row r="3" spans="1:6">
      <c r="A3" s="3" t="s">
        <v>96</v>
      </c>
      <c r="B3" s="286">
        <v>3</v>
      </c>
      <c r="C3" s="274">
        <f>VLOOKUP(A3,'Database components'!A:F,6,FALSE)</f>
        <v>2</v>
      </c>
      <c r="D3" s="274">
        <f t="shared" ref="D3:D13" si="0">C3*B3</f>
        <v>6</v>
      </c>
      <c r="E3" s="3"/>
      <c r="F3" s="3" t="str">
        <f>VLOOKUP(A3,'Database components'!A:F,2,FALSE)</f>
        <v>Sensors</v>
      </c>
    </row>
    <row r="4" spans="1:6">
      <c r="A4" s="3" t="s">
        <v>98</v>
      </c>
      <c r="B4" s="286">
        <v>1</v>
      </c>
      <c r="C4" s="274">
        <f>VLOOKUP(A4,'Database components'!A:F,6,FALSE)</f>
        <v>2.6666666666666665</v>
      </c>
      <c r="D4" s="274">
        <f t="shared" si="0"/>
        <v>2.6666666666666665</v>
      </c>
      <c r="E4" s="3"/>
      <c r="F4" s="3">
        <f>VLOOKUP(A4,'Database components'!A:F,2,FALSE)</f>
        <v>0</v>
      </c>
    </row>
    <row r="5" spans="1:6">
      <c r="A5" s="3" t="s">
        <v>96</v>
      </c>
      <c r="B5" s="286">
        <v>5</v>
      </c>
      <c r="C5" s="274">
        <f>VLOOKUP(A5,'Database components'!A:F,6,FALSE)</f>
        <v>2</v>
      </c>
      <c r="D5" s="274">
        <f t="shared" si="0"/>
        <v>10</v>
      </c>
      <c r="E5" s="3"/>
      <c r="F5" s="3" t="str">
        <f>VLOOKUP(A5,'Database components'!A:F,2,FALSE)</f>
        <v>Sensors</v>
      </c>
    </row>
    <row r="6" spans="1:6">
      <c r="A6" s="3" t="s">
        <v>96</v>
      </c>
      <c r="B6" s="286">
        <v>6</v>
      </c>
      <c r="C6" s="274">
        <f>VLOOKUP(A6,'Database components'!A:F,6,FALSE)</f>
        <v>2</v>
      </c>
      <c r="D6" s="274">
        <f t="shared" si="0"/>
        <v>12</v>
      </c>
      <c r="E6" s="3"/>
      <c r="F6" s="3" t="str">
        <f>VLOOKUP(A6,'Database components'!A:F,2,FALSE)</f>
        <v>Sensors</v>
      </c>
    </row>
    <row r="7" spans="1:6">
      <c r="A7" s="3" t="s">
        <v>96</v>
      </c>
      <c r="B7" s="286">
        <v>7</v>
      </c>
      <c r="C7" s="274">
        <f>VLOOKUP(A7,'Database components'!A:F,6,FALSE)</f>
        <v>2</v>
      </c>
      <c r="D7" s="274">
        <f t="shared" si="0"/>
        <v>14</v>
      </c>
      <c r="E7" s="3"/>
      <c r="F7" s="3" t="str">
        <f>VLOOKUP(A7,'Database components'!A:F,2,FALSE)</f>
        <v>Sensors</v>
      </c>
    </row>
    <row r="8" spans="1:6">
      <c r="A8" s="3" t="s">
        <v>99</v>
      </c>
      <c r="B8" s="286">
        <v>8</v>
      </c>
      <c r="C8" s="274">
        <f>VLOOKUP(A8,'Database components'!A:F,6,FALSE)</f>
        <v>2</v>
      </c>
      <c r="D8" s="274">
        <f t="shared" si="0"/>
        <v>16</v>
      </c>
      <c r="E8" s="3"/>
      <c r="F8" s="3">
        <f>VLOOKUP(A8,'Database components'!A:F,2,FALSE)</f>
        <v>0</v>
      </c>
    </row>
    <row r="9" spans="1:6">
      <c r="A9" s="3" t="s">
        <v>100</v>
      </c>
      <c r="B9" s="286">
        <v>9</v>
      </c>
      <c r="C9" s="274">
        <f>VLOOKUP(A9,'Database components'!A:F,6,FALSE)</f>
        <v>3</v>
      </c>
      <c r="D9" s="274">
        <f t="shared" si="0"/>
        <v>27</v>
      </c>
      <c r="E9" s="3"/>
      <c r="F9" s="3">
        <f>VLOOKUP(A9,'Database components'!A:F,2,FALSE)</f>
        <v>0</v>
      </c>
    </row>
    <row r="10" spans="1:6">
      <c r="A10" s="3" t="s">
        <v>96</v>
      </c>
      <c r="B10" s="286">
        <v>10</v>
      </c>
      <c r="C10" s="274">
        <f>VLOOKUP(A10,'Database components'!A:F,6,FALSE)</f>
        <v>2</v>
      </c>
      <c r="D10" s="274">
        <f t="shared" si="0"/>
        <v>20</v>
      </c>
      <c r="E10" s="3"/>
      <c r="F10" s="3" t="str">
        <f>VLOOKUP(A10,'Database components'!A:F,2,FALSE)</f>
        <v>Sensors</v>
      </c>
    </row>
    <row r="11" spans="1:6">
      <c r="A11" s="3" t="s">
        <v>96</v>
      </c>
      <c r="B11" s="286">
        <v>11</v>
      </c>
      <c r="C11" s="274">
        <f>VLOOKUP(A11,'Database components'!A:F,6,FALSE)</f>
        <v>2</v>
      </c>
      <c r="D11" s="274">
        <f t="shared" si="0"/>
        <v>22</v>
      </c>
      <c r="E11" s="3"/>
      <c r="F11" s="3" t="str">
        <f>VLOOKUP(A11,'Database components'!A:F,2,FALSE)</f>
        <v>Sensors</v>
      </c>
    </row>
    <row r="12" spans="1:6">
      <c r="A12" s="3" t="s">
        <v>96</v>
      </c>
      <c r="B12" s="286">
        <v>12</v>
      </c>
      <c r="C12" s="274">
        <f>VLOOKUP(A12,'Database components'!A:F,6,FALSE)</f>
        <v>2</v>
      </c>
      <c r="D12" s="274">
        <f t="shared" si="0"/>
        <v>24</v>
      </c>
      <c r="E12" s="3"/>
      <c r="F12" s="3" t="str">
        <f>VLOOKUP(A12,'Database components'!A:F,2,FALSE)</f>
        <v>Sensors</v>
      </c>
    </row>
    <row r="13" spans="1:6">
      <c r="A13" s="3" t="s">
        <v>98</v>
      </c>
      <c r="B13" s="286">
        <v>13</v>
      </c>
      <c r="C13" s="274">
        <f>VLOOKUP(A13,'Database components'!A:F,6,FALSE)</f>
        <v>2.6666666666666665</v>
      </c>
      <c r="D13" s="274">
        <f t="shared" si="0"/>
        <v>34.666666666666664</v>
      </c>
      <c r="E13" s="3"/>
      <c r="F13" s="3">
        <f>VLOOKUP(A13,'Database components'!A:F,2,FALSE)</f>
        <v>0</v>
      </c>
    </row>
  </sheetData>
  <dataValidations count="1">
    <dataValidation type="list" allowBlank="1" showInputMessage="1" showErrorMessage="1" sqref="A2:A13" xr:uid="{CCF52893-0A40-4BF3-B8DE-60D4355004DE}">
      <formula1>Components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AE92-83D4-4AEC-9532-21A7A4A60783}">
  <dimension ref="A1:D2"/>
  <sheetViews>
    <sheetView workbookViewId="0">
      <selection activeCell="B9" sqref="B9"/>
    </sheetView>
  </sheetViews>
  <sheetFormatPr defaultRowHeight="13.15"/>
  <cols>
    <col min="1" max="1" width="13.85546875" customWidth="1"/>
    <col min="2" max="2" width="17.28515625" customWidth="1"/>
    <col min="3" max="3" width="12.28515625" customWidth="1"/>
  </cols>
  <sheetData>
    <row r="1" spans="1:4">
      <c r="A1" s="38"/>
      <c r="B1" s="38"/>
      <c r="C1" s="38"/>
      <c r="D1" s="38"/>
    </row>
    <row r="2" spans="1:4">
      <c r="A2" s="38"/>
      <c r="B2" s="38"/>
      <c r="C2" s="3"/>
      <c r="D2" s="27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96FD-7507-4715-9FED-59188C9A2ED7}">
  <dimension ref="A1:D2"/>
  <sheetViews>
    <sheetView workbookViewId="0">
      <selection activeCell="B9" sqref="B9"/>
    </sheetView>
  </sheetViews>
  <sheetFormatPr defaultRowHeight="13.15"/>
  <cols>
    <col min="1" max="1" width="14.28515625" customWidth="1"/>
    <col min="2" max="2" width="10.5703125" customWidth="1"/>
    <col min="3" max="3" width="14.28515625" customWidth="1"/>
  </cols>
  <sheetData>
    <row r="1" spans="1:4">
      <c r="A1" s="38"/>
      <c r="B1" s="38"/>
      <c r="C1" s="38"/>
      <c r="D1" s="38"/>
    </row>
    <row r="2" spans="1:4">
      <c r="A2" s="38"/>
      <c r="B2" s="38"/>
      <c r="C2" s="3"/>
      <c r="D2" s="27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B69-AF2E-4752-9C44-83CA44826093}">
  <dimension ref="A1:H55"/>
  <sheetViews>
    <sheetView workbookViewId="0">
      <selection activeCell="J20" sqref="J20"/>
    </sheetView>
  </sheetViews>
  <sheetFormatPr defaultColWidth="8.85546875" defaultRowHeight="13.15"/>
  <cols>
    <col min="1" max="2" width="7.7109375" style="181" customWidth="1"/>
    <col min="3" max="3" width="8.85546875" style="181"/>
    <col min="4" max="4" width="11.28515625" style="12" customWidth="1"/>
    <col min="5" max="7" width="8.85546875" style="12"/>
    <col min="8" max="8" width="11.85546875" style="12" customWidth="1"/>
    <col min="9" max="16384" width="8.85546875" style="12"/>
  </cols>
  <sheetData>
    <row r="1" spans="1:8" ht="13.9" thickBot="1">
      <c r="A1" s="180" t="s">
        <v>107</v>
      </c>
      <c r="B1" s="180" t="s">
        <v>108</v>
      </c>
      <c r="C1" s="180" t="s">
        <v>109</v>
      </c>
      <c r="D1" s="185" t="s">
        <v>110</v>
      </c>
      <c r="E1" s="184" t="s">
        <v>107</v>
      </c>
      <c r="F1" s="184" t="s">
        <v>108</v>
      </c>
      <c r="G1" s="184" t="s">
        <v>109</v>
      </c>
      <c r="H1" s="185" t="s">
        <v>110</v>
      </c>
    </row>
    <row r="2" spans="1:8">
      <c r="A2" s="181">
        <v>1</v>
      </c>
      <c r="B2" s="181">
        <v>15</v>
      </c>
      <c r="C2" s="180" t="s">
        <v>111</v>
      </c>
      <c r="D2" s="308">
        <v>1</v>
      </c>
      <c r="E2" s="182">
        <v>5</v>
      </c>
      <c r="F2" s="182">
        <v>15</v>
      </c>
      <c r="G2" s="182" t="s">
        <v>112</v>
      </c>
      <c r="H2" s="308">
        <v>8</v>
      </c>
    </row>
    <row r="3" spans="1:8">
      <c r="A3" s="181">
        <v>1</v>
      </c>
      <c r="B3" s="181">
        <v>14</v>
      </c>
      <c r="C3" s="180" t="s">
        <v>113</v>
      </c>
      <c r="D3" s="308"/>
      <c r="E3" s="183">
        <v>5</v>
      </c>
      <c r="F3" s="183">
        <v>14</v>
      </c>
      <c r="G3" s="183" t="s">
        <v>114</v>
      </c>
      <c r="H3" s="308"/>
    </row>
    <row r="4" spans="1:8">
      <c r="A4" s="181">
        <v>1</v>
      </c>
      <c r="B4" s="181">
        <v>13</v>
      </c>
      <c r="C4" s="180" t="s">
        <v>115</v>
      </c>
      <c r="D4" s="308"/>
      <c r="E4" s="182">
        <v>5</v>
      </c>
      <c r="F4" s="182">
        <v>13</v>
      </c>
      <c r="G4" s="182" t="s">
        <v>116</v>
      </c>
      <c r="H4" s="308"/>
    </row>
    <row r="5" spans="1:8">
      <c r="A5" s="181">
        <v>1</v>
      </c>
      <c r="B5" s="181">
        <v>12</v>
      </c>
      <c r="C5" s="180" t="s">
        <v>117</v>
      </c>
      <c r="D5" s="308"/>
      <c r="E5" s="183">
        <v>5</v>
      </c>
      <c r="F5" s="183">
        <v>12</v>
      </c>
      <c r="G5" s="183" t="s">
        <v>118</v>
      </c>
      <c r="H5" s="308"/>
    </row>
    <row r="6" spans="1:8">
      <c r="A6" s="181">
        <v>1</v>
      </c>
      <c r="B6" s="181">
        <v>11</v>
      </c>
      <c r="C6" s="180" t="s">
        <v>119</v>
      </c>
      <c r="D6" s="308"/>
      <c r="E6" s="182">
        <v>5</v>
      </c>
      <c r="F6" s="182">
        <v>11</v>
      </c>
      <c r="G6" s="182" t="s">
        <v>120</v>
      </c>
      <c r="H6" s="308"/>
    </row>
    <row r="7" spans="1:8">
      <c r="A7" s="181">
        <v>1</v>
      </c>
      <c r="B7" s="181">
        <v>10</v>
      </c>
      <c r="C7" s="180" t="s">
        <v>121</v>
      </c>
      <c r="D7" s="308"/>
      <c r="E7" s="183">
        <v>5</v>
      </c>
      <c r="F7" s="183">
        <v>10</v>
      </c>
      <c r="G7" s="183" t="s">
        <v>122</v>
      </c>
      <c r="H7" s="308"/>
    </row>
    <row r="8" spans="1:8">
      <c r="A8" s="181">
        <v>2</v>
      </c>
      <c r="B8" s="181">
        <v>15</v>
      </c>
      <c r="C8" s="180" t="s">
        <v>123</v>
      </c>
      <c r="D8" s="308">
        <v>2</v>
      </c>
      <c r="E8" s="182">
        <v>6</v>
      </c>
      <c r="F8" s="182">
        <v>15</v>
      </c>
      <c r="G8" s="182" t="s">
        <v>124</v>
      </c>
      <c r="H8" s="308">
        <v>7</v>
      </c>
    </row>
    <row r="9" spans="1:8">
      <c r="A9" s="181">
        <v>2</v>
      </c>
      <c r="B9" s="181">
        <v>14</v>
      </c>
      <c r="C9" s="180" t="s">
        <v>125</v>
      </c>
      <c r="D9" s="308"/>
      <c r="E9" s="183">
        <v>6</v>
      </c>
      <c r="F9" s="183">
        <v>14</v>
      </c>
      <c r="G9" s="183" t="s">
        <v>126</v>
      </c>
      <c r="H9" s="308"/>
    </row>
    <row r="10" spans="1:8">
      <c r="A10" s="181">
        <v>2</v>
      </c>
      <c r="B10" s="181">
        <v>13</v>
      </c>
      <c r="C10" s="180" t="s">
        <v>127</v>
      </c>
      <c r="D10" s="308"/>
      <c r="E10" s="182">
        <v>6</v>
      </c>
      <c r="F10" s="182">
        <v>13</v>
      </c>
      <c r="G10" s="182" t="s">
        <v>128</v>
      </c>
      <c r="H10" s="308"/>
    </row>
    <row r="11" spans="1:8">
      <c r="A11" s="181">
        <v>2</v>
      </c>
      <c r="B11" s="181">
        <v>12</v>
      </c>
      <c r="C11" s="180" t="s">
        <v>129</v>
      </c>
      <c r="D11" s="308"/>
      <c r="E11" s="183">
        <v>6</v>
      </c>
      <c r="F11" s="183">
        <v>12</v>
      </c>
      <c r="G11" s="183" t="s">
        <v>130</v>
      </c>
      <c r="H11" s="308"/>
    </row>
    <row r="12" spans="1:8">
      <c r="A12" s="181">
        <v>2</v>
      </c>
      <c r="B12" s="181">
        <v>11</v>
      </c>
      <c r="C12" s="180" t="s">
        <v>131</v>
      </c>
      <c r="D12" s="308"/>
      <c r="E12" s="182">
        <v>6</v>
      </c>
      <c r="F12" s="182">
        <v>11</v>
      </c>
      <c r="G12" s="182" t="s">
        <v>132</v>
      </c>
      <c r="H12" s="308"/>
    </row>
    <row r="13" spans="1:8">
      <c r="A13" s="181">
        <v>2</v>
      </c>
      <c r="B13" s="181">
        <v>10</v>
      </c>
      <c r="C13" s="180" t="s">
        <v>133</v>
      </c>
      <c r="D13" s="308"/>
      <c r="E13" s="183">
        <v>6</v>
      </c>
      <c r="F13" s="183">
        <v>10</v>
      </c>
      <c r="G13" s="183" t="s">
        <v>134</v>
      </c>
      <c r="H13" s="308"/>
    </row>
    <row r="14" spans="1:8">
      <c r="A14" s="181">
        <v>3</v>
      </c>
      <c r="B14" s="181">
        <v>15</v>
      </c>
      <c r="C14" s="180" t="s">
        <v>135</v>
      </c>
      <c r="D14" s="308">
        <v>4</v>
      </c>
      <c r="E14" s="182">
        <v>7</v>
      </c>
      <c r="F14" s="182">
        <v>15</v>
      </c>
      <c r="G14" s="182" t="s">
        <v>136</v>
      </c>
      <c r="H14" s="308">
        <v>6</v>
      </c>
    </row>
    <row r="15" spans="1:8">
      <c r="A15" s="181">
        <v>3</v>
      </c>
      <c r="B15" s="181">
        <v>14</v>
      </c>
      <c r="C15" s="180" t="s">
        <v>137</v>
      </c>
      <c r="D15" s="308"/>
      <c r="E15" s="183">
        <v>7</v>
      </c>
      <c r="F15" s="183">
        <v>14</v>
      </c>
      <c r="G15" s="183" t="s">
        <v>138</v>
      </c>
      <c r="H15" s="308"/>
    </row>
    <row r="16" spans="1:8">
      <c r="A16" s="181">
        <v>3</v>
      </c>
      <c r="B16" s="181">
        <v>13</v>
      </c>
      <c r="C16" s="180" t="s">
        <v>139</v>
      </c>
      <c r="D16" s="308"/>
      <c r="E16" s="182">
        <v>7</v>
      </c>
      <c r="F16" s="182">
        <v>13</v>
      </c>
      <c r="G16" s="182" t="s">
        <v>140</v>
      </c>
      <c r="H16" s="308"/>
    </row>
    <row r="17" spans="1:8">
      <c r="A17" s="181">
        <v>3</v>
      </c>
      <c r="B17" s="181">
        <v>12</v>
      </c>
      <c r="C17" s="180" t="s">
        <v>141</v>
      </c>
      <c r="D17" s="308"/>
      <c r="E17" s="183">
        <v>7</v>
      </c>
      <c r="F17" s="183">
        <v>12</v>
      </c>
      <c r="G17" s="183" t="s">
        <v>142</v>
      </c>
      <c r="H17" s="308"/>
    </row>
    <row r="18" spans="1:8">
      <c r="A18" s="181">
        <v>3</v>
      </c>
      <c r="B18" s="181">
        <v>11</v>
      </c>
      <c r="C18" s="180" t="s">
        <v>143</v>
      </c>
      <c r="D18" s="308"/>
      <c r="E18" s="182">
        <v>7</v>
      </c>
      <c r="F18" s="182">
        <v>11</v>
      </c>
      <c r="G18" s="182" t="s">
        <v>144</v>
      </c>
      <c r="H18" s="308"/>
    </row>
    <row r="19" spans="1:8">
      <c r="A19" s="181">
        <v>3</v>
      </c>
      <c r="B19" s="181">
        <v>10</v>
      </c>
      <c r="C19" s="180" t="s">
        <v>145</v>
      </c>
      <c r="D19" s="308"/>
      <c r="E19" s="183">
        <v>7</v>
      </c>
      <c r="F19" s="183">
        <v>10</v>
      </c>
      <c r="G19" s="183" t="s">
        <v>146</v>
      </c>
      <c r="H19" s="308"/>
    </row>
    <row r="20" spans="1:8">
      <c r="A20" s="181">
        <v>4</v>
      </c>
      <c r="B20" s="181">
        <v>15</v>
      </c>
      <c r="C20" s="180" t="s">
        <v>147</v>
      </c>
      <c r="D20" s="308">
        <v>9</v>
      </c>
      <c r="E20" s="182">
        <v>8</v>
      </c>
      <c r="F20" s="182">
        <v>15</v>
      </c>
      <c r="G20" s="182" t="s">
        <v>148</v>
      </c>
      <c r="H20" s="308">
        <v>5</v>
      </c>
    </row>
    <row r="21" spans="1:8">
      <c r="A21" s="181">
        <v>4</v>
      </c>
      <c r="B21" s="181">
        <v>14</v>
      </c>
      <c r="C21" s="180" t="s">
        <v>149</v>
      </c>
      <c r="D21" s="308"/>
      <c r="E21" s="183">
        <v>8</v>
      </c>
      <c r="F21" s="183">
        <v>14</v>
      </c>
      <c r="G21" s="183" t="s">
        <v>150</v>
      </c>
      <c r="H21" s="308"/>
    </row>
    <row r="22" spans="1:8">
      <c r="A22" s="181">
        <v>4</v>
      </c>
      <c r="B22" s="181">
        <v>13</v>
      </c>
      <c r="C22" s="180" t="s">
        <v>149</v>
      </c>
      <c r="D22" s="308"/>
      <c r="E22" s="182">
        <v>8</v>
      </c>
      <c r="F22" s="182">
        <v>13</v>
      </c>
      <c r="G22" s="182" t="s">
        <v>151</v>
      </c>
      <c r="H22" s="308"/>
    </row>
    <row r="23" spans="1:8">
      <c r="A23" s="181">
        <v>4</v>
      </c>
      <c r="B23" s="181">
        <v>12</v>
      </c>
      <c r="C23" s="180" t="s">
        <v>149</v>
      </c>
      <c r="D23" s="308"/>
      <c r="E23" s="183">
        <v>8</v>
      </c>
      <c r="F23" s="183">
        <v>12</v>
      </c>
      <c r="G23" s="183" t="s">
        <v>152</v>
      </c>
      <c r="H23" s="308"/>
    </row>
    <row r="24" spans="1:8">
      <c r="A24" s="181">
        <v>4</v>
      </c>
      <c r="B24" s="181">
        <v>11</v>
      </c>
      <c r="C24" s="180" t="s">
        <v>149</v>
      </c>
      <c r="D24" s="308"/>
      <c r="E24" s="182">
        <v>8</v>
      </c>
      <c r="F24" s="182">
        <v>11</v>
      </c>
      <c r="G24" s="182" t="s">
        <v>153</v>
      </c>
      <c r="H24" s="308"/>
    </row>
    <row r="25" spans="1:8">
      <c r="A25" s="181">
        <v>4</v>
      </c>
      <c r="B25" s="181">
        <v>10</v>
      </c>
      <c r="C25" s="180" t="s">
        <v>149</v>
      </c>
      <c r="D25" s="308"/>
      <c r="E25" s="183">
        <v>8</v>
      </c>
      <c r="F25" s="183">
        <v>10</v>
      </c>
      <c r="G25" s="183" t="s">
        <v>154</v>
      </c>
      <c r="H25" s="308"/>
    </row>
    <row r="26" spans="1:8">
      <c r="A26" s="180"/>
      <c r="B26" s="180"/>
      <c r="C26" s="180"/>
      <c r="E26" s="182">
        <v>9</v>
      </c>
      <c r="F26" s="182">
        <v>15</v>
      </c>
      <c r="G26" s="182" t="s">
        <v>155</v>
      </c>
      <c r="H26" s="308">
        <v>3</v>
      </c>
    </row>
    <row r="27" spans="1:8">
      <c r="A27" s="180"/>
      <c r="B27" s="180"/>
      <c r="C27" s="180"/>
      <c r="E27" s="183">
        <v>9</v>
      </c>
      <c r="F27" s="183">
        <v>14</v>
      </c>
      <c r="G27" s="183" t="s">
        <v>156</v>
      </c>
      <c r="H27" s="308"/>
    </row>
    <row r="28" spans="1:8">
      <c r="A28" s="180"/>
      <c r="B28" s="180"/>
      <c r="C28" s="180"/>
      <c r="E28" s="182">
        <v>9</v>
      </c>
      <c r="F28" s="182">
        <v>13</v>
      </c>
      <c r="G28" s="182" t="s">
        <v>157</v>
      </c>
      <c r="H28" s="308"/>
    </row>
    <row r="29" spans="1:8">
      <c r="A29" s="180"/>
      <c r="B29" s="180"/>
      <c r="C29" s="180"/>
      <c r="E29" s="183">
        <v>9</v>
      </c>
      <c r="F29" s="183">
        <v>12</v>
      </c>
      <c r="G29" s="183" t="s">
        <v>158</v>
      </c>
      <c r="H29" s="308"/>
    </row>
    <row r="30" spans="1:8">
      <c r="A30" s="180"/>
      <c r="B30" s="180"/>
      <c r="C30" s="180"/>
      <c r="E30" s="182">
        <v>9</v>
      </c>
      <c r="F30" s="182">
        <v>11</v>
      </c>
      <c r="G30" s="182" t="s">
        <v>159</v>
      </c>
      <c r="H30" s="308"/>
    </row>
    <row r="31" spans="1:8">
      <c r="A31" s="180"/>
      <c r="B31" s="180"/>
      <c r="C31" s="180"/>
      <c r="E31" s="183">
        <v>9</v>
      </c>
      <c r="F31" s="183">
        <v>10</v>
      </c>
      <c r="G31" s="183" t="s">
        <v>160</v>
      </c>
      <c r="H31" s="308"/>
    </row>
    <row r="32" spans="1:8">
      <c r="A32" s="180"/>
      <c r="B32" s="180"/>
      <c r="C32" s="180"/>
    </row>
    <row r="33" spans="1:3">
      <c r="A33" s="180"/>
      <c r="B33" s="180"/>
      <c r="C33" s="180"/>
    </row>
    <row r="34" spans="1:3">
      <c r="A34" s="180"/>
      <c r="B34" s="180"/>
      <c r="C34" s="180"/>
    </row>
    <row r="35" spans="1:3">
      <c r="A35" s="180"/>
      <c r="B35" s="180"/>
      <c r="C35" s="180"/>
    </row>
    <row r="36" spans="1:3">
      <c r="A36" s="180"/>
      <c r="B36" s="180"/>
      <c r="C36" s="180"/>
    </row>
    <row r="37" spans="1:3">
      <c r="A37" s="180"/>
      <c r="B37" s="180"/>
      <c r="C37" s="180"/>
    </row>
    <row r="38" spans="1:3">
      <c r="A38" s="180"/>
      <c r="B38" s="180"/>
      <c r="C38" s="180"/>
    </row>
    <row r="39" spans="1:3">
      <c r="A39" s="180"/>
      <c r="B39" s="180"/>
      <c r="C39" s="180"/>
    </row>
    <row r="40" spans="1:3">
      <c r="A40" s="180"/>
      <c r="B40" s="180"/>
      <c r="C40" s="180"/>
    </row>
    <row r="41" spans="1:3">
      <c r="A41" s="180"/>
      <c r="B41" s="180"/>
      <c r="C41" s="180"/>
    </row>
    <row r="42" spans="1:3">
      <c r="A42" s="180"/>
      <c r="B42" s="180"/>
      <c r="C42" s="180"/>
    </row>
    <row r="43" spans="1:3">
      <c r="A43" s="180"/>
      <c r="B43" s="180"/>
      <c r="C43" s="180"/>
    </row>
    <row r="44" spans="1:3">
      <c r="A44" s="180"/>
      <c r="B44" s="180"/>
      <c r="C44" s="180"/>
    </row>
    <row r="45" spans="1:3">
      <c r="A45" s="180"/>
      <c r="B45" s="180"/>
      <c r="C45" s="180"/>
    </row>
    <row r="46" spans="1:3">
      <c r="A46" s="180"/>
      <c r="B46" s="180"/>
      <c r="C46" s="180"/>
    </row>
    <row r="47" spans="1:3">
      <c r="A47" s="180"/>
      <c r="B47" s="180"/>
      <c r="C47" s="180"/>
    </row>
    <row r="48" spans="1:3">
      <c r="A48" s="180"/>
      <c r="B48" s="180"/>
      <c r="C48" s="180"/>
    </row>
    <row r="49" spans="1:3">
      <c r="A49" s="180"/>
      <c r="B49" s="180"/>
      <c r="C49" s="180"/>
    </row>
    <row r="50" spans="1:3">
      <c r="A50" s="180"/>
      <c r="B50" s="180"/>
      <c r="C50" s="180"/>
    </row>
    <row r="51" spans="1:3">
      <c r="A51" s="180"/>
      <c r="B51" s="180"/>
      <c r="C51" s="180"/>
    </row>
    <row r="52" spans="1:3">
      <c r="A52" s="180"/>
      <c r="B52" s="180"/>
      <c r="C52" s="180"/>
    </row>
    <row r="53" spans="1:3">
      <c r="A53" s="180"/>
      <c r="B53" s="180"/>
      <c r="C53" s="180"/>
    </row>
    <row r="54" spans="1:3">
      <c r="A54" s="180"/>
      <c r="B54" s="180"/>
      <c r="C54" s="180"/>
    </row>
    <row r="55" spans="1:3">
      <c r="A55" s="180"/>
      <c r="B55" s="180"/>
      <c r="C55" s="180"/>
    </row>
  </sheetData>
  <mergeCells count="9">
    <mergeCell ref="H26:H31"/>
    <mergeCell ref="D2:D7"/>
    <mergeCell ref="D8:D13"/>
    <mergeCell ref="D14:D19"/>
    <mergeCell ref="D20:D25"/>
    <mergeCell ref="H2:H7"/>
    <mergeCell ref="H8:H13"/>
    <mergeCell ref="H14:H19"/>
    <mergeCell ref="H20:H25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43C6-E692-4C15-B55A-AA29ADADBEC5}">
  <dimension ref="A1:G8"/>
  <sheetViews>
    <sheetView workbookViewId="0">
      <selection activeCell="F28" sqref="F28"/>
    </sheetView>
  </sheetViews>
  <sheetFormatPr defaultRowHeight="13.15"/>
  <cols>
    <col min="1" max="1" width="21" customWidth="1"/>
    <col min="2" max="2" width="17.85546875" customWidth="1"/>
    <col min="3" max="3" width="21.28515625" customWidth="1"/>
    <col min="4" max="4" width="17.85546875" customWidth="1"/>
    <col min="5" max="5" width="17.85546875" style="3" customWidth="1"/>
    <col min="6" max="6" width="17.85546875" customWidth="1"/>
    <col min="7" max="7" width="35.28515625" customWidth="1"/>
  </cols>
  <sheetData>
    <row r="1" spans="1:7">
      <c r="A1" s="41" t="s">
        <v>89</v>
      </c>
      <c r="B1" s="41" t="s">
        <v>161</v>
      </c>
      <c r="C1" s="42" t="s">
        <v>162</v>
      </c>
      <c r="D1" s="41" t="s">
        <v>163</v>
      </c>
      <c r="E1" s="88" t="s">
        <v>164</v>
      </c>
      <c r="F1" s="41" t="s">
        <v>105</v>
      </c>
      <c r="G1" s="41" t="s">
        <v>95</v>
      </c>
    </row>
    <row r="2" spans="1:7">
      <c r="A2" s="88" t="s">
        <v>33</v>
      </c>
      <c r="B2" s="88" t="s">
        <v>165</v>
      </c>
      <c r="C2" s="42">
        <v>3.65</v>
      </c>
      <c r="D2" s="41">
        <v>2</v>
      </c>
      <c r="E2" s="129">
        <v>6.95</v>
      </c>
      <c r="F2" s="89">
        <f t="shared" ref="F2:F7" si="0">C2*D2+E2</f>
        <v>14.25</v>
      </c>
      <c r="G2" s="128" t="s">
        <v>166</v>
      </c>
    </row>
    <row r="3" spans="1:7" s="3" customFormat="1">
      <c r="A3" s="88" t="s">
        <v>33</v>
      </c>
      <c r="B3" s="88" t="s">
        <v>165</v>
      </c>
      <c r="C3" s="42">
        <v>1.1000000000000001</v>
      </c>
      <c r="D3" s="41">
        <v>2</v>
      </c>
      <c r="E3" s="130">
        <v>2.17</v>
      </c>
      <c r="F3" s="89">
        <f t="shared" si="0"/>
        <v>4.37</v>
      </c>
      <c r="G3" s="128"/>
    </row>
    <row r="4" spans="1:7" s="3" customFormat="1">
      <c r="A4" s="88" t="s">
        <v>33</v>
      </c>
      <c r="B4" s="88" t="s">
        <v>167</v>
      </c>
      <c r="C4" s="42">
        <v>2.54</v>
      </c>
      <c r="D4" s="41">
        <v>1</v>
      </c>
      <c r="E4" s="130">
        <v>2.17</v>
      </c>
      <c r="F4" s="89">
        <f t="shared" si="0"/>
        <v>4.71</v>
      </c>
      <c r="G4" s="128"/>
    </row>
    <row r="5" spans="1:7" s="3" customFormat="1">
      <c r="A5" s="88" t="s">
        <v>168</v>
      </c>
      <c r="B5" s="88" t="s">
        <v>169</v>
      </c>
      <c r="C5" s="42">
        <v>3.13</v>
      </c>
      <c r="D5" s="41">
        <v>8</v>
      </c>
      <c r="E5" s="130">
        <v>6.95</v>
      </c>
      <c r="F5" s="89">
        <f t="shared" si="0"/>
        <v>31.99</v>
      </c>
      <c r="G5" s="128"/>
    </row>
    <row r="6" spans="1:7" s="3" customFormat="1">
      <c r="A6" s="88" t="s">
        <v>170</v>
      </c>
      <c r="B6" s="88" t="s">
        <v>98</v>
      </c>
      <c r="C6" s="42">
        <v>0.93</v>
      </c>
      <c r="D6" s="41">
        <v>2</v>
      </c>
      <c r="E6" s="129">
        <v>4.09</v>
      </c>
      <c r="F6" s="42">
        <f t="shared" si="0"/>
        <v>5.95</v>
      </c>
      <c r="G6" s="128"/>
    </row>
    <row r="7" spans="1:7" s="3" customFormat="1">
      <c r="A7" s="88" t="s">
        <v>171</v>
      </c>
      <c r="B7" s="88" t="s">
        <v>172</v>
      </c>
      <c r="C7" s="42">
        <v>3.12</v>
      </c>
      <c r="D7" s="41">
        <v>1</v>
      </c>
      <c r="E7" s="129">
        <v>4.95</v>
      </c>
      <c r="F7" s="42">
        <f t="shared" si="0"/>
        <v>8.07</v>
      </c>
      <c r="G7" s="128" t="s">
        <v>173</v>
      </c>
    </row>
    <row r="8" spans="1:7">
      <c r="A8" s="88"/>
      <c r="B8" s="88"/>
      <c r="C8" s="89"/>
      <c r="D8" s="88"/>
      <c r="E8" s="131"/>
      <c r="F8" s="89"/>
      <c r="G8" s="88"/>
    </row>
  </sheetData>
  <conditionalFormatting sqref="G2:G23">
    <cfRule type="notContainsBlanks" dxfId="15" priority="2">
      <formula>LEN(TRIM(G2))&gt;0</formula>
    </cfRule>
  </conditionalFormatting>
  <hyperlinks>
    <hyperlink ref="G2" r:id="rId1" display="https://www.reichelt.com/be/nl/ontwikkelaarspanelen-ultrasone-afstandssensor-hc-sr04-debo-sen-ultra-p161487.html?&amp;nbc=1" xr:uid="{B80E29AF-544D-472E-9981-A0272FF5F11D}"/>
    <hyperlink ref="G7" r:id="rId2" display="https://benl.rs-online.com/web/p/microcontrollers/7413917?cm_mmc=BE-PLA-DS3A-_-google-_-PLA_BE_NL_Semiconductors_Whoop-_-(BE:Whoop%21)+Microcontrollers-_-7413917&amp;matchtype=&amp;pla-414821074044&amp;gclid=CjwKCAiA-f78BRBbEiwATKRRBAZY6Nbuz8FpOfa_2_vsUnucMIuy075_CIlL_Kc43NvQE0udWs_BGxoC0pgQAvD_BwE&amp;gclsrc=aw.ds" xr:uid="{475D4B73-7D3D-4A68-A8F2-D1A2A2A5E67E}"/>
  </hyperlinks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A8C12002E07A4F8FA19ABCAFB40AFB" ma:contentTypeVersion="2" ma:contentTypeDescription="Een nieuw document maken." ma:contentTypeScope="" ma:versionID="f7abb5cff5cb393364878650603e700e">
  <xsd:schema xmlns:xsd="http://www.w3.org/2001/XMLSchema" xmlns:xs="http://www.w3.org/2001/XMLSchema" xmlns:p="http://schemas.microsoft.com/office/2006/metadata/properties" xmlns:ns3="652a114d-183e-4872-866e-b73593d92efc" targetNamespace="http://schemas.microsoft.com/office/2006/metadata/properties" ma:root="true" ma:fieldsID="9ca3b47fc228d48b9a2dfcea7de8dd24" ns3:_="">
    <xsd:import namespace="652a114d-183e-4872-866e-b73593d92e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a114d-183e-4872-866e-b73593d92e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9DD1E-F8E0-43ED-B686-5FEC9FDBD160}"/>
</file>

<file path=customXml/itemProps2.xml><?xml version="1.0" encoding="utf-8"?>
<ds:datastoreItem xmlns:ds="http://schemas.openxmlformats.org/officeDocument/2006/customXml" ds:itemID="{AD10B9A2-2DF9-4CDE-AF57-15D498633657}"/>
</file>

<file path=customXml/itemProps3.xml><?xml version="1.0" encoding="utf-8"?>
<ds:datastoreItem xmlns:ds="http://schemas.openxmlformats.org/officeDocument/2006/customXml" ds:itemID="{D19E33C0-884B-431C-8E96-915ACE02C4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Iron Solo</cp:lastModifiedBy>
  <cp:revision/>
  <dcterms:created xsi:type="dcterms:W3CDTF">2020-11-18T15:54:41Z</dcterms:created>
  <dcterms:modified xsi:type="dcterms:W3CDTF">2020-11-19T09:44:10Z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0x01010082A8C12002E07A4F8FA19ABCAFB40AFB</vt:lpwstr>
  </property>
</Properties>
</file>