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fileSharing readOnlyRecommended="1"/>
  <workbookPr defaultThemeVersion="124226"/>
  <mc:AlternateContent xmlns:mc="http://schemas.openxmlformats.org/markup-compatibility/2006">
    <mc:Choice Requires="x15">
      <x15ac:absPath xmlns:x15ac="http://schemas.microsoft.com/office/spreadsheetml/2010/11/ac" url="/Users/thomasfox/Desktop/INF312/Papers/leaks_attribution_research/data/raw_data/"/>
    </mc:Choice>
  </mc:AlternateContent>
  <xr:revisionPtr revIDLastSave="0" documentId="8_{C1DD0B4F-75B1-AD4D-AF71-FBCFA6A097BE}" xr6:coauthVersionLast="47" xr6:coauthVersionMax="47" xr10:uidLastSave="{00000000-0000-0000-0000-000000000000}"/>
  <bookViews>
    <workbookView xWindow="0" yWindow="460" windowWidth="25600" windowHeight="15540" xr2:uid="{00000000-000D-0000-FFFF-FFFF00000000}"/>
  </bookViews>
  <sheets>
    <sheet name="PROVENANCE DATA"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1" i="10" l="1"/>
  <c r="T5" i="10"/>
  <c r="T6" i="10"/>
  <c r="T7" i="10"/>
  <c r="T8" i="10"/>
  <c r="T9" i="10"/>
  <c r="T10" i="10"/>
  <c r="T11" i="10"/>
  <c r="T12" i="10"/>
  <c r="T13" i="10"/>
  <c r="T14" i="10"/>
  <c r="T15" i="10"/>
  <c r="T16" i="10"/>
  <c r="T17" i="10"/>
  <c r="T18" i="10"/>
  <c r="T19" i="10"/>
  <c r="T20" i="10"/>
  <c r="T4" i="10"/>
  <c r="U4" i="10" s="1"/>
  <c r="T118" i="10"/>
  <c r="I112" i="10"/>
  <c r="I113" i="10"/>
  <c r="I114" i="10"/>
  <c r="I115" i="10"/>
  <c r="I118" i="10"/>
  <c r="J118" i="10"/>
  <c r="K118" i="10"/>
  <c r="L118" i="10"/>
  <c r="M118" i="10"/>
  <c r="O118" i="10"/>
  <c r="A116" i="10" l="1"/>
  <c r="A117" i="10"/>
  <c r="S221" i="10" l="1"/>
  <c r="S190" i="10"/>
  <c r="N118" i="10"/>
  <c r="Q117" i="10" l="1"/>
  <c r="S202" i="10"/>
  <c r="S203" i="10"/>
  <c r="S205" i="10"/>
  <c r="S207" i="10"/>
  <c r="S209" i="10"/>
  <c r="S210" i="10"/>
  <c r="S214" i="10"/>
  <c r="S222" i="10"/>
  <c r="S223" i="10"/>
  <c r="S224" i="10"/>
  <c r="S204" i="10"/>
  <c r="S206" i="10"/>
  <c r="S208" i="10"/>
  <c r="S211" i="10"/>
  <c r="S212" i="10"/>
  <c r="S213" i="10"/>
  <c r="S215" i="10"/>
  <c r="S216" i="10"/>
  <c r="S217" i="10"/>
  <c r="S218" i="10"/>
  <c r="S219" i="10"/>
  <c r="S220" i="10"/>
  <c r="S226" i="10"/>
  <c r="S227" i="10"/>
  <c r="S228" i="10"/>
  <c r="S229" i="10"/>
  <c r="S230" i="10"/>
  <c r="S231" i="10"/>
  <c r="S232" i="10"/>
  <c r="S233" i="10"/>
  <c r="S234" i="10"/>
  <c r="S235" i="10"/>
  <c r="S236" i="10"/>
  <c r="S192" i="10"/>
  <c r="S134" i="10"/>
  <c r="S156" i="10"/>
  <c r="S160" i="10"/>
  <c r="S163" i="10"/>
  <c r="S196" i="10"/>
  <c r="S188" i="10"/>
  <c r="S166" i="10"/>
  <c r="S154" i="10"/>
  <c r="S155" i="10"/>
  <c r="S147" i="10"/>
  <c r="S129" i="10"/>
  <c r="S131" i="10"/>
  <c r="S133" i="10"/>
  <c r="S136" i="10"/>
  <c r="S127" i="10"/>
  <c r="S128" i="10"/>
  <c r="S174" i="10"/>
  <c r="S157" i="10"/>
  <c r="S185" i="10"/>
  <c r="S182" i="10"/>
  <c r="S165" i="10"/>
  <c r="S172" i="10"/>
  <c r="S148" i="10"/>
  <c r="S173" i="10"/>
  <c r="S194" i="10"/>
  <c r="S138" i="10"/>
  <c r="S139" i="10"/>
  <c r="S179" i="10"/>
  <c r="S140" i="10"/>
  <c r="S158" i="10"/>
  <c r="S159" i="10"/>
  <c r="S175" i="10"/>
  <c r="S180" i="10"/>
  <c r="S181" i="10"/>
  <c r="S186" i="10"/>
  <c r="S199" i="10"/>
  <c r="S200" i="10"/>
  <c r="S141" i="10"/>
  <c r="S143" i="10"/>
  <c r="S176" i="10"/>
  <c r="S161" i="10"/>
  <c r="S162" i="10"/>
  <c r="S183" i="10"/>
  <c r="S187" i="10"/>
  <c r="S195" i="10"/>
  <c r="S150" i="10"/>
  <c r="S164" i="10"/>
  <c r="S197" i="10"/>
  <c r="S177" i="10"/>
  <c r="S144" i="10"/>
  <c r="S151" i="10"/>
  <c r="S201" i="10"/>
  <c r="S152" i="10"/>
  <c r="S167" i="10"/>
  <c r="S198" i="10"/>
  <c r="S135" i="10"/>
  <c r="S145" i="10"/>
  <c r="S153" i="10"/>
  <c r="S168" i="10"/>
  <c r="S178" i="10"/>
  <c r="S184" i="10"/>
  <c r="S137" i="10"/>
  <c r="S146" i="10"/>
  <c r="S191" i="10"/>
  <c r="S171" i="10"/>
  <c r="S193" i="10"/>
  <c r="S132" i="10"/>
  <c r="S124" i="10"/>
  <c r="S121" i="10"/>
  <c r="S122" i="10"/>
  <c r="S123" i="10"/>
  <c r="S126" i="10"/>
  <c r="S125" i="10"/>
  <c r="S130" i="10"/>
  <c r="S142" i="10"/>
  <c r="S149" i="10"/>
  <c r="S169" i="10"/>
  <c r="S170" i="10"/>
  <c r="S189" i="10"/>
  <c r="S225" i="10"/>
  <c r="T115" i="10" l="1"/>
  <c r="T116" i="10"/>
  <c r="T114" i="10"/>
  <c r="T113" i="10"/>
  <c r="T117" i="10"/>
  <c r="K116" i="10" l="1"/>
  <c r="L116" i="10"/>
  <c r="J116" i="10"/>
  <c r="I116" i="10"/>
  <c r="M116" i="10"/>
  <c r="U5" i="10"/>
  <c r="T22" i="10"/>
  <c r="N116" i="10"/>
  <c r="T112" i="10"/>
  <c r="U10" i="10"/>
  <c r="U14" i="10"/>
  <c r="U7" i="10"/>
  <c r="U15" i="10"/>
  <c r="U6" i="10"/>
  <c r="U9" i="10"/>
  <c r="U13" i="10"/>
  <c r="U17" i="10"/>
  <c r="U18" i="10"/>
  <c r="U11" i="10"/>
  <c r="U19" i="10"/>
  <c r="U8" i="10"/>
  <c r="U12" i="10"/>
  <c r="U16" i="10"/>
  <c r="U20" i="10"/>
  <c r="S26" i="10"/>
  <c r="S27" i="10"/>
  <c r="S28" i="10"/>
  <c r="S29" i="10"/>
  <c r="S30" i="10"/>
  <c r="S31" i="10"/>
  <c r="S32" i="10"/>
  <c r="S33" i="10"/>
  <c r="S34" i="10"/>
  <c r="S35" i="10"/>
  <c r="S36" i="10"/>
  <c r="S37" i="10"/>
  <c r="S38" i="10"/>
  <c r="S39" i="10"/>
  <c r="S40" i="10"/>
  <c r="S41" i="10"/>
  <c r="S42" i="10"/>
  <c r="S43" i="10"/>
  <c r="S44" i="10"/>
  <c r="S25" i="10"/>
  <c r="R26" i="10"/>
  <c r="R27" i="10"/>
  <c r="R28" i="10"/>
  <c r="R29" i="10"/>
  <c r="R30" i="10"/>
  <c r="R31" i="10"/>
  <c r="R32" i="10"/>
  <c r="R33" i="10"/>
  <c r="R34" i="10"/>
  <c r="R35" i="10"/>
  <c r="R36" i="10"/>
  <c r="R37" i="10"/>
  <c r="R38" i="10"/>
  <c r="R39" i="10"/>
  <c r="R40" i="10"/>
  <c r="R41" i="10"/>
  <c r="R42" i="10"/>
  <c r="R43" i="10"/>
  <c r="R44" i="10"/>
  <c r="R25" i="10"/>
  <c r="U26" i="10" a="1"/>
  <c r="U26" i="10" s="1"/>
  <c r="U27" i="10" a="1"/>
  <c r="U27" i="10" s="1"/>
  <c r="U28" i="10" a="1"/>
  <c r="U28" i="10" s="1"/>
  <c r="U29" i="10" a="1"/>
  <c r="U29" i="10" s="1"/>
  <c r="U30" i="10" a="1"/>
  <c r="U30" i="10" s="1"/>
  <c r="U31" i="10" a="1"/>
  <c r="U31" i="10" s="1"/>
  <c r="U32" i="10" a="1"/>
  <c r="U32" i="10" s="1"/>
  <c r="U33" i="10" a="1"/>
  <c r="U33" i="10" s="1"/>
  <c r="U34" i="10" a="1"/>
  <c r="U34" i="10" s="1"/>
  <c r="U35" i="10" a="1"/>
  <c r="U35" i="10" s="1"/>
  <c r="U36" i="10" a="1"/>
  <c r="U36" i="10" s="1"/>
  <c r="U37" i="10" a="1"/>
  <c r="U37" i="10" s="1"/>
  <c r="U38" i="10" a="1"/>
  <c r="U38" i="10" s="1"/>
  <c r="U39" i="10" a="1"/>
  <c r="U39" i="10" s="1"/>
  <c r="U40" i="10" a="1"/>
  <c r="U40" i="10" s="1"/>
  <c r="U41" i="10" a="1"/>
  <c r="U41" i="10" s="1"/>
  <c r="U42" i="10" a="1"/>
  <c r="U42" i="10" s="1"/>
  <c r="U43" i="10" a="1"/>
  <c r="U43" i="10" s="1"/>
  <c r="U44" i="10" a="1"/>
  <c r="U44" i="10" s="1"/>
  <c r="U25" i="10" a="1"/>
  <c r="U25" i="10" s="1"/>
  <c r="P118" i="10"/>
  <c r="Q118" i="10"/>
  <c r="M36" i="10"/>
  <c r="M37" i="10"/>
  <c r="M38" i="10"/>
  <c r="M39" i="10"/>
  <c r="M40" i="10"/>
  <c r="M41" i="10"/>
  <c r="M42" i="10"/>
  <c r="M43" i="10"/>
  <c r="M44" i="10"/>
  <c r="M45" i="10"/>
  <c r="M35" i="10"/>
  <c r="J36" i="10"/>
  <c r="J37" i="10"/>
  <c r="J38" i="10"/>
  <c r="J39" i="10"/>
  <c r="J40" i="10"/>
  <c r="J41" i="10"/>
  <c r="J42" i="10"/>
  <c r="J43" i="10"/>
  <c r="J44" i="10"/>
  <c r="J45" i="10"/>
  <c r="J35" i="10"/>
  <c r="I36" i="10"/>
  <c r="I37" i="10"/>
  <c r="I38" i="10"/>
  <c r="I39" i="10"/>
  <c r="I40" i="10"/>
  <c r="I41" i="10"/>
  <c r="I42" i="10"/>
  <c r="I43" i="10"/>
  <c r="I44" i="10"/>
  <c r="I45" i="10"/>
  <c r="I35" i="10"/>
  <c r="M46" i="10" l="1"/>
  <c r="K35" i="10"/>
  <c r="K42" i="10"/>
  <c r="K38" i="10"/>
  <c r="K45" i="10"/>
  <c r="K41" i="10"/>
  <c r="K37" i="10"/>
  <c r="K40" i="10"/>
  <c r="K44" i="10"/>
  <c r="K36" i="10"/>
  <c r="K43" i="10"/>
  <c r="K39" i="10"/>
  <c r="L42" i="10"/>
  <c r="L35" i="10"/>
  <c r="L37" i="10"/>
  <c r="L38" i="10"/>
  <c r="L45" i="10"/>
  <c r="L41" i="10"/>
  <c r="L40" i="10"/>
  <c r="L44" i="10"/>
  <c r="L36" i="10"/>
  <c r="L43" i="10"/>
  <c r="L39" i="10"/>
  <c r="L46" i="10" l="1"/>
  <c r="K46" i="10"/>
  <c r="R118" i="10"/>
  <c r="A118" i="10"/>
  <c r="A115" i="10" l="1"/>
  <c r="P117" i="10"/>
</calcChain>
</file>

<file path=xl/sharedStrings.xml><?xml version="1.0" encoding="utf-8"?>
<sst xmlns="http://schemas.openxmlformats.org/spreadsheetml/2006/main" count="2243" uniqueCount="1410">
  <si>
    <t>Title</t>
  </si>
  <si>
    <t>3</t>
  </si>
  <si>
    <t>40</t>
  </si>
  <si>
    <t>1</t>
  </si>
  <si>
    <t>2</t>
  </si>
  <si>
    <t>6</t>
  </si>
  <si>
    <t>41</t>
  </si>
  <si>
    <t>59</t>
  </si>
  <si>
    <t>4</t>
  </si>
  <si>
    <t>5</t>
  </si>
  <si>
    <t>60</t>
  </si>
  <si>
    <t>What Really Happened in Iran: The CIA, the Ouster of Mosaddeq, and the Restoration of the Shah</t>
  </si>
  <si>
    <t>93</t>
  </si>
  <si>
    <t>What Really Happened in Congo: The CIA, the Murder of Lumumba, and the Rise of Mobutu</t>
  </si>
  <si>
    <t>Showdown in Santiago: What Really Happened in Chile?</t>
  </si>
  <si>
    <t>The Secret Success of Nonproliferation Sanctions</t>
  </si>
  <si>
    <t>How to Deter China: The Case for Archipelagic Defense</t>
  </si>
  <si>
    <t>94</t>
  </si>
  <si>
    <t>27</t>
  </si>
  <si>
    <t>48</t>
  </si>
  <si>
    <t>24</t>
  </si>
  <si>
    <t>18</t>
  </si>
  <si>
    <t>Making the Real: Rhetorical Adduction and the Bangladesh Liberation War</t>
  </si>
  <si>
    <t>39</t>
  </si>
  <si>
    <t>After Credibility: American Foreign Policy in the Trump Era</t>
  </si>
  <si>
    <t>The Spotlight's Harsh Glare: Rethinking Publicity and International Order</t>
  </si>
  <si>
    <t>42</t>
  </si>
  <si>
    <t>Facing Off and Saving Face: Covert Intervention and Escalation Management in the Korean War</t>
  </si>
  <si>
    <t>ISIS as Revolutionary State: New Twist on an Old Story</t>
  </si>
  <si>
    <t>89</t>
  </si>
  <si>
    <t>An Unworthy Ally: Time for Washington to Cut Pakistan Loose</t>
  </si>
  <si>
    <t>The G-Word: The Armenian Massacre and the Politics of Genocide</t>
  </si>
  <si>
    <t>Who Lost Congo? The Consequences of Covert Action</t>
  </si>
  <si>
    <t>What Really Happened in Bangladesh: Washington, Islamabad, and the Genocide in East Pakistan</t>
  </si>
  <si>
    <t>The Force of Face-to-Face Diplomacy: Mirror Neurons and the Problem of Intentions</t>
  </si>
  <si>
    <t>The Politics of Private Foreign Aid: Humanitarian Principles, Economic Development Objectives, and Organizational Interests in NGO Private Aid Allocation</t>
  </si>
  <si>
    <t>90</t>
  </si>
  <si>
    <t>Washington's Phantom War: The Effects of the U.S. Drone Program in Pakistan</t>
  </si>
  <si>
    <t>64</t>
  </si>
  <si>
    <t>Goliath's Curse: Coercive Threats and Asymmetric Power</t>
  </si>
  <si>
    <t>95</t>
  </si>
  <si>
    <t>87</t>
  </si>
  <si>
    <t>43</t>
  </si>
  <si>
    <t>Securitization, Social Identity, and Democratic Security: Nixon, India, and the Ties That Bind</t>
  </si>
  <si>
    <t>65</t>
  </si>
  <si>
    <t>The Long Arm of the Law: Extraterritoriality and the National Implementation of Foreign Bribery Legislation</t>
  </si>
  <si>
    <t>54</t>
  </si>
  <si>
    <t>Security expertise and international hierarchy: the case of 'The Asia-Pacific Epistemic Community'</t>
  </si>
  <si>
    <t>Constructing civilisations: Embedding and reproducing the 'Muslim world' in American foreign policy practices and institutions since 9/11</t>
  </si>
  <si>
    <t>Securitisation and Diego Garcia</t>
  </si>
  <si>
    <t>86</t>
  </si>
  <si>
    <t>Anonymity and Democracy: Absence as Presence in the Public Sphere</t>
  </si>
  <si>
    <t>The Role of the DEA in the Emergence of the Field of Anti-narcotics Policing in Latin America</t>
  </si>
  <si>
    <t>How to Stand Up to the Kremlin: Defending Democracy Against Its Enemies</t>
  </si>
  <si>
    <t>Police assistance as foreign policy: Explaining donor practices</t>
  </si>
  <si>
    <t>Theory, 'truthers', and transparency: Reflecting on knowledge in the twenty-first century</t>
  </si>
  <si>
    <t>Decolonising the special relationship: Diego Garcia, the Chagossians, and Anglo-American relations</t>
  </si>
  <si>
    <t>How New and Assertive Is China's New Assertiveness?</t>
  </si>
  <si>
    <t>Just War Moral Philosophy and the 2008-09 Israeli Campaign in Gaza</t>
  </si>
  <si>
    <t>Predictability versus Flexibility: Secrecy in International Investment Arbitration</t>
  </si>
  <si>
    <t>Deterrence and Dissuasion in Cyberspace</t>
  </si>
  <si>
    <t>Learning to Deter: Deterrence Failure and Success in the Israel-Hezbollah Conflict, 2006–16</t>
  </si>
  <si>
    <t>Secure Property as a Bottom-Up Process: Firms, Stakeholders, and Predators in Weak States</t>
  </si>
  <si>
    <t>The Terrorism Delusion: America’s Overwrought Response to September 11</t>
  </si>
  <si>
    <t>The Myth of Cyberwar: Bringing War in Cyberspace Back Down to Earth</t>
  </si>
  <si>
    <t>When the Claim Hits: Bilateral Investment Treaties and Bounded Rational Learning</t>
  </si>
  <si>
    <t>In Plain Sight: The Neglected Linkage between Brideprice and Violent Conflict</t>
  </si>
  <si>
    <t>You Can’t Always Get What You Want: Why Foreign-Imposed Regime Change Seldom Improves Interstate Relations</t>
  </si>
  <si>
    <t>The Collapse of North Korea: Military Missions and Requirements</t>
  </si>
  <si>
    <t>Don't Come Home, America: The Case against Retrenchment</t>
  </si>
  <si>
    <t>Military Primacy Doesn’t Pay (Nearly As Much As You Think)</t>
  </si>
  <si>
    <t>Pakistan’s Battlefield Nuclear Policy: A Risky Solution to an Exaggerated Threat</t>
  </si>
  <si>
    <t>The Impact of China on Cybersecurity: Fiction and Friction</t>
  </si>
  <si>
    <t>Rousing a Response: When the United States Changes Policy toward Mass Killing</t>
  </si>
  <si>
    <t>Keeping the Bombs in the Basement: U.S. Nonproliferation Policy toward Israel, South Africa, and Pakistan</t>
  </si>
  <si>
    <t>China's Fear of Contagion: Tiananmen Square and the Power of the European Example</t>
  </si>
  <si>
    <t>Strange Bedfellows: U.S Bargaining Behavior with Allies of Convenience</t>
  </si>
  <si>
    <t>Debating India's Pathway to Nuclearization</t>
  </si>
  <si>
    <t>The Showdown That Wasn’t: U.S.-Israeli Relations and American Domestic Politics, 1973–75</t>
  </si>
  <si>
    <t>Galen Jackson</t>
  </si>
  <si>
    <t>Who Lost Vietnam?: Soldiers, Civilians, and U.S. Military Strategy</t>
  </si>
  <si>
    <t>Future Warfare in the Western Pacific: Chinese Antiaccess/Area Denial, U.S. AirSea Battle, and Command of the Commons in East Asia</t>
  </si>
  <si>
    <t>Perpetuating U.S. Preeminence: The 1990 Deals to “Bribe the Soviets Out” and Move NATO In</t>
  </si>
  <si>
    <t>The Impact of Regime Type on Health: Does Redistribution Explain Everything?</t>
  </si>
  <si>
    <t>Explaining U.S. Military Strategy in Vietnam: Thinking Clearly about Causation</t>
  </si>
  <si>
    <t>India’s Nuclear Odyssey: Implicit Umbrellas, Diplomatic Disappointments, and the Bomb</t>
  </si>
  <si>
    <t>Influencing Clients in Counterinsurgency: U.S. Involvement in El Salvador’s Civil War, 1979–92</t>
  </si>
  <si>
    <t>Beyond Emboldenment: How Acquiring Nuclear Weapons Can Change Foreign Policy</t>
  </si>
  <si>
    <t>Ethnic Inequality and the Ethnification of Political Parties: Evidence from India</t>
  </si>
  <si>
    <t>A Model Humanitarian Intervention?: Reassessing NATO’s Libya Campaign</t>
  </si>
  <si>
    <t>Assuring Assured Retaliation: China’s Nuclear Posture and U.S.-China Strategic Stability</t>
  </si>
  <si>
    <t>Why Factions Switch Sides in Civil Wars: Rivalry, Patronage, and Realignment in Sudan</t>
  </si>
  <si>
    <t>Old Habits, New Consequences: Pakistan’s Posture toward Afghanistan since 2001</t>
  </si>
  <si>
    <t>Archives and Inference: Documentary Evidence in Case Study Research and the Debate over U.S. Entry into World War II</t>
  </si>
  <si>
    <t>Deal or No Deal?: The End of the Cold War and the U.S. Offer to Limit NATO Expansion</t>
  </si>
  <si>
    <t>The Pivot before the Pivot: U.S. Strategy to Preserve the Power Balance in Asia</t>
  </si>
  <si>
    <t>To Arm or to Ally?: The Patron’s Dilemma and the Strategic Logic of Arms Transfers and Alliances</t>
  </si>
  <si>
    <t>quotes NYT 2010 article about what in authors' words "WikiLeaks cables suggested"</t>
  </si>
  <si>
    <t>quotes NYT 2010 and mentions what US "diplomats on the ground conveyed in secret cables made public by WikiLeaks"</t>
  </si>
  <si>
    <t>Foreign Policy</t>
  </si>
  <si>
    <t>Iran's nuclear challenge: nine years and counting</t>
  </si>
  <si>
    <t>Global Labor and the Arab Uprisings: Picking Winners in Tunisia and Egypt</t>
  </si>
  <si>
    <t>Hartshorn, Ian M</t>
  </si>
  <si>
    <t>Emotion and Strategy in the Korean War</t>
  </si>
  <si>
    <t>Shocking Intellectual Austerity: The Role of Ideas in the Demise of the Gold Standard in Britain</t>
  </si>
  <si>
    <t>The Logic of "Offstage" Signaling: Domestic Politics, Regime Type, and Major Power-Protégé Relations</t>
  </si>
  <si>
    <t>Sensing the ground: On the global politics of satellite-based activism</t>
  </si>
  <si>
    <t>A material turn in International Relations: the 4x4, intervention and resistance</t>
  </si>
  <si>
    <t>Visual regimes and the politics of war experience: Rewriting war 'from above' in WikiLeaks' 'Collateral Murder'</t>
  </si>
  <si>
    <t>Peacebuilding as counterinsurgency in the occupied Palestinian territory</t>
  </si>
  <si>
    <t>Technocratic manager, imperial agent, or diplomatic champion? The IMF in the anarchical society</t>
  </si>
  <si>
    <t>International hierarchies and contemporary imperial governance: A tale of three kingdoms</t>
  </si>
  <si>
    <t>Hegemonic-order theory: A field-theoretic account</t>
  </si>
  <si>
    <t>‘Can you pass the salt?’ The legitimacy of international institutions and indirect speech</t>
  </si>
  <si>
    <t>Protecting the Other: Considering the process and practice of cosmopolitanism</t>
  </si>
  <si>
    <t>The concept of transparency in International Relations: Towards a critical approach</t>
  </si>
  <si>
    <t>Beyond a politics of recrimination: Scandal, ethics and the rehabilitation of violence</t>
  </si>
  <si>
    <t>Control from within: How soldiers control the military</t>
  </si>
  <si>
    <t>Against network thinking: A critique of pathological sovereignty</t>
  </si>
  <si>
    <t>Governing differentiation: On standardisation as political steering</t>
  </si>
  <si>
    <t>Contested norms in new-adopter states: International determinants of LGBT rights legislation</t>
  </si>
  <si>
    <t>When does America drop dictators?</t>
  </si>
  <si>
    <t>Let’s bullshit! Arguing, bargaining and dissembling over Darfur</t>
  </si>
  <si>
    <t>We have never been civilized: Torture and the materiality of world political binaries</t>
  </si>
  <si>
    <t>Emotions and the communication of intentions in face-to-face diplomacy</t>
  </si>
  <si>
    <t>The emergence of environmental stewardship as a primary institution of global international society</t>
  </si>
  <si>
    <t>extensive DNSA, but also cites NYT article about the wikileaks cables, without mentioning "wiki" anywhere</t>
  </si>
  <si>
    <t>The Role of Media in the Repression–Protest Nexus</t>
  </si>
  <si>
    <t>How Social Media Is Changing Conflict</t>
  </si>
  <si>
    <t>The Big Problem of Small Allies: New Data and Theory on Defiant Local Counterinsurgency Partners in Afghanistan and Iraq</t>
  </si>
  <si>
    <t>Tying Hands Behind Closed Doors: The Logic and Practice of Secret Reassurance</t>
  </si>
  <si>
    <t>Why the Internet Is Not Increasing Terrorism</t>
  </si>
  <si>
    <t>A Means of First Resort: Explaining “Hot Pursuit” in International Relations</t>
  </si>
  <si>
    <t>Stuxnet and the Limits of Cyber Warfare</t>
  </si>
  <si>
    <t>Wheeled Warriors: Explaining Variations in the Use of Violence by Private Security Companies in Iraq</t>
  </si>
  <si>
    <t>Killing Norms Softly: US Targeted Killing, Quasi-secrecy and the Assassination Ban</t>
  </si>
  <si>
    <t>The World Wide Web and the U.S. Political News Market</t>
  </si>
  <si>
    <t>The Influence of News Media on Political Elites: Investigating Strategic Responsiveness in Congress</t>
  </si>
  <si>
    <t>The Hostile Audience: The Effect of Access to Broadband Internet on Partisan Affect</t>
  </si>
  <si>
    <t>The Three As of Government Formation: Appointment, Allocation, and Assignment</t>
  </si>
  <si>
    <t>The Influence of Foreign Voices on U.S. Public Opinion</t>
  </si>
  <si>
    <t>On the Ideological Foundations of Supreme Court Legitimacy in the American Public</t>
  </si>
  <si>
    <t>Activation, Conversion, or Reinforcement? The Impact of Partisan News Exposure on Vote Choice</t>
  </si>
  <si>
    <t>No Need to Watch: How the Effects of Partisan Media Can Spread via Interpersonal Discussions</t>
  </si>
  <si>
    <t>Dollars on the Sidewalk: Should U.S. Presidential Candidates Advertise in Uncontested States?</t>
  </si>
  <si>
    <t>Mobilizing the Public Against the President: Congress and the Political Costs of Unilateral Action</t>
  </si>
  <si>
    <t>Spatial and Temporal Proximity: Examining the Effects of Protests on Political Attitudes</t>
  </si>
  <si>
    <t>Politics by Number: Indicators as Social Pressure in International Relations</t>
  </si>
  <si>
    <t>Electoral Effects of Biased Media: Russian Television in Ukraine</t>
  </si>
  <si>
    <t>A Boom with Review: How Retrospective Oversight Increases the Foreign Policy Ability of Democracies</t>
  </si>
  <si>
    <t>Managing corruption risks</t>
  </si>
  <si>
    <t>Illicit Global Wealth Chains after the financial crisis: micro-states and an unusual suspect</t>
  </si>
  <si>
    <t>Britain-out and Trump-in: a discursive institutionalist analysis of the British referendum on the EU and the US presidential election</t>
  </si>
  <si>
    <t>cites CNN article for hacked Podesta emails</t>
  </si>
  <si>
    <t>Quantifying intelligence cooperation: The United States International Intelligence Behavior (USIIB) dataset</t>
  </si>
  <si>
    <t>The socialization of civilians and militia members</t>
  </si>
  <si>
    <t>Can civilian attitudes predict insurgent violence? Ideology and insurgent tactical choice in civil war</t>
  </si>
  <si>
    <t>Securitizing Feminism or Feminist Security Studies?</t>
  </si>
  <si>
    <t>Globalized Arts: The Entertainment Economy and Cultural Identity</t>
  </si>
  <si>
    <t>Between Statecraft and Humanism: Diplomacy and Its Forms of Knowledge</t>
  </si>
  <si>
    <t>Six Models for the Internet + Politics</t>
  </si>
  <si>
    <t>The Long Road to Public Diplomacy 2.0: The Internet in US Public Diplomacy</t>
  </si>
  <si>
    <t>Insights from Global Environmental Governance</t>
  </si>
  <si>
    <t xml:space="preserve">The Fatal Attraction of Civil War Economies: Foreign Direct Investment and Political Violence, A Case Study of Colombia </t>
  </si>
  <si>
    <t>From peacekeepers to praetorians – how participating in peacekeeping operations may subvert democracy</t>
  </si>
  <si>
    <t>Theorising Terrorism, Part II</t>
  </si>
  <si>
    <t>Struggles over identity in diplomacy: ‘Commie terrorists’ contra ‘imperialists’ in Western Sahara</t>
  </si>
  <si>
    <t>Beyond Kompromat: Coercion, Corruption, and Deterred Defection in Uzbekistan</t>
  </si>
  <si>
    <t>Markowitz, Lawrence P.</t>
  </si>
  <si>
    <t>Subscribed Content Foreign versus Domestic Bribery: Explaining Repression in Kleptocratic Regimes</t>
  </si>
  <si>
    <t>LaPorte, Jody</t>
  </si>
  <si>
    <t>Propaganda as Signaling</t>
  </si>
  <si>
    <t>Huang, Haifeng</t>
  </si>
  <si>
    <t>Dyck, Brandon Van</t>
  </si>
  <si>
    <t>Beer, Caroline</t>
  </si>
  <si>
    <t>APSR</t>
  </si>
  <si>
    <t xml:space="preserve">International Studies in the Global Information Age </t>
  </si>
  <si>
    <t xml:space="preserve">Rhetorical Entrapment and Normative Enticement: How the United Kingdom Turned From Spoiler Into Champion of the Cluster Munition Ban </t>
  </si>
  <si>
    <t xml:space="preserve">Distributional Conflict Between Powerful States and International Treaty Ratification </t>
  </si>
  <si>
    <t xml:space="preserve">Enter The Dragon! An Empirical Analysis of Chinese versus US Arms Transfers to Autocrats and Violators of Human Rights, 1989–2006 </t>
  </si>
  <si>
    <t xml:space="preserve">Reconceptualizing Gender, Reinscribing Racial–Sexual Boundaries in International Security: The Case of UN Security Council Resolution 1325 on “Women, Peace and Security” </t>
  </si>
  <si>
    <t>Does Democratization Pacify the State? The Cases of Germany and Iraq</t>
  </si>
  <si>
    <t xml:space="preserve">Of Dominoes and Firewalls: The Domestic, Regional, and Global Politics of International Diffusion </t>
  </si>
  <si>
    <t xml:space="preserve">Diplomacy Through Agents </t>
  </si>
  <si>
    <t xml:space="preserve">Stasis or Decay? Reconciling Covert War and the Democratic Peace </t>
  </si>
  <si>
    <t xml:space="preserve">Integrating Equality: Globalization, Women's Rights, and Human Trafficking </t>
  </si>
  <si>
    <t xml:space="preserve">The Global Transformation: The Nineteenth Century and the Making of Modern International Relations </t>
  </si>
  <si>
    <t xml:space="preserve">From Global Village to Virtual Battlespace: The Colonizing of the Internet and the Extension of Realpolitik </t>
  </si>
  <si>
    <t xml:space="preserve">Improvised Transnationalism: Clandestine Migration at the Border of Anthropology and International Relations </t>
  </si>
  <si>
    <t xml:space="preserve">Accidental Activists: Latin American Status-Seeking at The Hague </t>
  </si>
  <si>
    <t xml:space="preserve">Territorial Conflict in the Digital Age: Mapping Technologies and Negotiation </t>
  </si>
  <si>
    <t xml:space="preserve">Islamophobia and Media Portrayals of Muslim Women: A Computational Text Analysis of US News Coverage </t>
  </si>
  <si>
    <t xml:space="preserve">From Advocacy to Confrontation: Direct Enforcement by Environmental NGOs </t>
  </si>
  <si>
    <t xml:space="preserve">Political Relations, Leader Stability, and Economic Coercion </t>
  </si>
  <si>
    <t>Book Review: Charles L. Glaser, Rational Theory of International Politics: The Logic of Competition and Cooperation</t>
  </si>
  <si>
    <t>‘Cowboys and Professionals’: The Politics of Identity Work in the Private and Military Security Company</t>
  </si>
  <si>
    <t>Power Plays in Global Internet Governance</t>
  </si>
  <si>
    <t>From ‘Mercenaries’ to ‘Private Security Contractors’: The (Re)Construction of Armed Security Providers in International Legal Discourses</t>
  </si>
  <si>
    <t>Towards a Radical Concept of Praxis: Imperial ‘common sense’ Versus the Post-modern Prince</t>
  </si>
  <si>
    <t>The Solution to the Iranian Nuclear Crisis and Its Consequences for the Middle East</t>
  </si>
  <si>
    <t>Rethinking Cooperation: Inequality and Consent in International Climate Change Politics</t>
  </si>
  <si>
    <t>Keep Friends Close, but Colleagues Closer: Efficiency in the Establishment of Peace Operations</t>
  </si>
  <si>
    <t>Triggering the Norms Cascade: Brazil's Initiatives for Curbing Electronic Espionage</t>
  </si>
  <si>
    <t>Who Are the Norm Makers? The Asian-African Conference in Bandung and the Evolution of Norms</t>
  </si>
  <si>
    <t>The Historical Roots of Cooperation Between the UN High Commissioner for Refugees and the International Organization for Migration</t>
  </si>
  <si>
    <t>Power Sharing and Transitional Justice: A Clash of Paradigms?</t>
  </si>
  <si>
    <t>The John Holmes Memorial Lecture: What Price Security?</t>
  </si>
  <si>
    <t>Framing Bioinvasion: Biodiversity, Climate Change, Security, Trade, and Global Governance</t>
  </si>
  <si>
    <t>The new resource politics: can Australia and South Africa accommodate China?</t>
  </si>
  <si>
    <t>Geopolitics and the Northern Sea Route</t>
  </si>
  <si>
    <t>Iran's policy towards the Houthis in Yemen: a limited return on a modest investment</t>
  </si>
  <si>
    <t>A kingdom in crisis: Thailand's struggle for democracy in the 21st century. By Andrew MacGregor Marshall: ‘Good coup’ gone bad: Thailand's political developments since Thaksin's downfall. Edited by Pavin Chachavalpongpun</t>
  </si>
  <si>
    <t>A call for a new Japanese foreign policy: the dilemmas of a stakeholder state</t>
  </si>
  <si>
    <t>Resource wars: searching for a new definition</t>
  </si>
  <si>
    <t>The hacked world order: how nations fight, trade, maneuver, and manipulate in the digital age. By Adam Segal: Internet wars: the struggle for power in the 21st century. By Fergus Hanson</t>
  </si>
  <si>
    <t>Iraq, Afghanistan and the future of British military doctrine: from counterinsurgency to Stabilization</t>
  </si>
  <si>
    <t>The costs and consequences of drone warfare</t>
  </si>
  <si>
    <t>Off-road policing: communications technology and government authority in Somaliland</t>
  </si>
  <si>
    <t>The rise of Nordic defence cooperation: a return to regionalism?</t>
  </si>
  <si>
    <t>State and society in Iraq ten years after regime change: the rise of a new authoritarianism</t>
  </si>
  <si>
    <t>Institutionalization, path dependence and the persistence of the Anglo-American special relationship</t>
  </si>
  <si>
    <t>Why the Pakistan army is here to stay: prospects for civilian governance</t>
  </si>
  <si>
    <t>UK cyber security and critical national infrastructure protection</t>
  </si>
  <si>
    <t>Campaign disconnect: operational progress and strategic obstacles in Afghanistan, 2009–2011</t>
  </si>
  <si>
    <t>Nuclear doctrines and stable strategic relationships: the case of south Asia</t>
  </si>
  <si>
    <t>Troublemakers: Laura Poitras and the problem of dissent</t>
  </si>
  <si>
    <t>What consensus? Geopolitics and policy paradigms in China and the United States</t>
  </si>
  <si>
    <t>The many faces of a rebel group: the Allied Democratic Forces in the Democratic Republic of Congo</t>
  </si>
  <si>
    <t>Contest and conquest: Russia and global internet governance</t>
  </si>
  <si>
    <t>Engagement without recognition: the limits of diplomatic interaction with contested states</t>
  </si>
  <si>
    <t>Authoritarianism and the securitization of development in Africa</t>
  </si>
  <si>
    <t>NATO contracting in Afghanistan: the problem of principal–agent networks</t>
  </si>
  <si>
    <t>"thanks to wikileaks, we know" with Guardian article</t>
  </si>
  <si>
    <t>an Indian news article</t>
  </si>
  <si>
    <t>a Guardian article</t>
  </si>
  <si>
    <t>Nuclear fears, hopes and realities in Pakistan</t>
  </si>
  <si>
    <t>After Westgate: opportunities and challenges in the war against Al-Shabaab</t>
  </si>
  <si>
    <t>Organizing for British national strategy</t>
  </si>
  <si>
    <t>Reconciliation and research in Afghanistan: an analytical narrative</t>
  </si>
  <si>
    <t>Cosmos, chaos: finance, power and conflict</t>
  </si>
  <si>
    <t>Coalitions, institutions and big tents: the new strategic reality of armed intervention</t>
  </si>
  <si>
    <t>Pragmatism or what? The future of US foreign policy</t>
  </si>
  <si>
    <t>Scholarship and the ship of state: rethinking the Anglo-American strategic decline analogy</t>
  </si>
  <si>
    <t>Fifty shades of purple? A risk-sharing approach to the 2015 Strategic Defence and Security Review</t>
  </si>
  <si>
    <t>The Obama approach to the Middle East: the end of America's moment?</t>
  </si>
  <si>
    <t>The United States and Myanmar: a ‘boutique issue’?</t>
  </si>
  <si>
    <t>The democracy tradition in US foreign policy and the Obama presidency</t>
  </si>
  <si>
    <t>System failure: the underlying causes of US policy-making errors in Afghanistan</t>
  </si>
  <si>
    <t>The art of declining politely: Obama's prudent presidency and the waning of American power</t>
  </si>
  <si>
    <t>Escaping from American intelligence: culture, ethnocentrism and the Anglosphere</t>
  </si>
  <si>
    <t>cites article at the Register</t>
  </si>
  <si>
    <t>The US debate on NATO nuclear deterrence</t>
  </si>
  <si>
    <t>Trade and peace: the EU and Gaddafi's final decade</t>
  </si>
  <si>
    <t>Public-private partnerships in national cyber-security strategies</t>
  </si>
  <si>
    <t>China's ambition in the South China Sea: is a legitimate maritime order possible?</t>
  </si>
  <si>
    <t>Systemic Representation: Democracy, Deliberation, and Nonelectoral Representatives</t>
  </si>
  <si>
    <t>International Knowledge and Domestic Evaluations in a Changing Society: The Case of China</t>
  </si>
  <si>
    <t>Spontaneous Collective Action: Peripheral Mobilization During the Arab Spring</t>
  </si>
  <si>
    <t>Reputations and Signaling in Coercive Bargaining</t>
  </si>
  <si>
    <t>Globalization, Economic Freedom, and Human Rights</t>
  </si>
  <si>
    <t>The Role of Domestic Opposition and International Justice Regimes in Peaceful Transitions of Power</t>
  </si>
  <si>
    <t>Democracies in Conflict: The Role of Public Opinion, Political Parties, and the Press in Shaping Security Policy</t>
  </si>
  <si>
    <t>When War Hits Home: The Geography of Military Losses and Support for War in Time and Space</t>
  </si>
  <si>
    <t>Just and Unjust Leaks: When to Spill Secrets</t>
  </si>
  <si>
    <t>96</t>
  </si>
  <si>
    <t>Deterring Cyberattacks: How to Reduce Vulnerability</t>
  </si>
  <si>
    <t>Hack Job: How America Invented Cyberwar</t>
  </si>
  <si>
    <t>The Strategic Costs of Torture: How "Enhanced Interrogation" Hurt America</t>
  </si>
  <si>
    <t>Islamic Scripture Is Not the Problem</t>
  </si>
  <si>
    <t>The Resistible Rise of Vladimir Putin: Russia's Nightmare Dressed Like a Daydream</t>
  </si>
  <si>
    <t>Hypocrisy Hype: Can Washington Still Walk and Talk Differently?/Farrell and Finnemore Reply</t>
  </si>
  <si>
    <t>Iceland's Saga: A Conversation With Ólafur Ragnar Grímsson</t>
  </si>
  <si>
    <t>92</t>
  </si>
  <si>
    <t>The End of Hypocrisy: American Foreign Policy in the Age of Leaks</t>
  </si>
  <si>
    <t>Why Drones Work: The Case for Washington's Weapon of Choice</t>
  </si>
  <si>
    <t>The Church Undivided: Benedict's Quest to Bring Christians Back Together</t>
  </si>
  <si>
    <t>91</t>
  </si>
  <si>
    <t>Measuring the Mafia-State Menace: Are Government-Backed Gangs a Grave New Threat?/Naím Replies</t>
  </si>
  <si>
    <t>Mafia States: Organized Crime Takes Office</t>
  </si>
  <si>
    <t>Understanding the Revolutions of 2011: Weakness and Resilience in Middle Eastern Autocracies</t>
  </si>
  <si>
    <t>Demystifying the Arab Spring: Parsing the Differences Between Tunisia, Egypt, and Libya</t>
  </si>
  <si>
    <t>Fighting the Laws of War: Protecting Civilians in Asymmetric Conflict</t>
  </si>
  <si>
    <t>The Political Power of Social Media: Technology, the Public Sphere, and Political Change</t>
  </si>
  <si>
    <t>Indonesia's Forgotten Bloodbath</t>
  </si>
  <si>
    <t>China's New Revolution: The Reign of Xi Jinping</t>
  </si>
  <si>
    <t>Still Crazy After All These Years: America's Long History of Political Delusion</t>
  </si>
  <si>
    <t>Congo’s Slide Into Chaos: How a State Fails</t>
  </si>
  <si>
    <t>Course Correction: How to Stop China’s Maritime Advance</t>
  </si>
  <si>
    <t>An Internet Whole and Free: Why Washington Was Right to Give Up Control</t>
  </si>
  <si>
    <t>Recent Books: Political and Legal: Connectography: Mapping the Future of Global Civilization</t>
  </si>
  <si>
    <t>How Putin Silences Dissent: Inside the Kremlin's Crackdown</t>
  </si>
  <si>
    <t>Ebola's Lessons: How the WHO Mishandled the Crisis</t>
  </si>
  <si>
    <t>City Century: Why Municipalities Are the Key to Fighting Climate Change</t>
  </si>
  <si>
    <t>Putin's Hard Turn: Ruling Russia in Leaner Times</t>
  </si>
  <si>
    <t>The Torture Blame Game: The Botched Senate Report on the CIA's Misdeeds</t>
  </si>
  <si>
    <t>Upgrading the Grid: How to Modernize America's Electrical Infrastructure</t>
  </si>
  <si>
    <t>Power to the Poor: Provide Energy to Fight Poverty</t>
  </si>
  <si>
    <t>Obama's Libya Debacle: How a Well-Meaning Intervention Ended in Failure</t>
  </si>
  <si>
    <t>Under the Sea: The Vulnerability of the Commons</t>
  </si>
  <si>
    <t>The Anti-Innovators: How Special Interests Undermine Entrepreneurship</t>
  </si>
  <si>
    <t>Misrule of the Few: How the Oligarchs Ruined Greece</t>
  </si>
  <si>
    <t>Recent Books: Eastern Europe and Former Soviet Republics: Secret Cables of the Comintern, 1933-1943</t>
  </si>
  <si>
    <t>A Woman of the People: Elizabeth Warren and the Future of the American Left</t>
  </si>
  <si>
    <t>What's the Matter With Russia? Putin and the Soviet Legacy</t>
  </si>
  <si>
    <t>The Case for Net Neutrality: What's Wrong With Obama's Internet Policy</t>
  </si>
  <si>
    <t>Rebooting Rwanda: A Conversation With Paul Kagame</t>
  </si>
  <si>
    <t>Live and Let Leak: State Secrets in the Snowden Era</t>
  </si>
  <si>
    <t>As Objects Go Online: The Promise (and Pitfalls) of the Internet of Things</t>
  </si>
  <si>
    <t>Helping Congo Help Itself: What It Will Take to End Africa's Worst War</t>
  </si>
  <si>
    <t>The Frankfurt School at War: The Marxists Who Explained the Nazis to Washington</t>
  </si>
  <si>
    <t>Pyongyang Perseveres: Why Washington Should Learn to Work With North Korea</t>
  </si>
  <si>
    <t>The Coming Arctic Boom: As the Ice Melts, the Region Heats Up</t>
  </si>
  <si>
    <t>In Defense of Citizens United: Why Campaign Finance Reform Threatens American Democracy</t>
  </si>
  <si>
    <t>Red White: Why a Founding Father of Postwar Capitalism Spied for the Soviets</t>
  </si>
  <si>
    <t>Strategy in a Time of Austerity: Why the Pentagon Should Focus on Assuring Access</t>
  </si>
  <si>
    <t>Stimulus or Reform? Charting a Path Out of the Recession/Rajan Replies</t>
  </si>
  <si>
    <t>Government, Geography, and Growth: The True Drivers of Economic Development</t>
  </si>
  <si>
    <t>Latin Lessons: Who Are Hispanic Americans, and How Will They Vote?</t>
  </si>
  <si>
    <t>The Broken Contract: Inequality and American Decline</t>
  </si>
  <si>
    <t>Invading Afghanistan, Then and Now: What Washington Should Learn From Wars Past</t>
  </si>
  <si>
    <t>Currency Wars, Then and Now: How Policymakers Can Avoid the Perils of the 1930s</t>
  </si>
  <si>
    <t>Recent Books on International Relations: Africa: Pirate State: Inside Somalia's Terrorism at Sea</t>
  </si>
  <si>
    <t>Cyberterrorism: The Invisible Threat Stealth Cyber Predators in a Climate of Escalating Risk</t>
  </si>
  <si>
    <t>The Game Changer: Coping With China's Foreign Policy Revolution</t>
  </si>
  <si>
    <t>The Better Half</t>
  </si>
  <si>
    <t>FA</t>
  </si>
  <si>
    <t>FP</t>
  </si>
  <si>
    <t>MIL</t>
  </si>
  <si>
    <t>IA</t>
  </si>
  <si>
    <t>IS</t>
  </si>
  <si>
    <t>EJIR</t>
  </si>
  <si>
    <t>ISQ</t>
  </si>
  <si>
    <t>SS</t>
  </si>
  <si>
    <t>WP</t>
  </si>
  <si>
    <t>RIS</t>
  </si>
  <si>
    <t>JCR</t>
  </si>
  <si>
    <t>GG</t>
  </si>
  <si>
    <t>AJPS</t>
  </si>
  <si>
    <t>ISR</t>
  </si>
  <si>
    <t>IR</t>
  </si>
  <si>
    <t>RIPE</t>
  </si>
  <si>
    <t>JPR</t>
  </si>
  <si>
    <t>CP</t>
  </si>
  <si>
    <t>Netizens Unite.</t>
  </si>
  <si>
    <t>Epiphanies from Bob Woodward.</t>
  </si>
  <si>
    <t>Dear Uncle Sam . . .</t>
  </si>
  <si>
    <t>My Drone War.</t>
  </si>
  <si>
    <t>How Gogol* Explains the Post-Soviet World.</t>
  </si>
  <si>
    <t>War and Peace.</t>
  </si>
  <si>
    <t>A Giant Among Giants.</t>
  </si>
  <si>
    <t>The Convergence of Civilizations.</t>
  </si>
  <si>
    <t>Kevin Rudd.</t>
  </si>
  <si>
    <t>The Espionage Economy.</t>
  </si>
  <si>
    <t>Watch Thy Neighbor.</t>
  </si>
  <si>
    <t>Second Floor to the Left, Please.</t>
  </si>
  <si>
    <t>Don't Let Water Be the Problem.</t>
  </si>
  <si>
    <t>Get Ready for the Democratization of Destruction.</t>
  </si>
  <si>
    <t>Cloak and Danger.</t>
  </si>
  <si>
    <t>The Things They Carried: The Plugged-in Foreign Minister.</t>
  </si>
  <si>
    <t>The Hunt for Justice.</t>
  </si>
  <si>
    <t>Missed Calls.</t>
  </si>
  <si>
    <t>Making things better.</t>
  </si>
  <si>
    <t>A Bodega Once Stood Here.</t>
  </si>
  <si>
    <t>Can an American Soldier Ever Die in Vain?</t>
  </si>
  <si>
    <t>Think Again: Megacities.</t>
  </si>
  <si>
    <t>Our Man in Africa.</t>
  </si>
  <si>
    <t>The Prince of the White House.</t>
  </si>
  <si>
    <t>Introducing...The Most Dynamic Cities of 2025.</t>
  </si>
  <si>
    <t>Keynote Cosmos.</t>
  </si>
  <si>
    <t>False Idols.</t>
  </si>
  <si>
    <t>The Ayatollah Under the Bed(sheets).</t>
  </si>
  <si>
    <t>Equatorial Guinea: The rebirth of a nation.</t>
  </si>
  <si>
    <t>The Enemy Within.</t>
  </si>
  <si>
    <t>Bricks and mortar booming; not a bubble in sight?</t>
  </si>
  <si>
    <t>Political Fat Cats, Global Edition.</t>
  </si>
  <si>
    <t>The Revolution Will Be Tweeted.</t>
  </si>
  <si>
    <t>The Almanac of Al Qaeda.</t>
  </si>
  <si>
    <t>Africa's Forever Wars.</t>
  </si>
  <si>
    <t>IO</t>
  </si>
  <si>
    <t xml:space="preserve">Asenbaum, Hans. </t>
  </si>
  <si>
    <t>Hayes, Jarrod</t>
  </si>
  <si>
    <t>Miller, Nicholas L</t>
  </si>
  <si>
    <t>Morrison, James Ashley</t>
  </si>
  <si>
    <t>Carson, Austin</t>
  </si>
  <si>
    <t>O'Mahoney, Joseph</t>
  </si>
  <si>
    <t>Mac Ginty, Roger</t>
  </si>
  <si>
    <t>Tidy, Joanna</t>
  </si>
  <si>
    <t>Jerdén, Björn</t>
  </si>
  <si>
    <t>Shirky, Clay</t>
  </si>
  <si>
    <t>Carpenter, Charli</t>
  </si>
  <si>
    <t>Anderson, Lisa</t>
  </si>
  <si>
    <t>Goldstone, Jack A</t>
  </si>
  <si>
    <t>Naím, Moisés</t>
  </si>
  <si>
    <t>Andreas, Peter</t>
  </si>
  <si>
    <t>Gaetan, Victor</t>
  </si>
  <si>
    <t>Byman, Daniel</t>
  </si>
  <si>
    <t>Reid, Stuart</t>
  </si>
  <si>
    <t>Cohen, Michael A</t>
  </si>
  <si>
    <t>Kotkin, Stephen</t>
  </si>
  <si>
    <t>McCants, William</t>
  </si>
  <si>
    <t>Parker, Emily</t>
  </si>
  <si>
    <t>Hennessey, Susan</t>
  </si>
  <si>
    <t>Author(s)</t>
  </si>
  <si>
    <t>Year</t>
  </si>
  <si>
    <t>56</t>
  </si>
  <si>
    <t>Science, Progress and Pluralism in the Study of International Relations</t>
  </si>
  <si>
    <t>Making Bodies Matter in IR</t>
  </si>
  <si>
    <t>The Global Governance of Large Technical Systems</t>
  </si>
  <si>
    <t>The Spread of TCP/IP: How the Internet Became the Internet</t>
  </si>
  <si>
    <t>Not Learning Lessons</t>
  </si>
  <si>
    <t>Questioning the Transparency Mantra in Green Governance</t>
  </si>
  <si>
    <t>88</t>
  </si>
  <si>
    <t xml:space="preserve">Grey is the new black: covert action and implausible deniability </t>
  </si>
  <si>
    <t>The cybersecurity dilemma: hacking, trust, and fear between nations</t>
  </si>
  <si>
    <t xml:space="preserve">Naked diplomacy: power and statecraft in the digital age and The future of #diplomacy </t>
  </si>
  <si>
    <t xml:space="preserve">Leaving (north-east) Asia? Japan's southern strategy </t>
  </si>
  <si>
    <t xml:space="preserve">The Japanese Diet and defence policy-making </t>
  </si>
  <si>
    <t xml:space="preserve">The intra-GCC crises: mapping GCC fragmentation after 2011 </t>
  </si>
  <si>
    <t xml:space="preserve">What authoritarianism is … and is not: a practice perspective </t>
  </si>
  <si>
    <t xml:space="preserve">Counter-insurgency in the Somali territories: the ‘grey zone’ between peace and pacification </t>
  </si>
  <si>
    <t xml:space="preserve">Seeing the future: power, prediction and organization in an age of uncertainty </t>
  </si>
  <si>
    <t>The Sino-Soviet alliance: an international history. By Austin Jersild</t>
  </si>
  <si>
    <t>Extrastatecraft: the power of infrastructure space. By Keller Easterling</t>
  </si>
  <si>
    <t>Politics of the Living Dead: Race and Exceptionalism in the Apocalypse</t>
  </si>
  <si>
    <t>Scopic regimes and the visual turn in International Relations: Seeing world politics through the drone</t>
  </si>
  <si>
    <t>Reid, Stuart A</t>
  </si>
  <si>
    <t>Eleftheriadis, Pavlos</t>
  </si>
  <si>
    <t>Glasser, Susan B</t>
  </si>
  <si>
    <t>Kaiman, Jonathan</t>
  </si>
  <si>
    <t>Silverstein, Ken</t>
  </si>
  <si>
    <t>Traub, James</t>
  </si>
  <si>
    <t>Kinzer, Stephen</t>
  </si>
  <si>
    <t>Ciezadlo, Annia</t>
  </si>
  <si>
    <t>Backdoor Peacekeeping: Does Participation in UN Peacekeeping Reduce Coups at Home?</t>
  </si>
  <si>
    <t>Moral Hazard and Financial Crises: Evidence from American Troop Deployments</t>
  </si>
  <si>
    <t>The Emergence of Foreign Policy</t>
  </si>
  <si>
    <t>Means of the Marginalized: Embedded Transnational Advocacy Networks and the Transformation of Neoliberal Global Governance</t>
  </si>
  <si>
    <t>“Battling” for Legitimacy: Analyzing Performative Contests in the Gaza Flotilla Paradigmatic Case</t>
  </si>
  <si>
    <t>The Causes and Effects of Leaks in International Negotiations</t>
  </si>
  <si>
    <t>Notes</t>
  </si>
  <si>
    <t>Feigning Compliance: Covert Action and International Law</t>
  </si>
  <si>
    <t>Track-Change Diplomacy: Technology, Affordances, and the Practice of International Negotiations</t>
  </si>
  <si>
    <t>Are the Contents of International Treaties Copied and Pasted? Evidence from Preferential Trade Agreements</t>
  </si>
  <si>
    <t>Make Love, Not War: Do Single Young Men Cause Political Violence?</t>
  </si>
  <si>
    <t>Cites WL cable data from a Guardian article on pg. 304</t>
  </si>
  <si>
    <t>Conceal or Reveal? Managing Clandestine Military Capabilities in Peacetime Competition</t>
  </si>
  <si>
    <t>Who Killed Détente? The Superpowers and the Cold War in the Middle East, 1969–77</t>
  </si>
  <si>
    <t>How to Enlarge NATO: The Debate inside the Clinton Administration, 1993–95</t>
  </si>
  <si>
    <t>Weaponized Interdependence: How Global Economic Networks Shape State Coercion</t>
  </si>
  <si>
    <t>Proliferation and the Logic of the Nuclear Market</t>
  </si>
  <si>
    <t>Power and Profit at Sea: The Rise of the West in the Making of the International System</t>
  </si>
  <si>
    <t>American Hustle; What Mueller Found-and Didn't Find-About Trump and Russia</t>
  </si>
  <si>
    <t>Bad News: Can Democracy Survive If the Media Fail?</t>
  </si>
  <si>
    <t>Spies, Lies, and Algorithms</t>
  </si>
  <si>
    <t>Audience of One: Donald Trump, Television, and the Fracturing of America</t>
  </si>
  <si>
    <t>The Sources of Chinese Conduct: Are Washington and Beijing Fighting a New Cold War?</t>
  </si>
  <si>
    <t>Democracy Demotion: How the Freedom Agenda Fell Apart</t>
  </si>
  <si>
    <t>Fiber: The Coming Tech Revolution-and Why America Might Miss It</t>
  </si>
  <si>
    <t>The Eroding Balance of Terror: The Decline of Deterrence</t>
  </si>
  <si>
    <t>Local News and National Politics</t>
  </si>
  <si>
    <t>Can Violent Protest Change Local Policy Support? Evidence from the Aftermath of the 1992 Los Angeles Riot</t>
  </si>
  <si>
    <t>Persuading the Enemy: Estimating the Persuasive Effects of Partisan Media with the Preference-Incorporating Choice and Assignment Design</t>
  </si>
  <si>
    <t>The Responsibility to Protect in a world of already existing intervention</t>
  </si>
  <si>
    <t>Making al-Qa’ida legible: Counter-terrorism and the reproduction of terrorism</t>
  </si>
  <si>
    <t>Foreign policy anarchy in multiparty coalitions: When junior parties take rogue decisions</t>
  </si>
  <si>
    <t>At Home and Abroad:
The Use of Denial-of- service Attacks during Elections in Nondemocratic Regimes</t>
  </si>
  <si>
    <t>2_3</t>
  </si>
  <si>
    <t xml:space="preserve">India’s Digital Dreamer </t>
  </si>
  <si>
    <t>The Great Indian Streaming Wars</t>
  </si>
  <si>
    <t>Space Research</t>
  </si>
  <si>
    <t>Unbreakable</t>
  </si>
  <si>
    <t>Constitutive mechanisms of UN Security Council practices: Precedent pressure, ratchet effect, and council action regarding intrastate conflicts</t>
  </si>
  <si>
    <t>Revising order or challenging the balance of military power? An alternative typology of revisionist and status-quo states</t>
  </si>
  <si>
    <t>The Disclosure Dilemma: Nuclear Intelligence andInternational Organizations</t>
  </si>
  <si>
    <t>Are Biased Media Bad for Democracy?</t>
  </si>
  <si>
    <t>Tuning In, Not Turning Out: Evaluating the Impact ofEthnic Television on Political Participation</t>
  </si>
  <si>
    <t>Deconstruction machines: writing in the age of cyberwar</t>
  </si>
  <si>
    <t>India's national security: challenges and dilemmas</t>
  </si>
  <si>
    <t>Counter-Hegemonic Strategies in the Global Economy</t>
  </si>
  <si>
    <t>Transnational Elite Knowledge Networks: Managing American Hegemony in Turbulent Times</t>
  </si>
  <si>
    <t>Frustration and Delay: The Secondary Effects of Supply-Side Proliferation Controls</t>
  </si>
  <si>
    <t>Networked Cooperation: How the European Union Mobilizes Peacekeeping Forces to Project Power Abroad</t>
  </si>
  <si>
    <t>Finding fault lines in long chains of financial information</t>
  </si>
  <si>
    <t>Understanding technological change in global finance through infrastructures</t>
  </si>
  <si>
    <t>The promise and record of international institutions</t>
  </si>
  <si>
    <t>Technological change and international relations</t>
  </si>
  <si>
    <t>South Africa and Civil and Political Rights</t>
  </si>
  <si>
    <t>China in a World of Orders: Rethinking Compliance and Challenge in Beijing's International Relations</t>
  </si>
  <si>
    <t>See footnote 28. Clearly avoids mentioning WL and cites Guardian 2010 article.</t>
  </si>
  <si>
    <t>The Credibility of Public and Private Signals: A Document-Based Approach</t>
  </si>
  <si>
    <t>Minilateralism and informality in international monetary cooperation</t>
  </si>
  <si>
    <t>Theorising indirect coercion: The logic of triangular strategies</t>
  </si>
  <si>
    <t>Kinne, Brandon</t>
  </si>
  <si>
    <t>Sobelman, Daniel</t>
  </si>
  <si>
    <t>Lundgren, Magnus</t>
  </si>
  <si>
    <t xml:space="preserve">Sankaran, Jaganath </t>
  </si>
  <si>
    <t xml:space="preserve">Pérez Ricart, Carlos A. </t>
  </si>
  <si>
    <t>Bianco, Cinzia, and Gareth Stansfield</t>
  </si>
  <si>
    <t xml:space="preserve">Beehner, Lionel M. </t>
  </si>
  <si>
    <t xml:space="preserve">Elias, Barbara </t>
  </si>
  <si>
    <t xml:space="preserve">Cunliffe, Philip </t>
  </si>
  <si>
    <t>Branch, Jordan</t>
  </si>
  <si>
    <t>Bateson, Regina</t>
  </si>
  <si>
    <t>Sharman, J.C.</t>
  </si>
  <si>
    <t>Kuyper, Jonathan</t>
  </si>
  <si>
    <t>Johnson, Douglas A, and Alberto Mora</t>
  </si>
  <si>
    <t>Bamford, James</t>
  </si>
  <si>
    <t>Juneau, Thomas</t>
  </si>
  <si>
    <t>Hills, Alice</t>
  </si>
  <si>
    <t>Krahmann, Elke</t>
  </si>
  <si>
    <t>Silove, Nina</t>
  </si>
  <si>
    <t>Petrova, Margarita</t>
  </si>
  <si>
    <t>Friesendorf, Cornelius</t>
  </si>
  <si>
    <t>Hafner-Burton, Emilie M., Zachary C. Steinert-Threlkeld, and David G. Victor</t>
  </si>
  <si>
    <t xml:space="preserve">Stephen, Matthew D. </t>
  </si>
  <si>
    <t>Fishman, Charles</t>
  </si>
  <si>
    <t>Ciplet, David</t>
  </si>
  <si>
    <t>Fisher, Jonathan, and David M. Anderson</t>
  </si>
  <si>
    <t xml:space="preserve">de Orellana, Pablo </t>
  </si>
  <si>
    <t>Maher, David</t>
  </si>
  <si>
    <t>Bettiza, Gregorio</t>
  </si>
  <si>
    <t>Fish, Isaac Stone</t>
  </si>
  <si>
    <t xml:space="preserve">Mousavian, Seyed Hossein </t>
  </si>
  <si>
    <t>Hoodbhoy, Pervez, and Zia Mian</t>
  </si>
  <si>
    <t>Williams, Paul D.</t>
  </si>
  <si>
    <t xml:space="preserve">Seymour, Lee J.M. </t>
  </si>
  <si>
    <t xml:space="preserve">Deutschmann, Emanuel </t>
  </si>
  <si>
    <t>Brütsch, Christian</t>
  </si>
  <si>
    <t>Kenny, Charles</t>
  </si>
  <si>
    <t>Forsberg, Tuomas</t>
  </si>
  <si>
    <t xml:space="preserve">Gerges, Fawaz A. </t>
  </si>
  <si>
    <t>Waldman, Matt</t>
  </si>
  <si>
    <t xml:space="preserve">Johnston, Alastair Iain </t>
  </si>
  <si>
    <t xml:space="preserve">Pratt, Nicola </t>
  </si>
  <si>
    <t xml:space="preserve">Lindsay, Jon R. </t>
  </si>
  <si>
    <t xml:space="preserve">Fitzsimmons, Scott </t>
  </si>
  <si>
    <t>Poulsen, Lauge N. Skovgaard, and Emma Aisbett</t>
  </si>
  <si>
    <t xml:space="preserve">Sharman, J.C. </t>
  </si>
  <si>
    <t>De Waal, Thomas</t>
  </si>
  <si>
    <t>Sadjadpour, Karim</t>
  </si>
  <si>
    <t xml:space="preserve">Slater, Jerome </t>
  </si>
  <si>
    <t>De Soysa, Indra, and Paul Midford</t>
  </si>
  <si>
    <t>Bergen, Peter, and Katherine Tiedemann</t>
  </si>
  <si>
    <t>Bass, Gary J.</t>
  </si>
  <si>
    <t>Macmillan, Margaret</t>
  </si>
  <si>
    <t>Jasanoff, Maya</t>
  </si>
  <si>
    <t>Galbraith, Peter W</t>
  </si>
  <si>
    <t>Ajami, Fouad</t>
  </si>
  <si>
    <t>Oren, Michael</t>
  </si>
  <si>
    <t>Mishra, Pankaj</t>
  </si>
  <si>
    <t>LeVine, Steve</t>
  </si>
  <si>
    <t>Rashid, Ahmed</t>
  </si>
  <si>
    <t>Bowen, Wyn Q., and Jonathan Brewer</t>
  </si>
  <si>
    <t>Chaudhuri, Rudra, and Theo Farrell</t>
  </si>
  <si>
    <t>Banka, Andris, and Adam Quinn</t>
  </si>
  <si>
    <t>Hudson, Valerie M., and Hilary Matfess</t>
  </si>
  <si>
    <t xml:space="preserve">Schmidt, Vivien A. </t>
  </si>
  <si>
    <t>Xu, Ruike</t>
  </si>
  <si>
    <t>Shankar, Mahesh, and T.V. Paul</t>
  </si>
  <si>
    <t>Beeson, Mark, and Fujian Li</t>
  </si>
  <si>
    <t xml:space="preserve">Turner, Mandy </t>
  </si>
  <si>
    <t xml:space="preserve">Gilmore, Jonathan </t>
  </si>
  <si>
    <t>Owen, John M., IV, and Michael Poznansky</t>
  </si>
  <si>
    <t xml:space="preserve">Nadiri, Khalid Homayun </t>
  </si>
  <si>
    <t>Kim, HeeMin, Jenifer Whitten-Woodring, and Patrick James</t>
  </si>
  <si>
    <t>Boyle, Michael J.</t>
  </si>
  <si>
    <t>Dodge, Toby</t>
  </si>
  <si>
    <t xml:space="preserve">Drezner, Daniel W. </t>
  </si>
  <si>
    <t>Schneider, Christina J., and Johannes Urpelainen</t>
  </si>
  <si>
    <t>Salter, Mark B., and Can E. Mutlu</t>
  </si>
  <si>
    <t>Harris, Peter</t>
  </si>
  <si>
    <t>Blunden, Margaret</t>
  </si>
  <si>
    <t>Humphreys, Jasper</t>
  </si>
  <si>
    <t>Aldrich, Richard J., and John Kasuku</t>
  </si>
  <si>
    <t>Brooks, Stephen G., G. John Ikenberry, and William C. Wohlforth</t>
  </si>
  <si>
    <t xml:space="preserve">Miller, Benjamin </t>
  </si>
  <si>
    <t xml:space="preserve">Gill, Stephen </t>
  </si>
  <si>
    <t xml:space="preserve">Markus, Stanislav </t>
  </si>
  <si>
    <t>Beeson, Mark, Mills Soko, and Wang Yong</t>
  </si>
  <si>
    <t>Griffin, Stuart</t>
  </si>
  <si>
    <t>Fair, C. Christine</t>
  </si>
  <si>
    <t>Bennett, Bruce W., and Jennifer Lind</t>
  </si>
  <si>
    <t>Aydinli, Ersel, and Musa Tuzuner</t>
  </si>
  <si>
    <t>Higate, Paul</t>
  </si>
  <si>
    <t>Gracin, Kyle, and Jocelyn Mawdsley</t>
  </si>
  <si>
    <t xml:space="preserve">Phillips, Sarah G. </t>
  </si>
  <si>
    <t xml:space="preserve">Ciplet, David </t>
  </si>
  <si>
    <t>Castle, Matthew, and Krzysztof J Pelc</t>
  </si>
  <si>
    <t xml:space="preserve">Marcusa, Michael </t>
  </si>
  <si>
    <t>Dunford, Robin, and Michael Neu</t>
  </si>
  <si>
    <t xml:space="preserve">Jordaan, Eduard </t>
  </si>
  <si>
    <t xml:space="preserve">Henke, Marina E. </t>
  </si>
  <si>
    <t>Aklin, Michaël, and Andreas Kern</t>
  </si>
  <si>
    <t xml:space="preserve">Wajner, Daniel F </t>
  </si>
  <si>
    <t>Gehring, Thomas, and Thomas Dörfler</t>
  </si>
  <si>
    <t xml:space="preserve">Parmar, Inderjeet </t>
  </si>
  <si>
    <t>Fair, C. Christine, and Sumit Ganguly</t>
  </si>
  <si>
    <t>Aldrich, Richard J., and Lewis Herrington</t>
  </si>
  <si>
    <t>Woll, Cornelia</t>
  </si>
  <si>
    <t>Open skies, closed markets: Future games in the negotiation of international air transport</t>
  </si>
  <si>
    <t>Defense Cooperation Agreements and the Emergence of a Global Security Network</t>
  </si>
  <si>
    <t>Nili, Shmuel</t>
  </si>
  <si>
    <t>Rethinking Economic "Sanctions"</t>
  </si>
  <si>
    <t>Institutional spillovers from the negotiation and formulation of East Asian free trade agreements</t>
  </si>
  <si>
    <t>Postigo, Antonio</t>
  </si>
  <si>
    <t>Shah, Pir Zubair</t>
  </si>
  <si>
    <t>Minister No</t>
  </si>
  <si>
    <t>Hack Tibet</t>
  </si>
  <si>
    <t>The Reform of the King</t>
  </si>
  <si>
    <t>Hamad bin Khalifa al Thani</t>
  </si>
  <si>
    <t>Kingdom Come</t>
  </si>
  <si>
    <t>Human Rights Last</t>
  </si>
  <si>
    <t>Cable News</t>
  </si>
  <si>
    <t>Revenge of the Quiet American</t>
  </si>
  <si>
    <t>How to Write a Cable</t>
  </si>
  <si>
    <t>Nothing to See Here</t>
  </si>
  <si>
    <t>The Ultimate Ally</t>
  </si>
  <si>
    <t>Eat, Drink, Protest</t>
  </si>
  <si>
    <t>100 Top Global Thinkers</t>
  </si>
  <si>
    <t>Frenemies Forever</t>
  </si>
  <si>
    <t>How Obama Lost Karzai</t>
  </si>
  <si>
    <t>a Pakistani news article</t>
  </si>
  <si>
    <t>Glasser, Susan</t>
  </si>
  <si>
    <t>Telecoms market gearing up for a big shake-up</t>
  </si>
  <si>
    <t>Coleman, Isobel</t>
  </si>
  <si>
    <t>Sachs, Jeffrey D</t>
  </si>
  <si>
    <t>Suarez, Ray</t>
  </si>
  <si>
    <t>Van De Walle, Nicolas</t>
  </si>
  <si>
    <t>Blank, Jonah</t>
  </si>
  <si>
    <t>Scheuerman, William E</t>
  </si>
  <si>
    <t>Delury, John</t>
  </si>
  <si>
    <t>Steil, Benn</t>
  </si>
  <si>
    <t>Legvold, Robert</t>
  </si>
  <si>
    <t>Anonymous</t>
  </si>
  <si>
    <t>Saunders, Harold H</t>
  </si>
  <si>
    <t>Gessen, Keith</t>
  </si>
  <si>
    <t>Tepperman, Jonathan</t>
  </si>
  <si>
    <t>Shafer, Jack</t>
  </si>
  <si>
    <t>Yaffa, Joshua</t>
  </si>
  <si>
    <t>Jervis, Robert</t>
  </si>
  <si>
    <t>Ikenberry, G John</t>
  </si>
  <si>
    <t>Sechser, Todd S</t>
  </si>
  <si>
    <t>Mercer, Jonathan</t>
  </si>
  <si>
    <t>Holmes, Marcus</t>
  </si>
  <si>
    <t>Palmer, James</t>
  </si>
  <si>
    <t>Kushner, David.</t>
  </si>
  <si>
    <t>Zaitchik, Alexander</t>
  </si>
  <si>
    <t>Samet, Elizabeth</t>
  </si>
  <si>
    <t>Kalan, Jonathan</t>
  </si>
  <si>
    <t>Abrams, Elliott</t>
  </si>
  <si>
    <t>Keating, Joshua E</t>
  </si>
  <si>
    <t>Hounshell, Blake</t>
  </si>
  <si>
    <t>Hoffman, David E</t>
  </si>
  <si>
    <t>Online Appendix</t>
  </si>
  <si>
    <t>Radicalism on the Periphery: History, Collective Memory, and the Cultural Resonance of Jihadist Ideology in Tunisia</t>
  </si>
  <si>
    <t>Buying Allies: Payment Practices in Multilateral Military Coalition-Building</t>
  </si>
  <si>
    <t>Secrets, hostages and ransoms: British kidnap policy in historical perspective</t>
  </si>
  <si>
    <t>Yarhi-Milo, Keren</t>
  </si>
  <si>
    <t>Morone, James A</t>
  </si>
  <si>
    <t>Economy, Elizabeth C</t>
  </si>
  <si>
    <t>Bass, Gary J</t>
  </si>
  <si>
    <t>Walzer, Michael</t>
  </si>
  <si>
    <t>Raustiala, Kal</t>
  </si>
  <si>
    <t>Ratner, Ely</t>
  </si>
  <si>
    <t>Lipman, Maria</t>
  </si>
  <si>
    <t>Bessen, James</t>
  </si>
  <si>
    <t>de Waal, Thomas</t>
  </si>
  <si>
    <t>Martinage, Robert</t>
  </si>
  <si>
    <t>Kuperman, Alan J</t>
  </si>
  <si>
    <t>Bazilian, Morgan D</t>
  </si>
  <si>
    <t>Warshay, Brian</t>
  </si>
  <si>
    <t>Krepinevich, Andrew F, Jr</t>
  </si>
  <si>
    <t>Bloomberg, Michael</t>
  </si>
  <si>
    <t>Garrett, Laurie</t>
  </si>
  <si>
    <t>Walt, Stephen M</t>
  </si>
  <si>
    <t>Gershenfeld, Neil</t>
  </si>
  <si>
    <t>Takeyh, Ray</t>
  </si>
  <si>
    <t>Ammori, Marvin</t>
  </si>
  <si>
    <t>Weissman, Stephen R</t>
  </si>
  <si>
    <t>Tomasky, Michael</t>
  </si>
  <si>
    <t>Borgerson, Scott</t>
  </si>
  <si>
    <t>Stearns, Jason K</t>
  </si>
  <si>
    <t>Ahamed, Liaquat</t>
  </si>
  <si>
    <t>Packer, George</t>
  </si>
  <si>
    <t>C</t>
  </si>
  <si>
    <t>J</t>
  </si>
  <si>
    <t>V</t>
  </si>
  <si>
    <t>N</t>
  </si>
  <si>
    <t>?</t>
  </si>
  <si>
    <t>fns. 19, 25, 28, and 30 cite 4 cables with just URLs and ID numbers, three to WL and one via cabledrum.net, with no reference to USG origin, title, or authorship. No reference to WL, leaks, or cables in body; p. 123 (cf. fn. 19) notes an Egyptian complaint to "the US embassy," and fns. 25, 28, and 30 support empirical observations that do not mention the US</t>
  </si>
  <si>
    <t>p. 1136 body says what "Leaked US diplomatic cables made available by WikiLeaks detail" and discusses a meeting with a US official; fn. 38 supports this, noting US embassy authorship, title and date, as well as URL to WL</t>
  </si>
  <si>
    <t>p. 626 notes "according to leaked US embassy cables," with fn. 63 citing 2 cables, URL to WL, with embassy origin and title. Fns 28 and 33 also discuss non-USG leaks, based on media articles.</t>
  </si>
  <si>
    <t>Body p. 145 notes what a "dialogue—partly captured in embassy cables now available from WikiLeaks—Washington made clear"; fns. 63, 76, 80-82, 92-93, citing 10 cables as "Leaked cable, US embassy" with title and date and URL to WL. (Other than the line on 145, most body sections supported by WL footnotes are empirical claims about non-USG actors.)</t>
  </si>
  <si>
    <t>Titeca, Kristof, and Daniel Fahey</t>
  </si>
  <si>
    <t xml:space="preserve">p. 1084 claims what "Wikileaks cables from 2006 showed" about US policy, with a quotation; citation is to a chapter of Julian Assange, ed. The WikiLeaks Files (Verso, 2015). Unclear whether the quotation here is to the author of the chapter (Robert Naiman), or to a source document quoted by that author. Because WikiLeaks published, and Assange edited, the volume (which shows a thumb drive on the cover) to review and excerpt leaked documents to reach a broad audience, rather than a third-party newspaper processing the sources, I am coding this as 3. </t>
  </si>
  <si>
    <t>u</t>
  </si>
  <si>
    <t xml:space="preserve">p. 92 body discusses "high-level US consultations"; fn. 92 cites a "US State Department cable," with title and date an URL to WL. P940 discusses "US State Department cables leaked
to the WikiLeaks website have drawn attention to," what "one cable noted," and that "cables provide firm evidence" for a claim about non-US governments' policies; foonotes 107 and 108 support these with news article (LA Times and the GUardian) based on WL, and fn 107 also directly cites a cable with date and title as "SECRET, Embassy Riyadh, via WikiLeaks" with URL to WL. </t>
  </si>
  <si>
    <r>
      <t xml:space="preserve">Six cables cited in references. p. 16, 17, and 18 refer to "private" US communications such as "memo[s];" p. 19 block quotes a US "internal report;" these and other empirical claims on p. 17 are backed by parenthetical references to WL; references at end detail these as six cables, with titles, dates, cable IDs, and URLs to WL, but with author listed only as Wikileaks without details to USG origin. Footnote 1 states upfront "We offer quantitative and qualitative evidence from many sources, such as the so-called </t>
    </r>
    <r>
      <rPr>
        <i/>
        <sz val="10"/>
        <rFont val="Arial"/>
        <family val="2"/>
      </rPr>
      <t>Wikileaks</t>
    </r>
    <r>
      <rPr>
        <sz val="10"/>
        <rFont val="Arial"/>
        <family val="2"/>
      </rPr>
      <t xml:space="preserve"> embassy cables, to validate our interpretation of the data." </t>
    </r>
  </si>
  <si>
    <t xml:space="preserve">p. 554 discusses "leaked State Department diplomatic cables;" fn 114 includes a citation to a cable with US embassy origin, title, date, and a URL to WL. p. 560 quotes a report by a named US diplomat; fn. 149 has title and date, with outlet listed as the Guardian and a URL indicating a direct document via WL. Fn 151 also refers to what "leaked State Department cables" contain, without citation. </t>
  </si>
  <si>
    <t>fn. 60 cites 2 cables with titles, dates, IDs, and URLs to WL, but no mention of authorship or USG origin; citation supports an empirical observation about a non-US country, p. 189. No mention of cables or leaks in body of article.</t>
  </si>
  <si>
    <t>Body (p. 827) makes an empirical claim that "no effective steps were taken;" in context, this is about US behavior; fn. 10, supporting this, quotes two documents, a "leaked ISAF report" and a "leaked US cable" with named US diplomat, without citation or URL for either document. No mention of cables or leaks in body of document.</t>
  </si>
  <si>
    <t>Body (p. 636, first page of article) notes what "American diplomats describe…" with a quotation; fn. 1 says "See cable" with date and URL to WL.</t>
  </si>
  <si>
    <t>fn. 76 includes citation to an Iraq report, author or source listed as Wikileaks, with title, date, and URL to WL. p. 710 body discusses building a dataset with sources "including over four thousand pages of incident reports produced by the US State Department and private security companies"; the State Department files "proved particularly enlightening;" cf pp. 736-737 on value of these sources. Numerous footnotes (2, 57, 62-65, 70-76, 78-80, 82-83, 88-91, 97-99, 101) cite State Department, CPA, and other USG documents with titles and dates, but with no mention of source (none appear to be diplomatic cables); fn. 98-99 cites an email by a named State Department agent (body, p. 737, which quotes the email, also notes that this is an "internal" State document as well as an "enlightening" one. Origin of private corporation documents (DynCorp and Blackwater) also unclear (fn. 26 inter alia).</t>
  </si>
  <si>
    <t>Body (p. 60) quotes a Honduran newspaper; fn. 10, supporting this, says "see" followed by a URL to dazzlepod.com, with no title or date or authorship information; "cable" appears as part of the URL file path, and the filename follows typical WL conventions.</t>
  </si>
  <si>
    <t>p. 775 quotes (block quote) a cable, used as evidence of what "the US… observed"; parenthetical reference is to "Wikileaks cable"; endnotes also omit any authorship, title, or USG origin, but have date, cable ID, and URL to WL</t>
  </si>
  <si>
    <t>fn. 64 cites a cable, noting State Department origin, title, and date, "posted on Wikileaks," with URL to WL. This connects to a body empirical claim (p. 1197) about US security behavior.</t>
  </si>
  <si>
    <t>fn. 61 cites a cable, URL to WL, has title and date, but no clear USG origin (can perhaps infer from US official's name in title); body claim (p. 319) is to what "Obama had decided"</t>
  </si>
  <si>
    <t>fn. 131 cites one "confidential US cable, Wikileaks" without URL or cable ID but with title and date; body (p. 180) is empirical claim about non-US country</t>
  </si>
  <si>
    <t>fn. 209 links to the Guardian, with URL suggesting a file rather than a news article; body quotes a cable, lengthily, with named diplomat and date; no mention of WL or leaks in body or reference. Also many cites to Rumsfeld personal archive, unclear whether online (no URL) or public.</t>
  </si>
  <si>
    <t>fn. 71 quotes a cable, with URL to WL, and notes "what "State Department cables distributed by Wikileaks reveal;" also, fn. 87 cites 2 cables with URLs to WL, and notes that at least one was "confidential". Body text (p. 32, 39) makes no mention of leaks or of USG sources: fn. 87 supports an empirical claim about China; fn. 71 (which includes other, public sources) supports a clause about what the Obama administration "appreciated."</t>
  </si>
  <si>
    <t>p. 1047 makes an empirical claim about the Obama administration, with a quote and parenthetical reference to Wikileaks; the source reference at end of article lists Wikileaks as author or source, has a a date, has a title that is a case number and document number, no clear origin or subject, and a URL to WL with a filename including "clinton-emails," apparently a Hillary Clinton email obtained via WL; also, eight short quotation snippets offered on pg. 1042 based on Stratfor emails attributed to "Wikileaks' access" with no citations or references.</t>
  </si>
  <si>
    <t>p. 283-284 include block quote and two additional quotes, involving claims about governments other than the US, backed by fns. 39 and 40, both citing a "report by American embassy," mentioning WL and cable ID and date, without URL. From body, no mention of governmental let alone US origin, or of leaks.</t>
  </si>
  <si>
    <t>fn. 26 describes "including nonpublic cases in our analysis, and, where feasible, relying on leaked documents for information;" fn. 92 describes an "exhaustive online search" for leaks about arbitration cases, observing only one instance in which "diplomatic cables leaked via Wikileaks revealed" such outcomes (the incident is mentioned, but the underlying cable(s) are not cited or linked). p. 444 extensively discusses negotiations between Chevron and a non-US government, including "leaked information reveals that both sides behaved in ways consistent with the theoretical propositions," quoting and citing a cable (fns. 96 and 97) and noting what "disclosures on Wikileaks reveal;" the shorthand footnote is to "Embassy Dhaka 2007," with full reference including Embassy as author, document title, URL to WL, cable ID (although listed as "Wikileaks cable". p. 420 and elsewhere, uses "secret" not in sense of classification but in terms of whether a international arbitation outcome was publicly released.</t>
  </si>
  <si>
    <t>Body p.565 refers to something "US diplomats" did, rather than said; fn. 25, supporting this, cites a short title and year; full end reference is alphabetized just by document title, omiting USG origin or leak, but includes date and URL to WL (which suggests this is a cable). Hyperlink text did not show up in OUP full text search.</t>
  </si>
  <si>
    <t>fn. 27 discusses details of a "Wikileaks cable from the American embassy," with a date, but with no citation or reference (this is a lengthy footnote with other sources and claims); no mention of leaks or cables in body (p. 373), which has an aggregate factual assertion about "examples of computer hacking."</t>
  </si>
  <si>
    <t>p. 918 quotes a named French diplomat, in a section analyzing that country's foreign policy (i.e. without contextual reference to USG, cables, or leaks); this is supported by fn. 70, which reads: "Cable, Embassy Paris to US secretary of state," with document title and date, followed by "Document available from author;" unclear whether this was classified and whether WL was source, because no source is provided.</t>
  </si>
  <si>
    <t>p. 131 explains, "We also draw upon (unconfirmed) United States (US) diplomatic cables available online (WikiLeaks)." p. 135-136 make a series of claims about states' actions at the UN (USG among others) with quotations; fns. 129-132 and 136 cite five US cables with titles, embassy or mission origin, year, and IDs, but without mentioning WL or providing URL.</t>
  </si>
  <si>
    <t>p. 597 quotes how "a diplomatic cable at the time framed" a US agent's mission; fn. 121 is just a URL to a cable at WL. No mention of leak, authorship, title, or classification in body or reference.</t>
  </si>
  <si>
    <t>p. 395 quotes "US diplomats" and military officials, with fns. 88 and 90 each citing a separate cable, "published by" WL, with organizational origin, cable ID, title, date, URL to WL, and, notably, classification level (both, apparently, were classified). No mention of sources or leaks in body.</t>
  </si>
  <si>
    <t>p. 742-44 observe problems of secrecy and misrepresentation regarding governments' negotiation with terrorists (among other "resistant subjects" (744) to documentary research), suggesting that archival research should be "twinned with freedom of information requests" (742-43) or other approaches. p. 743 discusses leaks as data, noting "some cause for epistemological optimism, since the nature of historical archives and evidence is changing, with more mass leaks by whistleblowers creating sizeable online archives that are beyond government control, and an increasing abundance of corporate and business archives that lie outside the purview of government repositories;" fn. 36, supporting this, says "For example," followed by a cable citation with embassy author and recipient, title, date, ID, and URL to WL.</t>
  </si>
  <si>
    <t>p. 932 offers a full paragraph on what "a cable informed the US government;" three sentences include quotations; the parenthetical reference is to "Anonymous 2010." (Body does not clarify whether British or American cable: quotation regarding "British parliament" suggests American origin, yet body claim that the cable "informed the US government" could imply the author was outside the USG). Full end reference lists "Anonymous" as author (hence, first source in alphabetical order), The Telegraph as source, provides document title and year, and URL to the Telegraph (file path includes "wikileaks" and document title, suggesting a source cable rather than article). No mention of leaks.</t>
  </si>
  <si>
    <t>p. 404 makes an empirical claim about trade lobbying; fn. 35 quotes a non-US business representative, from a meeting with a US diplomat, citing "leaked cable from US Embassy" in the country, with a URL to WL.</t>
  </si>
  <si>
    <t>p. 43 discusses (with quotations) what "two leaked US government cables from 2006 and 2008 described"; parenthetical references are to WikiLeaks, and full end references simply list Wikileaks, a year, and a document URL to WL. Additionally, p. 32 and 40-41 discusses (with parenthetical references to ICIJ and full references on p. 54) leaks of private companies' documents about offshore corporations to the International Committee of Investigative Journalists.</t>
  </si>
  <si>
    <t>Article includes several State Department cables, with parenthetical references to "DOS" and a year; full end references to most of these include URLs to state.gov. However, p. 227 body makes empirical claims about Colombian security behavior, and has a parenthetical reference to six sources, three of which are listed as DOS, one of which ("DOS 2006") appears in the full end references as "available at" with URL to WL (also lists document title, year, and alphabetized under Department of State as author, though listing Wikileaks as source).</t>
  </si>
  <si>
    <t>p. 511-512 twice quotes from "a leaked US diplomatic cable;" p. 512 also quotes what the UN Secretary general told a non-US official; notes for these (fns. 5-7) are to 2 cables with US embassy origin, title, date, and URLs to WL.</t>
  </si>
  <si>
    <t>p. 1173 quotes a US diplomat; citation (fn. 52) is to two sources, an English-language EUObserver article and an Aftenposten (Norwegian) article with "wikileaks" in the URL (file path also says "article;" based on this and article title (which refers to "USA") I am coding as 2, but with uncertainty).</t>
  </si>
  <si>
    <t>U</t>
  </si>
  <si>
    <t>??</t>
  </si>
  <si>
    <t>Cites Tidy 2017, which has WL in article title (and relies on leaked sources)</t>
  </si>
  <si>
    <t>p.1409 makes empirical claim about contractor behavior; fn. 43 is to "WikiLeaks," with document number, year, title, and URL to WL (apparently a "war diaries" source). No mention of leaks in body.</t>
  </si>
  <si>
    <t>p. 87 makes claims about Obama administration policy, and more specifically what "Proponents of regime change argued"; fn. 60, supporting this, cites several sources, including the observation that "Unclassified 2012 State Department emails also reveal Clinton’s rationale," with a quotation and a citation to WL with title (including document number and date); file path includes "clinton-emails."</t>
  </si>
  <si>
    <t>p. 779 makes empirical claim about rate of "United States and its allies… perpetrating violence… as documents on WikiLeaks have demonstrated" with parenthetical reference to two sources at The Guardian; full end references are to "War Logs" for both Iraq and Afghanistan, with URLs to the Guardian, apparently document repositories rather than media articles</t>
  </si>
  <si>
    <r>
      <t xml:space="preserve">p. 555 in abstract explains empirical foundation of paper is "Joint Task Force Guantanamo–authored memoranda on 765 detainees are used to create a network of accusations between detainees and an
attribute data set" for further quantitative analysis; p. 557 adds that these were "published by WikiLeaks" and p. 558 that they are "available online" (with parenthetical reference to WL). p 558 discusses the 25 variables (including individual demographic data--"age, nationality, health status, year of transfer to Guantanamo, assessed threat risk, intelligence value, risk from the detention perspective, and affiliation with terrorist organizations (cf. Online Appendix") that were coded from each document, as well as descriptive observations about the scope and date range of the documents, the kind of information available in them, and an evaluation that they represent "almost the complete population" of detainees (also fn. 3). End Reference is to "WikiLeaks, ed. 2011. </t>
    </r>
    <r>
      <rPr>
        <i/>
        <sz val="10"/>
        <rFont val="Arial"/>
        <family val="2"/>
      </rPr>
      <t xml:space="preserve">The Guantanamo Files," </t>
    </r>
    <r>
      <rPr>
        <sz val="10"/>
        <rFont val="Arial"/>
        <family val="2"/>
      </rPr>
      <t>apparently a document repository, with URL to WL.</t>
    </r>
  </si>
  <si>
    <t>Between Collaboration and Disobedience: The Behavior of the Guantánamo Detainees and its Consequences</t>
  </si>
  <si>
    <t>p. 405 makes claims about agreements between two non-US governments; fns. 152 and 154 support this with reference to "leaked Stratfor files" and "leaked Stratfor memos available from WikiLeaks"; fn. 152 has a file collection title and date, fn. 154 has no specific reference (but may be to same collection as fn. 152); document status/origin, titles, dates, etc. unspecified.</t>
  </si>
  <si>
    <t>Paradoxes of Professionalism: Rethinking Civil-Military Relations in the United States</t>
  </si>
  <si>
    <t>Brooks, Risa</t>
  </si>
  <si>
    <t>The United States and the NATO Non-extension Assurances of 1990: New Light on an Old Problem?</t>
  </si>
  <si>
    <t>Trachtenberg, Marc</t>
  </si>
  <si>
    <t>Sadat and the Road to Jerusalem: Bold Gestures and Risk Acceptance in the Search for Peace</t>
  </si>
  <si>
    <t>Berenji, Shahin</t>
  </si>
  <si>
    <t>Selective Wilsonianism: Material Interests and the West’s Support for Democracy</t>
  </si>
  <si>
    <t>Grigoryan, Arman</t>
  </si>
  <si>
    <t>p. 31-32 makes claims about casualties and expense of US military interventions; fn. 66 cites several sources including a Congressional Reseach Service report with URL to an MIT repository of CRS reports that has "wikileaks" in the filepath (twice).</t>
  </si>
  <si>
    <t>Putin, Putinism, and the Domestic Determinants of Russian Foreign Policy</t>
  </si>
  <si>
    <t>McFaul, Michael</t>
  </si>
  <si>
    <t>NYT article including leaked docs (to reporter?)</t>
  </si>
  <si>
    <t>Pass, Jonathan</t>
  </si>
  <si>
    <t>Gramsci meets emergentist materialism: Towards a neo neo-gramscian perspective on world order</t>
  </si>
  <si>
    <t>‘Diplomacy is a feminine art’: Feminised figurations of the diplomat</t>
  </si>
  <si>
    <t>Towns, Ann</t>
  </si>
  <si>
    <t>blogs and articles about impact of leaks</t>
  </si>
  <si>
    <t>Lacan in the US cyber defence: Between public discourse and transgressive practice</t>
  </si>
  <si>
    <t>Jacobsen, Jeppe</t>
  </si>
  <si>
    <t>internet cables; also talks snowden leaks, with secondary sources (incl a Greenwald piece at Guardian)</t>
  </si>
  <si>
    <t>Bottom-up change in frozen conflicts: Transnational struggles and mechanisms of recognition in Western Sahara</t>
  </si>
  <si>
    <t>Fernandez-Molina, Irene</t>
  </si>
  <si>
    <t>The costs of war: Condolence payments and the politics of killing civilians</t>
  </si>
  <si>
    <t>Gregory, Thomas</t>
  </si>
  <si>
    <t>Martin, Gregory, and Joshua McCrain</t>
  </si>
  <si>
    <t>Democracy by Mistake: How the Errors of Autocrats Trigger Transitions to Freer Government</t>
  </si>
  <si>
    <t>Treisman, Daniel</t>
  </si>
  <si>
    <t>Human Rights are (Increasingly) Plural: Learning the Changing Taxonomy of Human Rights from Large-scale Text Reveals Information Effects</t>
  </si>
  <si>
    <t>Park, Baekkwan, Kevin Greene, and Michael Colaresi</t>
  </si>
  <si>
    <t>The Right to Strike: A Radical View</t>
  </si>
  <si>
    <t>Gourevitch, Alex</t>
  </si>
  <si>
    <t>Notes from the Editor</t>
  </si>
  <si>
    <t>Political Cleavages within Industry: Firm-level Lobbying for Trade Liberalization</t>
  </si>
  <si>
    <t>Agency Problems in Political Campaigns: Media Buying and Consulting</t>
  </si>
  <si>
    <t>Martin, Gregory, and Zachary Peskowitz</t>
  </si>
  <si>
    <t>How Large and Long-lasting Are the Persuasive Effects of Televised Campaign Ads? Results from a Randomized Field Experiment</t>
  </si>
  <si>
    <t>Gerber, Alan, James Gimpel, Donald Green, and Daron Shaw</t>
  </si>
  <si>
    <t>Costly Jobs: Trade-related Layoffs, Government Compensation, and Voting in U.S. Elections</t>
  </si>
  <si>
    <t>Margalit, Yotam</t>
  </si>
  <si>
    <t>Domestic legitimacy politics and varieties of regionalism in East Asia</t>
  </si>
  <si>
    <t>Cho, Il Hyun, and Seo-Hyun Park</t>
  </si>
  <si>
    <t>Fluck, Matthew</t>
  </si>
  <si>
    <t>Foreign intervention and warfare in civil wars</t>
  </si>
  <si>
    <t>Lockyer, Adam</t>
  </si>
  <si>
    <t>An alternative mode of international order: The international administrative union in the nineteenth century</t>
  </si>
  <si>
    <t>Howland, Douglas</t>
  </si>
  <si>
    <t>The knowledge gap in world politics: Assessing the sources of citizen awareness of the United Nations Security Council</t>
  </si>
  <si>
    <t>Dellmuth, Lisa Maria</t>
  </si>
  <si>
    <t>Repression Technology: Internet Accessibility and State Violence</t>
  </si>
  <si>
    <t>Gohdes, Anita</t>
  </si>
  <si>
    <t>Party Sub‐Brands and American Party Factions</t>
  </si>
  <si>
    <t>Clarke, Andrew</t>
  </si>
  <si>
    <t>Hager, Anselm, and Hanno Hilbig</t>
  </si>
  <si>
    <t>Does Public Opinion Affect Political Speech?</t>
  </si>
  <si>
    <t>Strategic Candidate Entry and Congressional Elections in the Era of Fox News</t>
  </si>
  <si>
    <t>Authoritarianism as an Institution? The Case of Central Asia</t>
  </si>
  <si>
    <t>Buranelli, Filippo Costa</t>
  </si>
  <si>
    <t>Colgan, Jeff</t>
  </si>
  <si>
    <t>The Emperor Has No Clothes: The Limits of OPEC in the Global Oil Market</t>
  </si>
  <si>
    <t>The juche H-bomb? North Korea, nuclear weapons and regime-state survival</t>
  </si>
  <si>
    <t>Howell, Edward</t>
  </si>
  <si>
    <t>British foreign policy towards Latin America in the twenty-first century: assessing the ‘Canning Agenda’</t>
  </si>
  <si>
    <t>Mills, Thomas</t>
  </si>
  <si>
    <t>State, media and civil society in the information warfare over Ukraine: citizen curators of digital disinformation</t>
  </si>
  <si>
    <t>Qatar’s foreign policy: the limits of pragmatism</t>
  </si>
  <si>
    <t>Khatib, Lina</t>
  </si>
  <si>
    <t>p. 427 notes what "WikiLeaks cables revealed" citing NYT article (fn. 44)</t>
  </si>
  <si>
    <t>Drezner, Daniel</t>
  </si>
  <si>
    <t>p. 387 discusses and quotes British "classified diplomatic cables… leaked to a British tabloid;" fn. 31 is to Daily Mail</t>
  </si>
  <si>
    <t>Immature leadership: Donald Trump and the American presidency</t>
  </si>
  <si>
    <t>Stranded wealth: rethinking the politics of oil in an age of abundance</t>
  </si>
  <si>
    <t>Review essay Hamas and Hezbollah: hybrid actors between resistance and governance</t>
  </si>
  <si>
    <t>Review essay, but notes (p. 1074) that one of the discussed books relies partly on "WikiLeaks Palestine Papers"</t>
  </si>
  <si>
    <t>Lecocq, Sharon</t>
  </si>
  <si>
    <t>The future war studies community and the Chinese revolution in military affairs</t>
  </si>
  <si>
    <t>Liao, Kai</t>
  </si>
  <si>
    <t>Vote Brokers, Clientelist Appeals, and Voter Turnout: Evidence from Russia and Venezuela</t>
  </si>
  <si>
    <t>Moderating Diffusion: Military Bureaucratic Politics and the Implementation of German Doctrine in South America, 1885–1914</t>
  </si>
  <si>
    <t>Grauer, Ryan</t>
  </si>
  <si>
    <t>The Durability of Client Regimes: Foreign Sponsorship and Military Loyalty, 1946–2010</t>
  </si>
  <si>
    <t>Casey, Adam</t>
  </si>
  <si>
    <t>A different take: Hollywood's unresolved business model</t>
  </si>
  <si>
    <t>Leaver, Adam</t>
  </si>
  <si>
    <t>Merchants against the bankers: the financialization of a commodity market</t>
  </si>
  <si>
    <t>Seddon, Jack</t>
  </si>
  <si>
    <t>Neopluralism and globalization: the plural politics of the Motion Picture Association</t>
  </si>
  <si>
    <t>Something left to lose? Network preservation as a motive for protectionist responses to foreign takeovers</t>
  </si>
  <si>
    <t>Callaghan, Helen</t>
  </si>
  <si>
    <t>Governing the market in a globalizing era: Developmental states, global production networks and inter-firm dynamics in East Asia</t>
  </si>
  <si>
    <t>Yeung, Henry</t>
  </si>
  <si>
    <t>Managing tied aid competition: Domestic politics, credible threats, and the Helsinki disciplines</t>
  </si>
  <si>
    <t>Hall, Steven</t>
  </si>
  <si>
    <t>The Paradox of Adversity: The Contrasting Fates of Latin America's New Left Parties</t>
  </si>
  <si>
    <t>Making Abortion Laws in Mexico: Salience and Autonomy in the Policymaking Process</t>
  </si>
  <si>
    <t>The Threat of Communism during the Cold War: A Constraint to Income Inequality?</t>
  </si>
  <si>
    <t>Mukunda, Gautam</t>
  </si>
  <si>
    <t>We Cannot Go On: Disruptive Innovation and the First World War Royal Navy</t>
  </si>
  <si>
    <t>Bucking the Trend: The UAE and the Development of Military Capabilities in the Arab World</t>
  </si>
  <si>
    <t>Roberts, David</t>
  </si>
  <si>
    <t>Too Important to Be Left to the Admirals: The Need to Study Maritime Great-Power Competition</t>
  </si>
  <si>
    <t>Caverley, Jonathan, and Peter Dombrowski</t>
  </si>
  <si>
    <t>Kay, Sean</t>
  </si>
  <si>
    <t>Realist Foreign Policy and Transatlantic Security Institutions</t>
  </si>
  <si>
    <t>p. 503 quotes "classified message" from President George H.W. Bush; fn. 45 is to "classified" cable from 1990s via WaPo</t>
  </si>
  <si>
    <t>Koch, Lisa Langdon</t>
  </si>
  <si>
    <t>Is the Enemy of My Enemy My Friend? How Terrorist Groups Select Partners</t>
  </si>
  <si>
    <t>Bacon, Tricia</t>
  </si>
  <si>
    <t>The Microfoundations of Diversionary Conflict</t>
  </si>
  <si>
    <t>Theiler, Tobias</t>
  </si>
  <si>
    <t>The Historical Rarity of Foreign-Deployed Nuclear Weapon Crises</t>
  </si>
  <si>
    <t>Avey, Paul</t>
  </si>
  <si>
    <t>Power Transitions, Status Dissatisfaction, and War: The Sino-Japanese War of 1894–1895</t>
  </si>
  <si>
    <t>Greve, Andrew, and Jack Levy</t>
  </si>
  <si>
    <t>Advancing without Attacking: The Strategic Game around the Use of Force</t>
  </si>
  <si>
    <t>Altman, Dan</t>
  </si>
  <si>
    <t>Nuclear Beliefs: A Leader-Focused Theory of Counter-Proliferation</t>
  </si>
  <si>
    <t>Whitlark, Rachel Elizabeth</t>
  </si>
  <si>
    <t>The MAD Who Wasn't There: Soviet Reactions to the Late Cold War Nuclear Balance</t>
  </si>
  <si>
    <t>Green, Brendan, and Austin Long</t>
  </si>
  <si>
    <t>Causes of the US Hostage Crisis in Iran: The Untold Account of the Communist Threat</t>
  </si>
  <si>
    <t>Tabaar, Mohammad Ayatollahi</t>
  </si>
  <si>
    <t>Military Cultures and Force Employment in Peace Operations</t>
  </si>
  <si>
    <t>Ruffa, Chiara</t>
  </si>
  <si>
    <t>The Logic of Coercion in Cyberspace</t>
  </si>
  <si>
    <t>Borghard, Erica, and Shawn Lonergan</t>
  </si>
  <si>
    <t>Atomic Leverage: Compellence with Nuclear Latency</t>
  </si>
  <si>
    <t>Volpe, Tristan</t>
  </si>
  <si>
    <t>Domestic Opposition and the Timing of Democratic Transitions after War</t>
  </si>
  <si>
    <t>Radin, Andrew</t>
  </si>
  <si>
    <t>Discursive Emotional Appeals in Sustaining Violent Social Movements in Iraq, 2003–11</t>
  </si>
  <si>
    <t>Sargsyan, Irena, and Andrew Bennett</t>
  </si>
  <si>
    <t>Osirak and the Counter-Proliferation Puzzle</t>
  </si>
  <si>
    <t>Sadot, Uri</t>
  </si>
  <si>
    <t>Nationalist Protests, Government Responses, and the Risk of Escalation in Interstate Disputes</t>
  </si>
  <si>
    <t>Ciorciari, John, and Jessica Chen Weiss</t>
  </si>
  <si>
    <t>Multimethod Research: A Case for Formal Theory</t>
  </si>
  <si>
    <t>Goemans, Hein, and William Spaniel</t>
  </si>
  <si>
    <t>The Petroleum Paradox: Oil, Coercive Vulnerability, and Great Power Behavior</t>
  </si>
  <si>
    <t>Kelanic, Rosemary</t>
  </si>
  <si>
    <t>Reassessing Hedging: The Logic of Alignment in East Asia</t>
  </si>
  <si>
    <t>Lim, Darren, and Zack Cooper</t>
  </si>
  <si>
    <t>Rage of Honor: Entente Indignation and the Lost Chance for Peace in the First World War</t>
  </si>
  <si>
    <t>Lanoszka, Alexander, and Michael Hunzeker</t>
  </si>
  <si>
    <t>War and the Inner Circle: Democratic Elites and the Politics of Using Force</t>
  </si>
  <si>
    <t>Saunders, Elizabeth</t>
  </si>
  <si>
    <t>Weaving Tangled Webs: Offense, Defense, and Deception in Cyberspace</t>
  </si>
  <si>
    <t>Gartzke, Erik, and Jon Lindsay</t>
  </si>
  <si>
    <t>Tell Me a Story: FDR, Narrative, and the Making of the Second World War</t>
  </si>
  <si>
    <t>Krebs, Ron</t>
  </si>
  <si>
    <t>Hooper, Mira Rapp</t>
  </si>
  <si>
    <t>Ambivalent Albion, Ambitious Ally: Britain's Decision for No Separate Peace in 1914</t>
  </si>
  <si>
    <t>The Spread of Military Innovations: Adoption Capacity Theory, Tactical Incentives, and the Case of Suicide Terrorism</t>
  </si>
  <si>
    <t>Gilli, Andrea, and Mauro Gilli</t>
  </si>
  <si>
    <t>Force or Friendship? Explaining Great Power Nonproliferation Policy</t>
  </si>
  <si>
    <t>Kroenig, Matthew</t>
  </si>
  <si>
    <t>Nuclear Dominoes: A Self-Defeating Prophecy?</t>
  </si>
  <si>
    <t>Miller, Nicholas</t>
  </si>
  <si>
    <t>Hang Together or Hang Separately? Evaluating Rival Theories of Wartime Alliance Cohesion</t>
  </si>
  <si>
    <t>Resnick, Evan</t>
  </si>
  <si>
    <t>To Coerce or Reward? Theorizing Wedge Strategies in Alliance Politics</t>
  </si>
  <si>
    <t>Izumikawa, Yasuhiro</t>
  </si>
  <si>
    <t>The Puzzle of Personalist Performance: Iraqi Battlefield Effectiveness in the Iran-Iraq War</t>
  </si>
  <si>
    <t>Talmadge, Caitlin</t>
  </si>
  <si>
    <t>Counterfeit Diplomacy and Mobilization in Democracies</t>
  </si>
  <si>
    <t>Montgomery, Evan Braden</t>
  </si>
  <si>
    <t>The Offshore Balancing Thesis Reconsidered: Realism, the Balance of Power in Europe, and America's Decision for War in 1917</t>
  </si>
  <si>
    <t>Jackson, Galen</t>
  </si>
  <si>
    <t>Major Combat Operations and Counterinsurgency Warfare: Plan Challe in Algeria, 1959–1960</t>
  </si>
  <si>
    <t>Griffin, Christopher</t>
  </si>
  <si>
    <t>Overt Peace, Covert War?: Covert Intervention and the Democratic Peace</t>
  </si>
  <si>
    <t>Downes, Alexander, and Mary Lauren Lilley</t>
  </si>
  <si>
    <t>Rethinking International Constitutional Order: The Auto-immune Politics of Binding Without Binding</t>
  </si>
  <si>
    <t>Arfi, Badredine</t>
  </si>
  <si>
    <t>Applying Universal Jurisdiction to Civil Cases: Variations in State Approaches to Monetizing Human Rights Violations</t>
  </si>
  <si>
    <t>Roper, Steven</t>
  </si>
  <si>
    <t>Global Health Governance in International Society</t>
  </si>
  <si>
    <t>Youde, Jeremy</t>
  </si>
  <si>
    <t>Chodor, Tom</t>
  </si>
  <si>
    <t>p. 218 discusses what "leaked cables reveal" about "US frustrations" and referring to "one diplomat", including a block quote; fn. 84 is to a published article in Politics &amp; Society</t>
  </si>
  <si>
    <t>The G-20 Since the Global Financial Crisis: Neither Hegemony nor Collectivism</t>
  </si>
  <si>
    <t>International Relations</t>
  </si>
  <si>
    <t>Pan, Chengxin</t>
  </si>
  <si>
    <t>SI</t>
  </si>
  <si>
    <t>Enfolding wholes in parts: quantum holography and International Relations</t>
  </si>
  <si>
    <t>Bad influence: social networks, elite brokerage, and the construction of alliances</t>
  </si>
  <si>
    <t>Sazak, Selim Can</t>
  </si>
  <si>
    <t>1 Suppl</t>
  </si>
  <si>
    <t>Retrieving how diplomacy writes subjects, space and time: a methodological contribution</t>
  </si>
  <si>
    <t>de Orellana, Pablo</t>
  </si>
  <si>
    <t>Social pressure and the making of wartime civilian protection rules</t>
  </si>
  <si>
    <t>Mantilla, Giovanni</t>
  </si>
  <si>
    <t>Motivations, security threats and geopolitical implications of Chinese investment in the EU energy sector: the case of CDP Reti</t>
  </si>
  <si>
    <t>Otero-Iglesias, Miguel, and Manuel Weissenegger</t>
  </si>
  <si>
    <t>Popular culture, the body and world politics</t>
  </si>
  <si>
    <t>Aistrope, Tim</t>
  </si>
  <si>
    <t>Greene, Toby</t>
  </si>
  <si>
    <t>Diplomacy and the Settlement of International Trade Disputes</t>
  </si>
  <si>
    <t>Gray, Julia, and Philip Potter</t>
  </si>
  <si>
    <t>Comfortably Numb: Effects of Prolonged Media Coverage</t>
  </si>
  <si>
    <t>Hoffman, Aaron, and Jose Kaire</t>
  </si>
  <si>
    <t>Filtering revolution: Reporting bias in international newspaper coverage of the Libyan civil war</t>
  </si>
  <si>
    <t>Baum, Matthew, and Yuri Zhukov</t>
  </si>
  <si>
    <t>Media technology, covert action, and the politics of exposure</t>
  </si>
  <si>
    <t>Joseph, Michael, and Michael Poznansky</t>
  </si>
  <si>
    <t>Innovations in concepts and measurement for the study of peace and conflict</t>
  </si>
  <si>
    <t>Fariss, Christopher, and James Lo</t>
  </si>
  <si>
    <t>Against Sovereignty in Cyberspace</t>
  </si>
  <si>
    <t>The International Trade Regime and the Quest for Free Digital Trade</t>
  </si>
  <si>
    <t>Algorithms at War: The Promise, Peril, and Limits of Artificial Intelligence</t>
  </si>
  <si>
    <t>Nicholls, Daniel</t>
  </si>
  <si>
    <t>All Hegemons Are Not the Same: The Role(s) of Relational Structures and Modes of Control</t>
  </si>
  <si>
    <t>The Theory and Practice of War Termination: Assessing Patterns in China's Historical Behavior</t>
  </si>
  <si>
    <t>Mastro, Oriana Skylar</t>
  </si>
  <si>
    <t>Mapping the Repertoire of Emotions and Their Communicative Functions in Face-to-face Diplomacy</t>
  </si>
  <si>
    <t>Wong, Seanon</t>
  </si>
  <si>
    <t>Sites of Knowledge (Re-)Production: Toward an Institutional Sociology of International Relations Scholarship</t>
  </si>
  <si>
    <t>The Difference a Day Makes: Understanding the End of the Sino-American “Tacit Alliance”</t>
  </si>
  <si>
    <t>Moore, Gregory</t>
  </si>
  <si>
    <t>Sell, Susan</t>
  </si>
  <si>
    <t>Revenge of the “Nerds”: Collective Action against Intellectual Property Maximalism in the Global Information Age</t>
  </si>
  <si>
    <t>Who Does Greenpeace India Represent? Placing Effective Limits on the Power of INGOs</t>
  </si>
  <si>
    <t>Thrandardottir, Erla, and Susanna Mitra</t>
  </si>
  <si>
    <t>two leaked documents from Indian Government's Intelligence Bureau, with URLs to scribd.com and documentcloud.com</t>
  </si>
  <si>
    <t>‘Transformation in contact’: learning the lessons of modern war</t>
  </si>
  <si>
    <t>Waiting for Kant: devaluing and delegitimizing nuclear weapons</t>
  </si>
  <si>
    <t>Ritchie, Nick</t>
  </si>
  <si>
    <t>Britain, the United Arab Emirates and the defence of the Gulf revisited</t>
  </si>
  <si>
    <t>Kelly, Saul, and Gareth Stansfield</t>
  </si>
  <si>
    <t>The changing fortunes of differential treatment in the evolution of international environmental law</t>
  </si>
  <si>
    <t>Rajamani, Lavanya</t>
  </si>
  <si>
    <t>From biodefence to biosecurity: the Obama administration's strategy for countering biological threats</t>
  </si>
  <si>
    <t>Koblentz, Gregory</t>
  </si>
  <si>
    <t>Rethinking the NPT's role in security: 2010 and beyond</t>
  </si>
  <si>
    <t>Johnson, Rebecca</t>
  </si>
  <si>
    <t>The ideological roots of failure: the application of kinetic neo-liberalism to Iraq</t>
  </si>
  <si>
    <t>Fred Halliday: high modernism and a social science of the Middle East</t>
  </si>
  <si>
    <t>internet cable; p. 788 has paragraph with details of Snowden leaks, but without citation</t>
  </si>
  <si>
    <t>Mueller, Milton</t>
  </si>
  <si>
    <t>Kustra, Tyler</t>
  </si>
  <si>
    <t>p. 890, introduction, notes that "classified diplomatic cables" concur with open sources on an empirical point, citing a Foreign Policy article from 2011</t>
  </si>
  <si>
    <t>p. 466 makes empirical claim about Iraq conflict; fn. 40 clarifies "This was documented most recently by the US diplomatic cables made
available by WikiLeaks to several news organizations. See," and cites a NYT article</t>
  </si>
  <si>
    <t>p. 922 cites Gill and Spirling 2015; p. 936 discusses what "leaked cables show" to be a nickname used by "U.S. diplomats" about a foreign leader, with parenthetical reference for following sentence, in full end reference, is to the Telegraph, with author, year, title (including WikiLeaks), and URL, appears to be an article</t>
  </si>
  <si>
    <t>Is the Good News About Law Compliance Good News About Norm Compliance? The Case of Racial Equality</t>
  </si>
  <si>
    <t>The Unintended Consequences of Bilateralism: Treaty Shopping and International Tax Policy</t>
  </si>
  <si>
    <t>Forum Isolation: Social Opprobrium and the Origins of the International Law of Internal Conflict</t>
  </si>
  <si>
    <t>physical cables; p. 347 also discusses "recent revelations" regarding US intelligence capabilities, with fn. 90 clarifying that these were "The Edward Snowden leaks," providing some details, and citing an article at Wired</t>
  </si>
  <si>
    <t xml:space="preserve">Arel-Bundock, Vincent </t>
  </si>
  <si>
    <t>cites a leaked French Interior Ministry document; another citation to a document from that ministry doesn't mention leak; origin/location of both documents is unclear</t>
  </si>
  <si>
    <t>A Better Crystal Ball</t>
  </si>
  <si>
    <t>Schadlow, Nadia</t>
  </si>
  <si>
    <t>The Rise of Strategic Corruption</t>
  </si>
  <si>
    <t>The End of American Illusion</t>
  </si>
  <si>
    <t>Mathews, Jessica</t>
  </si>
  <si>
    <t>Battlefield Internet: A Plan for Securing Cyberspace</t>
  </si>
  <si>
    <t>Recent Books: The United States: The Great Alignment: Race, Party Transformation, and the Rise of Donald Trump/The Left Behind: Decline and Rage in Rural America/The Great Revolt: Inside the Populist Coalition Reshaping American Politics</t>
  </si>
  <si>
    <t>Mead, Walter Russell</t>
  </si>
  <si>
    <t>When China Rules the Web: Technology in Service of the State</t>
  </si>
  <si>
    <t>Segal, Adam</t>
  </si>
  <si>
    <t>The Lie That Screwed Up 50 Years of U.S. Foreign Policy</t>
  </si>
  <si>
    <t>Gelb, Leslie</t>
  </si>
  <si>
    <t>Add the Crowd Noises, but Hold the High-Fives</t>
  </si>
  <si>
    <t>Cordella, Rick</t>
  </si>
  <si>
    <t>The Dissent Channel: American Diplomacy in a Dishonest Age</t>
  </si>
  <si>
    <t>Gramer, Robbie</t>
  </si>
  <si>
    <t>Created a dataset of 120 leaks of trade negotiations (specifically, documents) through 2 sites, and p. 1151 acknowledged WikiLeaks as an original source for at least some leaks: "We rely on the original site’s treatment of a leak (be it WikiLeaks, or Politico) and information about how a leaked country- position was described in articles on InsideUSTrade and bi- laterals.org." No mention of "cable" in text; unable to determine from article or references whether USG cables were accessed, or what the leaked source documents were. No mention in article of online appendix or repication data.</t>
  </si>
  <si>
    <t>p. 81 discusses a "leaked… document" regarding US Trade Representative's preferences; next sentence discusses a different government's position, with quotation, and with fn. 5 to that government and "leaked negotiating document (on file with author)" along with document title. p. 76 and 81 also discuss leaked trade treaty texts, in less detail (primarily about the existence of the leaks and the role of Internet activists) and without citations.</t>
  </si>
  <si>
    <t>p. 358-59 discusses "leaked documents on private tax deals" regarding Luxembourg, with some details on content and composition of those documents; fn. 31 is to International Consortium of Investigative Journalists, with full end reference including title and year and URL to icij.org with "project" in the file path; fn. 31 ads "Another interesting lesson we can draw from the Luxleaks documents..." suggesting direct engagement with documents rather than media, but not certain. p. 367 "applicable" (from "cable" search).</t>
  </si>
  <si>
    <t xml:space="preserve">Búzás, Zoltán I. </t>
  </si>
  <si>
    <t>p. 562 observes what non-USG "officials… explained;" fn. 56 is to a US Embassy, with title, cable ID, date, and URL to WL. P. 562-563 has further discussion of what foreign officials "said" to "US officials"; fns. 63-65 are to two cables (formatted similarly to fn. 56), one with URL to WL and another with URL to thaicables.wordpress.com. 3 cables total.</t>
  </si>
  <si>
    <t>Quotes a "a diplomatic cable from the U.S. embassy" from post 2000, Kabila years, but with no mention of provenance.</t>
  </si>
  <si>
    <t>Cites and/or quotes at least 3 cables, "made public by," "released by," or just "Wikileaks cables"</t>
  </si>
  <si>
    <t>Cites a 2009 State cable, no provenance listed.</t>
  </si>
  <si>
    <t>Quotes a "leaked diplomatic cable" from 2006.</t>
  </si>
  <si>
    <t>Quotes "a U.S. State Department cable released by the whistleblower website WikiLeaks."</t>
  </si>
  <si>
    <t>Cites "a 2008 U.S. diplomatic cable released by the whistleblower Web site WikiLeaks."</t>
  </si>
  <si>
    <t>Quotes (one, an extensive, 1/3-page block quote) from at least 2 cables; both times notes "cables released by the whistleblower Web site WikiLeaks."</t>
  </si>
  <si>
    <t>Cites one cable from "whistleblower Web site WikiLeaks."</t>
  </si>
  <si>
    <t>Cites and describes a "cable released by the whistleblower Web site WikiLeaks."</t>
  </si>
  <si>
    <t>At least one cable and at least one other document, no mention of provenance.</t>
  </si>
  <si>
    <t>Quotes a 2009 cable; no mention of provenance.</t>
  </si>
  <si>
    <t>Quotes "a U.S. State Department cable released by Wikileaks." This is a one-page article.</t>
  </si>
  <si>
    <t>Cites an "amusing" cable.</t>
  </si>
  <si>
    <t>Quotes 2 cables.</t>
  </si>
  <si>
    <t>Quotes at least 2 cables. Twice uses "wikileaked cable"; once says " U.S. diplomatic cable released by WikiLeaks."</t>
  </si>
  <si>
    <t>Quotes a cable.</t>
  </si>
  <si>
    <t>Quotes "a WikiLeaked U.S. State Department cable."</t>
  </si>
  <si>
    <t>Quotes "leaked 2010 diplomatic cable."</t>
  </si>
  <si>
    <t>Short letter to editor. Quotes a "cable from the WikiLeaks trove."</t>
  </si>
  <si>
    <t>Cites several (8+?) cables. Part of FP special section on WikiLeaks.</t>
  </si>
  <si>
    <t>Clearly references multiple documents. Part of FP special section on WikiLeaks.</t>
  </si>
  <si>
    <t>Quotes at least 3 cables. This is an intro essay to a FP special section on WikiLeaks.</t>
  </si>
  <si>
    <t>Quotes at least 1 and probably 2 cables; cites "The official U.S. documents released by WikiLeaks"</t>
  </si>
  <si>
    <t>Several quotations and facts from cables; article praises several US diplomats as cable authors.</t>
  </si>
  <si>
    <t>Article, passim, analyzes video clips posted by WL (fn. 2, and captions to Figs. 1-3, include a URL to collateralmurder.com); the video included (p. 96) "gun sight footage from a United States Apache AH64 helicopter, leaked by Chelsea Manning to the whistleblowing organisation WikiLeaks... made public on the Internet along with stills from the footage and supporting media and documents." Author repeatedly assesses WL's intentions and editorial choices regarding the video and its title (p. 96-98, 102-105</t>
  </si>
  <si>
    <t>Code 3</t>
  </si>
  <si>
    <t>All</t>
  </si>
  <si>
    <t>Short Form</t>
  </si>
  <si>
    <t>TRIP Rank, 2011</t>
  </si>
  <si>
    <t>First Code 3 Article</t>
  </si>
  <si>
    <t xml:space="preserve">Foreign Policy </t>
  </si>
  <si>
    <t>International Affairs</t>
  </si>
  <si>
    <t>Foreign Affairs</t>
  </si>
  <si>
    <t>International Security</t>
  </si>
  <si>
    <t>Review of International Studies</t>
  </si>
  <si>
    <t>International Studies Quarterly</t>
  </si>
  <si>
    <t>Security Studies</t>
  </si>
  <si>
    <t>Global Governance</t>
  </si>
  <si>
    <t>European Journal of International Relations</t>
  </si>
  <si>
    <t>Review of International Political Economy</t>
  </si>
  <si>
    <t>World Politics</t>
  </si>
  <si>
    <t>Journal of Peace Research</t>
  </si>
  <si>
    <t>International Studies Review</t>
  </si>
  <si>
    <t>Comparative Politics</t>
  </si>
  <si>
    <t>International Organization</t>
  </si>
  <si>
    <t>American Political Science Review</t>
  </si>
  <si>
    <t>Journal of Conflict Resolution</t>
  </si>
  <si>
    <t>Millennium: Journal of International Studies</t>
  </si>
  <si>
    <t>American Journal of Political Science</t>
  </si>
  <si>
    <t>Code 3 Articles, 2010-2020</t>
  </si>
  <si>
    <t>Code 2 Articles, 2010-2020</t>
  </si>
  <si>
    <t>Between concepts and thought: digital technologies and temporal relationality</t>
  </si>
  <si>
    <t>Kessler, Oliver, and Marc Lenglet</t>
  </si>
  <si>
    <t>Hits and Myths: The Essence, the Puzzles and the Missile Crisis</t>
  </si>
  <si>
    <t>Munton, Don</t>
  </si>
  <si>
    <t>The Cuban Missile Crisis: Assessment of New, and Old, Russian Sources</t>
  </si>
  <si>
    <t>Radcheko, Sergey</t>
  </si>
  <si>
    <t>Code 2, All Journals</t>
  </si>
  <si>
    <t>Peer Reviewed, Code 3</t>
  </si>
  <si>
    <t>FA+FP, Code 3</t>
  </si>
  <si>
    <t>p. 75 quotes a "cable to Washington later leaked to the New York Times." Unclear whether source document was consulted directly.</t>
  </si>
  <si>
    <t>p. 70 Quotes "an internal State Department cable later made public by WikiLeaks."</t>
  </si>
  <si>
    <t>TOTAL</t>
  </si>
  <si>
    <t xml:space="preserve">Abstract describes use of "WikiLeaks cables;" p. 220 discusses "primary sources (primarily WikiLeaks documents)"; p. 225 twice mentions "WikiLeaks cable" in body; fns. 15, 25, 49, 51, 53, 84, and 85 cite cables via WL, most with titles and URLs but with no reference to USG origin. 7 cables total. </t>
  </si>
  <si>
    <t>p. 481 discussion of sources includes "leaked US diplomatic cables published by Wikileaks"; fn. 20 cites "Wikileaks US Embassy cables, available at" with URL to WL, and specifies format of (several) truncated cable citations to follow. Shorthand cable references appear in fns. 59, 66-67, 89, 91, 98, 101, 108, 112, 114-117 (12 cables total).</t>
  </si>
  <si>
    <t>Unclear</t>
  </si>
  <si>
    <t>Peer-reviewed, uses cables</t>
  </si>
  <si>
    <t>Peer-reviewed, no cables</t>
  </si>
  <si>
    <t>Non-peer, no cables</t>
  </si>
  <si>
    <t>Non-peer, cables</t>
  </si>
  <si>
    <t>fn. 29 cites a cable as title, WikiLeaks, date, and URL to WL; the empirical claim on 166-67 is not about the US. Fns. 58-60 each cite a cable, in same format; body discussion on p.71 includes reference to what "one cable from the U.S. embassy" said, with a quotation, and what "another described." fns. 70-72 add two cables; body p. 176 discusses and quotes a "confidential cable" from a named US diplomat as well as "another cable" from that embassy. p. 177 discusses an observation to which "A cable sent to Washington from the U.S.
embassy... lends support;" fn. 75 cites a cable as per previous notes. p. 180 makes empirical claim about non-US leader; fn. 81 quotes and cites "One of the conªdential cables from the U.S. embassy" (which fn. 82 also references). 8 cables total.</t>
  </si>
  <si>
    <t>Body claim regards biographical details of non-US leaders; fn. 61 is to "Global Intelligence Files," with document title and date and URL to WL. Unclear whether original document is governmental, and which government it's from; also unclear whether document is a US cable, but based on format and URL I estimate not. NOTE: footnote 61 is missing in the PDF available at OUP website, but appears in the HTML version.</t>
  </si>
  <si>
    <t xml:space="preserve">p. 617-618 discusses what "Washington" was doing in foreign policy; parenthetical references include three "US Embassy" sources; end references clarify these are cables with URLs to WL. The next sentence (p. 618) likewise observes "Washington"'s activity, with a parenthetical reference to another "US Embassy" source; endnotes clarify cable at WL with URL. No body mention of cable, leak or WikiLeaks, or specific diplomatic actors or authors. Citations include specific US embassy as author, along with year, title, and URL to WL (one of which is to "wikileaks.openanthropology.org"). 4 cables total. </t>
  </si>
  <si>
    <t>y</t>
  </si>
  <si>
    <t>p. 352 body makes empirical claim about contractor activity; fn. 46 cites an NYT article and "Wikileaks" followed by a date or document number, with no other details (title, source, origin) or URL</t>
  </si>
  <si>
    <t>CLASS and LEAK</t>
  </si>
  <si>
    <t>CLASS and EUPH</t>
  </si>
  <si>
    <t>LEAK and EUPH</t>
  </si>
  <si>
    <t>The abstract (p. 233) notes use of "thousands of US government documents;" p. 235 specifies these are State Department; p. 242 details research design involving "all US State Department requests to Kabul and Baghdad available through declassified and leaked sources," involving more than 10k documents searched, and 254 specific US "requests" to allies coded as events. p242-244 offer extensive discussion of representativeness, biases, and data on the extent and contents of those files. Additionally, several footnotes are to eight specific cables (fns. 46-47, 57, 59, 63, 66-68, 70), listed as US Department of State, embassy or other origin, date, title, cable ID, WikiLeaks as source, and URL to WL. p. 243 notes that sources were "classified cables published by Wikileaks"; p. 243 (fn. 43) also recognizes SIPR origin of leaked documents. fn. 42 notes "documents from 2010 onward containing this information were not yet available publicly"</t>
  </si>
  <si>
    <t>fn. 82 is to an email from an individual to Stratfor, with title, date, and listed as "WikiLeaks cable" with email ID and no URL. (I'm not counting this email as a cable.) Fns. 50-51, 69, 85 cite cables as "US Embassy," location, title, date, "WikiLeaks cable" and cable ID, without URL. All of these footnotes support empirical claims about North Korea, with no mention of USG or leaks in the body text. 4 Cables total (not counting email).</t>
  </si>
  <si>
    <t>"WLC" and EUPH</t>
  </si>
  <si>
    <t>p. 831 quotes a "A US diplomatic cable
publicised by Wikileaks" that "supported [a] claim" about a non-US government's policy; fn. 97 is to the Guardian, with a title including "US Embassy Cables:" followed by a substantive title, and URL file path including "documents." Appears to be primary source, but unclear.</t>
  </si>
  <si>
    <t xml:space="preserve">fns. 25-27 cite 3 cables, URLs to WL, with ID numbers but no title or USG mention (not explicit in citations whether these are US cables rather than those of other governments); p. 534 body talks about how "Wikileaks provided a great deal of insight," with two claims about what other governments' officials told the US, and one claim about what the US "understood" from this. </t>
  </si>
  <si>
    <t>p. 111 quotes what a foreign diplomat told US officials, "According to U.S. State Department cables published by WikiLeaks," in conclusion.</t>
  </si>
  <si>
    <t>p. 37 cites "U.S. State Department cables released by WikiLeaks" for a claim about non-US actors</t>
  </si>
  <si>
    <t>McCormick, Ty</t>
  </si>
  <si>
    <t>p. 105 Discusses a "nationalist firebrand exposed recently by WikiLeaks pleading his pro-U.S. credentials to American diplomats," with a quotation. Likely a cable given the mention of diplomats.</t>
  </si>
  <si>
    <t>Quotes multiple documents via WL, one State cable with a named diplomat as author (p. 70-71) and one private company's internal memo (p. 72).</t>
  </si>
  <si>
    <t>p. 33 Quotes a non-US leaker, via "a WikiLeaked cable."</t>
  </si>
  <si>
    <t>p. 78 observes "If you happen to read the infamous memos released by WikiLeaks in which U.S. diplomats" undertook specific policy actions</t>
  </si>
  <si>
    <t>p. 25 discusses a non-US media mogul, "According to a 2004 WikiLeaked U.S. State Department cable"</t>
  </si>
  <si>
    <t>Code 1</t>
  </si>
  <si>
    <t>Code 2</t>
  </si>
  <si>
    <t>p. 1071 body claim is general empirical point; the fn. (43) is to a document via the Telegraph, with author listed as Wikileaks, and a title and date and URL to the Telegraph (including "wikileaks-files/london-wikileaks" in the address) but unclear whether this is a cable or other source, and whether British or American. Likely a  cable.</t>
  </si>
  <si>
    <t>p. 127 quotes a "leaked assessment" by a named US ambassador, with fn. 31 linking to a cable at WL (citation only includes title and URL).</t>
  </si>
  <si>
    <t>p. 105 body introduction notes "a selection of U.S. State Department cables (made available by Wikileaks)"; 5 cables cited, footnoted as "wikileaks cable" (fns. 6, 9, 72, 78, 82) with URLs, titles, and dates but no USG origin.</t>
  </si>
  <si>
    <t>fns, 38-40, 60 cite 3 cables, from US embassies "released by" WL. Body p. 656 discusses "cables revealed by Wikileaks suggest that the American
Embassy..." with other sentences about a "leaked memo" or what "US officials" thought. Citations include title, date, embassy origin, and "released by WikiLeaks," but no cable ID or URL.</t>
  </si>
  <si>
    <t>Minerva sponsored. Cites 6 documents (fns. 21-23, 48-49, 57, 81) from "Wikileaks: Public Library of US Diplomacy," with dates and titles but no URLs or authorship/USG origin details or cable ids. Body statements (p. 805, 810, 812, 817) indicate "diplomatic correspondence," what "US diplomats reported," "according to US diplomats," what "US embassy... observed," and empirical claims. The one body mention of leak is to an unintentional Japanese link, with a Washington Post article citation (fn. 41).</t>
  </si>
  <si>
    <t>fn. 108 lists a quotes one cable, listed as US State Department, with title, date, and URL to cablegatesearch.net; body statement (first sentence of Conclusion section, p. 128) quotes what "one American diplomat noted;" neither body nor reference mentions leaks or WL.</t>
  </si>
  <si>
    <t>fn. 64 lists a cable with title, date, and URL to the Telegraph's repository (with author listed as WL); body discussion and quotes on p. 61-62 follow "WikiLeaks released a cable"; no mention of USG origin in body or note. Also, fn. 32 cites a Reuters/Haaretz article and summarizes content of what "secret U.S. cables published by" WL revealed.</t>
  </si>
  <si>
    <t>Many cables in footnotes are from 1960s era via US presidential libraries, or from 2000s via National Security Archive. Fns 127, 128, 130 cite US embassy documents "available from author," from 2000s, origin unspecified. Citations include document title, date, and "Embassy [location] to Department of State." THree cables. These citations support claims about diplomatic actions and communications by "the United States," "the U.S. government,"  and "U.S. diplomats" respectively, as well as other governments' responses.</t>
  </si>
  <si>
    <t>p. 86 Quotes a "a confidential U.S. State Department cable released by WikiLeaks," through which a non-US diplomat's public claims about his country's policy were "borne out."</t>
  </si>
  <si>
    <t>fn. 61 and 65 cite 2 cables, listed as "Wikileak cable" (sic), with URLs, dates, and IDs but no authorship, title, or USG origin. No body mention of USG sources, cables, leaks, or WL; the two citations support empirical claims about an African Union mission and about a statement made by a non-US mayor.</t>
  </si>
  <si>
    <t>p. 200 quotes and links (URL in parenthetical reference, to WL) a "Wikileaks cable," as evidence of non-US country behavior, no reference to USG origin, document title, or date beyond year and month in URL</t>
  </si>
  <si>
    <t xml:space="preserve">p. 316 observes that "several drafts of the [ACTA] text were published by WikiLeaks. From leaked drafts and subsequent official releases, it is clear" what the contents were, and author provides a "brief summary"; fn. 15 is to "USTR's talking points," with URL to keionline.org. fn. 16 also cites an ACTA draft, "available from" a URL to trade.ec.europa.eu, which may be an official release. p. 317 lists organizations involved in policy process; fn. 18 explains that these "were included in the the leaked WikiLeaks and KEI drafts from internal ACTA meetings," and cites a KEI article with title and URL. p.318 observes that some FOIA requests by KEI were rejected, and p. 319 adds that these rejections "drew public attention to the lack of transparency of ACTA, notoriety which WikiLeaks fueled by diffusing draft texts." p. 321 notes that TPP "draft documents have been leaked"; fn. 38 is to "KEI analysis of Wikileaks leak of TPP IPR text," with URL to keionline.org. Unclear which linked sources are documents rather than articles about them, and which documents are leaks vs. official releases; coding as 3 based on body text's repeated, detailed commentary on WikiLeaks-sourced material. </t>
  </si>
  <si>
    <t xml:space="preserve">p. 174 body noted what "A leaked diplomatic cable revealed..." about a USG position at the UN; fn. 22 supports this with shorthand citation to "US Government 2009;" references at end show US Government, cable title and date (embassy authorship only indicated by cable ID in URL) with URL to WL </t>
  </si>
  <si>
    <t xml:space="preserve">fns. 35, 37, 40, 42-47, 61, 70, 74, 78-9, 84, 87-88, cite 16 cables from the 1970s, via Wikileaks PlusD (some titles, within quotation marks, in the footnotes, include classification status (confidential)); unclear whether these are declassified and whether they are available in other public repositories. References include author (e.g. embassy), recipient (e.g. State), classification or distribution, title, date, cable ID, and WikiLeaks along with the specific document collection at WL, but no URL. p. 169 abstract refers to "various documentary and archival collections;" no mention of WL or leaks or cables in body. fn. 40 makes claims and quotes about things US embassy said; many other fns. support empirical claims about other countries or about USG agencies. </t>
  </si>
  <si>
    <t>Footnotes specify whether most USG sources are classified or unclassified--yet, fns. 21, 43, 50, 55, 77 and 83 explicitly cite allegedly classified documents, with no detail on how obtained or research strategy. Fn. 82 cites a news article at the Guardian, with author, and notes what "has become evident in recently leaked diplomatic documents;" fn. 92 observes "activities have been confirmed in recently leaked diplomatic cables" and cites one cable as exemplar, USG authorship, title, and date, with URL noting numeric server address (I am coding this as an unspecified repository) rather than WL by name. fn. 92 supports body claim of what "Western officials and journalists have long maintained." Fns. 82 and 92 do not discuss classification.</t>
  </si>
  <si>
    <t xml:space="preserve">Body does not mention USG or leak, just makes empirical claims about another government. p. 392 makes claim about a government's policy motivation; fn. 14 argues that a "Wikileaks cable corroborates" this, provides a quotation, and has a short reference to "US Embassy Cables 2010"; full end reference has URL to the Guardian, with title and file path suggesting a specific document, but without cable date, origin, or ID. Similarly on p. 396, supported by fn. 27 noting what "A WikiLeaks cable released on 1 December 2010 seemed to show"--but with no citation or reference, or cable authorship date. </t>
  </si>
  <si>
    <t>p. 845 quotes a US diplomat during a "closed-door meeting" with parenthetical reference to WL; full source listed as Confidential cable from particular consulate, "released by" WL, with URL to WL, date, title (although alphabetized with author as Wikileaks).</t>
  </si>
  <si>
    <t>p. 637 notes "a research assistant systematically searched English-language print media archives, the DNSA archive of declassified US government cables, and the PlusD Wikileaks archive for articles and cables that mentioned" various keywords. p. 638 section on Transparency notes that "The US government cables are readily available through the PlusD and DNSA online databases." fn 10 clarifies that cables will have abbreviated citations (and, to see online appendix); however, although several footnotes list DNSA document numbers, none mentions a WL source. The online JPR appendix, however, specifies (p. 4) 4 cables via WL, listing 3 as Confidential and one as unclassified but FOUO, along with titles, dates, and cable IDs (p. 1 clarifies this format and USG origin). Not clear why even abbreviated references are absent from the article proper. Author byline says former US Foreign Service Officer.</t>
  </si>
  <si>
    <t>fns. 94-96 and 98-99 cite 4 cables in total, with title, year, and URL to WL (author listed as WikiLeaks in notes), no specified USG origin within references. These support claims (with quotations) on pp. 510-511 of what Japanese diplomats told US officials. p. 510 clarifies empirical rationale: "Thanks to the massive leak of US diplomatic cables by the WikiLeaks organisation in 2010, we have insights into the diplomats’ resistance to all three of the policy changes outlined above, or at least interpretations of their statements of resistance by the US diplomats who wrote the cables."</t>
  </si>
  <si>
    <t>p. 219 quotes what "a leaked US diplomatic cable dryly noted" and what "The US embassy hoped," with fn. 64 citing a cable ID and date with reference to WL website (without document URL), without any USG origin information (or title or date) in the note. P 220 makes empirical claims about the IMF and a non-US government, backed by fns. 70 and 72, each to a cable at WL (same format). p. 222 observes what "leaked diplomatic cables suggest" about what "US diplomats were well aware" of, with fn. 87 citing another cable at WL (same format). p 224 argues that "there is no evidence" of a US activity, and that "According to leaked diplomatic cables" (with quotations from the source) there was a different origin of an IMF loan approval, with fn. 97 to another cable at WL (same format). Five cables cited in total, none with dates, titles, or URLs.</t>
  </si>
  <si>
    <t>p. 798 discusses analytic transparency and links to online appendix for discussion of "range of sources" for each case, including "diplomatic cables" (country, countries, source, and status not specified) and being careful to "combat potential biases" from each source. No cables directly cited in article (rather, analysis is of aggregate coded cases); the online appendix ("Democratization synopses mar 2020.pdf") is 2,338 pages long, and includes direct citations with URLs (and titles and dates) to USG cables at WL, on pp. 721, 1162, 1442, 1998, 2285, and in bibliography on 2331, 2334. Most WL references include embassy origin; one includes a named author; one has neither but lists WL as source (p. 2334); none specify classification. Also, p. 939-941 discussing a WL-sourced article in NYT.</t>
  </si>
  <si>
    <t xml:space="preserve">Citation format varies: fns. 72, 89, 100, are to cables with title, date, and URL to WL, no mention of USG origin or classification; fn. 107 has title, date, and Wikileaks, but no ID or URL; fn. 109 lists 4 cables, three of which include named authors and URLS to WL along with titles and dates, but one is just a title and date with no origin, ID, or URL (some dates are listed as date "accessed" rather than authored, but this may not be correct); fn 111 cites a cable at WL with author, title, and date, but no URL or ID; fn. 117 cites two cables with title and date, one of which has URL to WL; fn. 121 cites 2 cables (one in short form, from fn. 107), the other with author, title, date, and URL to WL. 11 cables total. Fns. 72 and 89 support empirical claims about non-US countries; fn. 100 supports body claim on p. 320 about to what "By 2009 US cables refer" with a quote. fn. 107 supports p. 321 on what a named "former US ambassador" said, with a quote. p. 322 notes what "Leaked US secret diplomatic cables frequently remark on," backed by fn. 109. </t>
  </si>
  <si>
    <t>p. 667 makes empirical claim about a non-US country; fn. 70 is to a US cable with date and ID and title, but no source or link listed (by era and format, potentially from same repository as with fns. 71 and 73, i.e. WL). Two sentences later, body observation of what "the American ambassador... reported," with fn. 71 citing a "secret cable," with title, date, and URL to WL (USG origin not specified in this note, though implicit). p. 668 makes empirical claim about non-US country, with fn. 73 citing a "US embassy cable," with date, embassy, ID number, title, and URL to WL. 3 cables total</t>
  </si>
  <si>
    <t>p. 248 discusses range of "diverse sources" including "WikiLeaks documents;" p. 259 notes "was later revealed in leaked cables" and "In particular, WikiLeaks cables linked the United States with..."; p. 260 "According to a US diplomatic cable released by WikiLeaks..." quoting a foreign official in a meetig with a named US diplomat; fns. 65, 73, 77 cite 3 Guardian and 1 NYT articles with "leak" and "cable" in title; unclear whether some of the Guardian links may be to documents rather than articles; coding as 3 based on author's claim to have used the underlying documents.</t>
  </si>
  <si>
    <t xml:space="preserve">p. 1363 discussed diplomatic cables in general; p. 1379 likewise on "private cables," noting that "Scholars have begun to unpack the logic behind government communication." p. 1366 discusses lack of publicly available data or documentation on "what was disussed" in diplomatic meetings, which are often "not publicized," with fn. 24 observing, "Diplomatic cables and leaked e-mails or communiques can offer further insight, but see Gill and Spirling (2015, 2019). Additionally, most official declassification periods are between twenty-five and fifty years, which predates the WTO’s establishment in 1995 and as such cannot illuminate the diplomacy surrounding dispute settlement." This offers a rationale for not using cables as data. </t>
  </si>
  <si>
    <t>p. 867 notes "what UN documents show"; fn. 83 is to a UNHCR document, with title and date and document number, with URL to WL.</t>
  </si>
  <si>
    <t># Cables cited</t>
  </si>
  <si>
    <t># Articles citing that many cables</t>
  </si>
  <si>
    <t>Combined cables cited</t>
  </si>
  <si>
    <t>Column titles and coding:</t>
  </si>
  <si>
    <t>Author</t>
  </si>
  <si>
    <t>CLASS</t>
  </si>
  <si>
    <t>CLASS = y (for "yes") if, at any point regarding leaked sources, text or citation mentions classified, secret, top secret, confidential, or unclassified</t>
  </si>
  <si>
    <t>NO SOURCE</t>
  </si>
  <si>
    <t>NO USG</t>
  </si>
  <si>
    <t>NO USG = y if at least one reference to an apparently leaked US cable omits USG origin</t>
  </si>
  <si>
    <t>NO SOURCE = y if at least one reference to apparently leaked US document lacks citation or specific named repository</t>
  </si>
  <si>
    <t>LEAK</t>
  </si>
  <si>
    <t>LEAK = y if article or notes at any point mentions "leaked" sources (mentioning "WikiLeaks" does not count)</t>
  </si>
  <si>
    <t>EUPH</t>
  </si>
  <si>
    <t>WLC</t>
  </si>
  <si>
    <t>TO FROM FOUND</t>
  </si>
  <si>
    <t>TO FROM FOUND = y if at least one cable citation (even if in appendix) includes three things: author (can be "embassy"), recipient (even "State"), and repository.</t>
  </si>
  <si>
    <t>WLC = y if article or notes at any point refer to "WikiLeaks cable(s)" or documents</t>
  </si>
  <si>
    <t>U = u (for "uncertain") if I was unclear based on citations as to whether to code article as 3 or 2, i.e. whether article engaged leaked documents directly</t>
  </si>
  <si>
    <t>CABLE</t>
  </si>
  <si>
    <t>CABLE = Apparently discusses leaked US cables? (1=yes, 0=no, ??=unclear)</t>
  </si>
  <si>
    <t>PEER = peer reviewed journal (0 for FP and FA; else 1)</t>
  </si>
  <si>
    <t>PEER</t>
  </si>
  <si>
    <t>BODY LEAK</t>
  </si>
  <si>
    <t>BODY LEAK = y if body text (not counting notes/bibliography) mentions leaked sources and/or WikiLeaks</t>
  </si>
  <si>
    <t>NUM CABLES</t>
  </si>
  <si>
    <t>NUM CABLES = number of leaked cables specifically cited in article (if 0 or ??, see Notes  column)</t>
  </si>
  <si>
    <t>J = Journal</t>
  </si>
  <si>
    <t>V = volume</t>
  </si>
  <si>
    <t>N = issue number</t>
  </si>
  <si>
    <t>Year = year of publication</t>
  </si>
  <si>
    <t>NOTES = all relevant information for coding authors' use or nonuse of leaked sources, along with page and footnote numbers, citation formats, etc.</t>
  </si>
  <si>
    <t>C = Code (3 if using leaked sources directly; 2 if using leaked information via published secondary sources; 1 if false positive from search terms, not actually citing leaked information</t>
  </si>
  <si>
    <t>EUPH = y if article or notes uses verb about WL role other than "leak" (publish, distribute, disseminate, release, provide) or adjective about document origin or status other than leaked or classified (private, internal, available)</t>
  </si>
  <si>
    <t>Abbreviations: WL = WikiLeaks; USG = United States Government</t>
  </si>
  <si>
    <t>QUADRANT</t>
  </si>
  <si>
    <t>QUADRANT = concatenates CABLE and PEER; "11" therefore peer-reviewed articles citing cables</t>
  </si>
  <si>
    <t>DATA FOR FIG. 2</t>
  </si>
  <si>
    <t>Table 1.</t>
  </si>
  <si>
    <t>Data for Fig. 1</t>
  </si>
  <si>
    <t>Contains full list of articles; codes; notes for code 3 and 2 articles; tables, figures, and source data for these and for all calculations reported in article.</t>
  </si>
  <si>
    <t>Additional Notes:</t>
  </si>
  <si>
    <t>Articles</t>
  </si>
  <si>
    <t>3 British articles with WL in title</t>
  </si>
  <si>
    <t>unclear: links to WL War Diary and other repositories, talks about overall finding and number of documents, but no detailed or direct citation</t>
  </si>
  <si>
    <t>cites a Guardian article that has wikileaks in the link, unclear whether used the documents, but clearly cites this as evidence of "private discourse"</t>
  </si>
  <si>
    <t>refers to what cables at WL indicate; source is an article at indypendent; not clear from cite whether author actually used sources</t>
  </si>
  <si>
    <t>Cites "classified" data from WL cables pulled from secondary sources. Footnote appears to show that the UNSC reached a similar conclusion and the "classified" line appears to make it sound more damning. Other mention of "cable" was from a 2006 Newsweek article, pre-dating WL</t>
  </si>
  <si>
    <t>cites video from WL via Guardian article; great discussion of research sources &amp; norms</t>
  </si>
  <si>
    <t>"sacrificable" from keyword search; also talks leaks, with cite to Security Dialogue article on what "leaked documents suggest" about Canada</t>
  </si>
  <si>
    <r>
      <rPr>
        <i/>
        <sz val="12"/>
        <rFont val="Arial"/>
        <family val="2"/>
      </rPr>
      <t xml:space="preserve">International Security </t>
    </r>
    <r>
      <rPr>
        <sz val="12"/>
        <rFont val="Arial"/>
        <family val="2"/>
      </rPr>
      <t>Winter issues span calendar years; I list these by first year, and include 2020/2021 (45:3) but not 2009/2010 (34:3)</t>
    </r>
  </si>
  <si>
    <t>Fig. 1</t>
  </si>
  <si>
    <t>Fig. 2</t>
  </si>
  <si>
    <r>
      <rPr>
        <b/>
        <i/>
        <sz val="24"/>
        <rFont val="Arial"/>
        <family val="2"/>
      </rPr>
      <t>American Political Science Review</t>
    </r>
    <r>
      <rPr>
        <b/>
        <sz val="24"/>
        <rFont val="Arial"/>
        <family val="2"/>
      </rPr>
      <t>, forthcoming</t>
    </r>
  </si>
  <si>
    <t xml:space="preserve">Christopher Darnton, "The Provenance Problem: Research Methods and Ethics in the Age of WikiLeaks," </t>
  </si>
  <si>
    <t>Kelley, Judith G., and Beth A. Simmons</t>
  </si>
  <si>
    <t>How Conservation Became Colonialism</t>
  </si>
  <si>
    <t>Golovchenko, Yevgeniy, Mareike Hartmann, and Rebecca Adler-Nissen</t>
  </si>
  <si>
    <t>Van de Graaf, Thijs, and Michael Bradshaw</t>
  </si>
  <si>
    <t>Rothe, Delf, and David Shim</t>
  </si>
  <si>
    <t>Steinert-Threkeld, Zachary</t>
  </si>
  <si>
    <t>Kim, In Song</t>
  </si>
  <si>
    <t>Fear this Man</t>
  </si>
  <si>
    <t>Every Move You Make</t>
  </si>
  <si>
    <t>Peek, Katie</t>
  </si>
  <si>
    <t>Stoddart, Kristan</t>
  </si>
  <si>
    <t>Kamel, Amir</t>
  </si>
  <si>
    <t>Morton, Katherine</t>
  </si>
  <si>
    <t>Wrong, Michela</t>
  </si>
  <si>
    <t>Illusions of Grandeur</t>
  </si>
  <si>
    <t>Mission: Unstoppable</t>
  </si>
  <si>
    <t xml:space="preserve">Wittmeyer, Alicia </t>
  </si>
  <si>
    <t>Dreazen, Yochi, and Seán Naylor</t>
  </si>
  <si>
    <t>Ker-Lindsay, James</t>
  </si>
  <si>
    <t>Danchev, Alex</t>
  </si>
  <si>
    <t>Nocetti, Julien</t>
  </si>
  <si>
    <t>Epstein, Katherine</t>
  </si>
  <si>
    <t>Bohas, Alexandre</t>
  </si>
  <si>
    <t>The Supercollider Handyman</t>
  </si>
  <si>
    <t>Dinardo, Kelly</t>
  </si>
  <si>
    <t>Bronner, Michael</t>
  </si>
  <si>
    <t>Inoguchi, Takashi</t>
  </si>
  <si>
    <t>Evans, Alexander</t>
  </si>
  <si>
    <t>James, Harold</t>
  </si>
  <si>
    <t>Hacktivism</t>
  </si>
  <si>
    <t>Rynning, Sten</t>
  </si>
  <si>
    <t>Cornish, Paul, and Andrew Dorman</t>
  </si>
  <si>
    <t>Bouchet, Nicolas</t>
  </si>
  <si>
    <t>Waldman, Thomas</t>
  </si>
  <si>
    <t>Rothkopf, David</t>
  </si>
  <si>
    <t>Suriname</t>
  </si>
  <si>
    <t>Slavoj Zizek</t>
  </si>
  <si>
    <t>Milne, David</t>
  </si>
  <si>
    <t>Brenner, Joel</t>
  </si>
  <si>
    <t>Datta, Rekha</t>
  </si>
  <si>
    <t>Freedom.Gov</t>
  </si>
  <si>
    <t>Morozov, Evgeny</t>
  </si>
  <si>
    <t>Where Do Bad Ideas Come From and Why Don't They Go Away?</t>
  </si>
  <si>
    <t>The Stories You Missed in 2011</t>
  </si>
  <si>
    <t>Peterson, Britt</t>
  </si>
  <si>
    <r>
      <t xml:space="preserve">40 Years of </t>
    </r>
    <r>
      <rPr>
        <i/>
        <sz val="10"/>
        <rFont val="Arial"/>
        <family val="2"/>
      </rPr>
      <t>Foreign Policy</t>
    </r>
  </si>
  <si>
    <t>Letter from the Editor.</t>
  </si>
  <si>
    <t>Quinn, Adam</t>
  </si>
  <si>
    <t>Yost, David</t>
  </si>
  <si>
    <t>The Far Side of the Soviet Moon</t>
  </si>
  <si>
    <t>Foley, Robert, Stuart Griffin, and Helen McCartney</t>
  </si>
  <si>
    <t>Steinberg, David</t>
  </si>
  <si>
    <t>Fire in the Hole</t>
  </si>
  <si>
    <t>Spotlight On: NTN24 "24 Hours a Day, Non-Stop"</t>
  </si>
  <si>
    <t>The Truth is Out There (in a Library)</t>
  </si>
  <si>
    <t xml:space="preserve">McAllister, James </t>
  </si>
  <si>
    <t xml:space="preserve">Sarotte, Mary Elise </t>
  </si>
  <si>
    <t xml:space="preserve">Resnick, Evan N. </t>
  </si>
  <si>
    <t xml:space="preserve">Stoett, Peter </t>
  </si>
  <si>
    <t xml:space="preserve">Manjikian, Mary McEvoy </t>
  </si>
  <si>
    <t xml:space="preserve">Elie, Jérôme </t>
  </si>
  <si>
    <t>Gettleman, Jeffrey, and Joshua E Keating</t>
  </si>
  <si>
    <t>Bergen, Peter and Katherine Tiedemann</t>
  </si>
  <si>
    <t>Miklian, Jason, and Scott Carney</t>
  </si>
  <si>
    <t>Nie, Norman H., Darwin W. Miller III, Saar Golde, Daniel M. Butler, and Kenneth Winneg</t>
  </si>
  <si>
    <t>Wigley, Simon, and Arzu Akkoyunlu-Wigley</t>
  </si>
  <si>
    <t xml:space="preserve">Hansen, Hans Krause </t>
  </si>
  <si>
    <t>Dreher, Axel, Martin Gassebner, and Lars-H. R. Siemers</t>
  </si>
  <si>
    <t>Althaus, Scott L., Brittany H. Bramlett, and James G. Gimpel</t>
  </si>
  <si>
    <t xml:space="preserve">Simmons, Beth A. </t>
  </si>
  <si>
    <t xml:space="preserve">Caverley, Jonathan D. </t>
  </si>
  <si>
    <t xml:space="preserve">Wight, Colin </t>
  </si>
  <si>
    <t>Kaczmarek, Sarah C, and Abraham Newman</t>
  </si>
  <si>
    <t>Anstee, Margaret Joan</t>
  </si>
  <si>
    <t>Vandeginste, Stef, and Chandra Lekha Sriram</t>
  </si>
  <si>
    <t>Hayes, Danny, and Matt Guardino</t>
  </si>
  <si>
    <t>Dewan, Torun, and Rafael Hortala-Vallve</t>
  </si>
  <si>
    <t xml:space="preserve">Dingli, Sophia </t>
  </si>
  <si>
    <t xml:space="preserve">Townes, Miles </t>
  </si>
  <si>
    <t xml:space="preserve">Chernoff, Fred </t>
  </si>
  <si>
    <t xml:space="preserve">True, Jacqui </t>
  </si>
  <si>
    <t xml:space="preserve">Solingen, Etel </t>
  </si>
  <si>
    <t>Kampani, Gaurav, Karthika Sasikumar, Jason Stone, and Andrew B. Kennedy</t>
  </si>
  <si>
    <t>Mueller, John, and Mark G. Stewart</t>
  </si>
  <si>
    <t xml:space="preserve">Kennedy, Andrew B. </t>
  </si>
  <si>
    <t>Büthe, Tim, Solomon Major, and André de Mello e Souza</t>
  </si>
  <si>
    <t>Dobbs, Richard, Jaana Remes, and Ellas Groll</t>
  </si>
  <si>
    <t>Chinn, Menzie D, Karl Smith,  and Raghuram G Rajan</t>
  </si>
  <si>
    <t xml:space="preserve">Colaresi, Michael </t>
  </si>
  <si>
    <t xml:space="preserve">Yarhi-Milo, Keren </t>
  </si>
  <si>
    <t>Trudeau, Hélène, Isabelle Duplessis, Suzanne Lalonde, Thijs Van de Graaf, Ferdi De Ville, Kate O'Neill, Charles Roger, Peter Dauvergne, Jean-Frédéric Morin, Sebastian Oberthür, Amandine Orsini, Frank Biermann, Hiroshi Ohta, and Atsushi Ishii</t>
  </si>
  <si>
    <t xml:space="preserve">Constantinou, Costas M. </t>
  </si>
  <si>
    <t xml:space="preserve">Cull, Nicholas J. </t>
  </si>
  <si>
    <t>Fung, Archon, Hollie Russon Gilman, and Jennifer Shkabatur</t>
  </si>
  <si>
    <t xml:space="preserve">Cho, Seo-Young </t>
  </si>
  <si>
    <t>Buzan, Barry, and George Lawson</t>
  </si>
  <si>
    <t xml:space="preserve">Kuperman, Alan J. </t>
  </si>
  <si>
    <t xml:space="preserve">Gartzke, Erik </t>
  </si>
  <si>
    <t xml:space="preserve">Hardt, Heidi </t>
  </si>
  <si>
    <t>Hubbard, Glenn, and Tim Kane</t>
  </si>
  <si>
    <t>Farrell, Henry, and Martha Finnemore</t>
  </si>
  <si>
    <t>Bartels, Brandon L., and Christopher D. Johnston</t>
  </si>
  <si>
    <t xml:space="preserve">Benson, David C. </t>
  </si>
  <si>
    <t xml:space="preserve">Acharya, Amitav </t>
  </si>
  <si>
    <t>Eilstrup-Sangiovanni, Mette, and Teale N. Phelps Bondaroff</t>
  </si>
  <si>
    <t xml:space="preserve">Wilcox, Lauren </t>
  </si>
  <si>
    <t xml:space="preserve">Ayoub, Phillip M. </t>
  </si>
  <si>
    <t xml:space="preserve">Peña, Alejandro M. </t>
  </si>
  <si>
    <t>Wallace, Sophia J., Chris Zepeda-Millán, and Michael Jones-Correa</t>
  </si>
  <si>
    <t>Urban, Carly, and Sarah Niebler</t>
  </si>
  <si>
    <t xml:space="preserve">Dilliplane, Susanna </t>
  </si>
  <si>
    <t xml:space="preserve">Carr, Madeline </t>
  </si>
  <si>
    <t>Mayer, Maximilian, and Michele Acuto</t>
  </si>
  <si>
    <t>Nalepa, Monika, and Emilia Justyna Powell</t>
  </si>
  <si>
    <t xml:space="preserve">Poznansky, Michael </t>
  </si>
  <si>
    <t>Cunningham, Fiona S., and M. Taylor Fravel</t>
  </si>
  <si>
    <t xml:space="preserve">Bell, Mark S. </t>
  </si>
  <si>
    <t xml:space="preserve">Jackson, Galen </t>
  </si>
  <si>
    <t>Rabinowitz, Or, and Nicholas L. Miller</t>
  </si>
  <si>
    <t xml:space="preserve">Acuto, Michele </t>
  </si>
  <si>
    <t xml:space="preserve">Zhai, Qiang </t>
  </si>
  <si>
    <t>Abdenur, Adriana Erthal, and Carlos Frederico Pereira da Silva Gama</t>
  </si>
  <si>
    <t>Cohen, Herman J; Charles G Cogan, and Stephen R Weissman</t>
  </si>
  <si>
    <t xml:space="preserve">Austin, Jonathan Luke </t>
  </si>
  <si>
    <t xml:space="preserve">Wong, Seanon S. </t>
  </si>
  <si>
    <t>Huber, John D., and Pavithra Suryanarayan</t>
  </si>
  <si>
    <t xml:space="preserve">Sechser, Todd S. </t>
  </si>
  <si>
    <t xml:space="preserve">MacGinty, Roger </t>
  </si>
  <si>
    <t xml:space="preserve">Ali, Saleem </t>
  </si>
  <si>
    <t>Grenier, Félix, and Jonas Hagmann</t>
  </si>
  <si>
    <t xml:space="preserve">Brigden, Noelle K. </t>
  </si>
  <si>
    <t xml:space="preserve">Ladwig, Walter C., III </t>
  </si>
  <si>
    <t>Biddle, Stephen, and Ivan Oelrich</t>
  </si>
  <si>
    <t xml:space="preserve">Shifrinson, Joshua R. Itzkowitz </t>
  </si>
  <si>
    <t>Yarhi-Milo, Keren, Alexander Lanoszka, and Zack Cooper</t>
  </si>
  <si>
    <t>Nye, Joseph S., Jr.</t>
  </si>
  <si>
    <t xml:space="preserve">Nocetti, Julien </t>
  </si>
  <si>
    <t xml:space="preserve">Copeland, Matthew P. </t>
  </si>
  <si>
    <t xml:space="preserve">Johnson, Jamie M. </t>
  </si>
  <si>
    <t>McCarthy, Daniel R., and Matthew Fluck</t>
  </si>
  <si>
    <t xml:space="preserve">Levy, Yagil </t>
  </si>
  <si>
    <t>Arceneaux, Kevin, Martin Johnson, René Lindstädt, and Ryan J. Wielen</t>
  </si>
  <si>
    <t>Fishel, Stefanie, and Lauren Wilcox</t>
  </si>
  <si>
    <t>Hirose, Kentaro, Kosuke Imai, and Jason Lyall</t>
  </si>
  <si>
    <t xml:space="preserve">Gelpi, Christopher </t>
  </si>
  <si>
    <t xml:space="preserve">Zeitzoff, Thomas </t>
  </si>
  <si>
    <t xml:space="preserve">Schulz, Carsten-Andreas </t>
  </si>
  <si>
    <t xml:space="preserve">Lindsey, David </t>
  </si>
  <si>
    <t xml:space="preserve">Terman, Rochelle </t>
  </si>
  <si>
    <t xml:space="preserve">Rothschild, Amanda J. </t>
  </si>
  <si>
    <t xml:space="preserve">Darnton, Christopher </t>
  </si>
  <si>
    <t>McManus, Roseanne W, and Keren Yarhi-Milo</t>
  </si>
  <si>
    <t xml:space="preserve">Spence, Jack </t>
  </si>
  <si>
    <t xml:space="preserve">Gould-Davies, Nigel </t>
  </si>
  <si>
    <t xml:space="preserve">Coward, Martin </t>
  </si>
  <si>
    <t>Nexon, Daniel H., and Iver B. Neumann</t>
  </si>
  <si>
    <t>Christenson, Dino P., and Douglas L. Kriner</t>
  </si>
  <si>
    <t>Lelkes, Yphtach, Gaurav Sood, and Shanto Iyengar</t>
  </si>
  <si>
    <t>McLean, Elena V, and Mitchell T Radtke</t>
  </si>
  <si>
    <t>Carnegie, Allison, and Austin Carson</t>
  </si>
  <si>
    <t xml:space="preserve">Moe, Louise Wiuff </t>
  </si>
  <si>
    <t xml:space="preserve">Glasius, Marlies </t>
  </si>
  <si>
    <t xml:space="preserve">Hikotani, Takako </t>
  </si>
  <si>
    <t xml:space="preserve">Wallace, Corey </t>
  </si>
  <si>
    <t>Cormac, Rory, and Richard J. Aldrich</t>
  </si>
  <si>
    <t>Flournoy, Michèle, and Michael Sulmeyer</t>
  </si>
  <si>
    <t>Biden, Joseph R, Jr, and Michael  Carpenter</t>
  </si>
  <si>
    <t>Peisakhin, Leonid, and Arturas Rozenas</t>
  </si>
  <si>
    <t>Druckman, James N., Matthew S. Levendusky, and Audrey McLain</t>
  </si>
  <si>
    <t>Cooley, Alexander, Daniel Nexon, and Steven Ward</t>
  </si>
  <si>
    <t xml:space="preserve">Fioretos, Orfeo </t>
  </si>
  <si>
    <t>Bernards, Nick, and Malcolm Campbell-Verduyn</t>
  </si>
  <si>
    <t>Campbell-Verduyn, Malcolm, et al.</t>
  </si>
  <si>
    <t>Lutscher, Philipp M., et al.</t>
  </si>
  <si>
    <t>Allee, Todd, and Manfred Elsig</t>
  </si>
  <si>
    <t>Adler-Nissen, Rebecca, and Alena Drieschova</t>
  </si>
  <si>
    <t xml:space="preserve">Leira, Halvard </t>
  </si>
  <si>
    <t>Green, Brendan Rittenhouse, and Austin Long</t>
  </si>
  <si>
    <t>Farrell, Henry, and Abraham L. Newman</t>
  </si>
  <si>
    <t xml:space="preserve">Gheorghe, Eliza </t>
  </si>
  <si>
    <t>Smetana, Michael, and Jan Ludvik</t>
  </si>
  <si>
    <t xml:space="preserve">Brown, Chris </t>
  </si>
  <si>
    <t xml:space="preserve">Joque, Justin </t>
  </si>
  <si>
    <t xml:space="preserve">Pant, Harsh V., and Kartik Bommakanti  </t>
  </si>
  <si>
    <t xml:space="preserve">Agrawal, Ravi. F. </t>
  </si>
  <si>
    <t xml:space="preserve">Autry, Greg </t>
  </si>
  <si>
    <t xml:space="preserve">Borshchevskaya, Anna </t>
  </si>
  <si>
    <t>Mathews, Jessica T ¸</t>
  </si>
  <si>
    <t xml:space="preserve">Weisberg, Jacob </t>
  </si>
  <si>
    <t xml:space="preserve">Cooperd, Richard N. </t>
  </si>
  <si>
    <t xml:space="preserve">Westad, Odd Arne </t>
  </si>
  <si>
    <t xml:space="preserve">Diamond, Larry </t>
  </si>
  <si>
    <t xml:space="preserve">Kotkin, Stephen </t>
  </si>
  <si>
    <t>Zegart, Amy ,and Michael Morell</t>
  </si>
  <si>
    <t xml:space="preserve">Krepinevich, Andrew F. </t>
  </si>
  <si>
    <t>Falkner, Robert, and Barry Buzan</t>
  </si>
  <si>
    <t>Grayson, Kyle, and Jocelyn Mawdsley</t>
  </si>
  <si>
    <t xml:space="preserve">de Benedicts-Kessner, Justin </t>
  </si>
  <si>
    <t xml:space="preserve">Enos, Ryan D. </t>
  </si>
  <si>
    <t xml:space="preserve">Martin, Gregory J. </t>
  </si>
  <si>
    <t>Katagiri, Azusa, and Eric Min</t>
  </si>
  <si>
    <t>Velez, Yamil Ricardo, and Benjamin J. Newman</t>
  </si>
  <si>
    <t xml:space="preserve">Wolton, Stephane </t>
  </si>
  <si>
    <t>Jensen, Benjamin M, Christopher Whyte, and Scott Cuomo</t>
  </si>
  <si>
    <t>Azmeh, Shamel, Christopher Foster, and Jaime Echavarri</t>
  </si>
  <si>
    <t>Zelikow, Philip, Eric Edelman, Kristofer Harrison and Celeste War Gventer</t>
  </si>
  <si>
    <t>Arceneaux, Kevin, Johanna Dunaway, Martin Johnson, and Ryan J. Vander Wielen</t>
  </si>
  <si>
    <t>Sant'Anna, André Albuquerque and Leonardo Weller</t>
  </si>
  <si>
    <t>Scoblic, J Peter, and Philip E Tetlock</t>
  </si>
  <si>
    <t>Frye, Timothy, Ora John Reuter, and David Szakonyi</t>
  </si>
  <si>
    <t>Downes, Alexander B., and Lindsey A. O’Rourke</t>
  </si>
  <si>
    <t>Please scroll down for article list, or right and down for tables and figures.</t>
  </si>
  <si>
    <t xml:space="preserve">builds event dataset from wire services/media reports, but notes (677) "Perhaps most exciting is the possibility of using recently released data by WikiLeaks to run such a check of the USIIB." </t>
  </si>
  <si>
    <t>articles in The Times via WL</t>
  </si>
  <si>
    <t>cites a Sydney Morning Herald article on WL; also an unsourced fn about what we know "thanks to wikileaks" disclosures</t>
  </si>
  <si>
    <t>Says "see reporting on" the wikileaks sources, links to a Guardian article</t>
  </si>
  <si>
    <t xml:space="preserve">cites an article on Wordpress </t>
  </si>
  <si>
    <t>links to Guardian, but discusses what "leaked… cables strongly suggest;" unclear whether this involved primary documents</t>
  </si>
  <si>
    <t>cites Guardian for what cables reveal</t>
  </si>
  <si>
    <t xml:space="preserve">cites a CNN article </t>
  </si>
  <si>
    <t>cites a McClatchy article</t>
  </si>
  <si>
    <t>quotes a cable (as prominent block quote) via a Guardian article; discusses wikileaks and tunileaks organizations</t>
  </si>
  <si>
    <t>one cable from National Security Archive; one citation to the Guardian's 2010 article on US embassy cables which is wikileaks, but not clear whether author used source docs</t>
  </si>
  <si>
    <t>cites Reuters/Haaretz and mentions WL origin</t>
  </si>
  <si>
    <t>multiple news articles citing WL, including Greenwald at the Intercept</t>
  </si>
  <si>
    <t>UN cable via published book; fn 69 an Albanian leaked report via Balkan Insight</t>
  </si>
  <si>
    <t>quotes someone else's analysis of WL sources via VOA</t>
  </si>
  <si>
    <t>discusses leaked cables in general, and the Gary King et al 2017 APSR piece in particular</t>
  </si>
  <si>
    <t>"applicable" from keyword search. Also notes a leaked Venezuelan petition, discussed in an econ journal article</t>
  </si>
  <si>
    <t>"applicable" from keyword search; also talks leaks with fn to author's Routledge book on Morocco (might be wl)</t>
  </si>
  <si>
    <t>7-8</t>
  </si>
  <si>
    <t>(below: % unclear, among Code 3 &amp; 2 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</si>
</sst>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name val="Arial"/>
    </font>
    <font>
      <b/>
      <sz val="10"/>
      <name val="Arial"/>
      <family val="2"/>
    </font>
    <font>
      <u/>
      <sz val="10"/>
      <color theme="10"/>
      <name val="Arial"/>
      <family val="2"/>
    </font>
    <font>
      <sz val="12"/>
      <name val="Arial"/>
      <family val="2"/>
    </font>
    <font>
      <b/>
      <sz val="12"/>
      <name val="Arial"/>
      <family val="2"/>
    </font>
    <font>
      <i/>
      <sz val="12"/>
      <name val="Arial"/>
      <family val="2"/>
    </font>
    <font>
      <b/>
      <i/>
      <sz val="12"/>
      <name val="Arial"/>
      <family val="2"/>
    </font>
    <font>
      <u/>
      <sz val="12"/>
      <color theme="10"/>
      <name val="Arial"/>
      <family val="2"/>
    </font>
    <font>
      <sz val="18"/>
      <name val="Arial"/>
      <family val="2"/>
    </font>
    <font>
      <b/>
      <sz val="18"/>
      <name val="Arial"/>
      <family val="2"/>
    </font>
    <font>
      <sz val="10"/>
      <name val="Arial"/>
      <family val="2"/>
    </font>
    <font>
      <i/>
      <sz val="10"/>
      <name val="Arial"/>
      <family val="2"/>
    </font>
    <font>
      <sz val="10"/>
      <color theme="1"/>
      <name val="Arial"/>
      <family val="2"/>
    </font>
    <font>
      <b/>
      <i/>
      <sz val="10"/>
      <name val="Arial"/>
      <family val="2"/>
    </font>
    <font>
      <sz val="12"/>
      <color theme="1"/>
      <name val="Arial"/>
      <family val="2"/>
    </font>
    <font>
      <b/>
      <sz val="12"/>
      <color theme="1"/>
      <name val="Arial"/>
      <family val="2"/>
    </font>
    <font>
      <sz val="11"/>
      <name val="Calibri"/>
      <family val="2"/>
    </font>
    <font>
      <b/>
      <sz val="24"/>
      <name val="Arial"/>
      <family val="2"/>
    </font>
    <font>
      <b/>
      <i/>
      <sz val="24"/>
      <name val="Arial"/>
      <family val="2"/>
    </font>
  </fonts>
  <fills count="3">
    <fill>
      <patternFill patternType="none"/>
    </fill>
    <fill>
      <patternFill patternType="gray125"/>
    </fill>
    <fill>
      <patternFill patternType="solid">
        <fgColor theme="1"/>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3">
    <xf numFmtId="0" fontId="0" fillId="0" borderId="0" xfId="0"/>
    <xf numFmtId="0" fontId="1" fillId="0" borderId="0" xfId="0" applyFont="1"/>
    <xf numFmtId="0" fontId="3" fillId="0" borderId="0" xfId="0" applyFont="1"/>
    <xf numFmtId="0" fontId="0" fillId="0" borderId="0" xfId="0" applyAlignment="1">
      <alignment wrapText="1"/>
    </xf>
    <xf numFmtId="0" fontId="8" fillId="0" borderId="0" xfId="0" applyFont="1"/>
    <xf numFmtId="0" fontId="9" fillId="0" borderId="0" xfId="0" applyFont="1"/>
    <xf numFmtId="0" fontId="3" fillId="0" borderId="0" xfId="0" applyFont="1" applyAlignment="1">
      <alignment vertical="top" wrapText="1"/>
    </xf>
    <xf numFmtId="0" fontId="3" fillId="0" borderId="0" xfId="0" applyFont="1" applyAlignment="1">
      <alignment vertical="top"/>
    </xf>
    <xf numFmtId="49" fontId="3"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xf>
    <xf numFmtId="0" fontId="7" fillId="0" borderId="0" xfId="1" applyFont="1" applyAlignment="1">
      <alignment vertical="top" wrapText="1"/>
    </xf>
    <xf numFmtId="0" fontId="5" fillId="0" borderId="0" xfId="0" applyFont="1" applyAlignment="1">
      <alignment vertical="top"/>
    </xf>
    <xf numFmtId="49" fontId="10" fillId="0" borderId="0" xfId="0" applyNumberFormat="1" applyFont="1" applyAlignment="1">
      <alignment vertical="top" wrapText="1"/>
    </xf>
    <xf numFmtId="49" fontId="10" fillId="0" borderId="0" xfId="0" applyNumberFormat="1" applyFont="1" applyAlignment="1">
      <alignment horizontal="left" vertical="top" wrapText="1"/>
    </xf>
    <xf numFmtId="1" fontId="10" fillId="0" borderId="0" xfId="0" applyNumberFormat="1" applyFont="1" applyAlignment="1">
      <alignment horizontal="left" vertical="top" wrapText="1"/>
    </xf>
    <xf numFmtId="0" fontId="10" fillId="0" borderId="0" xfId="0" applyFont="1" applyAlignment="1">
      <alignment horizontal="left" vertical="top" wrapText="1"/>
    </xf>
    <xf numFmtId="49" fontId="11" fillId="0" borderId="0" xfId="0" applyNumberFormat="1" applyFont="1" applyAlignment="1">
      <alignment vertical="top" wrapText="1"/>
    </xf>
    <xf numFmtId="49" fontId="1" fillId="0" borderId="0" xfId="0" applyNumberFormat="1" applyFont="1" applyAlignment="1">
      <alignment vertical="top" wrapText="1"/>
    </xf>
    <xf numFmtId="49" fontId="2" fillId="0" borderId="0" xfId="1" applyNumberFormat="1" applyAlignment="1">
      <alignment vertical="top" wrapText="1"/>
    </xf>
    <xf numFmtId="49" fontId="4" fillId="0" borderId="0" xfId="0" applyNumberFormat="1" applyFont="1" applyAlignment="1">
      <alignment wrapText="1"/>
    </xf>
    <xf numFmtId="0" fontId="4" fillId="0" borderId="0" xfId="0" applyFont="1"/>
    <xf numFmtId="0" fontId="3" fillId="0" borderId="0" xfId="0" applyFont="1" applyAlignment="1">
      <alignment horizontal="left" vertical="top" wrapText="1"/>
    </xf>
    <xf numFmtId="49" fontId="4" fillId="0" borderId="0" xfId="0" applyNumberFormat="1" applyFont="1" applyAlignment="1">
      <alignment vertical="top" wrapText="1"/>
    </xf>
    <xf numFmtId="0" fontId="10" fillId="0" borderId="0" xfId="0" applyFont="1"/>
    <xf numFmtId="0" fontId="10" fillId="0" borderId="0" xfId="0" quotePrefix="1" applyFont="1"/>
    <xf numFmtId="0" fontId="10" fillId="0" borderId="0" xfId="0" applyFont="1" applyAlignment="1">
      <alignment wrapText="1"/>
    </xf>
    <xf numFmtId="0" fontId="1" fillId="0" borderId="0" xfId="0" applyFont="1" applyAlignment="1">
      <alignment wrapText="1"/>
    </xf>
    <xf numFmtId="0" fontId="13" fillId="0" borderId="0" xfId="0" applyFont="1"/>
    <xf numFmtId="10" fontId="0" fillId="0" borderId="0" xfId="0" applyNumberFormat="1"/>
    <xf numFmtId="0" fontId="12" fillId="0" borderId="0" xfId="0" applyFont="1"/>
    <xf numFmtId="0" fontId="6" fillId="0" borderId="0" xfId="0" applyFont="1" applyAlignment="1">
      <alignment vertical="top"/>
    </xf>
    <xf numFmtId="0" fontId="4" fillId="0" borderId="1" xfId="0" applyFont="1" applyBorder="1" applyAlignment="1">
      <alignment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3" fillId="0" borderId="4" xfId="0" applyFont="1" applyBorder="1"/>
    <xf numFmtId="0" fontId="0" fillId="0" borderId="5" xfId="0" applyBorder="1"/>
    <xf numFmtId="0" fontId="14" fillId="0" borderId="4" xfId="0" applyFont="1" applyBorder="1"/>
    <xf numFmtId="0" fontId="14" fillId="0" borderId="0" xfId="0" applyFont="1"/>
    <xf numFmtId="0" fontId="3" fillId="0" borderId="6" xfId="0" applyFont="1" applyBorder="1"/>
    <xf numFmtId="0" fontId="3" fillId="0" borderId="7" xfId="0" applyFont="1" applyBorder="1"/>
    <xf numFmtId="0" fontId="0" fillId="0" borderId="7" xfId="0" applyBorder="1"/>
    <xf numFmtId="0" fontId="0" fillId="0" borderId="8" xfId="0" applyBorder="1"/>
    <xf numFmtId="0" fontId="11" fillId="0" borderId="0" xfId="0" applyFont="1"/>
    <xf numFmtId="0" fontId="15" fillId="0" borderId="0" xfId="0" applyFont="1"/>
    <xf numFmtId="1" fontId="14" fillId="0" borderId="0" xfId="1" applyNumberFormat="1" applyFont="1" applyAlignment="1">
      <alignment vertical="top" wrapText="1"/>
    </xf>
    <xf numFmtId="0" fontId="16" fillId="0" borderId="0" xfId="0" applyFont="1"/>
    <xf numFmtId="0" fontId="1" fillId="2" borderId="0" xfId="0" applyFont="1" applyFill="1"/>
    <xf numFmtId="0" fontId="4" fillId="2" borderId="0" xfId="0" applyFont="1" applyFill="1"/>
    <xf numFmtId="0" fontId="0" fillId="2" borderId="0" xfId="0" applyFill="1"/>
    <xf numFmtId="0" fontId="10" fillId="2" borderId="0" xfId="0" applyFont="1" applyFill="1"/>
    <xf numFmtId="0" fontId="4" fillId="0" borderId="0" xfId="0" applyFont="1" applyAlignment="1">
      <alignment wrapText="1"/>
    </xf>
    <xf numFmtId="0" fontId="1" fillId="0" borderId="1" xfId="0" applyFont="1" applyBorder="1"/>
    <xf numFmtId="0" fontId="0" fillId="0" borderId="2" xfId="0" applyBorder="1"/>
    <xf numFmtId="0" fontId="0" fillId="0" borderId="3" xfId="0" applyBorder="1"/>
    <xf numFmtId="0" fontId="10" fillId="0" borderId="4" xfId="0" applyFont="1" applyBorder="1"/>
    <xf numFmtId="0" fontId="0" fillId="0" borderId="4" xfId="0" applyBorder="1"/>
    <xf numFmtId="0" fontId="10" fillId="0" borderId="4" xfId="0" quotePrefix="1" applyFont="1" applyBorder="1"/>
    <xf numFmtId="0" fontId="10" fillId="0" borderId="6" xfId="0" applyFont="1" applyBorder="1"/>
    <xf numFmtId="164" fontId="0" fillId="0" borderId="8" xfId="0" applyNumberFormat="1" applyBorder="1"/>
    <xf numFmtId="0" fontId="10" fillId="0" borderId="5" xfId="0" applyFont="1" applyBorder="1" applyAlignment="1">
      <alignment wrapText="1"/>
    </xf>
    <xf numFmtId="0" fontId="4" fillId="0" borderId="9" xfId="0" applyFont="1" applyBorder="1"/>
    <xf numFmtId="0" fontId="1" fillId="0" borderId="5" xfId="0" applyFont="1" applyBorder="1"/>
    <xf numFmtId="0" fontId="1" fillId="0" borderId="4" xfId="0" applyFont="1" applyBorder="1"/>
    <xf numFmtId="49" fontId="10" fillId="0" borderId="0" xfId="0" quotePrefix="1" applyNumberFormat="1" applyFont="1"/>
    <xf numFmtId="0" fontId="1" fillId="0" borderId="6" xfId="0" applyFont="1" applyBorder="1"/>
    <xf numFmtId="0" fontId="10" fillId="0" borderId="7" xfId="0" applyFont="1" applyBorder="1"/>
    <xf numFmtId="0" fontId="10" fillId="0" borderId="8" xfId="0" applyFont="1" applyBorder="1"/>
    <xf numFmtId="0" fontId="1" fillId="0" borderId="5" xfId="0" applyFont="1" applyBorder="1" applyAlignment="1">
      <alignment wrapText="1"/>
    </xf>
    <xf numFmtId="0" fontId="4" fillId="0" borderId="1" xfId="0" applyFont="1" applyBorder="1"/>
    <xf numFmtId="0" fontId="10" fillId="0" borderId="2" xfId="0" applyFont="1" applyBorder="1"/>
    <xf numFmtId="0" fontId="3" fillId="0" borderId="2" xfId="0" applyFont="1" applyBorder="1"/>
    <xf numFmtId="0" fontId="0" fillId="0" borderId="6" xfId="0" applyBorder="1"/>
    <xf numFmtId="0" fontId="17" fillId="0" borderId="0" xfId="0" applyFont="1"/>
    <xf numFmtId="0" fontId="10" fillId="0" borderId="0" xfId="0" applyFont="1" applyAlignment="1">
      <alignment horizontal="left"/>
    </xf>
    <xf numFmtId="0" fontId="0" fillId="0" borderId="0" xfId="0" applyAlignment="1">
      <alignment horizontal="left"/>
    </xf>
    <xf numFmtId="0" fontId="10" fillId="0" borderId="0" xfId="0" applyFont="1" applyAlignment="1">
      <alignment horizontal="left" wrapText="1"/>
    </xf>
    <xf numFmtId="1" fontId="10" fillId="0" borderId="0" xfId="0" applyNumberFormat="1" applyFont="1" applyAlignment="1">
      <alignment horizontal="left"/>
    </xf>
    <xf numFmtId="1" fontId="0" fillId="0" borderId="0" xfId="0" applyNumberFormat="1" applyAlignment="1">
      <alignment horizontal="left"/>
    </xf>
    <xf numFmtId="0" fontId="12" fillId="0" borderId="0" xfId="0" applyFont="1" applyAlignment="1">
      <alignment horizontal="left"/>
    </xf>
    <xf numFmtId="1" fontId="12" fillId="0" borderId="0" xfId="0" applyNumberFormat="1" applyFont="1" applyAlignment="1">
      <alignment horizontal="left"/>
    </xf>
    <xf numFmtId="0" fontId="12" fillId="0" borderId="0" xfId="0" applyFont="1" applyAlignment="1">
      <alignment horizontal="left" wrapText="1"/>
    </xf>
    <xf numFmtId="0" fontId="0" fillId="0" borderId="0" xfId="0" applyAlignment="1">
      <alignment horizontal="left" wrapText="1"/>
    </xf>
    <xf numFmtId="49" fontId="10" fillId="0" borderId="0" xfId="0" applyNumberFormat="1" applyFont="1" applyAlignment="1">
      <alignment horizontal="left" wrapText="1"/>
    </xf>
    <xf numFmtId="1" fontId="10" fillId="0" borderId="0" xfId="0" applyNumberFormat="1" applyFont="1" applyAlignment="1">
      <alignment horizontal="left" wrapText="1"/>
    </xf>
    <xf numFmtId="49" fontId="11" fillId="0" borderId="0" xfId="0" applyNumberFormat="1" applyFont="1" applyAlignment="1">
      <alignment horizontal="left" wrapText="1"/>
    </xf>
    <xf numFmtId="49" fontId="1" fillId="0" borderId="0" xfId="0" applyNumberFormat="1" applyFont="1" applyAlignment="1">
      <alignment horizontal="left" wrapText="1"/>
    </xf>
    <xf numFmtId="49" fontId="2" fillId="0" borderId="0" xfId="1" applyNumberFormat="1" applyAlignment="1">
      <alignment horizontal="left" wrapText="1"/>
    </xf>
    <xf numFmtId="0" fontId="11" fillId="0" borderId="0" xfId="0" applyFont="1" applyAlignment="1">
      <alignment horizontal="left" wrapText="1"/>
    </xf>
    <xf numFmtId="10" fontId="3" fillId="0" borderId="0" xfId="0" applyNumberFormat="1" applyFont="1"/>
    <xf numFmtId="1" fontId="10" fillId="0" borderId="0" xfId="0" quotePrefix="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2200" b="1" i="0" baseline="0">
                <a:effectLst/>
              </a:rPr>
              <a:t>Articles Apparently Referencing Leaked Material Directly,  </a:t>
            </a:r>
            <a:endParaRPr lang="en-US" sz="2200">
              <a:effectLst/>
            </a:endParaRPr>
          </a:p>
          <a:p>
            <a:pPr>
              <a:defRPr sz="1600"/>
            </a:pPr>
            <a:r>
              <a:rPr lang="en-US" sz="2200" b="1" i="0" baseline="0">
                <a:effectLst/>
              </a:rPr>
              <a:t>2010-2020, in TRIP 2011-ranked Journals (n=116)</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'PROVENANCE DATA'!$L$34</c:f>
              <c:strCache>
                <c:ptCount val="1"/>
                <c:pt idx="0">
                  <c:v>Peer Reviewed, Code 3</c:v>
                </c:pt>
              </c:strCache>
            </c:strRef>
          </c:tx>
          <c:spPr>
            <a:solidFill>
              <a:schemeClr val="tx1"/>
            </a:solidFill>
            <a:ln>
              <a:solidFill>
                <a:schemeClr val="tx1"/>
              </a:solidFill>
            </a:ln>
            <a:effectLst/>
          </c:spPr>
          <c:invertIfNegative val="0"/>
          <c:cat>
            <c:numRef>
              <c:f>'PROVENANCE DATA'!$H$35:$H$45</c:f>
              <c:numCache>
                <c:formatCode>General</c:formatCode>
                <c:ptCount val="11"/>
                <c:pt idx="0">
                  <c:v>2010</c:v>
                </c:pt>
                <c:pt idx="1">
                  <c:v>2011</c:v>
                </c:pt>
                <c:pt idx="2">
                  <c:v>2012</c:v>
                </c:pt>
                <c:pt idx="3">
                  <c:v>2013</c:v>
                </c:pt>
                <c:pt idx="4">
                  <c:v>2014</c:v>
                </c:pt>
                <c:pt idx="5">
                  <c:v>2015</c:v>
                </c:pt>
                <c:pt idx="6">
                  <c:v>2016</c:v>
                </c:pt>
                <c:pt idx="7">
                  <c:v>2017</c:v>
                </c:pt>
                <c:pt idx="8">
                  <c:v>2018</c:v>
                </c:pt>
                <c:pt idx="9">
                  <c:v>2019</c:v>
                </c:pt>
                <c:pt idx="10">
                  <c:v>2020</c:v>
                </c:pt>
              </c:numCache>
            </c:numRef>
          </c:cat>
          <c:val>
            <c:numRef>
              <c:f>'PROVENANCE DATA'!$L$35:$L$45</c:f>
              <c:numCache>
                <c:formatCode>@</c:formatCode>
                <c:ptCount val="11"/>
                <c:pt idx="0">
                  <c:v>0</c:v>
                </c:pt>
                <c:pt idx="1">
                  <c:v>3</c:v>
                </c:pt>
                <c:pt idx="2">
                  <c:v>5</c:v>
                </c:pt>
                <c:pt idx="3">
                  <c:v>9</c:v>
                </c:pt>
                <c:pt idx="4">
                  <c:v>6</c:v>
                </c:pt>
                <c:pt idx="5">
                  <c:v>7</c:v>
                </c:pt>
                <c:pt idx="6">
                  <c:v>16</c:v>
                </c:pt>
                <c:pt idx="7">
                  <c:v>8</c:v>
                </c:pt>
                <c:pt idx="8">
                  <c:v>10</c:v>
                </c:pt>
                <c:pt idx="9">
                  <c:v>11</c:v>
                </c:pt>
                <c:pt idx="10">
                  <c:v>6</c:v>
                </c:pt>
              </c:numCache>
            </c:numRef>
          </c:val>
          <c:extLst>
            <c:ext xmlns:c16="http://schemas.microsoft.com/office/drawing/2014/chart" uri="{C3380CC4-5D6E-409C-BE32-E72D297353CC}">
              <c16:uniqueId val="{00000000-510F-BA49-ACA1-11424F30FD97}"/>
            </c:ext>
          </c:extLst>
        </c:ser>
        <c:ser>
          <c:idx val="1"/>
          <c:order val="1"/>
          <c:tx>
            <c:strRef>
              <c:f>'PROVENANCE DATA'!$K$34</c:f>
              <c:strCache>
                <c:ptCount val="1"/>
                <c:pt idx="0">
                  <c:v>FA+FP, Code 3</c:v>
                </c:pt>
              </c:strCache>
            </c:strRef>
          </c:tx>
          <c:spPr>
            <a:solidFill>
              <a:schemeClr val="bg1"/>
            </a:solidFill>
            <a:ln>
              <a:solidFill>
                <a:schemeClr val="tx1"/>
              </a:solidFill>
            </a:ln>
            <a:effectLst/>
          </c:spPr>
          <c:invertIfNegative val="0"/>
          <c:cat>
            <c:numRef>
              <c:f>'PROVENANCE DATA'!$H$35:$H$45</c:f>
              <c:numCache>
                <c:formatCode>General</c:formatCode>
                <c:ptCount val="11"/>
                <c:pt idx="0">
                  <c:v>2010</c:v>
                </c:pt>
                <c:pt idx="1">
                  <c:v>2011</c:v>
                </c:pt>
                <c:pt idx="2">
                  <c:v>2012</c:v>
                </c:pt>
                <c:pt idx="3">
                  <c:v>2013</c:v>
                </c:pt>
                <c:pt idx="4">
                  <c:v>2014</c:v>
                </c:pt>
                <c:pt idx="5">
                  <c:v>2015</c:v>
                </c:pt>
                <c:pt idx="6">
                  <c:v>2016</c:v>
                </c:pt>
                <c:pt idx="7">
                  <c:v>2017</c:v>
                </c:pt>
                <c:pt idx="8">
                  <c:v>2018</c:v>
                </c:pt>
                <c:pt idx="9">
                  <c:v>2019</c:v>
                </c:pt>
                <c:pt idx="10">
                  <c:v>2020</c:v>
                </c:pt>
              </c:numCache>
            </c:numRef>
          </c:cat>
          <c:val>
            <c:numRef>
              <c:f>'PROVENANCE DATA'!$K$35:$K$45</c:f>
              <c:numCache>
                <c:formatCode>General</c:formatCode>
                <c:ptCount val="11"/>
                <c:pt idx="0">
                  <c:v>0</c:v>
                </c:pt>
                <c:pt idx="1">
                  <c:v>15</c:v>
                </c:pt>
                <c:pt idx="2">
                  <c:v>8</c:v>
                </c:pt>
                <c:pt idx="3">
                  <c:v>5</c:v>
                </c:pt>
                <c:pt idx="4">
                  <c:v>2</c:v>
                </c:pt>
                <c:pt idx="5">
                  <c:v>2</c:v>
                </c:pt>
                <c:pt idx="6">
                  <c:v>2</c:v>
                </c:pt>
                <c:pt idx="7">
                  <c:v>0</c:v>
                </c:pt>
                <c:pt idx="8">
                  <c:v>1</c:v>
                </c:pt>
                <c:pt idx="9">
                  <c:v>0</c:v>
                </c:pt>
                <c:pt idx="10">
                  <c:v>0</c:v>
                </c:pt>
              </c:numCache>
            </c:numRef>
          </c:val>
          <c:extLst>
            <c:ext xmlns:c16="http://schemas.microsoft.com/office/drawing/2014/chart" uri="{C3380CC4-5D6E-409C-BE32-E72D297353CC}">
              <c16:uniqueId val="{00000001-510F-BA49-ACA1-11424F30FD97}"/>
            </c:ext>
          </c:extLst>
        </c:ser>
        <c:dLbls>
          <c:showLegendKey val="0"/>
          <c:showVal val="0"/>
          <c:showCatName val="0"/>
          <c:showSerName val="0"/>
          <c:showPercent val="0"/>
          <c:showBubbleSize val="0"/>
        </c:dLbls>
        <c:gapWidth val="150"/>
        <c:overlap val="100"/>
        <c:axId val="1905334831"/>
        <c:axId val="1890507631"/>
      </c:barChart>
      <c:catAx>
        <c:axId val="1905334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890507631"/>
        <c:crosses val="autoZero"/>
        <c:auto val="1"/>
        <c:lblAlgn val="ctr"/>
        <c:lblOffset val="100"/>
        <c:noMultiLvlLbl val="0"/>
      </c:catAx>
      <c:valAx>
        <c:axId val="1890507631"/>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9053348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baseline="0"/>
              <a:t>Articles Apparently Referencing Leaked US Diplomatic Cables Directly (n=64), in Peer-reviewed, TRIP 2011-Ranked Journals, 2010-2020, by Cables Cited</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tx1"/>
            </a:solidFill>
            <a:ln>
              <a:noFill/>
            </a:ln>
            <a:effectLst/>
          </c:spPr>
          <c:invertIfNegative val="0"/>
          <c:cat>
            <c:strRef>
              <c:f>'PROVENANCE DATA'!$S$4:$S$21</c:f>
              <c:strCache>
                <c:ptCount val="18"/>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Unclear</c:v>
                </c:pt>
              </c:strCache>
            </c:strRef>
          </c:cat>
          <c:val>
            <c:numRef>
              <c:f>'PROVENANCE DATA'!$T$4:$T$21</c:f>
              <c:numCache>
                <c:formatCode>General</c:formatCode>
                <c:ptCount val="18"/>
                <c:pt idx="0">
                  <c:v>2</c:v>
                </c:pt>
                <c:pt idx="1">
                  <c:v>30</c:v>
                </c:pt>
                <c:pt idx="2">
                  <c:v>8</c:v>
                </c:pt>
                <c:pt idx="3">
                  <c:v>6</c:v>
                </c:pt>
                <c:pt idx="4">
                  <c:v>4</c:v>
                </c:pt>
                <c:pt idx="5">
                  <c:v>3</c:v>
                </c:pt>
                <c:pt idx="6">
                  <c:v>2</c:v>
                </c:pt>
                <c:pt idx="7">
                  <c:v>1</c:v>
                </c:pt>
                <c:pt idx="8">
                  <c:v>2</c:v>
                </c:pt>
                <c:pt idx="9">
                  <c:v>0</c:v>
                </c:pt>
                <c:pt idx="10">
                  <c:v>1</c:v>
                </c:pt>
                <c:pt idx="11">
                  <c:v>1</c:v>
                </c:pt>
                <c:pt idx="12">
                  <c:v>1</c:v>
                </c:pt>
                <c:pt idx="13">
                  <c:v>0</c:v>
                </c:pt>
                <c:pt idx="14">
                  <c:v>0</c:v>
                </c:pt>
                <c:pt idx="15">
                  <c:v>0</c:v>
                </c:pt>
                <c:pt idx="16">
                  <c:v>1</c:v>
                </c:pt>
                <c:pt idx="17">
                  <c:v>2</c:v>
                </c:pt>
              </c:numCache>
            </c:numRef>
          </c:val>
          <c:extLst>
            <c:ext xmlns:c16="http://schemas.microsoft.com/office/drawing/2014/chart" uri="{C3380CC4-5D6E-409C-BE32-E72D297353CC}">
              <c16:uniqueId val="{00000000-90AC-1946-9ED5-267F38D28D14}"/>
            </c:ext>
          </c:extLst>
        </c:ser>
        <c:dLbls>
          <c:showLegendKey val="0"/>
          <c:showVal val="0"/>
          <c:showCatName val="0"/>
          <c:showSerName val="0"/>
          <c:showPercent val="0"/>
          <c:showBubbleSize val="0"/>
        </c:dLbls>
        <c:gapWidth val="219"/>
        <c:overlap val="-27"/>
        <c:axId val="1853418591"/>
        <c:axId val="1906929263"/>
      </c:barChart>
      <c:catAx>
        <c:axId val="1853418591"/>
        <c:scaling>
          <c:orientation val="minMax"/>
        </c:scaling>
        <c:delete val="0"/>
        <c:axPos val="b"/>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a:t>Cables Cited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906929263"/>
        <c:crosses val="autoZero"/>
        <c:auto val="1"/>
        <c:lblAlgn val="ctr"/>
        <c:lblOffset val="100"/>
        <c:tickLblSkip val="1"/>
        <c:noMultiLvlLbl val="0"/>
      </c:catAx>
      <c:valAx>
        <c:axId val="19069292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a:t>Articles</a:t>
                </a:r>
              </a:p>
            </c:rich>
          </c:tx>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85341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38100</xdr:colOff>
      <xdr:row>76</xdr:row>
      <xdr:rowOff>31750</xdr:rowOff>
    </xdr:from>
    <xdr:to>
      <xdr:col>7</xdr:col>
      <xdr:colOff>3022600</xdr:colOff>
      <xdr:row>107</xdr:row>
      <xdr:rowOff>88900</xdr:rowOff>
    </xdr:to>
    <xdr:graphicFrame macro="">
      <xdr:nvGraphicFramePr>
        <xdr:cNvPr id="2" name="Chart 1">
          <a:extLst>
            <a:ext uri="{FF2B5EF4-FFF2-40B4-BE49-F238E27FC236}">
              <a16:creationId xmlns:a16="http://schemas.microsoft.com/office/drawing/2014/main" id="{D8462F2B-BAB3-7C49-9EC3-78658C2B60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114300</xdr:colOff>
      <xdr:row>76</xdr:row>
      <xdr:rowOff>50800</xdr:rowOff>
    </xdr:from>
    <xdr:to>
      <xdr:col>18</xdr:col>
      <xdr:colOff>762000</xdr:colOff>
      <xdr:row>105</xdr:row>
      <xdr:rowOff>25400</xdr:rowOff>
    </xdr:to>
    <xdr:graphicFrame macro="">
      <xdr:nvGraphicFramePr>
        <xdr:cNvPr id="3" name="Chart 2">
          <a:extLst>
            <a:ext uri="{FF2B5EF4-FFF2-40B4-BE49-F238E27FC236}">
              <a16:creationId xmlns:a16="http://schemas.microsoft.com/office/drawing/2014/main" id="{515A0760-B842-2C43-90E4-3EC4E5880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U687"/>
  <sheetViews>
    <sheetView tabSelected="1" zoomScaleNormal="100" workbookViewId="0">
      <selection activeCell="H10" sqref="H10"/>
    </sheetView>
  </sheetViews>
  <sheetFormatPr baseColWidth="10" defaultColWidth="8.83203125" defaultRowHeight="13" x14ac:dyDescent="0.15"/>
  <cols>
    <col min="1" max="1" width="4" customWidth="1"/>
    <col min="2" max="2" width="36.83203125" customWidth="1"/>
    <col min="3" max="3" width="18" customWidth="1"/>
    <col min="4" max="4" width="5.6640625" customWidth="1"/>
    <col min="5" max="5" width="5.5" customWidth="1"/>
    <col min="6" max="6" width="5.33203125" customWidth="1"/>
    <col min="7" max="7" width="5.5" customWidth="1"/>
    <col min="8" max="8" width="41.1640625" customWidth="1"/>
    <col min="9" max="9" width="9.33203125" customWidth="1"/>
    <col min="10" max="10" width="11" customWidth="1"/>
    <col min="11" max="11" width="9.33203125" customWidth="1"/>
    <col min="12" max="12" width="10.1640625" customWidth="1"/>
    <col min="13" max="15" width="11.83203125" customWidth="1"/>
    <col min="16" max="16" width="41" customWidth="1"/>
    <col min="17" max="17" width="9.6640625" customWidth="1"/>
    <col min="19" max="19" width="12.83203125" customWidth="1"/>
    <col min="20" max="20" width="11.5" customWidth="1"/>
    <col min="21" max="21" width="9.6640625" customWidth="1"/>
    <col min="23" max="23" width="15.5" customWidth="1"/>
    <col min="25" max="25" width="10.33203125" customWidth="1"/>
  </cols>
  <sheetData>
    <row r="1" spans="1:25" ht="31" thickBot="1" x14ac:dyDescent="0.35">
      <c r="A1" s="75" t="s">
        <v>1177</v>
      </c>
    </row>
    <row r="2" spans="1:25" ht="30" x14ac:dyDescent="0.3">
      <c r="A2" s="75" t="s">
        <v>1176</v>
      </c>
      <c r="B2" s="4"/>
      <c r="S2" s="54" t="s">
        <v>1160</v>
      </c>
      <c r="T2" s="55"/>
      <c r="U2" s="56"/>
    </row>
    <row r="3" spans="1:25" ht="42" customHeight="1" x14ac:dyDescent="0.15">
      <c r="S3" s="57" t="s">
        <v>1123</v>
      </c>
      <c r="T3" s="28" t="s">
        <v>1124</v>
      </c>
      <c r="U3" s="62" t="s">
        <v>1125</v>
      </c>
      <c r="Y3" s="27"/>
    </row>
    <row r="4" spans="1:25" ht="22" customHeight="1" x14ac:dyDescent="0.25">
      <c r="A4" s="5" t="s">
        <v>653</v>
      </c>
      <c r="B4" s="5"/>
      <c r="C4" s="30"/>
      <c r="S4" s="58">
        <v>0</v>
      </c>
      <c r="T4">
        <f t="shared" ref="T4:T20" si="0">COUNTIF(U$121:U$1085,S4)</f>
        <v>2</v>
      </c>
      <c r="U4" s="38">
        <f t="shared" ref="U4:U20" si="1">S4*T4</f>
        <v>0</v>
      </c>
      <c r="Y4" s="26"/>
    </row>
    <row r="5" spans="1:25" ht="23" x14ac:dyDescent="0.25">
      <c r="A5" s="4"/>
      <c r="B5" s="2" t="s">
        <v>1163</v>
      </c>
      <c r="S5" s="58">
        <v>1</v>
      </c>
      <c r="T5">
        <f t="shared" si="0"/>
        <v>30</v>
      </c>
      <c r="U5" s="38">
        <f t="shared" si="1"/>
        <v>30</v>
      </c>
      <c r="Y5" s="26"/>
    </row>
    <row r="6" spans="1:25" ht="23" x14ac:dyDescent="0.25">
      <c r="A6" s="4"/>
      <c r="B6" s="2" t="s">
        <v>1389</v>
      </c>
      <c r="C6" s="48"/>
      <c r="S6" s="58">
        <v>2</v>
      </c>
      <c r="T6">
        <f t="shared" si="0"/>
        <v>8</v>
      </c>
      <c r="U6" s="38">
        <f t="shared" si="1"/>
        <v>16</v>
      </c>
      <c r="Y6" s="26"/>
    </row>
    <row r="7" spans="1:25" ht="23" x14ac:dyDescent="0.25">
      <c r="A7" s="4" t="s">
        <v>1126</v>
      </c>
      <c r="B7" s="23"/>
      <c r="S7" s="59">
        <v>3</v>
      </c>
      <c r="T7">
        <f t="shared" si="0"/>
        <v>6</v>
      </c>
      <c r="U7" s="38">
        <f t="shared" si="1"/>
        <v>18</v>
      </c>
      <c r="Y7" s="26"/>
    </row>
    <row r="8" spans="1:25" ht="23" x14ac:dyDescent="0.25">
      <c r="A8" s="4"/>
      <c r="B8" s="2" t="s">
        <v>1155</v>
      </c>
      <c r="S8" s="59">
        <v>4</v>
      </c>
      <c r="T8">
        <f t="shared" si="0"/>
        <v>4</v>
      </c>
      <c r="U8" s="38">
        <f t="shared" si="1"/>
        <v>16</v>
      </c>
      <c r="Y8" s="26"/>
    </row>
    <row r="9" spans="1:25" ht="23" x14ac:dyDescent="0.25">
      <c r="A9" s="4"/>
      <c r="B9" s="2" t="s">
        <v>0</v>
      </c>
      <c r="S9" s="59">
        <v>5</v>
      </c>
      <c r="T9">
        <f t="shared" si="0"/>
        <v>3</v>
      </c>
      <c r="U9" s="38">
        <f t="shared" si="1"/>
        <v>15</v>
      </c>
      <c r="Y9" s="26"/>
    </row>
    <row r="10" spans="1:25" ht="23" x14ac:dyDescent="0.25">
      <c r="A10" s="4"/>
      <c r="B10" s="2" t="s">
        <v>1127</v>
      </c>
      <c r="S10" s="59">
        <v>6</v>
      </c>
      <c r="T10">
        <f t="shared" si="0"/>
        <v>2</v>
      </c>
      <c r="U10" s="38">
        <f t="shared" si="1"/>
        <v>12</v>
      </c>
      <c r="Y10" s="26"/>
    </row>
    <row r="11" spans="1:25" ht="23" x14ac:dyDescent="0.25">
      <c r="A11" s="4"/>
      <c r="B11" s="2" t="s">
        <v>1150</v>
      </c>
      <c r="S11" s="59">
        <v>7</v>
      </c>
      <c r="T11">
        <f t="shared" si="0"/>
        <v>1</v>
      </c>
      <c r="U11" s="38">
        <f t="shared" si="1"/>
        <v>7</v>
      </c>
      <c r="Y11" s="26"/>
    </row>
    <row r="12" spans="1:25" ht="23" x14ac:dyDescent="0.25">
      <c r="A12" s="4"/>
      <c r="B12" s="2" t="s">
        <v>1151</v>
      </c>
      <c r="S12" s="59">
        <v>8</v>
      </c>
      <c r="T12">
        <f t="shared" si="0"/>
        <v>2</v>
      </c>
      <c r="U12" s="38">
        <f t="shared" si="1"/>
        <v>16</v>
      </c>
      <c r="Y12" s="26"/>
    </row>
    <row r="13" spans="1:25" ht="23" x14ac:dyDescent="0.25">
      <c r="A13" s="4"/>
      <c r="B13" s="2" t="s">
        <v>1152</v>
      </c>
      <c r="S13" s="59">
        <v>9</v>
      </c>
      <c r="T13">
        <f t="shared" si="0"/>
        <v>0</v>
      </c>
      <c r="U13" s="38">
        <f t="shared" si="1"/>
        <v>0</v>
      </c>
      <c r="Y13" s="26"/>
    </row>
    <row r="14" spans="1:25" ht="23" x14ac:dyDescent="0.25">
      <c r="A14" s="4"/>
      <c r="B14" s="2" t="s">
        <v>1153</v>
      </c>
      <c r="S14" s="59">
        <v>10</v>
      </c>
      <c r="T14">
        <f t="shared" si="0"/>
        <v>1</v>
      </c>
      <c r="U14" s="38">
        <f t="shared" si="1"/>
        <v>10</v>
      </c>
      <c r="Y14" s="26"/>
    </row>
    <row r="15" spans="1:25" ht="23" x14ac:dyDescent="0.25">
      <c r="A15" s="4"/>
      <c r="B15" s="2" t="s">
        <v>1154</v>
      </c>
      <c r="S15" s="59">
        <v>11</v>
      </c>
      <c r="T15">
        <f t="shared" si="0"/>
        <v>1</v>
      </c>
      <c r="U15" s="38">
        <f t="shared" si="1"/>
        <v>11</v>
      </c>
      <c r="Y15" s="26"/>
    </row>
    <row r="16" spans="1:25" ht="23" x14ac:dyDescent="0.25">
      <c r="A16" s="4"/>
      <c r="B16" s="2" t="s">
        <v>1129</v>
      </c>
      <c r="S16" s="59">
        <v>12</v>
      </c>
      <c r="T16">
        <f t="shared" si="0"/>
        <v>1</v>
      </c>
      <c r="U16" s="38">
        <f t="shared" si="1"/>
        <v>12</v>
      </c>
      <c r="Y16" s="26"/>
    </row>
    <row r="17" spans="1:25" ht="23" x14ac:dyDescent="0.25">
      <c r="A17" s="4"/>
      <c r="B17" s="2" t="s">
        <v>1133</v>
      </c>
      <c r="S17" s="59">
        <v>13</v>
      </c>
      <c r="T17">
        <f t="shared" si="0"/>
        <v>0</v>
      </c>
      <c r="U17" s="38">
        <f t="shared" si="1"/>
        <v>0</v>
      </c>
      <c r="Y17" s="26"/>
    </row>
    <row r="18" spans="1:25" ht="23" x14ac:dyDescent="0.25">
      <c r="A18" s="4"/>
      <c r="B18" s="2" t="s">
        <v>1132</v>
      </c>
      <c r="S18" s="59">
        <v>14</v>
      </c>
      <c r="T18">
        <f t="shared" si="0"/>
        <v>0</v>
      </c>
      <c r="U18" s="38">
        <f t="shared" si="1"/>
        <v>0</v>
      </c>
      <c r="Y18" s="26"/>
    </row>
    <row r="19" spans="1:25" ht="23" x14ac:dyDescent="0.25">
      <c r="A19" s="4"/>
      <c r="B19" s="2" t="s">
        <v>1135</v>
      </c>
      <c r="S19" s="59">
        <v>15</v>
      </c>
      <c r="T19">
        <f t="shared" si="0"/>
        <v>0</v>
      </c>
      <c r="U19" s="38">
        <f t="shared" si="1"/>
        <v>0</v>
      </c>
      <c r="Y19" s="26"/>
    </row>
    <row r="20" spans="1:25" ht="23" x14ac:dyDescent="0.25">
      <c r="A20" s="4"/>
      <c r="B20" s="2" t="s">
        <v>1156</v>
      </c>
      <c r="S20" s="59">
        <v>16</v>
      </c>
      <c r="T20">
        <f t="shared" si="0"/>
        <v>1</v>
      </c>
      <c r="U20" s="38">
        <f t="shared" si="1"/>
        <v>16</v>
      </c>
      <c r="Y20" s="26"/>
    </row>
    <row r="21" spans="1:25" ht="16" x14ac:dyDescent="0.2">
      <c r="A21" s="1"/>
      <c r="B21" s="2" t="s">
        <v>1140</v>
      </c>
      <c r="P21" s="31"/>
      <c r="Q21" s="26"/>
      <c r="S21" s="59" t="s">
        <v>1069</v>
      </c>
      <c r="T21">
        <f>COUNTIF(U$121:U$1085,"??")</f>
        <v>2</v>
      </c>
      <c r="U21" s="38"/>
      <c r="Y21" s="26"/>
    </row>
    <row r="22" spans="1:25" ht="17" thickBot="1" x14ac:dyDescent="0.25">
      <c r="A22" s="1"/>
      <c r="B22" s="2" t="s">
        <v>1139</v>
      </c>
      <c r="P22" s="1"/>
      <c r="Q22" s="26"/>
      <c r="S22" s="60" t="s">
        <v>1066</v>
      </c>
      <c r="T22" s="43">
        <f>SUM(T4:T21)</f>
        <v>64</v>
      </c>
      <c r="U22" s="61"/>
      <c r="Y22" s="26"/>
    </row>
    <row r="23" spans="1:25" ht="17" thickBot="1" x14ac:dyDescent="0.25">
      <c r="A23" s="1"/>
      <c r="B23" s="2" t="s">
        <v>1141</v>
      </c>
      <c r="P23" s="63" t="s">
        <v>1161</v>
      </c>
      <c r="Y23" s="26"/>
    </row>
    <row r="24" spans="1:25" ht="68" x14ac:dyDescent="0.2">
      <c r="A24" s="1"/>
      <c r="B24" s="2" t="s">
        <v>1143</v>
      </c>
      <c r="N24" s="26"/>
      <c r="O24" s="26"/>
      <c r="P24" s="34" t="s">
        <v>0</v>
      </c>
      <c r="Q24" s="35" t="s">
        <v>1031</v>
      </c>
      <c r="R24" s="35" t="s">
        <v>1053</v>
      </c>
      <c r="S24" s="35" t="s">
        <v>1054</v>
      </c>
      <c r="T24" s="35" t="s">
        <v>1032</v>
      </c>
      <c r="U24" s="36" t="s">
        <v>1033</v>
      </c>
      <c r="Y24" s="26"/>
    </row>
    <row r="25" spans="1:25" ht="16" x14ac:dyDescent="0.2">
      <c r="A25" s="1"/>
      <c r="B25" s="2" t="s">
        <v>1144</v>
      </c>
      <c r="N25" s="26"/>
      <c r="O25" s="26"/>
      <c r="P25" s="37" t="s">
        <v>1034</v>
      </c>
      <c r="Q25" s="2" t="s">
        <v>326</v>
      </c>
      <c r="R25">
        <f t="shared" ref="R25:R44" si="2">COUNTIFS($A$121:$A$1085,3,$D$121:$D$1085,$Q25)</f>
        <v>25</v>
      </c>
      <c r="S25">
        <f t="shared" ref="S25:S44" si="3">COUNTIFS($A$121:$A$1085,2,$D$121:$D$1085,$Q25)</f>
        <v>0</v>
      </c>
      <c r="T25" s="2">
        <v>9</v>
      </c>
      <c r="U25" s="38">
        <f t="array" ref="U25">MIN(IF(A$121:A$1085=3,IF(D$121:D$1085=Q25,G$121:G$1085)))</f>
        <v>2011</v>
      </c>
      <c r="Y25" s="26"/>
    </row>
    <row r="26" spans="1:25" ht="16" x14ac:dyDescent="0.2">
      <c r="A26" s="1"/>
      <c r="B26" s="2" t="s">
        <v>1159</v>
      </c>
      <c r="P26" s="37" t="s">
        <v>1035</v>
      </c>
      <c r="Q26" s="2" t="s">
        <v>328</v>
      </c>
      <c r="R26">
        <f t="shared" si="2"/>
        <v>14</v>
      </c>
      <c r="S26">
        <f t="shared" si="3"/>
        <v>15</v>
      </c>
      <c r="T26" s="2">
        <v>13</v>
      </c>
      <c r="U26" s="38">
        <f t="array" ref="U26">MIN(IF(A$121:A$1085=3,IF(D$121:D$1085=Q26,G$121:G$1085)))</f>
        <v>2011</v>
      </c>
      <c r="Y26" s="26"/>
    </row>
    <row r="27" spans="1:25" ht="16" x14ac:dyDescent="0.2">
      <c r="A27" s="1"/>
      <c r="B27" s="2" t="s">
        <v>1147</v>
      </c>
      <c r="P27" s="39" t="s">
        <v>1037</v>
      </c>
      <c r="Q27" s="40" t="s">
        <v>329</v>
      </c>
      <c r="R27">
        <f t="shared" si="2"/>
        <v>10</v>
      </c>
      <c r="S27">
        <f t="shared" si="3"/>
        <v>6</v>
      </c>
      <c r="T27" s="40">
        <v>3</v>
      </c>
      <c r="U27" s="38">
        <f t="array" ref="U27">MIN(IF(A$121:A$1085=3,IF(D$121:D$1085=Q27,G$121:G$1085)))</f>
        <v>2012</v>
      </c>
      <c r="Y27" s="26"/>
    </row>
    <row r="28" spans="1:25" ht="16" x14ac:dyDescent="0.2">
      <c r="A28" s="1"/>
      <c r="B28" s="2" t="s">
        <v>1149</v>
      </c>
      <c r="P28" s="37" t="s">
        <v>1036</v>
      </c>
      <c r="Q28" s="2" t="s">
        <v>325</v>
      </c>
      <c r="R28">
        <f t="shared" si="2"/>
        <v>10</v>
      </c>
      <c r="S28">
        <f t="shared" si="3"/>
        <v>0</v>
      </c>
      <c r="T28" s="2">
        <v>4</v>
      </c>
      <c r="U28" s="38">
        <f t="array" ref="U28">MIN(IF(A$121:A$1085=3,IF(D$121:D$1085=Q28,G$121:G$1085)))</f>
        <v>2011</v>
      </c>
      <c r="Y28" s="26"/>
    </row>
    <row r="29" spans="1:25" ht="23" x14ac:dyDescent="0.25">
      <c r="A29" s="4" t="s">
        <v>1164</v>
      </c>
      <c r="P29" s="39" t="s">
        <v>1040</v>
      </c>
      <c r="Q29" s="40" t="s">
        <v>332</v>
      </c>
      <c r="R29">
        <f t="shared" si="2"/>
        <v>9</v>
      </c>
      <c r="S29">
        <f t="shared" si="3"/>
        <v>4</v>
      </c>
      <c r="T29" s="40">
        <v>14</v>
      </c>
      <c r="U29" s="38">
        <f t="array" ref="U29">MIN(IF(A$121:A$1085=3,IF(D$121:D$1085=Q29,G$121:G$1085)))</f>
        <v>2013</v>
      </c>
      <c r="Y29" s="26"/>
    </row>
    <row r="30" spans="1:25" ht="16" x14ac:dyDescent="0.2">
      <c r="A30" s="1"/>
      <c r="B30" s="2" t="s">
        <v>1157</v>
      </c>
      <c r="P30" s="39" t="s">
        <v>1038</v>
      </c>
      <c r="Q30" s="40" t="s">
        <v>334</v>
      </c>
      <c r="R30">
        <f t="shared" si="2"/>
        <v>9</v>
      </c>
      <c r="S30">
        <f t="shared" si="3"/>
        <v>6</v>
      </c>
      <c r="T30" s="40">
        <v>10</v>
      </c>
      <c r="U30" s="38">
        <f t="array" ref="U30">MIN(IF(A$121:A$1085=3,IF(D$121:D$1085=Q30,G$121:G$1085)))</f>
        <v>2013</v>
      </c>
      <c r="Y30" s="26"/>
    </row>
    <row r="31" spans="1:25" ht="17" thickBot="1" x14ac:dyDescent="0.25">
      <c r="A31" s="1"/>
      <c r="B31" s="2" t="s">
        <v>1173</v>
      </c>
      <c r="P31" s="39" t="s">
        <v>1039</v>
      </c>
      <c r="Q31" s="40" t="s">
        <v>331</v>
      </c>
      <c r="R31">
        <f t="shared" si="2"/>
        <v>7</v>
      </c>
      <c r="S31">
        <f t="shared" si="3"/>
        <v>4</v>
      </c>
      <c r="T31" s="40">
        <v>2</v>
      </c>
      <c r="U31" s="38">
        <f t="array" ref="U31">MIN(IF(A$121:A$1085=3,IF(D$121:D$1085=Q31,G$121:G$1085)))</f>
        <v>2012</v>
      </c>
      <c r="Y31" s="26"/>
    </row>
    <row r="32" spans="1:25" ht="16" x14ac:dyDescent="0.2">
      <c r="H32" s="71" t="s">
        <v>1162</v>
      </c>
      <c r="I32" s="55"/>
      <c r="J32" s="55"/>
      <c r="K32" s="55"/>
      <c r="L32" s="55"/>
      <c r="M32" s="56"/>
      <c r="P32" s="37" t="s">
        <v>1041</v>
      </c>
      <c r="Q32" s="2" t="s">
        <v>336</v>
      </c>
      <c r="R32">
        <f t="shared" si="2"/>
        <v>6</v>
      </c>
      <c r="S32">
        <f t="shared" si="3"/>
        <v>1</v>
      </c>
      <c r="T32" s="2">
        <v>20</v>
      </c>
      <c r="U32" s="38">
        <f t="array" ref="U32">MIN(IF(A$121:A$1085=3,IF(D$121:D$1085=Q32,G$121:G$1085)))</f>
        <v>2014</v>
      </c>
      <c r="Y32" s="26"/>
    </row>
    <row r="33" spans="1:25" ht="29" x14ac:dyDescent="0.2">
      <c r="A33" s="1"/>
      <c r="B33" s="2"/>
      <c r="H33" s="58"/>
      <c r="I33" s="1" t="s">
        <v>1029</v>
      </c>
      <c r="J33" s="1"/>
      <c r="K33" s="1"/>
      <c r="L33" s="1"/>
      <c r="M33" s="70" t="s">
        <v>1061</v>
      </c>
      <c r="P33" s="37" t="s">
        <v>1046</v>
      </c>
      <c r="Q33" s="2" t="s">
        <v>338</v>
      </c>
      <c r="R33">
        <f t="shared" si="2"/>
        <v>4</v>
      </c>
      <c r="S33">
        <f t="shared" si="3"/>
        <v>1</v>
      </c>
      <c r="T33" s="2">
        <v>17</v>
      </c>
      <c r="U33" s="38">
        <f t="array" ref="U33">MIN(IF(A$121:A$1085=3,IF(D$121:D$1085=Q33,G$121:G$1085)))</f>
        <v>2013</v>
      </c>
      <c r="Y33" s="26"/>
    </row>
    <row r="34" spans="1:25" ht="29" x14ac:dyDescent="0.2">
      <c r="A34" s="1"/>
      <c r="H34" s="58"/>
      <c r="I34" s="1" t="s">
        <v>325</v>
      </c>
      <c r="J34" s="1" t="s">
        <v>326</v>
      </c>
      <c r="K34" s="29" t="s">
        <v>1063</v>
      </c>
      <c r="L34" s="1" t="s">
        <v>1062</v>
      </c>
      <c r="M34" s="64" t="s">
        <v>1030</v>
      </c>
      <c r="P34" s="39" t="s">
        <v>1042</v>
      </c>
      <c r="Q34" s="40" t="s">
        <v>330</v>
      </c>
      <c r="R34">
        <f t="shared" si="2"/>
        <v>3</v>
      </c>
      <c r="S34">
        <f t="shared" si="3"/>
        <v>4</v>
      </c>
      <c r="T34" s="40">
        <v>7</v>
      </c>
      <c r="U34" s="38">
        <f t="array" ref="U34">MIN(IF(A$121:A$1085=3,IF(D$121:D$1085=Q34,G$121:G$1085)))</f>
        <v>2012</v>
      </c>
      <c r="Y34" s="26"/>
    </row>
    <row r="35" spans="1:25" ht="16" x14ac:dyDescent="0.2">
      <c r="A35" s="1"/>
      <c r="H35" s="65">
        <v>2010</v>
      </c>
      <c r="I35" s="27">
        <f t="shared" ref="I35:J45" si="4">COUNTIFS($A$121:$A$1086,3,$D$121:$D$1086,I$34,$G$121:$G$1086,$H35)</f>
        <v>0</v>
      </c>
      <c r="J35" s="27">
        <f t="shared" si="4"/>
        <v>0</v>
      </c>
      <c r="K35">
        <f t="shared" ref="K35:K45" si="5">I35+J35</f>
        <v>0</v>
      </c>
      <c r="L35" s="66">
        <f t="shared" ref="L35:L45" si="6">COUNTIFS($A$121:$A$1086,3,$G$121:$G$1086,$H35)-I35-J35</f>
        <v>0</v>
      </c>
      <c r="M35" s="38">
        <f t="shared" ref="M35:M45" si="7">COUNTIFS(A$121:A$1086,2,G$121:G$1086,H35)</f>
        <v>0</v>
      </c>
      <c r="P35" s="37" t="s">
        <v>1048</v>
      </c>
      <c r="Q35" s="2" t="s">
        <v>378</v>
      </c>
      <c r="R35">
        <f t="shared" si="2"/>
        <v>3</v>
      </c>
      <c r="S35">
        <f t="shared" si="3"/>
        <v>0</v>
      </c>
      <c r="T35" s="2">
        <v>1</v>
      </c>
      <c r="U35" s="38">
        <f t="array" ref="U35">MIN(IF(A$121:A$1085=3,IF(D$121:D$1085=Q35,G$121:G$1085)))</f>
        <v>2017</v>
      </c>
      <c r="Y35" s="26"/>
    </row>
    <row r="36" spans="1:25" ht="16" x14ac:dyDescent="0.2">
      <c r="A36" s="1"/>
      <c r="H36" s="65">
        <v>2011</v>
      </c>
      <c r="I36" s="27">
        <f t="shared" si="4"/>
        <v>3</v>
      </c>
      <c r="J36" s="27">
        <f t="shared" si="4"/>
        <v>12</v>
      </c>
      <c r="K36">
        <f t="shared" si="5"/>
        <v>15</v>
      </c>
      <c r="L36" s="66">
        <f t="shared" si="6"/>
        <v>3</v>
      </c>
      <c r="M36" s="38">
        <f t="shared" si="7"/>
        <v>6</v>
      </c>
      <c r="P36" s="37" t="s">
        <v>1043</v>
      </c>
      <c r="Q36" s="2" t="s">
        <v>340</v>
      </c>
      <c r="R36">
        <f t="shared" si="2"/>
        <v>3</v>
      </c>
      <c r="S36">
        <f t="shared" si="3"/>
        <v>1</v>
      </c>
      <c r="T36" s="2">
        <v>15</v>
      </c>
      <c r="U36" s="38">
        <f t="array" ref="U36">MIN(IF(A$121:A$1085=3,IF(D$121:D$1085=Q36,G$121:G$1085)))</f>
        <v>2012</v>
      </c>
      <c r="Y36" s="26"/>
    </row>
    <row r="37" spans="1:25" ht="16" x14ac:dyDescent="0.2">
      <c r="A37" s="1"/>
      <c r="B37" s="2"/>
      <c r="H37" s="65">
        <v>2012</v>
      </c>
      <c r="I37" s="27">
        <f t="shared" si="4"/>
        <v>1</v>
      </c>
      <c r="J37" s="27">
        <f t="shared" si="4"/>
        <v>7</v>
      </c>
      <c r="K37">
        <f t="shared" si="5"/>
        <v>8</v>
      </c>
      <c r="L37" s="66">
        <f t="shared" si="6"/>
        <v>5</v>
      </c>
      <c r="M37" s="38">
        <f t="shared" si="7"/>
        <v>6</v>
      </c>
      <c r="P37" s="37" t="s">
        <v>1049</v>
      </c>
      <c r="Q37" s="2" t="s">
        <v>175</v>
      </c>
      <c r="R37">
        <f t="shared" si="2"/>
        <v>2</v>
      </c>
      <c r="S37">
        <f t="shared" si="3"/>
        <v>1</v>
      </c>
      <c r="T37" s="2">
        <v>5</v>
      </c>
      <c r="U37" s="38">
        <f t="array" ref="U37">MIN(IF(A$121:A$1085=3,IF(D$121:D$1085=Q37,G$121:G$1085)))</f>
        <v>2016</v>
      </c>
      <c r="Y37" s="26"/>
    </row>
    <row r="38" spans="1:25" ht="16" x14ac:dyDescent="0.2">
      <c r="A38" s="1"/>
      <c r="B38" s="2"/>
      <c r="H38" s="65">
        <v>2013</v>
      </c>
      <c r="I38" s="27">
        <f t="shared" si="4"/>
        <v>2</v>
      </c>
      <c r="J38" s="27">
        <f t="shared" si="4"/>
        <v>3</v>
      </c>
      <c r="K38">
        <f t="shared" si="5"/>
        <v>5</v>
      </c>
      <c r="L38" s="66">
        <f t="shared" si="6"/>
        <v>9</v>
      </c>
      <c r="M38" s="38">
        <f t="shared" si="7"/>
        <v>7</v>
      </c>
      <c r="P38" s="37" t="s">
        <v>1047</v>
      </c>
      <c r="Q38" s="2" t="s">
        <v>342</v>
      </c>
      <c r="R38">
        <f t="shared" si="2"/>
        <v>2</v>
      </c>
      <c r="S38">
        <f t="shared" si="3"/>
        <v>1</v>
      </c>
      <c r="T38" s="2">
        <v>19</v>
      </c>
      <c r="U38" s="38">
        <f t="array" ref="U38">MIN(IF(A$121:A$1085=3,IF(D$121:D$1085=Q38,G$121:G$1085)))</f>
        <v>2017</v>
      </c>
      <c r="Y38" s="26"/>
    </row>
    <row r="39" spans="1:25" ht="16" x14ac:dyDescent="0.2">
      <c r="A39" s="1"/>
      <c r="B39" s="2"/>
      <c r="H39" s="65">
        <v>2014</v>
      </c>
      <c r="I39" s="27">
        <f t="shared" si="4"/>
        <v>1</v>
      </c>
      <c r="J39" s="27">
        <f t="shared" si="4"/>
        <v>1</v>
      </c>
      <c r="K39">
        <f t="shared" si="5"/>
        <v>2</v>
      </c>
      <c r="L39" s="66">
        <f t="shared" si="6"/>
        <v>6</v>
      </c>
      <c r="M39" s="38">
        <f t="shared" si="7"/>
        <v>4</v>
      </c>
      <c r="P39" s="37" t="s">
        <v>915</v>
      </c>
      <c r="Q39" s="2" t="s">
        <v>339</v>
      </c>
      <c r="R39">
        <f t="shared" si="2"/>
        <v>2</v>
      </c>
      <c r="S39">
        <f t="shared" si="3"/>
        <v>0</v>
      </c>
      <c r="T39" s="2">
        <v>18</v>
      </c>
      <c r="U39" s="38">
        <f t="array" ref="U39">MIN(IF(A$121:A$1085=3,IF(D$121:D$1085=Q39,G$121:G$1085)))</f>
        <v>2015</v>
      </c>
      <c r="Y39" s="26"/>
    </row>
    <row r="40" spans="1:25" ht="16" x14ac:dyDescent="0.2">
      <c r="A40" s="1"/>
      <c r="B40" s="2"/>
      <c r="H40" s="65">
        <v>2015</v>
      </c>
      <c r="I40" s="27">
        <f t="shared" si="4"/>
        <v>1</v>
      </c>
      <c r="J40" s="27">
        <f t="shared" si="4"/>
        <v>1</v>
      </c>
      <c r="K40">
        <f t="shared" si="5"/>
        <v>2</v>
      </c>
      <c r="L40" s="66">
        <f t="shared" si="6"/>
        <v>7</v>
      </c>
      <c r="M40" s="38">
        <f t="shared" si="7"/>
        <v>3</v>
      </c>
      <c r="P40" s="37" t="s">
        <v>1045</v>
      </c>
      <c r="Q40" s="2" t="s">
        <v>341</v>
      </c>
      <c r="R40">
        <f t="shared" si="2"/>
        <v>2</v>
      </c>
      <c r="S40">
        <f t="shared" si="3"/>
        <v>1</v>
      </c>
      <c r="T40" s="2">
        <v>16</v>
      </c>
      <c r="U40" s="38">
        <f t="array" ref="U40">MIN(IF(A$121:A$1085=3,IF(D$121:D$1085=Q40,G$121:G$1085)))</f>
        <v>2017</v>
      </c>
      <c r="Y40" s="26"/>
    </row>
    <row r="41" spans="1:25" ht="16" x14ac:dyDescent="0.2">
      <c r="A41" s="1"/>
      <c r="B41" s="2"/>
      <c r="H41" s="65">
        <v>2016</v>
      </c>
      <c r="I41" s="27">
        <f t="shared" si="4"/>
        <v>1</v>
      </c>
      <c r="J41" s="27">
        <f t="shared" si="4"/>
        <v>1</v>
      </c>
      <c r="K41">
        <f t="shared" si="5"/>
        <v>2</v>
      </c>
      <c r="L41" s="66">
        <f t="shared" si="6"/>
        <v>16</v>
      </c>
      <c r="M41" s="38">
        <f t="shared" si="7"/>
        <v>2</v>
      </c>
      <c r="P41" s="39" t="s">
        <v>1044</v>
      </c>
      <c r="Q41" s="40" t="s">
        <v>333</v>
      </c>
      <c r="R41">
        <f t="shared" si="2"/>
        <v>2</v>
      </c>
      <c r="S41">
        <f t="shared" si="3"/>
        <v>2</v>
      </c>
      <c r="T41" s="40">
        <v>6</v>
      </c>
      <c r="U41" s="38">
        <f t="array" ref="U41">MIN(IF(A$121:A$1085=3,IF(D$121:D$1085=Q41,G$121:G$1085)))</f>
        <v>2013</v>
      </c>
      <c r="Y41" s="26"/>
    </row>
    <row r="42" spans="1:25" ht="16" x14ac:dyDescent="0.2">
      <c r="A42" s="1"/>
      <c r="B42" s="2"/>
      <c r="H42" s="65">
        <v>2017</v>
      </c>
      <c r="I42" s="27">
        <f t="shared" si="4"/>
        <v>0</v>
      </c>
      <c r="J42" s="27">
        <f t="shared" si="4"/>
        <v>0</v>
      </c>
      <c r="K42">
        <f t="shared" si="5"/>
        <v>0</v>
      </c>
      <c r="L42" s="66">
        <f t="shared" si="6"/>
        <v>8</v>
      </c>
      <c r="M42" s="38">
        <f t="shared" si="7"/>
        <v>6</v>
      </c>
      <c r="P42" s="37" t="s">
        <v>1052</v>
      </c>
      <c r="Q42" s="2" t="s">
        <v>337</v>
      </c>
      <c r="R42">
        <f t="shared" si="2"/>
        <v>1</v>
      </c>
      <c r="S42">
        <f t="shared" si="3"/>
        <v>1</v>
      </c>
      <c r="T42" s="2">
        <v>12</v>
      </c>
      <c r="U42" s="38">
        <f t="array" ref="U42">MIN(IF(A$121:A$1085=3,IF(D$121:D$1085=Q42,G$121:G$1085)))</f>
        <v>2015</v>
      </c>
      <c r="Y42" s="26"/>
    </row>
    <row r="43" spans="1:25" ht="16" x14ac:dyDescent="0.2">
      <c r="A43" s="1"/>
      <c r="B43" s="2"/>
      <c r="H43" s="65">
        <v>2018</v>
      </c>
      <c r="I43" s="27">
        <f t="shared" si="4"/>
        <v>1</v>
      </c>
      <c r="J43" s="27">
        <f t="shared" si="4"/>
        <v>0</v>
      </c>
      <c r="K43">
        <f t="shared" si="5"/>
        <v>1</v>
      </c>
      <c r="L43" s="66">
        <f t="shared" si="6"/>
        <v>10</v>
      </c>
      <c r="M43" s="38">
        <f t="shared" si="7"/>
        <v>1</v>
      </c>
      <c r="P43" s="37" t="s">
        <v>1050</v>
      </c>
      <c r="Q43" s="2" t="s">
        <v>335</v>
      </c>
      <c r="R43">
        <f t="shared" si="2"/>
        <v>1</v>
      </c>
      <c r="S43">
        <f t="shared" si="3"/>
        <v>2</v>
      </c>
      <c r="T43" s="2">
        <v>8</v>
      </c>
      <c r="U43" s="38">
        <f t="array" ref="U43">MIN(IF(A$121:A$1085=3,IF(D$121:D$1085=Q43,G$121:G$1085)))</f>
        <v>2016</v>
      </c>
      <c r="Y43" s="26"/>
    </row>
    <row r="44" spans="1:25" ht="17" thickBot="1" x14ac:dyDescent="0.25">
      <c r="A44" s="1"/>
      <c r="H44" s="65">
        <v>2019</v>
      </c>
      <c r="I44" s="27">
        <f t="shared" si="4"/>
        <v>0</v>
      </c>
      <c r="J44" s="27">
        <f t="shared" si="4"/>
        <v>0</v>
      </c>
      <c r="K44">
        <f t="shared" si="5"/>
        <v>0</v>
      </c>
      <c r="L44" s="66">
        <f t="shared" si="6"/>
        <v>11</v>
      </c>
      <c r="M44" s="38">
        <f t="shared" si="7"/>
        <v>7</v>
      </c>
      <c r="P44" s="41" t="s">
        <v>1051</v>
      </c>
      <c r="Q44" s="42" t="s">
        <v>327</v>
      </c>
      <c r="R44" s="43">
        <f t="shared" si="2"/>
        <v>1</v>
      </c>
      <c r="S44" s="43">
        <f t="shared" si="3"/>
        <v>2</v>
      </c>
      <c r="T44" s="42">
        <v>11</v>
      </c>
      <c r="U44" s="44">
        <f t="array" ref="U44">MIN(IF(A$121:A$1085=3,IF(D$121:D$1085=Q44,G$121:G$1085)))</f>
        <v>2011</v>
      </c>
      <c r="Y44" s="26"/>
    </row>
    <row r="45" spans="1:25" ht="16" x14ac:dyDescent="0.2">
      <c r="H45" s="65">
        <v>2020</v>
      </c>
      <c r="I45" s="27">
        <f t="shared" si="4"/>
        <v>0</v>
      </c>
      <c r="J45" s="27">
        <f t="shared" si="4"/>
        <v>0</v>
      </c>
      <c r="K45">
        <f t="shared" si="5"/>
        <v>0</v>
      </c>
      <c r="L45" s="66">
        <f t="shared" si="6"/>
        <v>6</v>
      </c>
      <c r="M45" s="38">
        <f t="shared" si="7"/>
        <v>10</v>
      </c>
      <c r="P45" s="2"/>
      <c r="Q45" s="2"/>
      <c r="T45" s="2"/>
      <c r="Y45" s="26"/>
    </row>
    <row r="46" spans="1:25" ht="17" thickBot="1" x14ac:dyDescent="0.25">
      <c r="H46" s="67" t="s">
        <v>1066</v>
      </c>
      <c r="I46" s="68"/>
      <c r="J46" s="68"/>
      <c r="K46" s="68">
        <f>SUM(K35:K45)</f>
        <v>35</v>
      </c>
      <c r="L46" s="68">
        <f>SUM(L35:L45)</f>
        <v>81</v>
      </c>
      <c r="M46" s="69">
        <f>SUM(M35:M45)</f>
        <v>52</v>
      </c>
      <c r="P46" s="2"/>
      <c r="Q46" s="2"/>
      <c r="T46" s="2"/>
      <c r="Y46" s="26"/>
    </row>
    <row r="47" spans="1:25" ht="16" x14ac:dyDescent="0.2">
      <c r="J47" s="26"/>
      <c r="K47" s="26"/>
      <c r="P47" s="2"/>
      <c r="Q47" s="2"/>
      <c r="T47" s="2"/>
      <c r="Y47" s="26"/>
    </row>
    <row r="48" spans="1:25" ht="16" x14ac:dyDescent="0.2">
      <c r="A48" s="1"/>
      <c r="J48" s="26"/>
      <c r="K48" s="26"/>
      <c r="P48" s="2"/>
      <c r="Q48" s="2"/>
      <c r="T48" s="2"/>
      <c r="Y48" s="26"/>
    </row>
    <row r="49" spans="1:25" ht="16" x14ac:dyDescent="0.2">
      <c r="A49" s="1"/>
      <c r="J49" s="26"/>
      <c r="K49" s="26"/>
      <c r="P49" s="2"/>
      <c r="Q49" s="2"/>
      <c r="T49" s="2"/>
      <c r="Y49" s="26"/>
    </row>
    <row r="50" spans="1:25" ht="16" x14ac:dyDescent="0.2">
      <c r="A50" s="1"/>
      <c r="J50" s="26"/>
      <c r="K50" s="26"/>
      <c r="P50" s="2"/>
      <c r="Q50" s="2"/>
      <c r="T50" s="2"/>
      <c r="Y50" s="26"/>
    </row>
    <row r="51" spans="1:25" ht="16" x14ac:dyDescent="0.2">
      <c r="A51" s="1"/>
      <c r="J51" s="26"/>
      <c r="K51" s="26"/>
      <c r="P51" s="2"/>
      <c r="Q51" s="2"/>
      <c r="T51" s="2"/>
      <c r="Y51" s="26"/>
    </row>
    <row r="52" spans="1:25" ht="16" x14ac:dyDescent="0.2">
      <c r="A52" s="1"/>
      <c r="J52" s="26"/>
      <c r="K52" s="26"/>
      <c r="P52" s="2"/>
      <c r="Q52" s="2"/>
      <c r="T52" s="2"/>
      <c r="Y52" s="26"/>
    </row>
    <row r="53" spans="1:25" ht="16" x14ac:dyDescent="0.2">
      <c r="A53" s="1"/>
      <c r="J53" s="26"/>
      <c r="K53" s="26"/>
      <c r="P53" s="2"/>
      <c r="Q53" s="2"/>
      <c r="T53" s="2"/>
      <c r="Y53" s="26"/>
    </row>
    <row r="54" spans="1:25" ht="16" x14ac:dyDescent="0.2">
      <c r="A54" s="1"/>
      <c r="J54" s="26"/>
      <c r="K54" s="26"/>
      <c r="P54" s="2"/>
      <c r="Q54" s="2"/>
      <c r="T54" s="2"/>
      <c r="Y54" s="26"/>
    </row>
    <row r="55" spans="1:25" ht="16" x14ac:dyDescent="0.2">
      <c r="A55" s="1"/>
      <c r="J55" s="26"/>
      <c r="K55" s="26"/>
      <c r="P55" s="2"/>
      <c r="Q55" s="2"/>
      <c r="T55" s="2"/>
      <c r="Y55" s="26"/>
    </row>
    <row r="56" spans="1:25" ht="16" x14ac:dyDescent="0.2">
      <c r="A56" s="1"/>
      <c r="J56" s="26"/>
      <c r="K56" s="26"/>
      <c r="P56" s="2"/>
      <c r="Q56" s="2"/>
      <c r="T56" s="2"/>
      <c r="Y56" s="26"/>
    </row>
    <row r="57" spans="1:25" ht="16" x14ac:dyDescent="0.2">
      <c r="A57" s="1"/>
      <c r="J57" s="26"/>
      <c r="K57" s="26"/>
      <c r="P57" s="2"/>
      <c r="Q57" s="2"/>
      <c r="T57" s="2"/>
      <c r="Y57" s="26"/>
    </row>
    <row r="58" spans="1:25" ht="16" x14ac:dyDescent="0.2">
      <c r="A58" s="1"/>
      <c r="J58" s="26"/>
      <c r="K58" s="26"/>
      <c r="P58" s="2"/>
      <c r="Q58" s="2"/>
      <c r="T58" s="2"/>
      <c r="Y58" s="26"/>
    </row>
    <row r="59" spans="1:25" ht="16" x14ac:dyDescent="0.2">
      <c r="A59" s="1"/>
      <c r="J59" s="26"/>
      <c r="K59" s="26"/>
      <c r="P59" s="2"/>
      <c r="Q59" s="2"/>
      <c r="T59" s="2"/>
      <c r="Y59" s="26"/>
    </row>
    <row r="60" spans="1:25" ht="16" x14ac:dyDescent="0.2">
      <c r="A60" s="1"/>
      <c r="J60" s="26"/>
      <c r="K60" s="26"/>
      <c r="P60" s="2"/>
      <c r="Q60" s="2"/>
      <c r="T60" s="2"/>
      <c r="Y60" s="26"/>
    </row>
    <row r="61" spans="1:25" ht="16" x14ac:dyDescent="0.2">
      <c r="A61" s="1"/>
      <c r="J61" s="26"/>
      <c r="K61" s="26"/>
      <c r="P61" s="2"/>
      <c r="Q61" s="2"/>
      <c r="T61" s="2"/>
      <c r="Y61" s="26"/>
    </row>
    <row r="62" spans="1:25" ht="16" x14ac:dyDescent="0.2">
      <c r="A62" s="1"/>
      <c r="J62" s="26"/>
      <c r="K62" s="26"/>
      <c r="P62" s="2"/>
      <c r="Q62" s="2"/>
      <c r="T62" s="2"/>
      <c r="Y62" s="26"/>
    </row>
    <row r="63" spans="1:25" ht="16" x14ac:dyDescent="0.2">
      <c r="A63" s="1"/>
      <c r="J63" s="26"/>
      <c r="K63" s="26"/>
      <c r="P63" s="2"/>
      <c r="Q63" s="2"/>
      <c r="T63" s="2"/>
      <c r="Y63" s="26"/>
    </row>
    <row r="64" spans="1:25" ht="16" x14ac:dyDescent="0.2">
      <c r="A64" s="1"/>
      <c r="J64" s="26"/>
      <c r="K64" s="26"/>
      <c r="P64" s="2"/>
      <c r="Q64" s="2"/>
      <c r="T64" s="2"/>
      <c r="Y64" s="26"/>
    </row>
    <row r="65" spans="1:25" ht="16" x14ac:dyDescent="0.2">
      <c r="A65" s="1"/>
      <c r="J65" s="26"/>
      <c r="K65" s="26"/>
      <c r="P65" s="2"/>
      <c r="Q65" s="2"/>
      <c r="T65" s="2"/>
      <c r="Y65" s="26"/>
    </row>
    <row r="66" spans="1:25" ht="16" x14ac:dyDescent="0.2">
      <c r="A66" s="1"/>
      <c r="J66" s="26"/>
      <c r="K66" s="26"/>
      <c r="P66" s="2"/>
      <c r="Q66" s="2"/>
      <c r="T66" s="2"/>
      <c r="Y66" s="26"/>
    </row>
    <row r="67" spans="1:25" ht="16" x14ac:dyDescent="0.2">
      <c r="A67" s="1"/>
      <c r="J67" s="26"/>
      <c r="K67" s="26"/>
      <c r="P67" s="2"/>
      <c r="Q67" s="2"/>
      <c r="T67" s="2"/>
      <c r="Y67" s="26"/>
    </row>
    <row r="68" spans="1:25" ht="16" x14ac:dyDescent="0.2">
      <c r="A68" s="1"/>
      <c r="J68" s="26"/>
      <c r="K68" s="26"/>
      <c r="P68" s="2"/>
      <c r="Q68" s="2"/>
      <c r="T68" s="2"/>
      <c r="Y68" s="26"/>
    </row>
    <row r="69" spans="1:25" ht="16" x14ac:dyDescent="0.2">
      <c r="A69" s="1"/>
      <c r="J69" s="26"/>
      <c r="K69" s="26"/>
      <c r="P69" s="2"/>
      <c r="Q69" s="2"/>
      <c r="T69" s="2"/>
      <c r="Y69" s="26"/>
    </row>
    <row r="70" spans="1:25" ht="16" x14ac:dyDescent="0.2">
      <c r="A70" s="1"/>
      <c r="J70" s="26"/>
      <c r="K70" s="26"/>
      <c r="P70" s="2"/>
      <c r="Q70" s="2"/>
      <c r="T70" s="2"/>
      <c r="Y70" s="26"/>
    </row>
    <row r="71" spans="1:25" ht="16" x14ac:dyDescent="0.2">
      <c r="A71" s="1"/>
      <c r="J71" s="26"/>
      <c r="K71" s="26"/>
      <c r="P71" s="2"/>
      <c r="Q71" s="2"/>
      <c r="T71" s="2"/>
      <c r="Y71" s="26"/>
    </row>
    <row r="72" spans="1:25" ht="16" x14ac:dyDescent="0.2">
      <c r="A72" s="1"/>
      <c r="J72" s="26"/>
      <c r="K72" s="26"/>
      <c r="P72" s="2"/>
      <c r="Q72" s="2"/>
      <c r="T72" s="2"/>
      <c r="Y72" s="26"/>
    </row>
    <row r="73" spans="1:25" ht="16" x14ac:dyDescent="0.2">
      <c r="A73" s="1"/>
      <c r="J73" s="26"/>
      <c r="K73" s="26"/>
      <c r="P73" s="2"/>
      <c r="Q73" s="2"/>
      <c r="T73" s="2"/>
      <c r="Y73" s="26"/>
    </row>
    <row r="74" spans="1:25" ht="16" x14ac:dyDescent="0.2">
      <c r="A74" s="1"/>
      <c r="J74" s="26"/>
      <c r="K74" s="26"/>
      <c r="P74" s="2"/>
      <c r="Q74" s="2"/>
      <c r="T74" s="2"/>
      <c r="Y74" s="26"/>
    </row>
    <row r="75" spans="1:25" ht="17" thickBot="1" x14ac:dyDescent="0.25">
      <c r="A75" s="1"/>
      <c r="J75" s="26"/>
      <c r="K75" s="26"/>
      <c r="P75" s="2"/>
      <c r="Q75" s="2"/>
      <c r="T75" s="2"/>
      <c r="Y75" s="26"/>
    </row>
    <row r="76" spans="1:25" ht="16" x14ac:dyDescent="0.2">
      <c r="A76" s="1"/>
      <c r="B76" s="71" t="s">
        <v>1174</v>
      </c>
      <c r="C76" s="55"/>
      <c r="D76" s="55"/>
      <c r="E76" s="55"/>
      <c r="F76" s="55"/>
      <c r="G76" s="55"/>
      <c r="H76" s="56"/>
      <c r="I76" s="71" t="s">
        <v>1175</v>
      </c>
      <c r="J76" s="72"/>
      <c r="K76" s="72"/>
      <c r="L76" s="55"/>
      <c r="M76" s="55"/>
      <c r="N76" s="55"/>
      <c r="O76" s="55"/>
      <c r="P76" s="73"/>
      <c r="Q76" s="73"/>
      <c r="R76" s="55"/>
      <c r="S76" s="56"/>
      <c r="T76" s="2"/>
      <c r="Y76" s="26"/>
    </row>
    <row r="77" spans="1:25" ht="16" x14ac:dyDescent="0.2">
      <c r="A77" s="1"/>
      <c r="B77" s="37"/>
      <c r="H77" s="38"/>
      <c r="I77" s="58"/>
      <c r="J77" s="26"/>
      <c r="K77" s="26"/>
      <c r="P77" s="2"/>
      <c r="Q77" s="2"/>
      <c r="S77" s="38"/>
      <c r="T77" s="2"/>
      <c r="Y77" s="26"/>
    </row>
    <row r="78" spans="1:25" ht="16" x14ac:dyDescent="0.2">
      <c r="A78" s="1"/>
      <c r="B78" s="37"/>
      <c r="H78" s="38"/>
      <c r="I78" s="58"/>
      <c r="J78" s="26"/>
      <c r="K78" s="26"/>
      <c r="P78" s="2"/>
      <c r="Q78" s="2"/>
      <c r="S78" s="38"/>
      <c r="T78" s="2"/>
      <c r="Y78" s="26"/>
    </row>
    <row r="79" spans="1:25" ht="16" x14ac:dyDescent="0.2">
      <c r="A79" s="1"/>
      <c r="B79" s="37"/>
      <c r="H79" s="38"/>
      <c r="I79" s="58"/>
      <c r="J79" s="26"/>
      <c r="K79" s="26"/>
      <c r="P79" s="2"/>
      <c r="Q79" s="2"/>
      <c r="S79" s="38"/>
      <c r="T79" s="2"/>
      <c r="Y79" s="26"/>
    </row>
    <row r="80" spans="1:25" ht="16" x14ac:dyDescent="0.2">
      <c r="A80" s="1"/>
      <c r="B80" s="37"/>
      <c r="H80" s="38"/>
      <c r="I80" s="58"/>
      <c r="J80" s="26"/>
      <c r="K80" s="26"/>
      <c r="P80" s="2"/>
      <c r="Q80" s="2"/>
      <c r="S80" s="38"/>
      <c r="T80" s="2"/>
      <c r="Y80" s="26"/>
    </row>
    <row r="81" spans="1:25" ht="16" x14ac:dyDescent="0.2">
      <c r="A81" s="1"/>
      <c r="B81" s="37"/>
      <c r="H81" s="38"/>
      <c r="I81" s="58"/>
      <c r="J81" s="26"/>
      <c r="K81" s="26"/>
      <c r="P81" s="2"/>
      <c r="Q81" s="2"/>
      <c r="S81" s="38"/>
      <c r="T81" s="2"/>
      <c r="Y81" s="26"/>
    </row>
    <row r="82" spans="1:25" ht="16" x14ac:dyDescent="0.2">
      <c r="A82" s="1"/>
      <c r="B82" s="37"/>
      <c r="H82" s="38"/>
      <c r="I82" s="58"/>
      <c r="J82" s="26"/>
      <c r="K82" s="26"/>
      <c r="P82" s="2"/>
      <c r="Q82" s="2"/>
      <c r="S82" s="38"/>
      <c r="T82" s="2"/>
      <c r="Y82" s="26"/>
    </row>
    <row r="83" spans="1:25" ht="16" x14ac:dyDescent="0.2">
      <c r="A83" s="1"/>
      <c r="B83" s="37"/>
      <c r="H83" s="38"/>
      <c r="I83" s="58"/>
      <c r="J83" s="26"/>
      <c r="K83" s="26"/>
      <c r="P83" s="2"/>
      <c r="Q83" s="2"/>
      <c r="S83" s="38"/>
      <c r="T83" s="2"/>
      <c r="Y83" s="26"/>
    </row>
    <row r="84" spans="1:25" ht="16" x14ac:dyDescent="0.2">
      <c r="A84" s="1"/>
      <c r="B84" s="37"/>
      <c r="H84" s="38"/>
      <c r="I84" s="58"/>
      <c r="J84" s="26"/>
      <c r="K84" s="26"/>
      <c r="P84" s="2"/>
      <c r="Q84" s="2"/>
      <c r="S84" s="38"/>
      <c r="T84" s="2"/>
      <c r="Y84" s="26"/>
    </row>
    <row r="85" spans="1:25" ht="16" x14ac:dyDescent="0.2">
      <c r="A85" s="1"/>
      <c r="B85" s="37"/>
      <c r="H85" s="38"/>
      <c r="I85" s="58"/>
      <c r="J85" s="26"/>
      <c r="K85" s="26"/>
      <c r="P85" s="2"/>
      <c r="Q85" s="2"/>
      <c r="S85" s="38"/>
      <c r="T85" s="2"/>
      <c r="Y85" s="26"/>
    </row>
    <row r="86" spans="1:25" ht="16" x14ac:dyDescent="0.2">
      <c r="A86" s="1"/>
      <c r="B86" s="37"/>
      <c r="H86" s="38"/>
      <c r="I86" s="58"/>
      <c r="J86" s="26"/>
      <c r="K86" s="26"/>
      <c r="P86" s="2"/>
      <c r="Q86" s="2"/>
      <c r="S86" s="38"/>
      <c r="T86" s="2"/>
      <c r="Y86" s="26"/>
    </row>
    <row r="87" spans="1:25" ht="16" x14ac:dyDescent="0.2">
      <c r="A87" s="1"/>
      <c r="B87" s="37"/>
      <c r="H87" s="38"/>
      <c r="I87" s="58"/>
      <c r="J87" s="26"/>
      <c r="K87" s="26"/>
      <c r="P87" s="2"/>
      <c r="Q87" s="2"/>
      <c r="S87" s="38"/>
      <c r="T87" s="2"/>
      <c r="Y87" s="26"/>
    </row>
    <row r="88" spans="1:25" ht="16" x14ac:dyDescent="0.2">
      <c r="A88" s="1"/>
      <c r="B88" s="37"/>
      <c r="H88" s="38"/>
      <c r="I88" s="58"/>
      <c r="J88" s="26"/>
      <c r="K88" s="26"/>
      <c r="P88" s="2"/>
      <c r="Q88" s="2"/>
      <c r="S88" s="38"/>
      <c r="T88" s="2"/>
      <c r="Y88" s="26"/>
    </row>
    <row r="89" spans="1:25" ht="16" x14ac:dyDescent="0.2">
      <c r="A89" s="1"/>
      <c r="B89" s="37"/>
      <c r="H89" s="38"/>
      <c r="I89" s="58"/>
      <c r="J89" s="26"/>
      <c r="K89" s="26"/>
      <c r="P89" s="2"/>
      <c r="Q89" s="2"/>
      <c r="S89" s="38"/>
      <c r="T89" s="2"/>
      <c r="Y89" s="26"/>
    </row>
    <row r="90" spans="1:25" ht="16" x14ac:dyDescent="0.2">
      <c r="A90" s="1"/>
      <c r="B90" s="37"/>
      <c r="H90" s="38"/>
      <c r="I90" s="58"/>
      <c r="J90" s="26"/>
      <c r="K90" s="26"/>
      <c r="P90" s="2"/>
      <c r="Q90" s="2"/>
      <c r="S90" s="38"/>
      <c r="T90" s="2"/>
      <c r="Y90" s="26"/>
    </row>
    <row r="91" spans="1:25" ht="16" x14ac:dyDescent="0.2">
      <c r="A91" s="1"/>
      <c r="B91" s="37"/>
      <c r="H91" s="38"/>
      <c r="I91" s="58"/>
      <c r="J91" s="26"/>
      <c r="K91" s="26"/>
      <c r="P91" s="2"/>
      <c r="Q91" s="2"/>
      <c r="S91" s="38"/>
      <c r="T91" s="2"/>
      <c r="Y91" s="26"/>
    </row>
    <row r="92" spans="1:25" ht="16" x14ac:dyDescent="0.2">
      <c r="A92" s="1"/>
      <c r="B92" s="37"/>
      <c r="H92" s="38"/>
      <c r="I92" s="58"/>
      <c r="J92" s="26"/>
      <c r="K92" s="26"/>
      <c r="P92" s="2"/>
      <c r="Q92" s="2"/>
      <c r="S92" s="38"/>
      <c r="T92" s="2"/>
      <c r="Y92" s="26"/>
    </row>
    <row r="93" spans="1:25" ht="16" x14ac:dyDescent="0.2">
      <c r="A93" s="1"/>
      <c r="B93" s="37"/>
      <c r="H93" s="38"/>
      <c r="I93" s="58"/>
      <c r="J93" s="26"/>
      <c r="K93" s="26"/>
      <c r="P93" s="2"/>
      <c r="Q93" s="2"/>
      <c r="S93" s="38"/>
      <c r="T93" s="2"/>
      <c r="Y93" s="26"/>
    </row>
    <row r="94" spans="1:25" ht="16" x14ac:dyDescent="0.2">
      <c r="A94" s="1"/>
      <c r="B94" s="37"/>
      <c r="H94" s="38"/>
      <c r="I94" s="58"/>
      <c r="J94" s="26"/>
      <c r="K94" s="26"/>
      <c r="P94" s="2"/>
      <c r="Q94" s="2"/>
      <c r="S94" s="38"/>
      <c r="T94" s="2"/>
      <c r="Y94" s="26"/>
    </row>
    <row r="95" spans="1:25" ht="16" x14ac:dyDescent="0.2">
      <c r="A95" s="1"/>
      <c r="B95" s="37"/>
      <c r="H95" s="38"/>
      <c r="I95" s="58"/>
      <c r="J95" s="26"/>
      <c r="K95" s="26"/>
      <c r="P95" s="2"/>
      <c r="Q95" s="2"/>
      <c r="S95" s="38"/>
      <c r="T95" s="2"/>
      <c r="Y95" s="26"/>
    </row>
    <row r="96" spans="1:25" ht="16" x14ac:dyDescent="0.2">
      <c r="A96" s="1"/>
      <c r="B96" s="37"/>
      <c r="H96" s="38"/>
      <c r="I96" s="58"/>
      <c r="J96" s="26"/>
      <c r="K96" s="26"/>
      <c r="P96" s="2"/>
      <c r="Q96" s="2"/>
      <c r="S96" s="38"/>
      <c r="T96" s="2"/>
      <c r="Y96" s="26"/>
    </row>
    <row r="97" spans="1:25" ht="16" x14ac:dyDescent="0.2">
      <c r="A97" s="1"/>
      <c r="B97" s="37"/>
      <c r="H97" s="38"/>
      <c r="I97" s="58"/>
      <c r="J97" s="26"/>
      <c r="K97" s="26"/>
      <c r="P97" s="2"/>
      <c r="Q97" s="2"/>
      <c r="S97" s="38"/>
      <c r="T97" s="2"/>
      <c r="Y97" s="26"/>
    </row>
    <row r="98" spans="1:25" ht="16" x14ac:dyDescent="0.2">
      <c r="A98" s="1"/>
      <c r="B98" s="37"/>
      <c r="H98" s="38"/>
      <c r="I98" s="58"/>
      <c r="J98" s="26"/>
      <c r="K98" s="26"/>
      <c r="P98" s="2"/>
      <c r="Q98" s="2"/>
      <c r="S98" s="38"/>
      <c r="T98" s="2"/>
      <c r="Y98" s="26"/>
    </row>
    <row r="99" spans="1:25" ht="16" x14ac:dyDescent="0.2">
      <c r="A99" s="1"/>
      <c r="B99" s="37"/>
      <c r="H99" s="38"/>
      <c r="I99" s="58"/>
      <c r="J99" s="26"/>
      <c r="K99" s="26"/>
      <c r="P99" s="2"/>
      <c r="Q99" s="2"/>
      <c r="S99" s="38"/>
      <c r="T99" s="2"/>
      <c r="Y99" s="26"/>
    </row>
    <row r="100" spans="1:25" ht="16" x14ac:dyDescent="0.2">
      <c r="A100" s="1"/>
      <c r="B100" s="37"/>
      <c r="H100" s="38"/>
      <c r="I100" s="58"/>
      <c r="J100" s="26"/>
      <c r="K100" s="26"/>
      <c r="P100" s="2"/>
      <c r="Q100" s="2"/>
      <c r="S100" s="38"/>
      <c r="T100" s="2"/>
      <c r="Y100" s="26"/>
    </row>
    <row r="101" spans="1:25" ht="16" x14ac:dyDescent="0.2">
      <c r="A101" s="1"/>
      <c r="B101" s="37"/>
      <c r="H101" s="38"/>
      <c r="I101" s="58"/>
      <c r="J101" s="26"/>
      <c r="K101" s="26"/>
      <c r="P101" s="2"/>
      <c r="Q101" s="2"/>
      <c r="S101" s="38"/>
      <c r="T101" s="2"/>
      <c r="Y101" s="26"/>
    </row>
    <row r="102" spans="1:25" ht="16" x14ac:dyDescent="0.2">
      <c r="A102" s="1"/>
      <c r="B102" s="37"/>
      <c r="H102" s="38"/>
      <c r="I102" s="58"/>
      <c r="J102" s="26"/>
      <c r="K102" s="26"/>
      <c r="P102" s="2"/>
      <c r="Q102" s="2"/>
      <c r="S102" s="38"/>
      <c r="T102" s="2"/>
      <c r="Y102" s="26"/>
    </row>
    <row r="103" spans="1:25" ht="16" x14ac:dyDescent="0.2">
      <c r="A103" s="1"/>
      <c r="B103" s="37"/>
      <c r="H103" s="38"/>
      <c r="I103" s="58"/>
      <c r="J103" s="26"/>
      <c r="K103" s="26"/>
      <c r="P103" s="2"/>
      <c r="Q103" s="2"/>
      <c r="S103" s="38"/>
      <c r="T103" s="2"/>
      <c r="Y103" s="26"/>
    </row>
    <row r="104" spans="1:25" ht="16" x14ac:dyDescent="0.2">
      <c r="A104" s="1"/>
      <c r="B104" s="37"/>
      <c r="H104" s="38"/>
      <c r="I104" s="58"/>
      <c r="J104" s="26"/>
      <c r="K104" s="26"/>
      <c r="P104" s="2"/>
      <c r="Q104" s="2"/>
      <c r="S104" s="38"/>
      <c r="T104" s="2"/>
      <c r="Y104" s="26"/>
    </row>
    <row r="105" spans="1:25" ht="16" x14ac:dyDescent="0.2">
      <c r="A105" s="1"/>
      <c r="B105" s="37"/>
      <c r="H105" s="38"/>
      <c r="I105" s="58"/>
      <c r="J105" s="26"/>
      <c r="K105" s="26"/>
      <c r="P105" s="2"/>
      <c r="Q105" s="2"/>
      <c r="S105" s="38"/>
      <c r="T105" s="2"/>
      <c r="Y105" s="26"/>
    </row>
    <row r="106" spans="1:25" ht="17" thickBot="1" x14ac:dyDescent="0.25">
      <c r="A106" s="1"/>
      <c r="B106" s="37"/>
      <c r="H106" s="38"/>
      <c r="I106" s="74"/>
      <c r="J106" s="68"/>
      <c r="K106" s="68"/>
      <c r="L106" s="43"/>
      <c r="M106" s="43"/>
      <c r="N106" s="43"/>
      <c r="O106" s="43"/>
      <c r="P106" s="42"/>
      <c r="Q106" s="42"/>
      <c r="R106" s="43"/>
      <c r="S106" s="44"/>
      <c r="T106" s="2"/>
      <c r="Y106" s="26"/>
    </row>
    <row r="107" spans="1:25" ht="16" x14ac:dyDescent="0.2">
      <c r="A107" s="1"/>
      <c r="B107" s="37"/>
      <c r="H107" s="38"/>
      <c r="J107" s="26"/>
      <c r="K107" s="26"/>
      <c r="P107" s="2"/>
      <c r="Q107" s="2"/>
      <c r="T107" s="2"/>
      <c r="Y107" s="26"/>
    </row>
    <row r="108" spans="1:25" ht="17" thickBot="1" x14ac:dyDescent="0.25">
      <c r="A108" s="1"/>
      <c r="B108" s="41"/>
      <c r="C108" s="43"/>
      <c r="D108" s="43"/>
      <c r="E108" s="43"/>
      <c r="F108" s="43"/>
      <c r="G108" s="43"/>
      <c r="H108" s="44"/>
      <c r="J108" s="26"/>
      <c r="K108" s="26"/>
      <c r="P108" s="2"/>
      <c r="Q108" s="2"/>
      <c r="T108" s="2"/>
      <c r="Y108" s="26"/>
    </row>
    <row r="109" spans="1:25" ht="16" x14ac:dyDescent="0.2">
      <c r="A109" s="1"/>
      <c r="B109" s="2"/>
      <c r="J109" s="26"/>
      <c r="K109" s="26"/>
      <c r="P109" s="2"/>
      <c r="Q109" s="2"/>
      <c r="T109" s="2"/>
      <c r="Y109" s="26"/>
    </row>
    <row r="110" spans="1:25" ht="16" x14ac:dyDescent="0.2">
      <c r="A110" s="1"/>
      <c r="B110" s="2"/>
      <c r="J110" s="26"/>
      <c r="K110" s="26"/>
      <c r="P110" s="2"/>
      <c r="Q110" s="2"/>
      <c r="T110" s="2"/>
      <c r="Y110" s="26"/>
    </row>
    <row r="111" spans="1:25" ht="16" x14ac:dyDescent="0.2">
      <c r="A111" s="1"/>
      <c r="B111" s="2"/>
      <c r="J111" s="26"/>
      <c r="K111" s="26"/>
      <c r="P111" s="2"/>
      <c r="Q111" s="2"/>
      <c r="T111" s="2"/>
      <c r="Y111" s="26"/>
    </row>
    <row r="112" spans="1:25" ht="16" x14ac:dyDescent="0.2">
      <c r="A112" s="1"/>
      <c r="B112" s="2"/>
      <c r="I112">
        <f>COUNTIFS(L121:L1065,"y",M121:M1065,"y")</f>
        <v>5</v>
      </c>
      <c r="J112" s="26" t="s">
        <v>1081</v>
      </c>
      <c r="K112" s="26"/>
      <c r="P112" s="2"/>
      <c r="Q112" s="2"/>
      <c r="T112" s="23">
        <f>SUM(T113:T117)</f>
        <v>116</v>
      </c>
      <c r="U112" s="46" t="s">
        <v>1066</v>
      </c>
      <c r="X112" s="1"/>
      <c r="Y112" s="1"/>
    </row>
    <row r="113" spans="1:26" ht="16" x14ac:dyDescent="0.2">
      <c r="A113" s="1"/>
      <c r="B113" s="2"/>
      <c r="I113">
        <f>COUNTIFS(I121:I1065,"y",M121:M1065,"y")</f>
        <v>6</v>
      </c>
      <c r="J113" s="26" t="s">
        <v>1080</v>
      </c>
      <c r="K113" s="26"/>
      <c r="P113" s="2"/>
      <c r="Q113" s="2"/>
      <c r="S113" s="26" t="s">
        <v>727</v>
      </c>
      <c r="T113" s="2">
        <f>COUNTIF(S$121:S$1066,"??1")+COUNTIF(S$121:S$1066,"??0")</f>
        <v>1</v>
      </c>
      <c r="U113" s="40" t="s">
        <v>1069</v>
      </c>
      <c r="W113" s="26"/>
      <c r="Y113" s="26"/>
    </row>
    <row r="114" spans="1:26" ht="16" x14ac:dyDescent="0.2">
      <c r="A114" s="23" t="s">
        <v>1165</v>
      </c>
      <c r="B114" s="2"/>
      <c r="I114">
        <f>COUNTIFS(I121:I1065,"y",L121:L1065,"y")</f>
        <v>4</v>
      </c>
      <c r="J114" s="26" t="s">
        <v>1079</v>
      </c>
      <c r="K114" s="26"/>
      <c r="P114" s="2"/>
      <c r="Q114" s="2"/>
      <c r="S114" s="27">
        <v>0</v>
      </c>
      <c r="T114" s="2">
        <f>COUNTIF(S$121:S$1066,S114)</f>
        <v>0</v>
      </c>
      <c r="U114" s="40" t="s">
        <v>1072</v>
      </c>
      <c r="Y114" s="26"/>
    </row>
    <row r="115" spans="1:26" ht="16" x14ac:dyDescent="0.2">
      <c r="A115" s="1">
        <f>SUM(A116:A118)</f>
        <v>565</v>
      </c>
      <c r="B115" s="23" t="s">
        <v>1066</v>
      </c>
      <c r="I115">
        <f>COUNTIFS(M121:M1065,"y",N121:N1065,"y")</f>
        <v>3</v>
      </c>
      <c r="J115" s="26" t="s">
        <v>1084</v>
      </c>
      <c r="K115" s="26"/>
      <c r="P115" s="2"/>
      <c r="Q115" s="2"/>
      <c r="S115" s="27">
        <v>1</v>
      </c>
      <c r="T115" s="2">
        <f>COUNTIF(S$121:S$1066,S115)</f>
        <v>16</v>
      </c>
      <c r="U115" s="40" t="s">
        <v>1071</v>
      </c>
      <c r="Y115" s="26"/>
    </row>
    <row r="116" spans="1:26" ht="16" x14ac:dyDescent="0.2">
      <c r="A116" s="1">
        <f>COUNTIF(A121:A1065,1)</f>
        <v>397</v>
      </c>
      <c r="B116" s="23" t="s">
        <v>1095</v>
      </c>
      <c r="I116" s="31">
        <f>I118/$T$117</f>
        <v>0.203125</v>
      </c>
      <c r="J116" s="31">
        <f t="shared" ref="J116:K116" si="8">J118/$T$117</f>
        <v>0.140625</v>
      </c>
      <c r="K116" s="31">
        <f t="shared" si="8"/>
        <v>0.421875</v>
      </c>
      <c r="L116" s="31">
        <f>L118/$T$117</f>
        <v>0.328125</v>
      </c>
      <c r="M116" s="31">
        <f>M118/$T$117</f>
        <v>0.25</v>
      </c>
      <c r="N116" s="31">
        <f>N118/$T$117</f>
        <v>0.1875</v>
      </c>
      <c r="P116" s="2" t="s">
        <v>1409</v>
      </c>
      <c r="Q116" s="2"/>
      <c r="S116">
        <v>10</v>
      </c>
      <c r="T116" s="2">
        <f>COUNTIF(S$121:S$1066,S116)</f>
        <v>35</v>
      </c>
      <c r="U116" s="40" t="s">
        <v>1073</v>
      </c>
      <c r="Y116" s="26"/>
    </row>
    <row r="117" spans="1:26" ht="16" x14ac:dyDescent="0.2">
      <c r="A117" s="1">
        <f>COUNTIF(A121:A1065,2)</f>
        <v>52</v>
      </c>
      <c r="B117" s="23" t="s">
        <v>1096</v>
      </c>
      <c r="I117" s="26"/>
      <c r="P117" s="91">
        <f>P118/(A117+A118)</f>
        <v>8.9285714285714288E-2</v>
      </c>
      <c r="Q117" s="2">
        <f>COUNTIF(Q121:Q1070,"??")</f>
        <v>1</v>
      </c>
      <c r="S117" s="45">
        <v>11</v>
      </c>
      <c r="T117" s="2">
        <f>COUNTIF(S$121:S$1066,S117)</f>
        <v>64</v>
      </c>
      <c r="U117" s="40" t="s">
        <v>1070</v>
      </c>
      <c r="Y117" s="26"/>
    </row>
    <row r="118" spans="1:26" ht="46" customHeight="1" x14ac:dyDescent="0.2">
      <c r="A118" s="1">
        <f>COUNTIF(A121:A1107,3)</f>
        <v>116</v>
      </c>
      <c r="B118" s="23" t="s">
        <v>1029</v>
      </c>
      <c r="I118">
        <f t="shared" ref="I118:O118" si="9">COUNTIF(I121:I1065,"y")</f>
        <v>13</v>
      </c>
      <c r="J118">
        <f t="shared" si="9"/>
        <v>9</v>
      </c>
      <c r="K118">
        <f t="shared" si="9"/>
        <v>27</v>
      </c>
      <c r="L118">
        <f t="shared" si="9"/>
        <v>21</v>
      </c>
      <c r="M118">
        <f t="shared" si="9"/>
        <v>16</v>
      </c>
      <c r="N118">
        <f t="shared" si="9"/>
        <v>12</v>
      </c>
      <c r="O118" s="26">
        <f t="shared" si="9"/>
        <v>3</v>
      </c>
      <c r="P118">
        <f>COUNTIF(P121:P943,"u")</f>
        <v>15</v>
      </c>
      <c r="Q118">
        <f>SUM(Q121:Q1107)</f>
        <v>99</v>
      </c>
      <c r="R118">
        <f>SUM(R121:R1107)</f>
        <v>81</v>
      </c>
      <c r="T118" s="26">
        <f>COUNTIF(T121:T1070,1)</f>
        <v>27</v>
      </c>
    </row>
    <row r="119" spans="1:26" ht="15" customHeight="1" x14ac:dyDescent="0.2">
      <c r="A119" s="49"/>
      <c r="B119" s="50"/>
      <c r="C119" s="51"/>
      <c r="D119" s="51"/>
      <c r="E119" s="51"/>
      <c r="F119" s="51"/>
      <c r="G119" s="51"/>
      <c r="H119" s="51"/>
      <c r="I119" s="51"/>
      <c r="J119" s="51"/>
      <c r="K119" s="51"/>
      <c r="L119" s="51"/>
      <c r="M119" s="51"/>
      <c r="N119" s="51"/>
      <c r="O119" s="52"/>
      <c r="P119" s="51"/>
      <c r="Q119" s="51"/>
      <c r="R119" s="51"/>
      <c r="S119" s="51"/>
      <c r="T119" s="51"/>
      <c r="U119" s="51"/>
      <c r="V119" s="52"/>
      <c r="W119" s="51"/>
    </row>
    <row r="120" spans="1:26" ht="34" x14ac:dyDescent="0.2">
      <c r="A120" s="22" t="s">
        <v>684</v>
      </c>
      <c r="B120" s="22" t="s">
        <v>0</v>
      </c>
      <c r="C120" s="22" t="s">
        <v>402</v>
      </c>
      <c r="D120" s="22" t="s">
        <v>685</v>
      </c>
      <c r="E120" s="22" t="s">
        <v>686</v>
      </c>
      <c r="F120" s="22" t="s">
        <v>687</v>
      </c>
      <c r="G120" s="22" t="s">
        <v>403</v>
      </c>
      <c r="H120" s="22" t="s">
        <v>439</v>
      </c>
      <c r="I120" s="22" t="s">
        <v>1128</v>
      </c>
      <c r="J120" s="22" t="s">
        <v>1130</v>
      </c>
      <c r="K120" s="22" t="s">
        <v>1131</v>
      </c>
      <c r="L120" s="22" t="s">
        <v>1134</v>
      </c>
      <c r="M120" s="22" t="s">
        <v>1136</v>
      </c>
      <c r="N120" s="22" t="s">
        <v>1137</v>
      </c>
      <c r="O120" s="22" t="s">
        <v>1138</v>
      </c>
      <c r="P120" s="53" t="s">
        <v>726</v>
      </c>
      <c r="Q120" s="22" t="s">
        <v>1142</v>
      </c>
      <c r="R120" s="53" t="s">
        <v>1145</v>
      </c>
      <c r="S120" s="53" t="s">
        <v>1158</v>
      </c>
      <c r="T120" s="53" t="s">
        <v>1146</v>
      </c>
      <c r="U120" s="53" t="s">
        <v>1148</v>
      </c>
      <c r="W120" s="53"/>
      <c r="X120" s="2"/>
      <c r="Z120" s="2"/>
    </row>
    <row r="121" spans="1:26" s="7" customFormat="1" ht="238" x14ac:dyDescent="0.15">
      <c r="A121" s="76">
        <v>3</v>
      </c>
      <c r="B121" s="78" t="s">
        <v>760</v>
      </c>
      <c r="C121" s="76" t="s">
        <v>761</v>
      </c>
      <c r="D121" s="76" t="s">
        <v>175</v>
      </c>
      <c r="E121" s="79">
        <v>114</v>
      </c>
      <c r="F121" s="76">
        <v>3</v>
      </c>
      <c r="G121" s="79">
        <v>2020</v>
      </c>
      <c r="H121" s="78" t="s">
        <v>1117</v>
      </c>
      <c r="I121" s="29"/>
      <c r="J121" s="29"/>
      <c r="K121" s="28" t="s">
        <v>1077</v>
      </c>
      <c r="L121" s="29"/>
      <c r="M121" s="29"/>
      <c r="N121" s="29"/>
      <c r="O121" s="29" t="s">
        <v>1077</v>
      </c>
      <c r="P121" s="3"/>
      <c r="Q121" s="10">
        <v>1</v>
      </c>
      <c r="R121" s="6">
        <v>1</v>
      </c>
      <c r="S121" s="6" t="str">
        <f t="shared" ref="S121:S152" si="10">CONCATENATE(Q121,R121)</f>
        <v>11</v>
      </c>
      <c r="T121" s="6">
        <v>0</v>
      </c>
      <c r="U121" s="7">
        <v>0</v>
      </c>
      <c r="W121" s="6"/>
      <c r="X121" s="6"/>
    </row>
    <row r="122" spans="1:26" s="7" customFormat="1" ht="126" x14ac:dyDescent="0.15">
      <c r="A122" s="76">
        <v>3</v>
      </c>
      <c r="B122" s="78" t="s">
        <v>794</v>
      </c>
      <c r="C122" s="76" t="s">
        <v>795</v>
      </c>
      <c r="D122" s="76" t="s">
        <v>328</v>
      </c>
      <c r="E122" s="79">
        <v>96</v>
      </c>
      <c r="F122" s="76">
        <v>4</v>
      </c>
      <c r="G122" s="79">
        <v>2020</v>
      </c>
      <c r="H122" s="78" t="s">
        <v>1083</v>
      </c>
      <c r="I122" s="28"/>
      <c r="J122" s="28"/>
      <c r="K122" s="28"/>
      <c r="L122" s="28"/>
      <c r="M122" s="29"/>
      <c r="N122" s="29" t="s">
        <v>1077</v>
      </c>
      <c r="O122" s="29"/>
      <c r="P122" s="3"/>
      <c r="Q122" s="10">
        <v>1</v>
      </c>
      <c r="R122" s="6">
        <v>1</v>
      </c>
      <c r="S122" s="6" t="str">
        <f t="shared" si="10"/>
        <v>11</v>
      </c>
      <c r="T122">
        <v>0</v>
      </c>
      <c r="U122" s="12">
        <v>4</v>
      </c>
      <c r="W122" s="6"/>
      <c r="X122" s="6"/>
    </row>
    <row r="123" spans="1:26" s="7" customFormat="1" ht="126" x14ac:dyDescent="0.15">
      <c r="A123" s="77">
        <v>3</v>
      </c>
      <c r="B123" s="78" t="s">
        <v>809</v>
      </c>
      <c r="C123" s="76" t="s">
        <v>810</v>
      </c>
      <c r="D123" s="76" t="s">
        <v>328</v>
      </c>
      <c r="E123" s="80">
        <v>96</v>
      </c>
      <c r="F123" s="77">
        <v>5</v>
      </c>
      <c r="G123" s="80">
        <v>2020</v>
      </c>
      <c r="H123" s="78" t="s">
        <v>1075</v>
      </c>
      <c r="I123" s="28"/>
      <c r="J123" s="28"/>
      <c r="K123" s="28"/>
      <c r="L123" s="28"/>
      <c r="M123" s="28"/>
      <c r="N123" s="28"/>
      <c r="O123" s="28"/>
      <c r="P123" s="3"/>
      <c r="Q123" s="26">
        <v>0</v>
      </c>
      <c r="R123" s="6">
        <v>1</v>
      </c>
      <c r="S123" s="6" t="str">
        <f t="shared" si="10"/>
        <v>01</v>
      </c>
      <c r="T123"/>
      <c r="U123"/>
      <c r="W123" s="6"/>
      <c r="X123" s="6"/>
    </row>
    <row r="124" spans="1:26" s="7" customFormat="1" ht="252" x14ac:dyDescent="0.15">
      <c r="A124" s="76">
        <v>3</v>
      </c>
      <c r="B124" s="78" t="s">
        <v>741</v>
      </c>
      <c r="C124" s="76" t="s">
        <v>742</v>
      </c>
      <c r="D124" s="76" t="s">
        <v>329</v>
      </c>
      <c r="E124" s="79">
        <v>44</v>
      </c>
      <c r="F124" s="76">
        <v>4</v>
      </c>
      <c r="G124" s="79">
        <v>2020</v>
      </c>
      <c r="H124" s="78" t="s">
        <v>1074</v>
      </c>
      <c r="I124" s="28" t="s">
        <v>1077</v>
      </c>
      <c r="J124" s="28"/>
      <c r="K124" s="28" t="s">
        <v>1077</v>
      </c>
      <c r="L124" s="28"/>
      <c r="M124" s="29"/>
      <c r="N124" s="29"/>
      <c r="O124" s="29"/>
      <c r="P124" s="3"/>
      <c r="Q124" s="3">
        <v>1</v>
      </c>
      <c r="R124" s="3">
        <v>1</v>
      </c>
      <c r="S124" s="6" t="str">
        <f t="shared" si="10"/>
        <v>11</v>
      </c>
      <c r="T124" s="3">
        <v>0</v>
      </c>
      <c r="U124" s="12">
        <v>8</v>
      </c>
      <c r="W124" s="6"/>
      <c r="X124" s="6"/>
    </row>
    <row r="125" spans="1:26" s="7" customFormat="1" ht="182" x14ac:dyDescent="0.15">
      <c r="A125" s="76">
        <v>3</v>
      </c>
      <c r="B125" s="78" t="s">
        <v>945</v>
      </c>
      <c r="C125" s="76" t="s">
        <v>944</v>
      </c>
      <c r="D125" s="76" t="s">
        <v>338</v>
      </c>
      <c r="E125" s="79">
        <v>22</v>
      </c>
      <c r="F125" s="76">
        <v>3</v>
      </c>
      <c r="G125" s="79">
        <v>2020</v>
      </c>
      <c r="H125" s="78" t="s">
        <v>1076</v>
      </c>
      <c r="I125" s="28"/>
      <c r="J125" s="28"/>
      <c r="K125" s="28"/>
      <c r="L125" s="28"/>
      <c r="M125" s="29"/>
      <c r="N125" s="29"/>
      <c r="O125" s="29"/>
      <c r="P125" s="3"/>
      <c r="Q125" s="1">
        <v>1</v>
      </c>
      <c r="R125" s="6">
        <v>1</v>
      </c>
      <c r="S125" s="6" t="str">
        <f t="shared" si="10"/>
        <v>11</v>
      </c>
      <c r="T125">
        <v>0</v>
      </c>
      <c r="U125" s="7">
        <v>4</v>
      </c>
      <c r="W125" s="6"/>
      <c r="X125" s="6"/>
    </row>
    <row r="126" spans="1:26" s="7" customFormat="1" ht="306" x14ac:dyDescent="0.15">
      <c r="A126" s="76">
        <v>3</v>
      </c>
      <c r="B126" s="78" t="s">
        <v>832</v>
      </c>
      <c r="C126" s="76" t="s">
        <v>833</v>
      </c>
      <c r="D126" s="76" t="s">
        <v>332</v>
      </c>
      <c r="E126" s="79">
        <v>29</v>
      </c>
      <c r="F126" s="76">
        <v>2</v>
      </c>
      <c r="G126" s="79">
        <v>2020</v>
      </c>
      <c r="H126" s="78" t="s">
        <v>1118</v>
      </c>
      <c r="I126" s="6" t="s">
        <v>1077</v>
      </c>
      <c r="J126" s="6"/>
      <c r="K126" s="6" t="s">
        <v>1077</v>
      </c>
      <c r="L126" s="6" t="s">
        <v>1077</v>
      </c>
      <c r="M126" s="6"/>
      <c r="N126" s="6"/>
      <c r="O126" s="6"/>
      <c r="P126" s="3"/>
      <c r="Q126" s="1">
        <v>1</v>
      </c>
      <c r="R126" s="6">
        <v>1</v>
      </c>
      <c r="S126" s="6" t="str">
        <f t="shared" si="10"/>
        <v>11</v>
      </c>
      <c r="T126">
        <v>1</v>
      </c>
      <c r="U126" s="12">
        <v>11</v>
      </c>
      <c r="W126" s="6"/>
      <c r="X126" s="6"/>
    </row>
    <row r="127" spans="1:26" s="7" customFormat="1" ht="70" x14ac:dyDescent="0.15">
      <c r="A127" s="85">
        <v>3</v>
      </c>
      <c r="B127" s="85" t="s">
        <v>654</v>
      </c>
      <c r="C127" s="85" t="s">
        <v>588</v>
      </c>
      <c r="D127" s="85" t="s">
        <v>342</v>
      </c>
      <c r="E127" s="86">
        <v>51</v>
      </c>
      <c r="F127" s="85">
        <v>2</v>
      </c>
      <c r="G127" s="86">
        <v>2019</v>
      </c>
      <c r="H127" s="85" t="s">
        <v>699</v>
      </c>
      <c r="I127" s="15"/>
      <c r="J127" s="15"/>
      <c r="K127" s="15" t="s">
        <v>1077</v>
      </c>
      <c r="L127" s="15"/>
      <c r="M127" s="15"/>
      <c r="N127" s="15"/>
      <c r="O127" s="15"/>
      <c r="P127" s="15"/>
      <c r="Q127" s="24">
        <v>1</v>
      </c>
      <c r="R127" s="6">
        <v>1</v>
      </c>
      <c r="S127" s="6" t="str">
        <f t="shared" si="10"/>
        <v>11</v>
      </c>
      <c r="T127" s="6">
        <v>0</v>
      </c>
      <c r="U127" s="7">
        <v>2</v>
      </c>
      <c r="W127" s="6"/>
      <c r="X127" s="6"/>
    </row>
    <row r="128" spans="1:26" s="7" customFormat="1" ht="168" x14ac:dyDescent="0.15">
      <c r="A128" s="85">
        <v>3</v>
      </c>
      <c r="B128" s="85" t="s">
        <v>462</v>
      </c>
      <c r="C128" s="85" t="s">
        <v>589</v>
      </c>
      <c r="D128" s="85" t="s">
        <v>330</v>
      </c>
      <c r="E128" s="86">
        <v>25</v>
      </c>
      <c r="F128" s="85">
        <v>4</v>
      </c>
      <c r="G128" s="86">
        <v>2019</v>
      </c>
      <c r="H128" s="85" t="s">
        <v>694</v>
      </c>
      <c r="I128" s="15"/>
      <c r="J128" s="15"/>
      <c r="K128" s="15" t="s">
        <v>688</v>
      </c>
      <c r="L128" s="15"/>
      <c r="M128" s="15"/>
      <c r="N128" s="15" t="s">
        <v>1077</v>
      </c>
      <c r="O128" s="15"/>
      <c r="P128" s="15"/>
      <c r="Q128" s="6">
        <v>1</v>
      </c>
      <c r="R128" s="6">
        <v>1</v>
      </c>
      <c r="S128" s="6" t="str">
        <f t="shared" si="10"/>
        <v>11</v>
      </c>
      <c r="T128" s="6">
        <v>1</v>
      </c>
      <c r="U128" s="7" t="s">
        <v>727</v>
      </c>
      <c r="W128" s="6"/>
      <c r="X128" s="6"/>
    </row>
    <row r="129" spans="1:24" s="7" customFormat="1" ht="98" x14ac:dyDescent="0.15">
      <c r="A129" s="85">
        <v>3</v>
      </c>
      <c r="B129" s="85" t="s">
        <v>486</v>
      </c>
      <c r="C129" s="85" t="s">
        <v>590</v>
      </c>
      <c r="D129" s="85" t="s">
        <v>336</v>
      </c>
      <c r="E129" s="86">
        <v>25</v>
      </c>
      <c r="F129" s="85">
        <v>1</v>
      </c>
      <c r="G129" s="86">
        <v>2019</v>
      </c>
      <c r="H129" s="85" t="s">
        <v>1109</v>
      </c>
      <c r="I129" s="15"/>
      <c r="J129" s="15"/>
      <c r="K129" s="15"/>
      <c r="L129" s="15" t="s">
        <v>1077</v>
      </c>
      <c r="M129" s="15"/>
      <c r="N129" s="15"/>
      <c r="O129" s="15"/>
      <c r="P129" s="15"/>
      <c r="Q129" s="24">
        <v>1</v>
      </c>
      <c r="R129" s="6">
        <v>1</v>
      </c>
      <c r="S129" s="6" t="str">
        <f t="shared" si="10"/>
        <v>11</v>
      </c>
      <c r="T129" s="6">
        <v>1</v>
      </c>
      <c r="U129" s="7">
        <v>1</v>
      </c>
      <c r="W129" s="6"/>
      <c r="X129" s="6"/>
    </row>
    <row r="130" spans="1:24" s="7" customFormat="1" ht="42" x14ac:dyDescent="0.15">
      <c r="A130" s="76">
        <v>3</v>
      </c>
      <c r="B130" s="78" t="s">
        <v>955</v>
      </c>
      <c r="C130" s="78" t="s">
        <v>956</v>
      </c>
      <c r="D130" s="76" t="s">
        <v>336</v>
      </c>
      <c r="E130" s="79">
        <v>25</v>
      </c>
      <c r="F130" s="76">
        <v>4</v>
      </c>
      <c r="G130" s="79">
        <v>2019</v>
      </c>
      <c r="H130" s="78" t="s">
        <v>957</v>
      </c>
      <c r="I130" s="29"/>
      <c r="J130" s="29"/>
      <c r="K130" s="29"/>
      <c r="L130" s="29"/>
      <c r="M130" s="29"/>
      <c r="N130" s="29"/>
      <c r="O130" s="29"/>
      <c r="P130" s="3"/>
      <c r="Q130">
        <v>0</v>
      </c>
      <c r="R130" s="6">
        <v>1</v>
      </c>
      <c r="S130" s="6" t="str">
        <f t="shared" si="10"/>
        <v>01</v>
      </c>
      <c r="T130"/>
      <c r="U130"/>
      <c r="W130" s="6"/>
      <c r="X130" s="6"/>
    </row>
    <row r="131" spans="1:24" s="7" customFormat="1" ht="168" x14ac:dyDescent="0.15">
      <c r="A131" s="85">
        <v>3</v>
      </c>
      <c r="B131" s="85" t="s">
        <v>655</v>
      </c>
      <c r="C131" s="85" t="s">
        <v>591</v>
      </c>
      <c r="D131" s="85" t="s">
        <v>329</v>
      </c>
      <c r="E131" s="86">
        <v>43</v>
      </c>
      <c r="F131" s="85">
        <v>4</v>
      </c>
      <c r="G131" s="86">
        <v>2019</v>
      </c>
      <c r="H131" s="85" t="s">
        <v>1104</v>
      </c>
      <c r="I131" s="15"/>
      <c r="J131" s="15" t="s">
        <v>1077</v>
      </c>
      <c r="K131" s="15"/>
      <c r="L131" s="15"/>
      <c r="M131" s="15"/>
      <c r="N131" s="15"/>
      <c r="O131" s="15"/>
      <c r="P131" s="15" t="s">
        <v>695</v>
      </c>
      <c r="Q131" s="24">
        <v>1</v>
      </c>
      <c r="R131" s="6">
        <v>1</v>
      </c>
      <c r="S131" s="6" t="str">
        <f t="shared" si="10"/>
        <v>11</v>
      </c>
      <c r="T131" s="6">
        <v>0</v>
      </c>
      <c r="U131" s="33">
        <v>3</v>
      </c>
      <c r="W131" s="6"/>
      <c r="X131" s="6"/>
    </row>
    <row r="132" spans="1:24" s="7" customFormat="1" ht="182" x14ac:dyDescent="0.15">
      <c r="A132" s="85">
        <v>3</v>
      </c>
      <c r="B132" s="85" t="s">
        <v>438</v>
      </c>
      <c r="C132" s="85" t="s">
        <v>587</v>
      </c>
      <c r="D132" s="85" t="s">
        <v>331</v>
      </c>
      <c r="E132" s="86">
        <v>63</v>
      </c>
      <c r="F132" s="85">
        <v>4</v>
      </c>
      <c r="G132" s="86">
        <v>2019</v>
      </c>
      <c r="H132" s="85" t="s">
        <v>999</v>
      </c>
      <c r="I132" s="15"/>
      <c r="J132" s="15"/>
      <c r="K132" s="15"/>
      <c r="L132" s="15"/>
      <c r="M132" s="15"/>
      <c r="N132" s="15"/>
      <c r="O132" s="15"/>
      <c r="P132" s="15" t="s">
        <v>695</v>
      </c>
      <c r="Q132" s="6" t="s">
        <v>727</v>
      </c>
      <c r="R132" s="6">
        <v>1</v>
      </c>
      <c r="S132" s="6" t="str">
        <f t="shared" si="10"/>
        <v>??1</v>
      </c>
      <c r="T132" s="6"/>
      <c r="W132" s="6"/>
      <c r="X132" s="6"/>
    </row>
    <row r="133" spans="1:24" s="7" customFormat="1" ht="168" x14ac:dyDescent="0.15">
      <c r="A133" s="85">
        <v>3</v>
      </c>
      <c r="B133" s="85" t="s">
        <v>434</v>
      </c>
      <c r="C133" s="85" t="s">
        <v>592</v>
      </c>
      <c r="D133" s="85" t="s">
        <v>331</v>
      </c>
      <c r="E133" s="86">
        <v>63</v>
      </c>
      <c r="F133" s="85">
        <v>1</v>
      </c>
      <c r="G133" s="86">
        <v>2019</v>
      </c>
      <c r="H133" s="85" t="s">
        <v>697</v>
      </c>
      <c r="I133" s="15"/>
      <c r="J133" s="15"/>
      <c r="K133" s="15" t="s">
        <v>1077</v>
      </c>
      <c r="L133" s="15"/>
      <c r="M133" s="15" t="s">
        <v>1077</v>
      </c>
      <c r="N133" s="15" t="s">
        <v>1077</v>
      </c>
      <c r="O133" s="15"/>
      <c r="P133" s="15"/>
      <c r="Q133" s="24">
        <v>1</v>
      </c>
      <c r="R133" s="6">
        <v>1</v>
      </c>
      <c r="S133" s="6" t="str">
        <f t="shared" si="10"/>
        <v>11</v>
      </c>
      <c r="T133" s="9">
        <v>0</v>
      </c>
      <c r="U133" s="7">
        <v>6</v>
      </c>
      <c r="W133" s="6"/>
      <c r="X133" s="6"/>
    </row>
    <row r="134" spans="1:24" s="7" customFormat="1" ht="168" x14ac:dyDescent="0.15">
      <c r="A134" s="85">
        <v>3</v>
      </c>
      <c r="B134" s="85" t="s">
        <v>437</v>
      </c>
      <c r="C134" s="85" t="s">
        <v>593</v>
      </c>
      <c r="D134" s="85" t="s">
        <v>331</v>
      </c>
      <c r="E134" s="86">
        <v>63</v>
      </c>
      <c r="F134" s="85">
        <v>4</v>
      </c>
      <c r="G134" s="86">
        <v>2019</v>
      </c>
      <c r="H134" s="85" t="s">
        <v>710</v>
      </c>
      <c r="I134" s="15"/>
      <c r="J134" s="15"/>
      <c r="K134" s="15"/>
      <c r="L134" s="15"/>
      <c r="M134" s="15"/>
      <c r="N134" s="15"/>
      <c r="O134" s="15"/>
      <c r="P134" s="15"/>
      <c r="Q134" s="6">
        <v>0</v>
      </c>
      <c r="R134" s="6">
        <v>1</v>
      </c>
      <c r="S134" s="6" t="str">
        <f t="shared" si="10"/>
        <v>01</v>
      </c>
      <c r="T134" s="6"/>
      <c r="U134" s="6"/>
      <c r="W134" s="6"/>
      <c r="X134" s="6"/>
    </row>
    <row r="135" spans="1:24" s="7" customFormat="1" ht="112" x14ac:dyDescent="0.15">
      <c r="A135" s="85">
        <v>3</v>
      </c>
      <c r="B135" s="85" t="s">
        <v>471</v>
      </c>
      <c r="C135" s="85" t="s">
        <v>594</v>
      </c>
      <c r="D135" s="85" t="s">
        <v>334</v>
      </c>
      <c r="E135" s="86">
        <v>45</v>
      </c>
      <c r="F135" s="85">
        <v>1</v>
      </c>
      <c r="G135" s="86">
        <v>2019</v>
      </c>
      <c r="H135" s="85" t="s">
        <v>716</v>
      </c>
      <c r="I135" s="15"/>
      <c r="J135" s="15" t="s">
        <v>1077</v>
      </c>
      <c r="K135" s="15"/>
      <c r="L135" s="15"/>
      <c r="M135" s="15" t="s">
        <v>1077</v>
      </c>
      <c r="N135" s="15"/>
      <c r="O135" s="15"/>
      <c r="P135" s="15"/>
      <c r="Q135" s="6">
        <v>1</v>
      </c>
      <c r="R135" s="6">
        <v>1</v>
      </c>
      <c r="S135" s="6" t="str">
        <f t="shared" si="10"/>
        <v>11</v>
      </c>
      <c r="T135" s="6">
        <v>1</v>
      </c>
      <c r="U135" s="7">
        <v>5</v>
      </c>
      <c r="W135" s="6"/>
      <c r="X135" s="6"/>
    </row>
    <row r="136" spans="1:24" s="7" customFormat="1" ht="126" x14ac:dyDescent="0.15">
      <c r="A136" s="85">
        <v>3</v>
      </c>
      <c r="B136" s="85" t="s">
        <v>479</v>
      </c>
      <c r="C136" s="85" t="s">
        <v>595</v>
      </c>
      <c r="D136" s="85" t="s">
        <v>332</v>
      </c>
      <c r="E136" s="86">
        <v>28</v>
      </c>
      <c r="F136" s="85">
        <v>3</v>
      </c>
      <c r="G136" s="86">
        <v>2019</v>
      </c>
      <c r="H136" s="85" t="s">
        <v>698</v>
      </c>
      <c r="I136" s="15"/>
      <c r="J136" s="15" t="s">
        <v>1077</v>
      </c>
      <c r="K136" s="15"/>
      <c r="L136" s="15" t="s">
        <v>1077</v>
      </c>
      <c r="M136" s="15"/>
      <c r="N136" s="15"/>
      <c r="O136" s="15"/>
      <c r="P136" s="15"/>
      <c r="Q136" s="24">
        <v>1</v>
      </c>
      <c r="R136" s="6">
        <v>1</v>
      </c>
      <c r="S136" s="6" t="str">
        <f t="shared" si="10"/>
        <v>11</v>
      </c>
      <c r="T136" s="6">
        <v>1</v>
      </c>
      <c r="U136" s="7">
        <v>2</v>
      </c>
      <c r="W136" s="6"/>
      <c r="X136" s="6"/>
    </row>
    <row r="137" spans="1:24" s="7" customFormat="1" ht="126" x14ac:dyDescent="0.15">
      <c r="A137" s="85">
        <v>3</v>
      </c>
      <c r="B137" s="85" t="s">
        <v>481</v>
      </c>
      <c r="C137" s="85" t="s">
        <v>591</v>
      </c>
      <c r="D137" s="85" t="s">
        <v>332</v>
      </c>
      <c r="E137" s="86">
        <v>28</v>
      </c>
      <c r="F137" s="85">
        <v>5</v>
      </c>
      <c r="G137" s="86">
        <v>2019</v>
      </c>
      <c r="H137" s="85" t="s">
        <v>715</v>
      </c>
      <c r="I137" s="15"/>
      <c r="J137" s="15" t="s">
        <v>1077</v>
      </c>
      <c r="K137" s="15"/>
      <c r="L137" s="15"/>
      <c r="M137" s="15"/>
      <c r="N137" s="15"/>
      <c r="O137" s="15"/>
      <c r="P137" s="15" t="s">
        <v>695</v>
      </c>
      <c r="Q137" s="9">
        <v>1</v>
      </c>
      <c r="R137" s="6">
        <v>1</v>
      </c>
      <c r="S137" s="6" t="str">
        <f t="shared" si="10"/>
        <v>11</v>
      </c>
      <c r="T137" s="6">
        <v>0</v>
      </c>
      <c r="U137" s="7">
        <v>1</v>
      </c>
      <c r="W137" s="6"/>
      <c r="X137" s="6"/>
    </row>
    <row r="138" spans="1:24" s="7" customFormat="1" ht="112" x14ac:dyDescent="0.15">
      <c r="A138" s="85">
        <v>3</v>
      </c>
      <c r="B138" s="85" t="s">
        <v>101</v>
      </c>
      <c r="C138" s="85" t="s">
        <v>102</v>
      </c>
      <c r="D138" s="85" t="s">
        <v>336</v>
      </c>
      <c r="E138" s="86">
        <v>24</v>
      </c>
      <c r="F138" s="85">
        <v>1</v>
      </c>
      <c r="G138" s="86">
        <v>2018</v>
      </c>
      <c r="H138" s="85" t="s">
        <v>689</v>
      </c>
      <c r="I138" s="15"/>
      <c r="J138" s="15"/>
      <c r="K138" s="15" t="s">
        <v>1077</v>
      </c>
      <c r="L138" s="15"/>
      <c r="M138" s="10"/>
      <c r="N138" s="10"/>
      <c r="O138" s="10"/>
      <c r="P138" s="15"/>
      <c r="Q138" s="10">
        <v>1</v>
      </c>
      <c r="R138" s="6">
        <v>1</v>
      </c>
      <c r="S138" s="6" t="str">
        <f t="shared" si="10"/>
        <v>11</v>
      </c>
      <c r="T138" s="6">
        <v>0</v>
      </c>
      <c r="U138" s="7">
        <v>4</v>
      </c>
      <c r="W138" s="6"/>
      <c r="X138" s="6"/>
    </row>
    <row r="139" spans="1:24" s="7" customFormat="1" ht="238" x14ac:dyDescent="0.15">
      <c r="A139" s="85">
        <v>3</v>
      </c>
      <c r="B139" s="85" t="s">
        <v>52</v>
      </c>
      <c r="C139" s="85" t="s">
        <v>496</v>
      </c>
      <c r="D139" s="85" t="s">
        <v>336</v>
      </c>
      <c r="E139" s="86">
        <v>24</v>
      </c>
      <c r="F139" s="85">
        <v>2</v>
      </c>
      <c r="G139" s="86">
        <v>2018</v>
      </c>
      <c r="H139" s="85" t="s">
        <v>1110</v>
      </c>
      <c r="I139" s="15" t="s">
        <v>1077</v>
      </c>
      <c r="J139" s="15"/>
      <c r="K139" s="15"/>
      <c r="L139" s="15"/>
      <c r="M139" s="15"/>
      <c r="N139" s="15"/>
      <c r="O139" s="15" t="s">
        <v>1077</v>
      </c>
      <c r="P139" s="15"/>
      <c r="Q139" s="11">
        <v>1</v>
      </c>
      <c r="R139" s="6">
        <v>1</v>
      </c>
      <c r="S139" s="6" t="str">
        <f t="shared" si="10"/>
        <v>11</v>
      </c>
      <c r="T139" s="6">
        <v>0</v>
      </c>
      <c r="U139" s="7">
        <v>16</v>
      </c>
      <c r="W139" s="6"/>
      <c r="X139" s="6"/>
    </row>
    <row r="140" spans="1:24" s="7" customFormat="1" ht="56" x14ac:dyDescent="0.15">
      <c r="A140" s="85">
        <v>3</v>
      </c>
      <c r="B140" s="85" t="s">
        <v>417</v>
      </c>
      <c r="C140" s="85" t="s">
        <v>497</v>
      </c>
      <c r="D140" s="85" t="s">
        <v>328</v>
      </c>
      <c r="E140" s="86">
        <v>94</v>
      </c>
      <c r="F140" s="85">
        <v>3</v>
      </c>
      <c r="G140" s="86">
        <v>2018</v>
      </c>
      <c r="H140" s="85" t="s">
        <v>691</v>
      </c>
      <c r="I140" s="15"/>
      <c r="J140" s="15"/>
      <c r="K140" s="15"/>
      <c r="L140" s="15" t="s">
        <v>1077</v>
      </c>
      <c r="M140" s="15"/>
      <c r="N140" s="15"/>
      <c r="O140" s="15"/>
      <c r="P140" s="15"/>
      <c r="Q140" s="10">
        <v>1</v>
      </c>
      <c r="R140" s="6">
        <v>1</v>
      </c>
      <c r="S140" s="6" t="str">
        <f t="shared" si="10"/>
        <v>11</v>
      </c>
      <c r="T140" s="6">
        <v>1</v>
      </c>
      <c r="U140" s="7">
        <v>2</v>
      </c>
      <c r="W140" s="6"/>
      <c r="X140" s="6"/>
    </row>
    <row r="141" spans="1:24" s="7" customFormat="1" ht="154" x14ac:dyDescent="0.15">
      <c r="A141" s="85">
        <v>3</v>
      </c>
      <c r="B141" s="85" t="s">
        <v>600</v>
      </c>
      <c r="C141" s="85" t="s">
        <v>492</v>
      </c>
      <c r="D141" s="85" t="s">
        <v>378</v>
      </c>
      <c r="E141" s="86">
        <v>72</v>
      </c>
      <c r="F141" s="85" t="s">
        <v>8</v>
      </c>
      <c r="G141" s="86">
        <v>2018</v>
      </c>
      <c r="H141" s="85" t="s">
        <v>1101</v>
      </c>
      <c r="I141" s="15"/>
      <c r="J141" s="15"/>
      <c r="K141" s="15" t="s">
        <v>1077</v>
      </c>
      <c r="L141" s="15"/>
      <c r="M141" s="15"/>
      <c r="N141" s="15"/>
      <c r="O141" s="15"/>
      <c r="P141" s="15"/>
      <c r="Q141" s="10">
        <v>1</v>
      </c>
      <c r="R141" s="6">
        <v>1</v>
      </c>
      <c r="S141" s="6" t="str">
        <f t="shared" si="10"/>
        <v>11</v>
      </c>
      <c r="T141" s="6">
        <v>0</v>
      </c>
      <c r="U141" s="7">
        <v>6</v>
      </c>
      <c r="W141" s="6"/>
      <c r="X141" s="6"/>
    </row>
    <row r="142" spans="1:24" s="7" customFormat="1" ht="56" x14ac:dyDescent="0.15">
      <c r="A142" s="76">
        <v>3</v>
      </c>
      <c r="B142" s="78" t="s">
        <v>977</v>
      </c>
      <c r="C142" s="76" t="s">
        <v>1002</v>
      </c>
      <c r="D142" s="76" t="s">
        <v>378</v>
      </c>
      <c r="E142" s="79">
        <v>72</v>
      </c>
      <c r="F142" s="76">
        <v>2</v>
      </c>
      <c r="G142" s="79">
        <v>2018</v>
      </c>
      <c r="H142" s="78" t="s">
        <v>982</v>
      </c>
      <c r="I142" s="29"/>
      <c r="J142" s="29"/>
      <c r="K142" s="29"/>
      <c r="L142" s="29"/>
      <c r="M142" s="29"/>
      <c r="N142" s="29"/>
      <c r="O142" s="29"/>
      <c r="P142" s="3"/>
      <c r="Q142" s="1">
        <v>0</v>
      </c>
      <c r="R142" s="6">
        <v>1</v>
      </c>
      <c r="S142" s="6" t="str">
        <f t="shared" si="10"/>
        <v>01</v>
      </c>
      <c r="T142"/>
      <c r="U142"/>
      <c r="W142" s="6"/>
      <c r="X142" s="6"/>
    </row>
    <row r="143" spans="1:24" s="7" customFormat="1" ht="98" x14ac:dyDescent="0.15">
      <c r="A143" s="85">
        <v>3</v>
      </c>
      <c r="B143" s="85" t="s">
        <v>164</v>
      </c>
      <c r="C143" s="85" t="s">
        <v>500</v>
      </c>
      <c r="D143" s="85" t="s">
        <v>339</v>
      </c>
      <c r="E143" s="86">
        <v>32</v>
      </c>
      <c r="F143" s="85">
        <v>2</v>
      </c>
      <c r="G143" s="78">
        <v>2018</v>
      </c>
      <c r="H143" s="85" t="s">
        <v>1067</v>
      </c>
      <c r="I143" s="15"/>
      <c r="J143" s="15"/>
      <c r="K143" s="15" t="s">
        <v>1077</v>
      </c>
      <c r="L143" s="15"/>
      <c r="M143" s="15"/>
      <c r="N143" s="15" t="s">
        <v>1077</v>
      </c>
      <c r="O143" s="15"/>
      <c r="P143" s="15"/>
      <c r="Q143" s="10">
        <v>1</v>
      </c>
      <c r="R143" s="6">
        <v>1</v>
      </c>
      <c r="S143" s="6" t="str">
        <f t="shared" si="10"/>
        <v>11</v>
      </c>
      <c r="T143" s="6">
        <v>1</v>
      </c>
      <c r="U143" s="33">
        <v>7</v>
      </c>
      <c r="W143" s="6"/>
      <c r="X143" s="6"/>
    </row>
    <row r="144" spans="1:24" s="7" customFormat="1" ht="70" x14ac:dyDescent="0.15">
      <c r="A144" s="85">
        <v>3</v>
      </c>
      <c r="B144" s="85" t="s">
        <v>433</v>
      </c>
      <c r="C144" s="85" t="s">
        <v>494</v>
      </c>
      <c r="D144" s="85" t="s">
        <v>341</v>
      </c>
      <c r="E144" s="86">
        <v>55</v>
      </c>
      <c r="F144" s="85">
        <v>4</v>
      </c>
      <c r="G144" s="86">
        <v>2018</v>
      </c>
      <c r="H144" s="85" t="s">
        <v>724</v>
      </c>
      <c r="I144" s="15"/>
      <c r="J144" s="15"/>
      <c r="K144" s="15"/>
      <c r="L144" s="15" t="s">
        <v>1077</v>
      </c>
      <c r="M144" s="15"/>
      <c r="N144" s="15"/>
      <c r="O144" s="15"/>
      <c r="P144" s="15"/>
      <c r="Q144" s="10">
        <v>1</v>
      </c>
      <c r="R144" s="10">
        <v>1</v>
      </c>
      <c r="S144" s="6" t="str">
        <f t="shared" si="10"/>
        <v>11</v>
      </c>
      <c r="T144" s="6">
        <v>1</v>
      </c>
      <c r="U144" s="7">
        <v>2</v>
      </c>
      <c r="W144" s="6"/>
      <c r="X144" s="6"/>
    </row>
    <row r="145" spans="1:24" s="7" customFormat="1" ht="266" x14ac:dyDescent="0.15">
      <c r="A145" s="85">
        <v>3</v>
      </c>
      <c r="B145" s="85" t="s">
        <v>656</v>
      </c>
      <c r="C145" s="85" t="s">
        <v>597</v>
      </c>
      <c r="D145" s="85" t="s">
        <v>334</v>
      </c>
      <c r="E145" s="86">
        <v>44</v>
      </c>
      <c r="F145" s="85">
        <v>4</v>
      </c>
      <c r="G145" s="86">
        <v>2018</v>
      </c>
      <c r="H145" s="85" t="s">
        <v>719</v>
      </c>
      <c r="I145" s="15"/>
      <c r="J145" s="15"/>
      <c r="K145" s="15"/>
      <c r="L145" s="15" t="s">
        <v>1077</v>
      </c>
      <c r="M145" s="15"/>
      <c r="N145" s="15"/>
      <c r="O145" s="15" t="s">
        <v>1077</v>
      </c>
      <c r="P145" s="15"/>
      <c r="Q145" s="10">
        <v>1</v>
      </c>
      <c r="R145" s="6">
        <v>1</v>
      </c>
      <c r="S145" s="6" t="str">
        <f t="shared" si="10"/>
        <v>11</v>
      </c>
      <c r="T145" s="6">
        <v>1</v>
      </c>
      <c r="U145" s="7">
        <v>1</v>
      </c>
      <c r="W145" s="6"/>
      <c r="X145" s="6"/>
    </row>
    <row r="146" spans="1:24" s="7" customFormat="1" ht="293" x14ac:dyDescent="0.15">
      <c r="A146" s="85">
        <v>3</v>
      </c>
      <c r="B146" s="85" t="s">
        <v>129</v>
      </c>
      <c r="C146" s="85" t="s">
        <v>499</v>
      </c>
      <c r="D146" s="85" t="s">
        <v>332</v>
      </c>
      <c r="E146" s="86">
        <v>27</v>
      </c>
      <c r="F146" s="85">
        <v>2</v>
      </c>
      <c r="G146" s="78">
        <v>2018</v>
      </c>
      <c r="H146" s="85" t="s">
        <v>1082</v>
      </c>
      <c r="I146" s="15" t="s">
        <v>1077</v>
      </c>
      <c r="J146" s="15"/>
      <c r="K146" s="15"/>
      <c r="L146" s="15" t="s">
        <v>1077</v>
      </c>
      <c r="M146" s="15" t="s">
        <v>1077</v>
      </c>
      <c r="N146" s="15"/>
      <c r="O146" s="15"/>
      <c r="P146" s="15"/>
      <c r="Q146" s="10">
        <v>1</v>
      </c>
      <c r="R146" s="6">
        <v>1</v>
      </c>
      <c r="S146" s="6" t="str">
        <f t="shared" si="10"/>
        <v>11</v>
      </c>
      <c r="T146" s="6">
        <v>1</v>
      </c>
      <c r="U146" s="7">
        <v>8</v>
      </c>
      <c r="W146" s="6"/>
      <c r="X146" s="6"/>
    </row>
    <row r="147" spans="1:24" s="7" customFormat="1" ht="112" x14ac:dyDescent="0.15">
      <c r="A147" s="85">
        <v>3</v>
      </c>
      <c r="B147" s="85" t="s">
        <v>132</v>
      </c>
      <c r="C147" s="85" t="s">
        <v>498</v>
      </c>
      <c r="D147" s="85" t="s">
        <v>332</v>
      </c>
      <c r="E147" s="86" t="s">
        <v>18</v>
      </c>
      <c r="F147" s="85" t="s">
        <v>1</v>
      </c>
      <c r="G147" s="86">
        <v>2018</v>
      </c>
      <c r="H147" s="85" t="s">
        <v>734</v>
      </c>
      <c r="I147" s="15"/>
      <c r="J147" s="15"/>
      <c r="K147" s="15"/>
      <c r="L147" s="15"/>
      <c r="M147" s="15"/>
      <c r="N147" s="15"/>
      <c r="O147" s="15"/>
      <c r="P147" s="15"/>
      <c r="Q147" s="10">
        <v>0</v>
      </c>
      <c r="R147" s="6">
        <v>1</v>
      </c>
      <c r="S147" s="6" t="str">
        <f t="shared" si="10"/>
        <v>01</v>
      </c>
      <c r="T147" s="6"/>
      <c r="U147" s="6"/>
      <c r="W147" s="6"/>
      <c r="X147" s="6"/>
    </row>
    <row r="148" spans="1:24" s="7" customFormat="1" ht="70" x14ac:dyDescent="0.15">
      <c r="A148" s="85">
        <v>3</v>
      </c>
      <c r="B148" s="85" t="s">
        <v>167</v>
      </c>
      <c r="C148" s="85" t="s">
        <v>168</v>
      </c>
      <c r="D148" s="85" t="s">
        <v>342</v>
      </c>
      <c r="E148" s="86">
        <v>50</v>
      </c>
      <c r="F148" s="85">
        <v>1</v>
      </c>
      <c r="G148" s="86">
        <v>2017</v>
      </c>
      <c r="H148" s="85" t="s">
        <v>1099</v>
      </c>
      <c r="I148" s="15"/>
      <c r="J148" s="15"/>
      <c r="K148" s="15" t="s">
        <v>1077</v>
      </c>
      <c r="L148" s="15"/>
      <c r="M148" s="15" t="s">
        <v>1077</v>
      </c>
      <c r="N148" s="15" t="s">
        <v>1077</v>
      </c>
      <c r="O148" s="15"/>
      <c r="P148" s="15"/>
      <c r="Q148" s="10">
        <v>1</v>
      </c>
      <c r="R148" s="6">
        <v>1</v>
      </c>
      <c r="S148" s="6" t="str">
        <f t="shared" si="10"/>
        <v>11</v>
      </c>
      <c r="T148" s="6">
        <v>1</v>
      </c>
      <c r="U148" s="7">
        <v>5</v>
      </c>
      <c r="W148" s="6"/>
      <c r="X148" s="6"/>
    </row>
    <row r="149" spans="1:24" s="7" customFormat="1" ht="154" x14ac:dyDescent="0.15">
      <c r="A149" s="76">
        <v>3</v>
      </c>
      <c r="B149" s="78" t="s">
        <v>978</v>
      </c>
      <c r="C149" s="76" t="s">
        <v>981</v>
      </c>
      <c r="D149" s="76" t="s">
        <v>378</v>
      </c>
      <c r="E149" s="79">
        <v>71</v>
      </c>
      <c r="F149" s="76">
        <v>2</v>
      </c>
      <c r="G149" s="79">
        <v>2017</v>
      </c>
      <c r="H149" s="78" t="s">
        <v>1001</v>
      </c>
      <c r="I149" s="28"/>
      <c r="J149" s="28"/>
      <c r="K149" s="28"/>
      <c r="L149" s="28"/>
      <c r="M149" s="28"/>
      <c r="N149" s="28"/>
      <c r="O149" s="28"/>
      <c r="P149" s="28" t="s">
        <v>695</v>
      </c>
      <c r="Q149" s="1">
        <v>0</v>
      </c>
      <c r="R149" s="6">
        <v>1</v>
      </c>
      <c r="S149" s="6" t="str">
        <f t="shared" si="10"/>
        <v>01</v>
      </c>
      <c r="T149"/>
      <c r="U149"/>
      <c r="W149" s="6"/>
      <c r="X149" s="6"/>
    </row>
    <row r="150" spans="1:24" s="7" customFormat="1" ht="98" x14ac:dyDescent="0.15">
      <c r="A150" s="85">
        <v>3</v>
      </c>
      <c r="B150" s="85" t="s">
        <v>190</v>
      </c>
      <c r="C150" s="85" t="s">
        <v>501</v>
      </c>
      <c r="D150" s="85" t="s">
        <v>331</v>
      </c>
      <c r="E150" s="86">
        <v>61</v>
      </c>
      <c r="F150" s="85">
        <v>3</v>
      </c>
      <c r="G150" s="78">
        <v>2017</v>
      </c>
      <c r="H150" s="85" t="s">
        <v>713</v>
      </c>
      <c r="I150" s="15"/>
      <c r="J150" s="15"/>
      <c r="K150" s="15" t="s">
        <v>1077</v>
      </c>
      <c r="L150" s="15"/>
      <c r="M150" s="15"/>
      <c r="N150" s="15"/>
      <c r="O150" s="15"/>
      <c r="P150" s="15"/>
      <c r="Q150" s="10">
        <v>1</v>
      </c>
      <c r="R150" s="6">
        <v>1</v>
      </c>
      <c r="S150" s="6" t="str">
        <f t="shared" si="10"/>
        <v>11</v>
      </c>
      <c r="T150" s="6">
        <v>0</v>
      </c>
      <c r="U150" s="12">
        <v>1</v>
      </c>
      <c r="W150" s="6"/>
      <c r="X150" s="6"/>
    </row>
    <row r="151" spans="1:24" s="7" customFormat="1" ht="280" x14ac:dyDescent="0.15">
      <c r="A151" s="85">
        <v>3</v>
      </c>
      <c r="B151" s="85" t="s">
        <v>155</v>
      </c>
      <c r="C151" s="85" t="s">
        <v>502</v>
      </c>
      <c r="D151" s="85" t="s">
        <v>341</v>
      </c>
      <c r="E151" s="86" t="s">
        <v>46</v>
      </c>
      <c r="F151" s="85" t="s">
        <v>9</v>
      </c>
      <c r="G151" s="78">
        <v>2017</v>
      </c>
      <c r="H151" s="85" t="s">
        <v>1114</v>
      </c>
      <c r="I151" s="15" t="s">
        <v>1077</v>
      </c>
      <c r="J151" s="15"/>
      <c r="K151" s="15"/>
      <c r="L151" s="15"/>
      <c r="M151" s="15" t="s">
        <v>1077</v>
      </c>
      <c r="N151" s="15"/>
      <c r="O151" s="15"/>
      <c r="P151" s="15"/>
      <c r="Q151" s="10">
        <v>1</v>
      </c>
      <c r="R151" s="6">
        <v>1</v>
      </c>
      <c r="S151" s="6" t="str">
        <f t="shared" si="10"/>
        <v>11</v>
      </c>
      <c r="T151" s="6">
        <v>1</v>
      </c>
      <c r="U151" s="12">
        <v>0</v>
      </c>
      <c r="W151" s="6"/>
      <c r="X151" s="6"/>
    </row>
    <row r="152" spans="1:24" s="7" customFormat="1" ht="154" x14ac:dyDescent="0.15">
      <c r="A152" s="85">
        <v>3</v>
      </c>
      <c r="B152" s="85" t="s">
        <v>151</v>
      </c>
      <c r="C152" s="85" t="s">
        <v>503</v>
      </c>
      <c r="D152" s="85" t="s">
        <v>340</v>
      </c>
      <c r="E152" s="86" t="s">
        <v>20</v>
      </c>
      <c r="F152" s="85" t="s">
        <v>3</v>
      </c>
      <c r="G152" s="86">
        <v>2017</v>
      </c>
      <c r="H152" s="85" t="s">
        <v>722</v>
      </c>
      <c r="I152" s="20"/>
      <c r="J152" s="20"/>
      <c r="K152" s="20" t="s">
        <v>1077</v>
      </c>
      <c r="L152" s="20" t="s">
        <v>1077</v>
      </c>
      <c r="M152" s="20"/>
      <c r="N152" s="20"/>
      <c r="O152" s="20"/>
      <c r="P152" s="15"/>
      <c r="Q152" s="9">
        <v>1</v>
      </c>
      <c r="R152" s="6">
        <v>1</v>
      </c>
      <c r="S152" s="6" t="str">
        <f t="shared" si="10"/>
        <v>11</v>
      </c>
      <c r="T152" s="6">
        <v>1</v>
      </c>
      <c r="U152" s="7">
        <v>2</v>
      </c>
      <c r="W152" s="6"/>
      <c r="X152" s="6"/>
    </row>
    <row r="153" spans="1:24" s="7" customFormat="1" ht="182" x14ac:dyDescent="0.15">
      <c r="A153" s="85">
        <v>3</v>
      </c>
      <c r="B153" s="85" t="s">
        <v>47</v>
      </c>
      <c r="C153" s="85" t="s">
        <v>387</v>
      </c>
      <c r="D153" s="85" t="s">
        <v>334</v>
      </c>
      <c r="E153" s="86" t="s">
        <v>42</v>
      </c>
      <c r="F153" s="85" t="s">
        <v>1</v>
      </c>
      <c r="G153" s="78">
        <v>2017</v>
      </c>
      <c r="H153" s="85" t="s">
        <v>1115</v>
      </c>
      <c r="I153" s="15"/>
      <c r="J153" s="15"/>
      <c r="K153" s="15" t="s">
        <v>1077</v>
      </c>
      <c r="L153" s="15" t="s">
        <v>1077</v>
      </c>
      <c r="M153" s="15"/>
      <c r="N153" s="15"/>
      <c r="O153" s="15"/>
      <c r="P153" s="15"/>
      <c r="Q153" s="10">
        <v>1</v>
      </c>
      <c r="R153" s="6">
        <v>1</v>
      </c>
      <c r="S153" s="6" t="str">
        <f t="shared" ref="S153:S184" si="11">CONCATENATE(Q153,R153)</f>
        <v>11</v>
      </c>
      <c r="T153" s="6">
        <v>1</v>
      </c>
      <c r="U153" s="7">
        <v>4</v>
      </c>
      <c r="W153" s="6"/>
      <c r="X153" s="6"/>
    </row>
    <row r="154" spans="1:24" s="7" customFormat="1" ht="42" x14ac:dyDescent="0.15">
      <c r="A154" s="85">
        <v>3</v>
      </c>
      <c r="B154" s="85" t="s">
        <v>107</v>
      </c>
      <c r="C154" s="85" t="s">
        <v>385</v>
      </c>
      <c r="D154" s="85" t="s">
        <v>334</v>
      </c>
      <c r="E154" s="86" t="s">
        <v>42</v>
      </c>
      <c r="F154" s="85" t="s">
        <v>9</v>
      </c>
      <c r="G154" s="78">
        <v>2017</v>
      </c>
      <c r="H154" s="85" t="s">
        <v>1122</v>
      </c>
      <c r="I154" s="15"/>
      <c r="J154" s="15"/>
      <c r="K154" s="15"/>
      <c r="L154" s="15"/>
      <c r="M154" s="15"/>
      <c r="N154" s="15"/>
      <c r="O154" s="15"/>
      <c r="P154" s="15"/>
      <c r="Q154" s="10">
        <v>0</v>
      </c>
      <c r="R154" s="6">
        <v>1</v>
      </c>
      <c r="S154" s="6" t="str">
        <f t="shared" si="11"/>
        <v>01</v>
      </c>
      <c r="T154" s="6"/>
      <c r="U154" s="6"/>
      <c r="W154" s="6"/>
      <c r="X154" s="6"/>
    </row>
    <row r="155" spans="1:24" s="7" customFormat="1" ht="154" x14ac:dyDescent="0.15">
      <c r="A155" s="85">
        <v>3</v>
      </c>
      <c r="B155" s="85" t="s">
        <v>108</v>
      </c>
      <c r="C155" s="85" t="s">
        <v>386</v>
      </c>
      <c r="D155" s="85" t="s">
        <v>334</v>
      </c>
      <c r="E155" s="86" t="s">
        <v>42</v>
      </c>
      <c r="F155" s="85" t="s">
        <v>3</v>
      </c>
      <c r="G155" s="78">
        <v>2017</v>
      </c>
      <c r="H155" s="85" t="s">
        <v>1028</v>
      </c>
      <c r="I155" s="20"/>
      <c r="J155" s="20"/>
      <c r="K155" s="20"/>
      <c r="L155" s="20"/>
      <c r="M155" s="20"/>
      <c r="N155" s="20"/>
      <c r="O155" s="20"/>
      <c r="P155" s="15"/>
      <c r="Q155" s="10">
        <v>0</v>
      </c>
      <c r="R155" s="6">
        <v>1</v>
      </c>
      <c r="S155" s="6" t="str">
        <f t="shared" si="11"/>
        <v>01</v>
      </c>
      <c r="T155" s="6"/>
      <c r="U155" s="6"/>
      <c r="W155" s="6"/>
      <c r="X155" s="6"/>
    </row>
    <row r="156" spans="1:24" s="7" customFormat="1" ht="358" x14ac:dyDescent="0.15">
      <c r="A156" s="85">
        <v>3</v>
      </c>
      <c r="B156" s="85" t="s">
        <v>255</v>
      </c>
      <c r="C156" s="85" t="s">
        <v>504</v>
      </c>
      <c r="D156" s="85" t="s">
        <v>175</v>
      </c>
      <c r="E156" s="86">
        <v>110</v>
      </c>
      <c r="F156" s="85">
        <v>2</v>
      </c>
      <c r="G156" s="86">
        <v>2016</v>
      </c>
      <c r="H156" s="85" t="s">
        <v>1108</v>
      </c>
      <c r="I156" s="20"/>
      <c r="J156" s="20"/>
      <c r="K156" s="20"/>
      <c r="L156" s="20"/>
      <c r="M156" s="20"/>
      <c r="N156" s="20"/>
      <c r="O156" s="20"/>
      <c r="P156" s="15" t="s">
        <v>695</v>
      </c>
      <c r="Q156" s="6">
        <v>0</v>
      </c>
      <c r="R156" s="6">
        <v>1</v>
      </c>
      <c r="S156" s="6" t="str">
        <f t="shared" si="11"/>
        <v>01</v>
      </c>
      <c r="T156" s="6"/>
      <c r="U156" s="6"/>
      <c r="W156" s="6"/>
      <c r="X156" s="6"/>
    </row>
    <row r="157" spans="1:24" s="7" customFormat="1" ht="98" x14ac:dyDescent="0.15">
      <c r="A157" s="85">
        <v>3</v>
      </c>
      <c r="B157" s="85" t="s">
        <v>217</v>
      </c>
      <c r="C157" s="85" t="s">
        <v>508</v>
      </c>
      <c r="D157" s="85" t="s">
        <v>328</v>
      </c>
      <c r="E157" s="86">
        <v>92</v>
      </c>
      <c r="F157" s="85">
        <v>5</v>
      </c>
      <c r="G157" s="78">
        <v>2016</v>
      </c>
      <c r="H157" s="85" t="s">
        <v>1097</v>
      </c>
      <c r="I157" s="15"/>
      <c r="J157" s="15"/>
      <c r="K157" s="15" t="s">
        <v>1077</v>
      </c>
      <c r="L157" s="15"/>
      <c r="M157" s="15"/>
      <c r="N157" s="15"/>
      <c r="O157" s="15"/>
      <c r="P157" s="15"/>
      <c r="Q157" s="10">
        <v>1</v>
      </c>
      <c r="R157" s="6">
        <v>1</v>
      </c>
      <c r="S157" s="6" t="str">
        <f t="shared" si="11"/>
        <v>11</v>
      </c>
      <c r="T157" s="6">
        <v>0</v>
      </c>
      <c r="U157" s="7">
        <v>1</v>
      </c>
      <c r="W157" s="6"/>
      <c r="X157" s="6"/>
    </row>
    <row r="158" spans="1:24" s="7" customFormat="1" ht="98" x14ac:dyDescent="0.15">
      <c r="A158" s="85">
        <v>3</v>
      </c>
      <c r="B158" s="85" t="s">
        <v>210</v>
      </c>
      <c r="C158" s="85" t="s">
        <v>507</v>
      </c>
      <c r="D158" s="85" t="s">
        <v>328</v>
      </c>
      <c r="E158" s="86">
        <v>92</v>
      </c>
      <c r="F158" s="85">
        <v>3</v>
      </c>
      <c r="G158" s="78">
        <v>2016</v>
      </c>
      <c r="H158" s="85" t="s">
        <v>1100</v>
      </c>
      <c r="I158" s="15"/>
      <c r="J158" s="20" t="s">
        <v>688</v>
      </c>
      <c r="K158" s="15"/>
      <c r="L158" s="15" t="s">
        <v>1077</v>
      </c>
      <c r="M158" s="15" t="s">
        <v>1077</v>
      </c>
      <c r="N158" s="15"/>
      <c r="O158" s="15"/>
      <c r="P158" s="15"/>
      <c r="Q158" s="10">
        <v>1</v>
      </c>
      <c r="R158" s="6">
        <v>1</v>
      </c>
      <c r="S158" s="6" t="str">
        <f t="shared" si="11"/>
        <v>11</v>
      </c>
      <c r="T158" s="6">
        <v>1</v>
      </c>
      <c r="U158" s="7">
        <v>3</v>
      </c>
      <c r="W158" s="6"/>
      <c r="X158" s="6"/>
    </row>
    <row r="159" spans="1:24" s="7" customFormat="1" ht="56" x14ac:dyDescent="0.15">
      <c r="A159" s="85">
        <v>3</v>
      </c>
      <c r="B159" s="85" t="s">
        <v>227</v>
      </c>
      <c r="C159" s="85" t="s">
        <v>693</v>
      </c>
      <c r="D159" s="85" t="s">
        <v>328</v>
      </c>
      <c r="E159" s="86">
        <v>92</v>
      </c>
      <c r="F159" s="85">
        <v>5</v>
      </c>
      <c r="G159" s="78">
        <v>2016</v>
      </c>
      <c r="H159" s="85" t="s">
        <v>705</v>
      </c>
      <c r="I159" s="15"/>
      <c r="J159" s="15"/>
      <c r="K159" s="15"/>
      <c r="L159" s="15"/>
      <c r="M159" s="15" t="s">
        <v>1077</v>
      </c>
      <c r="N159" s="15"/>
      <c r="O159" s="15"/>
      <c r="P159" s="15"/>
      <c r="Q159" s="10">
        <v>1</v>
      </c>
      <c r="R159" s="6">
        <v>1</v>
      </c>
      <c r="S159" s="6" t="str">
        <f t="shared" si="11"/>
        <v>11</v>
      </c>
      <c r="T159" s="6">
        <v>0</v>
      </c>
      <c r="U159" s="7">
        <v>1</v>
      </c>
      <c r="W159" s="6"/>
      <c r="X159" s="6"/>
    </row>
    <row r="160" spans="1:24" s="7" customFormat="1" ht="56" x14ac:dyDescent="0.15">
      <c r="A160" s="85">
        <v>3</v>
      </c>
      <c r="B160" s="85" t="s">
        <v>231</v>
      </c>
      <c r="C160" s="85" t="s">
        <v>509</v>
      </c>
      <c r="D160" s="85" t="s">
        <v>328</v>
      </c>
      <c r="E160" s="86">
        <v>92</v>
      </c>
      <c r="F160" s="85">
        <v>6</v>
      </c>
      <c r="G160" s="78">
        <v>2016</v>
      </c>
      <c r="H160" s="85" t="s">
        <v>729</v>
      </c>
      <c r="I160" s="15"/>
      <c r="J160" s="15"/>
      <c r="K160" s="15"/>
      <c r="L160" s="15"/>
      <c r="M160" s="15"/>
      <c r="N160" s="15"/>
      <c r="O160" s="15"/>
      <c r="P160" s="15"/>
      <c r="Q160" s="10">
        <v>0</v>
      </c>
      <c r="R160" s="9">
        <v>1</v>
      </c>
      <c r="S160" s="6" t="str">
        <f t="shared" si="11"/>
        <v>01</v>
      </c>
      <c r="T160" s="6"/>
      <c r="U160" s="6"/>
      <c r="W160" s="6"/>
      <c r="X160" s="6"/>
    </row>
    <row r="161" spans="1:24" s="7" customFormat="1" ht="56" x14ac:dyDescent="0.15">
      <c r="A161" s="85">
        <v>3</v>
      </c>
      <c r="B161" s="85" t="s">
        <v>61</v>
      </c>
      <c r="C161" s="85" t="s">
        <v>493</v>
      </c>
      <c r="D161" s="85" t="s">
        <v>329</v>
      </c>
      <c r="E161" s="86">
        <v>41</v>
      </c>
      <c r="F161" s="85">
        <v>3</v>
      </c>
      <c r="G161" s="86">
        <v>2016</v>
      </c>
      <c r="H161" s="85" t="s">
        <v>707</v>
      </c>
      <c r="I161" s="15" t="s">
        <v>1077</v>
      </c>
      <c r="J161" s="15"/>
      <c r="K161" s="15"/>
      <c r="L161" s="15"/>
      <c r="M161" s="15"/>
      <c r="N161" s="15"/>
      <c r="O161" s="15"/>
      <c r="P161" s="15"/>
      <c r="Q161" s="10">
        <v>1</v>
      </c>
      <c r="R161" s="6">
        <v>1</v>
      </c>
      <c r="S161" s="6" t="str">
        <f t="shared" si="11"/>
        <v>11</v>
      </c>
      <c r="T161" s="6">
        <v>0</v>
      </c>
      <c r="U161" s="7">
        <v>1</v>
      </c>
      <c r="W161" s="6"/>
      <c r="X161" s="6"/>
    </row>
    <row r="162" spans="1:24" s="7" customFormat="1" ht="84" x14ac:dyDescent="0.15">
      <c r="A162" s="85">
        <v>3</v>
      </c>
      <c r="B162" s="85" t="s">
        <v>95</v>
      </c>
      <c r="C162" s="85" t="s">
        <v>510</v>
      </c>
      <c r="D162" s="85" t="s">
        <v>329</v>
      </c>
      <c r="E162" s="86">
        <v>40</v>
      </c>
      <c r="F162" s="85">
        <v>4</v>
      </c>
      <c r="G162" s="86">
        <v>2016</v>
      </c>
      <c r="H162" s="85" t="s">
        <v>708</v>
      </c>
      <c r="I162" s="15"/>
      <c r="J162" s="15"/>
      <c r="K162" s="15"/>
      <c r="L162" s="15"/>
      <c r="M162" s="15"/>
      <c r="N162" s="15"/>
      <c r="O162" s="15"/>
      <c r="P162" s="15" t="s">
        <v>695</v>
      </c>
      <c r="Q162" s="10">
        <v>1</v>
      </c>
      <c r="R162" s="6">
        <v>1</v>
      </c>
      <c r="S162" s="6" t="str">
        <f t="shared" si="11"/>
        <v>11</v>
      </c>
      <c r="T162" s="6">
        <v>0</v>
      </c>
      <c r="U162" s="7">
        <v>1</v>
      </c>
      <c r="W162" s="6"/>
      <c r="X162" s="6"/>
    </row>
    <row r="163" spans="1:24" s="7" customFormat="1" ht="126" x14ac:dyDescent="0.15">
      <c r="A163" s="85">
        <v>3</v>
      </c>
      <c r="B163" s="85" t="s">
        <v>67</v>
      </c>
      <c r="C163" s="85" t="s">
        <v>1388</v>
      </c>
      <c r="D163" s="85" t="s">
        <v>329</v>
      </c>
      <c r="E163" s="86">
        <v>41</v>
      </c>
      <c r="F163" s="85">
        <v>2</v>
      </c>
      <c r="G163" s="86">
        <v>2016</v>
      </c>
      <c r="H163" s="85" t="s">
        <v>730</v>
      </c>
      <c r="I163" s="15"/>
      <c r="J163" s="15"/>
      <c r="K163" s="15"/>
      <c r="L163" s="15"/>
      <c r="M163" s="15"/>
      <c r="N163" s="15"/>
      <c r="O163" s="15"/>
      <c r="P163" s="15"/>
      <c r="Q163" s="10">
        <v>0</v>
      </c>
      <c r="R163" s="6">
        <v>1</v>
      </c>
      <c r="S163" s="6" t="str">
        <f t="shared" si="11"/>
        <v>01</v>
      </c>
      <c r="T163" s="6"/>
      <c r="U163" s="6"/>
      <c r="W163" s="6"/>
      <c r="X163" s="6"/>
    </row>
    <row r="164" spans="1:24" s="7" customFormat="1" ht="182" x14ac:dyDescent="0.15">
      <c r="A164" s="85">
        <v>3</v>
      </c>
      <c r="B164" s="85" t="s">
        <v>177</v>
      </c>
      <c r="C164" s="85" t="s">
        <v>511</v>
      </c>
      <c r="D164" s="85" t="s">
        <v>331</v>
      </c>
      <c r="E164" s="86">
        <v>60</v>
      </c>
      <c r="F164" s="85">
        <v>3</v>
      </c>
      <c r="G164" s="78">
        <v>2016</v>
      </c>
      <c r="H164" s="85" t="s">
        <v>1112</v>
      </c>
      <c r="I164" s="15"/>
      <c r="J164" s="15" t="s">
        <v>1077</v>
      </c>
      <c r="K164" s="15"/>
      <c r="L164" s="15"/>
      <c r="M164" s="15"/>
      <c r="N164" s="15" t="s">
        <v>1077</v>
      </c>
      <c r="O164" s="15"/>
      <c r="P164" s="15"/>
      <c r="Q164" s="6">
        <v>1</v>
      </c>
      <c r="R164" s="6">
        <v>1</v>
      </c>
      <c r="S164" s="6" t="str">
        <f t="shared" si="11"/>
        <v>11</v>
      </c>
      <c r="T164" s="6">
        <v>0</v>
      </c>
      <c r="U164" s="33">
        <v>1</v>
      </c>
      <c r="W164" s="6"/>
      <c r="X164" s="6"/>
    </row>
    <row r="165" spans="1:24" s="7" customFormat="1" ht="42" x14ac:dyDescent="0.15">
      <c r="A165" s="85">
        <v>3</v>
      </c>
      <c r="B165" s="85" t="s">
        <v>602</v>
      </c>
      <c r="C165" s="85" t="s">
        <v>601</v>
      </c>
      <c r="D165" s="85" t="s">
        <v>338</v>
      </c>
      <c r="E165" s="86">
        <v>18</v>
      </c>
      <c r="F165" s="85">
        <v>4</v>
      </c>
      <c r="G165" s="86">
        <v>2016</v>
      </c>
      <c r="H165" s="85" t="s">
        <v>701</v>
      </c>
      <c r="I165" s="15"/>
      <c r="J165" s="15"/>
      <c r="K165" s="15" t="s">
        <v>1077</v>
      </c>
      <c r="L165" s="15"/>
      <c r="M165" s="15"/>
      <c r="N165" s="15"/>
      <c r="O165" s="15"/>
      <c r="P165" s="15"/>
      <c r="Q165" s="10">
        <v>1</v>
      </c>
      <c r="R165" s="6">
        <v>1</v>
      </c>
      <c r="S165" s="6" t="str">
        <f t="shared" si="11"/>
        <v>11</v>
      </c>
      <c r="T165" s="6">
        <v>0</v>
      </c>
      <c r="U165" s="7">
        <v>1</v>
      </c>
      <c r="W165" s="6"/>
      <c r="X165" s="6"/>
    </row>
    <row r="166" spans="1:24" s="7" customFormat="1" ht="319" x14ac:dyDescent="0.15">
      <c r="A166" s="85">
        <v>3</v>
      </c>
      <c r="B166" s="85" t="s">
        <v>733</v>
      </c>
      <c r="C166" s="85" t="s">
        <v>526</v>
      </c>
      <c r="D166" s="85" t="s">
        <v>335</v>
      </c>
      <c r="E166" s="86" t="s">
        <v>10</v>
      </c>
      <c r="F166" s="85" t="s">
        <v>1</v>
      </c>
      <c r="G166" s="78">
        <v>2016</v>
      </c>
      <c r="H166" s="85" t="s">
        <v>732</v>
      </c>
      <c r="I166" s="15"/>
      <c r="J166" s="15"/>
      <c r="K166" s="15"/>
      <c r="L166" s="15"/>
      <c r="M166" s="15"/>
      <c r="N166" s="15"/>
      <c r="O166" s="15"/>
      <c r="P166" s="15"/>
      <c r="Q166" s="10">
        <v>0</v>
      </c>
      <c r="R166" s="6">
        <v>1</v>
      </c>
      <c r="S166" s="6" t="str">
        <f t="shared" si="11"/>
        <v>01</v>
      </c>
      <c r="T166" s="6"/>
      <c r="U166" s="6"/>
      <c r="W166" s="6"/>
      <c r="X166" s="6"/>
    </row>
    <row r="167" spans="1:24" s="7" customFormat="1" ht="70" x14ac:dyDescent="0.15">
      <c r="A167" s="85">
        <v>3</v>
      </c>
      <c r="B167" s="85" t="s">
        <v>603</v>
      </c>
      <c r="C167" s="85" t="s">
        <v>604</v>
      </c>
      <c r="D167" s="85" t="s">
        <v>340</v>
      </c>
      <c r="E167" s="86">
        <v>23</v>
      </c>
      <c r="F167" s="85">
        <v>3</v>
      </c>
      <c r="G167" s="86">
        <v>2016</v>
      </c>
      <c r="H167" s="85" t="s">
        <v>721</v>
      </c>
      <c r="I167" s="15"/>
      <c r="J167" s="15"/>
      <c r="K167" s="15"/>
      <c r="L167" s="15" t="s">
        <v>1077</v>
      </c>
      <c r="M167" s="15"/>
      <c r="N167" s="15"/>
      <c r="O167" s="15"/>
      <c r="P167" s="15"/>
      <c r="Q167" s="10">
        <v>1</v>
      </c>
      <c r="R167" s="10">
        <v>1</v>
      </c>
      <c r="S167" s="6" t="str">
        <f t="shared" si="11"/>
        <v>11</v>
      </c>
      <c r="T167" s="6">
        <v>0</v>
      </c>
      <c r="U167" s="7">
        <v>1</v>
      </c>
      <c r="W167" s="6"/>
      <c r="X167" s="6"/>
    </row>
    <row r="168" spans="1:24" s="7" customFormat="1" ht="84" x14ac:dyDescent="0.15">
      <c r="A168" s="85">
        <v>3</v>
      </c>
      <c r="B168" s="85" t="s">
        <v>54</v>
      </c>
      <c r="C168" s="85" t="s">
        <v>512</v>
      </c>
      <c r="D168" s="85" t="s">
        <v>334</v>
      </c>
      <c r="E168" s="86" t="s">
        <v>26</v>
      </c>
      <c r="F168" s="85" t="s">
        <v>4</v>
      </c>
      <c r="G168" s="78">
        <v>2016</v>
      </c>
      <c r="H168" s="85" t="s">
        <v>718</v>
      </c>
      <c r="I168" s="15" t="s">
        <v>1077</v>
      </c>
      <c r="J168" s="15"/>
      <c r="K168" s="15"/>
      <c r="L168" s="15"/>
      <c r="M168" s="15" t="s">
        <v>1077</v>
      </c>
      <c r="N168" s="15"/>
      <c r="O168" s="15"/>
      <c r="P168" s="15"/>
      <c r="Q168" s="10">
        <v>1</v>
      </c>
      <c r="R168" s="6">
        <v>1</v>
      </c>
      <c r="S168" s="6" t="str">
        <f t="shared" si="11"/>
        <v>11</v>
      </c>
      <c r="T168" s="6">
        <v>0</v>
      </c>
      <c r="U168" s="7">
        <v>2</v>
      </c>
      <c r="W168" s="6"/>
      <c r="X168" s="6"/>
    </row>
    <row r="169" spans="1:24" s="7" customFormat="1" ht="182" x14ac:dyDescent="0.15">
      <c r="A169" s="76">
        <v>3</v>
      </c>
      <c r="B169" s="78" t="s">
        <v>866</v>
      </c>
      <c r="C169" s="76" t="s">
        <v>867</v>
      </c>
      <c r="D169" s="76" t="s">
        <v>332</v>
      </c>
      <c r="E169" s="79">
        <v>25</v>
      </c>
      <c r="F169" s="76">
        <v>4</v>
      </c>
      <c r="G169" s="79">
        <v>2016</v>
      </c>
      <c r="H169" s="78" t="s">
        <v>1119</v>
      </c>
      <c r="I169" s="28" t="s">
        <v>1077</v>
      </c>
      <c r="J169" s="28" t="s">
        <v>1077</v>
      </c>
      <c r="K169" s="28" t="s">
        <v>1077</v>
      </c>
      <c r="L169" s="28"/>
      <c r="M169" s="29"/>
      <c r="N169" s="29"/>
      <c r="O169" s="29"/>
      <c r="P169" s="3"/>
      <c r="Q169" s="1">
        <v>1</v>
      </c>
      <c r="R169" s="6">
        <v>1</v>
      </c>
      <c r="S169" s="6" t="str">
        <f t="shared" si="11"/>
        <v>11</v>
      </c>
      <c r="T169">
        <v>0</v>
      </c>
      <c r="U169" s="7">
        <v>3</v>
      </c>
      <c r="W169" s="6"/>
      <c r="X169" s="6"/>
    </row>
    <row r="170" spans="1:24" s="7" customFormat="1" ht="112" x14ac:dyDescent="0.15">
      <c r="A170" s="76">
        <v>3</v>
      </c>
      <c r="B170" s="78" t="s">
        <v>868</v>
      </c>
      <c r="C170" s="78" t="s">
        <v>869</v>
      </c>
      <c r="D170" s="76" t="s">
        <v>332</v>
      </c>
      <c r="E170" s="79">
        <v>25</v>
      </c>
      <c r="F170" s="76">
        <v>3</v>
      </c>
      <c r="G170" s="79">
        <v>2016</v>
      </c>
      <c r="H170" s="78" t="s">
        <v>1003</v>
      </c>
      <c r="I170" s="28"/>
      <c r="J170" s="28"/>
      <c r="K170" s="28"/>
      <c r="L170" s="28"/>
      <c r="M170" s="28"/>
      <c r="N170" s="28"/>
      <c r="O170" s="28"/>
      <c r="P170" s="3"/>
      <c r="Q170" s="1">
        <v>1</v>
      </c>
      <c r="R170" s="6">
        <v>1</v>
      </c>
      <c r="S170" s="6" t="str">
        <f t="shared" si="11"/>
        <v>11</v>
      </c>
      <c r="T170">
        <v>0</v>
      </c>
      <c r="U170" s="7">
        <v>3</v>
      </c>
      <c r="W170" s="6"/>
      <c r="X170" s="6"/>
    </row>
    <row r="171" spans="1:24" s="7" customFormat="1" ht="306" x14ac:dyDescent="0.15">
      <c r="A171" s="85">
        <v>3</v>
      </c>
      <c r="B171" s="85" t="s">
        <v>59</v>
      </c>
      <c r="C171" s="85" t="s">
        <v>513</v>
      </c>
      <c r="D171" s="85" t="s">
        <v>333</v>
      </c>
      <c r="E171" s="86">
        <v>68</v>
      </c>
      <c r="F171" s="85">
        <v>3</v>
      </c>
      <c r="G171" s="86">
        <v>2016</v>
      </c>
      <c r="H171" s="85" t="s">
        <v>712</v>
      </c>
      <c r="I171" s="15"/>
      <c r="J171" s="15"/>
      <c r="K171" s="15"/>
      <c r="L171" s="15" t="s">
        <v>1077</v>
      </c>
      <c r="M171" s="15"/>
      <c r="N171" s="15" t="s">
        <v>1077</v>
      </c>
      <c r="O171" s="15"/>
      <c r="P171" s="15"/>
      <c r="Q171" s="10">
        <v>1</v>
      </c>
      <c r="R171" s="6">
        <v>1</v>
      </c>
      <c r="S171" s="6" t="str">
        <f t="shared" si="11"/>
        <v>11</v>
      </c>
      <c r="T171" s="6">
        <v>1</v>
      </c>
      <c r="U171" s="7">
        <v>1</v>
      </c>
      <c r="W171" s="6"/>
      <c r="X171" s="6"/>
    </row>
    <row r="172" spans="1:24" s="7" customFormat="1" ht="84" x14ac:dyDescent="0.15">
      <c r="A172" s="85">
        <v>3</v>
      </c>
      <c r="B172" s="85" t="s">
        <v>147</v>
      </c>
      <c r="C172" s="85" t="s">
        <v>1178</v>
      </c>
      <c r="D172" s="85" t="s">
        <v>337</v>
      </c>
      <c r="E172" s="86">
        <v>59</v>
      </c>
      <c r="F172" s="85">
        <v>1</v>
      </c>
      <c r="G172" s="78">
        <v>2015</v>
      </c>
      <c r="H172" s="85" t="s">
        <v>703</v>
      </c>
      <c r="I172" s="15"/>
      <c r="J172" s="15"/>
      <c r="K172" s="15" t="s">
        <v>1077</v>
      </c>
      <c r="L172" s="15"/>
      <c r="M172" s="15"/>
      <c r="N172" s="15"/>
      <c r="O172" s="15"/>
      <c r="P172" s="15"/>
      <c r="Q172" s="10">
        <v>1</v>
      </c>
      <c r="R172" s="6">
        <v>1</v>
      </c>
      <c r="S172" s="6" t="str">
        <f t="shared" si="11"/>
        <v>11</v>
      </c>
      <c r="T172" s="6">
        <v>0</v>
      </c>
      <c r="U172" s="7">
        <v>1</v>
      </c>
      <c r="W172" s="6"/>
      <c r="X172" s="6"/>
    </row>
    <row r="173" spans="1:24" s="7" customFormat="1" ht="70" x14ac:dyDescent="0.15">
      <c r="A173" s="85">
        <v>3</v>
      </c>
      <c r="B173" s="85" t="s">
        <v>113</v>
      </c>
      <c r="C173" s="85" t="s">
        <v>514</v>
      </c>
      <c r="D173" s="85" t="s">
        <v>330</v>
      </c>
      <c r="E173" s="86">
        <v>21</v>
      </c>
      <c r="F173" s="85">
        <v>4</v>
      </c>
      <c r="G173" s="86">
        <v>2015</v>
      </c>
      <c r="H173" s="78" t="s">
        <v>704</v>
      </c>
      <c r="I173" s="6"/>
      <c r="J173" s="6"/>
      <c r="K173" s="6" t="s">
        <v>1077</v>
      </c>
      <c r="L173" s="6"/>
      <c r="M173" s="10"/>
      <c r="N173" s="6" t="s">
        <v>1077</v>
      </c>
      <c r="O173" s="10"/>
      <c r="P173" s="6"/>
      <c r="Q173" s="9">
        <v>1</v>
      </c>
      <c r="R173" s="6">
        <v>1</v>
      </c>
      <c r="S173" s="6" t="str">
        <f t="shared" si="11"/>
        <v>11</v>
      </c>
      <c r="T173" s="6">
        <v>0</v>
      </c>
      <c r="U173" s="7">
        <v>1</v>
      </c>
      <c r="W173" s="6"/>
      <c r="X173" s="6"/>
    </row>
    <row r="174" spans="1:24" s="7" customFormat="1" ht="182" x14ac:dyDescent="0.15">
      <c r="A174" s="85">
        <v>3</v>
      </c>
      <c r="B174" s="85" t="s">
        <v>200</v>
      </c>
      <c r="C174" s="85" t="s">
        <v>516</v>
      </c>
      <c r="D174" s="85" t="s">
        <v>336</v>
      </c>
      <c r="E174" s="86">
        <v>21</v>
      </c>
      <c r="F174" s="85">
        <v>2</v>
      </c>
      <c r="G174" s="86">
        <v>2015</v>
      </c>
      <c r="H174" s="85" t="s">
        <v>1120</v>
      </c>
      <c r="I174" s="15"/>
      <c r="J174" s="15"/>
      <c r="K174" s="15"/>
      <c r="L174" s="15" t="s">
        <v>1077</v>
      </c>
      <c r="M174" s="15" t="s">
        <v>1077</v>
      </c>
      <c r="N174" s="15" t="s">
        <v>1077</v>
      </c>
      <c r="O174" s="15"/>
      <c r="P174" s="15"/>
      <c r="Q174" s="6">
        <v>1</v>
      </c>
      <c r="R174" s="6">
        <v>1</v>
      </c>
      <c r="S174" s="6" t="str">
        <f t="shared" si="11"/>
        <v>11</v>
      </c>
      <c r="T174" s="6">
        <v>1</v>
      </c>
      <c r="U174" s="7" t="s">
        <v>727</v>
      </c>
      <c r="W174" s="6"/>
      <c r="X174" s="6"/>
    </row>
    <row r="175" spans="1:24" s="7" customFormat="1" ht="112" x14ac:dyDescent="0.15">
      <c r="A175" s="85">
        <v>3</v>
      </c>
      <c r="B175" s="85" t="s">
        <v>230</v>
      </c>
      <c r="C175" s="85" t="s">
        <v>517</v>
      </c>
      <c r="D175" s="85" t="s">
        <v>328</v>
      </c>
      <c r="E175" s="86">
        <v>91</v>
      </c>
      <c r="F175" s="85">
        <v>1</v>
      </c>
      <c r="G175" s="78">
        <v>2015</v>
      </c>
      <c r="H175" s="85" t="s">
        <v>692</v>
      </c>
      <c r="I175" s="15"/>
      <c r="J175" s="15"/>
      <c r="K175" s="15"/>
      <c r="L175" s="15" t="s">
        <v>1077</v>
      </c>
      <c r="M175" s="15" t="s">
        <v>1077</v>
      </c>
      <c r="N175" s="15"/>
      <c r="O175" s="15"/>
      <c r="P175" s="15"/>
      <c r="Q175" s="10">
        <v>1</v>
      </c>
      <c r="R175" s="6">
        <v>1</v>
      </c>
      <c r="S175" s="6" t="str">
        <f t="shared" si="11"/>
        <v>11</v>
      </c>
      <c r="T175" s="6">
        <v>1</v>
      </c>
      <c r="U175" s="7">
        <v>10</v>
      </c>
      <c r="W175" s="6"/>
      <c r="X175" s="6"/>
    </row>
    <row r="176" spans="1:24" s="7" customFormat="1" ht="98" x14ac:dyDescent="0.15">
      <c r="A176" s="85">
        <v>3</v>
      </c>
      <c r="B176" s="85" t="s">
        <v>166</v>
      </c>
      <c r="C176" s="85" t="s">
        <v>518</v>
      </c>
      <c r="D176" s="85" t="s">
        <v>339</v>
      </c>
      <c r="E176" s="86">
        <v>29</v>
      </c>
      <c r="F176" s="85">
        <v>4</v>
      </c>
      <c r="G176" s="86">
        <v>2015</v>
      </c>
      <c r="H176" s="85" t="s">
        <v>1068</v>
      </c>
      <c r="I176" s="20"/>
      <c r="J176" s="20"/>
      <c r="K176" s="20"/>
      <c r="L176" s="20" t="s">
        <v>1077</v>
      </c>
      <c r="M176" s="20" t="s">
        <v>1077</v>
      </c>
      <c r="N176" s="20"/>
      <c r="O176" s="20"/>
      <c r="P176" s="15"/>
      <c r="Q176" s="11">
        <v>1</v>
      </c>
      <c r="R176" s="6">
        <v>1</v>
      </c>
      <c r="S176" s="6" t="str">
        <f t="shared" si="11"/>
        <v>11</v>
      </c>
      <c r="T176" s="6">
        <v>1</v>
      </c>
      <c r="U176" s="33">
        <v>12</v>
      </c>
      <c r="W176" s="6"/>
      <c r="X176" s="6"/>
    </row>
    <row r="177" spans="1:47" s="7" customFormat="1" ht="168" x14ac:dyDescent="0.15">
      <c r="A177" s="85">
        <v>3</v>
      </c>
      <c r="B177" s="85" t="s">
        <v>163</v>
      </c>
      <c r="C177" s="85" t="s">
        <v>519</v>
      </c>
      <c r="D177" s="85" t="s">
        <v>338</v>
      </c>
      <c r="E177" s="86">
        <v>17</v>
      </c>
      <c r="F177" s="85">
        <v>2</v>
      </c>
      <c r="G177" s="78">
        <v>2015</v>
      </c>
      <c r="H177" s="85" t="s">
        <v>723</v>
      </c>
      <c r="I177" s="15"/>
      <c r="J177" s="15"/>
      <c r="K177" s="15"/>
      <c r="L177" s="15"/>
      <c r="M177" s="15" t="s">
        <v>1077</v>
      </c>
      <c r="N177" s="15"/>
      <c r="O177" s="15"/>
      <c r="P177" s="15"/>
      <c r="Q177" s="10">
        <v>1</v>
      </c>
      <c r="R177" s="6">
        <v>1</v>
      </c>
      <c r="S177" s="6" t="str">
        <f t="shared" si="11"/>
        <v>11</v>
      </c>
      <c r="T177" s="6">
        <v>0</v>
      </c>
      <c r="U177" s="7">
        <v>1</v>
      </c>
      <c r="W177" s="6"/>
      <c r="X177" s="6"/>
    </row>
    <row r="178" spans="1:47" s="7" customFormat="1" ht="70" x14ac:dyDescent="0.15">
      <c r="A178" s="85">
        <v>3</v>
      </c>
      <c r="B178" s="85" t="s">
        <v>48</v>
      </c>
      <c r="C178" s="85" t="s">
        <v>520</v>
      </c>
      <c r="D178" s="85" t="s">
        <v>334</v>
      </c>
      <c r="E178" s="86" t="s">
        <v>6</v>
      </c>
      <c r="F178" s="85" t="s">
        <v>1</v>
      </c>
      <c r="G178" s="78">
        <v>2015</v>
      </c>
      <c r="H178" s="85" t="s">
        <v>717</v>
      </c>
      <c r="I178" s="15"/>
      <c r="J178" s="15"/>
      <c r="K178" s="15" t="s">
        <v>1077</v>
      </c>
      <c r="L178" s="15"/>
      <c r="O178" s="15"/>
      <c r="P178" s="15"/>
      <c r="Q178" s="9">
        <v>1</v>
      </c>
      <c r="R178" s="6">
        <v>1</v>
      </c>
      <c r="S178" s="6" t="str">
        <f t="shared" si="11"/>
        <v>11</v>
      </c>
      <c r="T178" s="6">
        <v>0</v>
      </c>
      <c r="U178" s="7">
        <v>1</v>
      </c>
      <c r="W178" s="6"/>
      <c r="X178" s="3"/>
    </row>
    <row r="179" spans="1:47" s="7" customFormat="1" ht="112" x14ac:dyDescent="0.15">
      <c r="A179" s="85">
        <v>3</v>
      </c>
      <c r="B179" s="85" t="s">
        <v>199</v>
      </c>
      <c r="C179" s="85" t="s">
        <v>522</v>
      </c>
      <c r="D179" s="85" t="s">
        <v>336</v>
      </c>
      <c r="E179" s="86">
        <v>20</v>
      </c>
      <c r="F179" s="85">
        <v>4</v>
      </c>
      <c r="G179" s="86">
        <v>2014</v>
      </c>
      <c r="H179" s="85" t="s">
        <v>1086</v>
      </c>
      <c r="I179" s="15"/>
      <c r="J179" s="15"/>
      <c r="K179" s="15" t="s">
        <v>1077</v>
      </c>
      <c r="L179" s="15"/>
      <c r="M179" s="10"/>
      <c r="N179" s="10"/>
      <c r="O179" s="10"/>
      <c r="P179" s="15"/>
      <c r="Q179" s="10">
        <v>1</v>
      </c>
      <c r="R179" s="6">
        <v>1</v>
      </c>
      <c r="S179" s="6" t="str">
        <f t="shared" si="11"/>
        <v>11</v>
      </c>
      <c r="T179" s="6">
        <v>1</v>
      </c>
      <c r="U179" s="7">
        <v>3</v>
      </c>
      <c r="W179" s="6"/>
      <c r="X179"/>
    </row>
    <row r="180" spans="1:47" s="7" customFormat="1" ht="70" x14ac:dyDescent="0.15">
      <c r="A180" s="85">
        <v>3</v>
      </c>
      <c r="B180" s="85" t="s">
        <v>235</v>
      </c>
      <c r="C180" s="85" t="s">
        <v>523</v>
      </c>
      <c r="D180" s="85" t="s">
        <v>328</v>
      </c>
      <c r="E180" s="86" t="s">
        <v>36</v>
      </c>
      <c r="F180" s="85" t="s">
        <v>9</v>
      </c>
      <c r="G180" s="78">
        <v>2014</v>
      </c>
      <c r="H180" s="85" t="s">
        <v>690</v>
      </c>
      <c r="I180" s="15"/>
      <c r="J180" s="15"/>
      <c r="K180" s="15"/>
      <c r="L180" s="15" t="s">
        <v>1077</v>
      </c>
      <c r="M180" s="15"/>
      <c r="N180" s="15"/>
      <c r="O180" s="15"/>
      <c r="P180" s="15"/>
      <c r="Q180" s="10">
        <v>1</v>
      </c>
      <c r="R180" s="6">
        <v>1</v>
      </c>
      <c r="S180" s="6" t="str">
        <f t="shared" si="11"/>
        <v>11</v>
      </c>
      <c r="T180" s="6">
        <v>1</v>
      </c>
      <c r="U180" s="33">
        <v>1</v>
      </c>
      <c r="W180" s="6"/>
      <c r="X180"/>
    </row>
    <row r="181" spans="1:47" s="7" customFormat="1" ht="98" x14ac:dyDescent="0.15">
      <c r="A181" s="85">
        <v>3</v>
      </c>
      <c r="B181" s="85" t="s">
        <v>236</v>
      </c>
      <c r="C181" s="85" t="s">
        <v>524</v>
      </c>
      <c r="D181" s="85" t="s">
        <v>328</v>
      </c>
      <c r="E181" s="86" t="s">
        <v>36</v>
      </c>
      <c r="F181" s="85" t="s">
        <v>8</v>
      </c>
      <c r="G181" s="78">
        <v>2014</v>
      </c>
      <c r="H181" s="85" t="s">
        <v>1106</v>
      </c>
      <c r="I181" s="15"/>
      <c r="J181" s="15"/>
      <c r="K181" s="15" t="s">
        <v>1077</v>
      </c>
      <c r="L181" s="15"/>
      <c r="M181" s="15"/>
      <c r="N181" s="15" t="s">
        <v>1077</v>
      </c>
      <c r="O181" s="15"/>
      <c r="P181" s="15"/>
      <c r="Q181" s="10">
        <v>1</v>
      </c>
      <c r="R181" s="6">
        <v>1</v>
      </c>
      <c r="S181" s="6" t="str">
        <f t="shared" si="11"/>
        <v>11</v>
      </c>
      <c r="T181" s="6">
        <v>0</v>
      </c>
      <c r="U181" s="7">
        <v>2</v>
      </c>
      <c r="W181" s="6"/>
      <c r="X181"/>
    </row>
    <row r="182" spans="1:47" s="7" customFormat="1" ht="42" x14ac:dyDescent="0.15">
      <c r="A182" s="85">
        <v>3</v>
      </c>
      <c r="B182" s="85" t="s">
        <v>71</v>
      </c>
      <c r="C182" s="85" t="s">
        <v>495</v>
      </c>
      <c r="D182" s="85" t="s">
        <v>329</v>
      </c>
      <c r="E182" s="86">
        <v>39</v>
      </c>
      <c r="F182" s="85">
        <v>3</v>
      </c>
      <c r="G182" s="86">
        <v>2014</v>
      </c>
      <c r="H182" s="85" t="s">
        <v>1098</v>
      </c>
      <c r="I182" s="15"/>
      <c r="J182" s="15"/>
      <c r="K182" s="15" t="s">
        <v>1077</v>
      </c>
      <c r="L182" s="15" t="s">
        <v>1077</v>
      </c>
      <c r="M182" s="15"/>
      <c r="N182" s="15"/>
      <c r="O182" s="15"/>
      <c r="P182" s="15"/>
      <c r="Q182" s="10">
        <v>1</v>
      </c>
      <c r="R182" s="6">
        <v>1</v>
      </c>
      <c r="S182" s="6" t="str">
        <f t="shared" si="11"/>
        <v>11</v>
      </c>
      <c r="T182" s="6">
        <v>1</v>
      </c>
      <c r="U182" s="7">
        <v>1</v>
      </c>
      <c r="W182" s="6"/>
      <c r="X182"/>
    </row>
    <row r="183" spans="1:47" s="7" customFormat="1" ht="84" x14ac:dyDescent="0.15">
      <c r="A183" s="85">
        <v>3</v>
      </c>
      <c r="B183" s="85" t="s">
        <v>91</v>
      </c>
      <c r="C183" s="85" t="s">
        <v>525</v>
      </c>
      <c r="D183" s="85" t="s">
        <v>329</v>
      </c>
      <c r="E183" s="86">
        <v>39</v>
      </c>
      <c r="F183" s="85">
        <v>2</v>
      </c>
      <c r="G183" s="86">
        <v>2014</v>
      </c>
      <c r="H183" s="85" t="s">
        <v>1102</v>
      </c>
      <c r="I183" s="15"/>
      <c r="J183" s="15"/>
      <c r="K183" s="15"/>
      <c r="L183" s="15"/>
      <c r="M183" s="15"/>
      <c r="N183" s="15"/>
      <c r="O183" s="15"/>
      <c r="P183" s="15"/>
      <c r="Q183" s="10">
        <v>1</v>
      </c>
      <c r="R183" s="6">
        <v>1</v>
      </c>
      <c r="S183" s="6" t="str">
        <f t="shared" si="11"/>
        <v>11</v>
      </c>
      <c r="T183" s="6">
        <v>0</v>
      </c>
      <c r="U183" s="7">
        <v>1</v>
      </c>
      <c r="W183" s="6"/>
      <c r="X183"/>
    </row>
    <row r="184" spans="1:47" s="7" customFormat="1" ht="252" x14ac:dyDescent="0.15">
      <c r="A184" s="85">
        <v>3</v>
      </c>
      <c r="B184" s="85" t="s">
        <v>110</v>
      </c>
      <c r="C184" s="85" t="s">
        <v>527</v>
      </c>
      <c r="D184" s="85" t="s">
        <v>334</v>
      </c>
      <c r="E184" s="86" t="s">
        <v>2</v>
      </c>
      <c r="F184" s="85" t="s">
        <v>4</v>
      </c>
      <c r="G184" s="78">
        <v>2014</v>
      </c>
      <c r="H184" s="85" t="s">
        <v>1116</v>
      </c>
      <c r="I184" s="15"/>
      <c r="J184" s="15"/>
      <c r="K184" s="15" t="s">
        <v>1077</v>
      </c>
      <c r="L184" s="15" t="s">
        <v>1077</v>
      </c>
      <c r="M184" s="15"/>
      <c r="N184" s="15"/>
      <c r="O184" s="15"/>
      <c r="P184" s="15"/>
      <c r="Q184" s="9">
        <v>1</v>
      </c>
      <c r="R184" s="6">
        <v>1</v>
      </c>
      <c r="S184" s="6" t="str">
        <f t="shared" si="11"/>
        <v>11</v>
      </c>
      <c r="T184" s="6">
        <v>1</v>
      </c>
      <c r="U184" s="7">
        <v>5</v>
      </c>
      <c r="W184" s="6"/>
      <c r="X184"/>
    </row>
    <row r="185" spans="1:47" s="7" customFormat="1" ht="98" x14ac:dyDescent="0.15">
      <c r="A185" s="85">
        <v>3</v>
      </c>
      <c r="B185" s="85" t="s">
        <v>247</v>
      </c>
      <c r="C185" s="85" t="s">
        <v>531</v>
      </c>
      <c r="D185" s="85" t="s">
        <v>328</v>
      </c>
      <c r="E185" s="86" t="s">
        <v>29</v>
      </c>
      <c r="F185" s="85" t="s">
        <v>8</v>
      </c>
      <c r="G185" s="86">
        <v>2013</v>
      </c>
      <c r="H185" s="85" t="s">
        <v>700</v>
      </c>
      <c r="I185" s="15"/>
      <c r="J185" s="15" t="s">
        <v>1077</v>
      </c>
      <c r="K185" s="15"/>
      <c r="L185" s="15" t="s">
        <v>1077</v>
      </c>
      <c r="M185" s="15"/>
      <c r="N185" s="15"/>
      <c r="O185" s="15"/>
      <c r="P185" s="15"/>
      <c r="Q185" s="10">
        <v>1</v>
      </c>
      <c r="R185" s="6">
        <v>1</v>
      </c>
      <c r="S185" s="6" t="str">
        <f t="shared" ref="S185:S216" si="12">CONCATENATE(Q185,R185)</f>
        <v>11</v>
      </c>
      <c r="T185" s="6">
        <v>0</v>
      </c>
      <c r="U185" s="7">
        <v>1</v>
      </c>
      <c r="W185" s="6"/>
      <c r="X185" s="10"/>
    </row>
    <row r="186" spans="1:47" s="7" customFormat="1" ht="56" x14ac:dyDescent="0.15">
      <c r="A186" s="85">
        <v>3</v>
      </c>
      <c r="B186" s="85" t="s">
        <v>244</v>
      </c>
      <c r="C186" s="85" t="s">
        <v>530</v>
      </c>
      <c r="D186" s="85" t="s">
        <v>328</v>
      </c>
      <c r="E186" s="86" t="s">
        <v>29</v>
      </c>
      <c r="F186" s="85" t="s">
        <v>4</v>
      </c>
      <c r="G186" s="78">
        <v>2013</v>
      </c>
      <c r="H186" s="85" t="s">
        <v>706</v>
      </c>
      <c r="I186" s="15"/>
      <c r="J186" s="15"/>
      <c r="K186" s="15" t="s">
        <v>1077</v>
      </c>
      <c r="L186" s="15"/>
      <c r="M186" s="6"/>
      <c r="N186" s="6"/>
      <c r="O186" s="6"/>
      <c r="P186" s="15"/>
      <c r="Q186" s="10">
        <v>1</v>
      </c>
      <c r="R186" s="6">
        <v>1</v>
      </c>
      <c r="S186" s="6" t="str">
        <f t="shared" si="12"/>
        <v>11</v>
      </c>
      <c r="T186" s="6">
        <v>0</v>
      </c>
      <c r="U186" s="7">
        <v>1</v>
      </c>
      <c r="W186" s="6"/>
      <c r="X186" s="6"/>
      <c r="AJ186" s="12"/>
      <c r="AK186" s="12"/>
      <c r="AL186" s="12"/>
      <c r="AM186" s="12"/>
      <c r="AN186" s="12"/>
      <c r="AO186" s="12"/>
      <c r="AP186" s="12"/>
      <c r="AQ186" s="12"/>
      <c r="AR186" s="12"/>
      <c r="AS186" s="12"/>
      <c r="AT186" s="12"/>
      <c r="AU186" s="12"/>
    </row>
    <row r="187" spans="1:47" s="7" customFormat="1" ht="140" x14ac:dyDescent="0.15">
      <c r="A187" s="85">
        <v>3</v>
      </c>
      <c r="B187" s="85" t="s">
        <v>57</v>
      </c>
      <c r="C187" s="85" t="s">
        <v>532</v>
      </c>
      <c r="D187" s="85" t="s">
        <v>329</v>
      </c>
      <c r="E187" s="86">
        <v>37</v>
      </c>
      <c r="F187" s="85">
        <v>4</v>
      </c>
      <c r="G187" s="86">
        <v>2013</v>
      </c>
      <c r="H187" s="85" t="s">
        <v>709</v>
      </c>
      <c r="I187" s="15" t="s">
        <v>1077</v>
      </c>
      <c r="J187" s="15"/>
      <c r="K187" s="15"/>
      <c r="L187" s="15"/>
      <c r="M187" s="15" t="s">
        <v>1077</v>
      </c>
      <c r="N187" s="15"/>
      <c r="O187" s="15"/>
      <c r="P187" s="15"/>
      <c r="Q187" s="6">
        <v>1</v>
      </c>
      <c r="R187" s="6">
        <v>1</v>
      </c>
      <c r="S187" s="6" t="str">
        <f t="shared" si="12"/>
        <v>11</v>
      </c>
      <c r="T187" s="6">
        <v>0</v>
      </c>
      <c r="U187" s="7">
        <v>3</v>
      </c>
      <c r="W187" s="6"/>
      <c r="X187" s="6"/>
      <c r="AA187" s="12"/>
      <c r="AB187" s="12"/>
      <c r="AC187" s="12"/>
      <c r="AD187" s="12"/>
      <c r="AE187" s="12"/>
      <c r="AH187" s="12"/>
    </row>
    <row r="188" spans="1:47" s="7" customFormat="1" ht="112" x14ac:dyDescent="0.15">
      <c r="A188" s="85">
        <v>3</v>
      </c>
      <c r="B188" s="85" t="s">
        <v>180</v>
      </c>
      <c r="C188" s="85" t="s">
        <v>533</v>
      </c>
      <c r="D188" s="85" t="s">
        <v>331</v>
      </c>
      <c r="E188" s="86">
        <v>57</v>
      </c>
      <c r="F188" s="85">
        <v>4</v>
      </c>
      <c r="G188" s="78">
        <v>2013</v>
      </c>
      <c r="H188" s="85" t="s">
        <v>731</v>
      </c>
      <c r="I188" s="15"/>
      <c r="J188" s="15"/>
      <c r="K188" s="15"/>
      <c r="L188" s="15"/>
      <c r="M188" s="15"/>
      <c r="N188" s="15"/>
      <c r="O188" s="15"/>
      <c r="P188" s="15" t="s">
        <v>695</v>
      </c>
      <c r="Q188" s="10">
        <v>0</v>
      </c>
      <c r="R188" s="6">
        <v>1</v>
      </c>
      <c r="S188" s="6" t="str">
        <f t="shared" si="12"/>
        <v>01</v>
      </c>
      <c r="T188" s="6"/>
      <c r="U188" s="6"/>
      <c r="W188" s="6"/>
      <c r="X188" s="6"/>
    </row>
    <row r="189" spans="1:47" s="7" customFormat="1" ht="140" x14ac:dyDescent="0.15">
      <c r="A189" s="76">
        <v>3</v>
      </c>
      <c r="B189" s="78" t="s">
        <v>954</v>
      </c>
      <c r="C189" s="76" t="s">
        <v>953</v>
      </c>
      <c r="D189" s="76" t="s">
        <v>338</v>
      </c>
      <c r="E189" s="79">
        <v>15</v>
      </c>
      <c r="F189" s="76">
        <v>1</v>
      </c>
      <c r="G189" s="79">
        <v>2013</v>
      </c>
      <c r="H189" s="78" t="s">
        <v>1000</v>
      </c>
      <c r="I189" s="28"/>
      <c r="J189" s="28"/>
      <c r="K189" s="28"/>
      <c r="L189" s="28"/>
      <c r="M189" s="28"/>
      <c r="N189" s="28"/>
      <c r="O189" s="28"/>
      <c r="P189" s="3"/>
      <c r="Q189" s="1">
        <v>0</v>
      </c>
      <c r="R189" s="6">
        <v>1</v>
      </c>
      <c r="S189" s="6" t="str">
        <f t="shared" si="12"/>
        <v>01</v>
      </c>
      <c r="T189"/>
      <c r="U189"/>
      <c r="W189" s="6"/>
      <c r="X189" s="6"/>
    </row>
    <row r="190" spans="1:47" s="7" customFormat="1" ht="98" x14ac:dyDescent="0.15">
      <c r="A190" s="78">
        <v>3</v>
      </c>
      <c r="B190" s="85" t="s">
        <v>49</v>
      </c>
      <c r="C190" s="85" t="s">
        <v>569</v>
      </c>
      <c r="D190" s="85" t="s">
        <v>334</v>
      </c>
      <c r="E190" s="86" t="s">
        <v>23</v>
      </c>
      <c r="F190" s="85" t="s">
        <v>8</v>
      </c>
      <c r="G190" s="78">
        <v>2013</v>
      </c>
      <c r="H190" s="85" t="s">
        <v>1085</v>
      </c>
      <c r="I190" s="15"/>
      <c r="J190" s="20"/>
      <c r="K190" s="20"/>
      <c r="L190" s="20"/>
      <c r="M190" s="20" t="s">
        <v>1077</v>
      </c>
      <c r="N190" s="20"/>
      <c r="O190" s="20"/>
      <c r="P190" s="20" t="s">
        <v>695</v>
      </c>
      <c r="Q190" s="47">
        <v>1</v>
      </c>
      <c r="R190" s="6">
        <v>1</v>
      </c>
      <c r="S190" s="6" t="str">
        <f t="shared" si="12"/>
        <v>11</v>
      </c>
      <c r="T190" s="10">
        <v>1</v>
      </c>
      <c r="U190" s="7">
        <v>1</v>
      </c>
      <c r="W190" s="6"/>
      <c r="X190" s="6"/>
    </row>
    <row r="191" spans="1:47" s="7" customFormat="1" ht="98" x14ac:dyDescent="0.15">
      <c r="A191" s="85">
        <v>3</v>
      </c>
      <c r="B191" s="85" t="s">
        <v>133</v>
      </c>
      <c r="C191" s="85" t="s">
        <v>534</v>
      </c>
      <c r="D191" s="85" t="s">
        <v>332</v>
      </c>
      <c r="E191" s="86">
        <v>22</v>
      </c>
      <c r="F191" s="85">
        <v>3</v>
      </c>
      <c r="G191" s="78">
        <v>2013</v>
      </c>
      <c r="H191" s="85" t="s">
        <v>714</v>
      </c>
      <c r="I191" s="15"/>
      <c r="J191" s="15" t="s">
        <v>1077</v>
      </c>
      <c r="K191" s="15"/>
      <c r="L191" s="15"/>
      <c r="M191" s="15"/>
      <c r="N191" s="15" t="s">
        <v>1077</v>
      </c>
      <c r="O191" s="15"/>
      <c r="P191" s="15"/>
      <c r="Q191" s="10">
        <v>1</v>
      </c>
      <c r="R191" s="6">
        <v>1</v>
      </c>
      <c r="S191" s="6" t="str">
        <f t="shared" si="12"/>
        <v>11</v>
      </c>
      <c r="T191" s="6">
        <v>0</v>
      </c>
      <c r="U191" s="7">
        <v>1</v>
      </c>
      <c r="W191" s="6"/>
      <c r="X191" s="6"/>
    </row>
    <row r="192" spans="1:47" s="7" customFormat="1" ht="280" x14ac:dyDescent="0.15">
      <c r="A192" s="85">
        <v>3</v>
      </c>
      <c r="B192" s="85" t="s">
        <v>134</v>
      </c>
      <c r="C192" s="85" t="s">
        <v>535</v>
      </c>
      <c r="D192" s="85" t="s">
        <v>332</v>
      </c>
      <c r="E192" s="86">
        <v>22</v>
      </c>
      <c r="F192" s="85">
        <v>4</v>
      </c>
      <c r="G192" s="78">
        <v>2013</v>
      </c>
      <c r="H192" s="85" t="s">
        <v>702</v>
      </c>
      <c r="I192" s="15"/>
      <c r="J192" s="15"/>
      <c r="K192" s="15"/>
      <c r="L192" s="15"/>
      <c r="M192" s="15"/>
      <c r="N192" s="15"/>
      <c r="O192" s="15"/>
      <c r="P192" s="15"/>
      <c r="Q192" s="10">
        <v>0</v>
      </c>
      <c r="R192" s="6">
        <v>1</v>
      </c>
      <c r="S192" s="6" t="str">
        <f t="shared" si="12"/>
        <v>01</v>
      </c>
      <c r="T192" s="6"/>
      <c r="U192" s="6"/>
      <c r="W192" s="6"/>
      <c r="X192" s="6"/>
    </row>
    <row r="193" spans="1:26" s="7" customFormat="1" ht="98" x14ac:dyDescent="0.15">
      <c r="A193" s="85">
        <v>3</v>
      </c>
      <c r="B193" s="85" t="s">
        <v>65</v>
      </c>
      <c r="C193" s="85" t="s">
        <v>536</v>
      </c>
      <c r="D193" s="85" t="s">
        <v>333</v>
      </c>
      <c r="E193" s="86">
        <v>65</v>
      </c>
      <c r="F193" s="85">
        <v>2</v>
      </c>
      <c r="G193" s="86">
        <v>2013</v>
      </c>
      <c r="H193" s="85" t="s">
        <v>711</v>
      </c>
      <c r="I193" s="15"/>
      <c r="J193" s="15"/>
      <c r="K193" s="15"/>
      <c r="L193" s="15"/>
      <c r="M193" s="15"/>
      <c r="N193" s="15"/>
      <c r="O193" s="15"/>
      <c r="P193" s="15"/>
      <c r="Q193" s="10">
        <v>1</v>
      </c>
      <c r="R193" s="6">
        <v>1</v>
      </c>
      <c r="S193" s="6" t="str">
        <f t="shared" si="12"/>
        <v>11</v>
      </c>
      <c r="T193" s="6">
        <v>0</v>
      </c>
      <c r="U193" s="7">
        <v>1</v>
      </c>
      <c r="W193" s="6"/>
      <c r="X193" s="6"/>
    </row>
    <row r="194" spans="1:26" s="7" customFormat="1" ht="70" x14ac:dyDescent="0.15">
      <c r="A194" s="85">
        <v>3</v>
      </c>
      <c r="B194" s="85" t="s">
        <v>111</v>
      </c>
      <c r="C194" s="85" t="s">
        <v>537</v>
      </c>
      <c r="D194" s="85" t="s">
        <v>330</v>
      </c>
      <c r="E194" s="86">
        <v>19</v>
      </c>
      <c r="F194" s="85">
        <v>2</v>
      </c>
      <c r="G194" s="86">
        <v>2012</v>
      </c>
      <c r="H194" s="85" t="s">
        <v>1107</v>
      </c>
      <c r="I194" s="15"/>
      <c r="J194" s="15"/>
      <c r="K194" s="15" t="s">
        <v>1077</v>
      </c>
      <c r="L194" s="15"/>
      <c r="M194" s="15"/>
      <c r="N194" s="15" t="s">
        <v>1077</v>
      </c>
      <c r="O194" s="15"/>
      <c r="P194" s="15"/>
      <c r="Q194" s="10">
        <v>1</v>
      </c>
      <c r="R194" s="6">
        <v>1</v>
      </c>
      <c r="S194" s="6" t="str">
        <f t="shared" si="12"/>
        <v>11</v>
      </c>
      <c r="T194" s="6">
        <v>1</v>
      </c>
      <c r="U194" s="7">
        <v>1</v>
      </c>
      <c r="W194" s="6"/>
      <c r="X194" s="6"/>
    </row>
    <row r="195" spans="1:26" s="7" customFormat="1" ht="112" x14ac:dyDescent="0.15">
      <c r="A195" s="85">
        <v>3</v>
      </c>
      <c r="B195" s="85" t="s">
        <v>58</v>
      </c>
      <c r="C195" s="85" t="s">
        <v>540</v>
      </c>
      <c r="D195" s="85" t="s">
        <v>329</v>
      </c>
      <c r="E195" s="86">
        <v>37</v>
      </c>
      <c r="F195" s="85">
        <v>2</v>
      </c>
      <c r="G195" s="86">
        <v>2012</v>
      </c>
      <c r="H195" s="85" t="s">
        <v>1103</v>
      </c>
      <c r="I195" s="15" t="s">
        <v>1077</v>
      </c>
      <c r="J195" s="15"/>
      <c r="K195" s="15" t="s">
        <v>1077</v>
      </c>
      <c r="L195" s="15"/>
      <c r="M195" s="15" t="s">
        <v>1077</v>
      </c>
      <c r="N195" s="15"/>
      <c r="O195" s="15"/>
      <c r="P195" s="15"/>
      <c r="Q195" s="10">
        <v>1</v>
      </c>
      <c r="R195" s="6">
        <v>1</v>
      </c>
      <c r="S195" s="6" t="str">
        <f t="shared" si="12"/>
        <v>11</v>
      </c>
      <c r="T195" s="6">
        <v>1</v>
      </c>
      <c r="U195" s="7">
        <v>1</v>
      </c>
      <c r="W195" s="6"/>
      <c r="X195" s="6"/>
    </row>
    <row r="196" spans="1:26" s="7" customFormat="1" ht="84" x14ac:dyDescent="0.15">
      <c r="A196" s="85">
        <v>3</v>
      </c>
      <c r="B196" s="85" t="s">
        <v>69</v>
      </c>
      <c r="C196" s="85" t="s">
        <v>574</v>
      </c>
      <c r="D196" s="85" t="s">
        <v>329</v>
      </c>
      <c r="E196" s="86">
        <v>37</v>
      </c>
      <c r="F196" s="85">
        <v>3</v>
      </c>
      <c r="G196" s="86">
        <v>2012</v>
      </c>
      <c r="H196" s="85" t="s">
        <v>743</v>
      </c>
      <c r="I196" s="15"/>
      <c r="J196" s="15"/>
      <c r="K196" s="15"/>
      <c r="L196" s="15"/>
      <c r="M196" s="15"/>
      <c r="N196" s="15"/>
      <c r="O196" s="15"/>
      <c r="P196" s="15"/>
      <c r="Q196" s="10">
        <v>0</v>
      </c>
      <c r="R196" s="6">
        <v>1</v>
      </c>
      <c r="S196" s="6" t="str">
        <f t="shared" si="12"/>
        <v>01</v>
      </c>
      <c r="T196" s="6"/>
      <c r="U196" s="6"/>
      <c r="W196" s="6"/>
      <c r="X196" s="6"/>
    </row>
    <row r="197" spans="1:26" s="7" customFormat="1" ht="84" x14ac:dyDescent="0.15">
      <c r="A197" s="85">
        <v>3</v>
      </c>
      <c r="B197" s="85" t="s">
        <v>179</v>
      </c>
      <c r="C197" s="85" t="s">
        <v>541</v>
      </c>
      <c r="D197" s="85" t="s">
        <v>331</v>
      </c>
      <c r="E197" s="86">
        <v>56</v>
      </c>
      <c r="F197" s="85">
        <v>4</v>
      </c>
      <c r="G197" s="78">
        <v>2012</v>
      </c>
      <c r="H197" s="85" t="s">
        <v>1113</v>
      </c>
      <c r="I197" s="15" t="s">
        <v>1077</v>
      </c>
      <c r="J197" s="15"/>
      <c r="K197" s="15"/>
      <c r="L197" s="15"/>
      <c r="M197" s="15" t="s">
        <v>1077</v>
      </c>
      <c r="N197" s="15"/>
      <c r="O197" s="15"/>
      <c r="P197" s="15"/>
      <c r="Q197" s="10">
        <v>1</v>
      </c>
      <c r="R197" s="6">
        <v>1</v>
      </c>
      <c r="S197" s="6" t="str">
        <f t="shared" si="12"/>
        <v>11</v>
      </c>
      <c r="T197" s="6">
        <v>0</v>
      </c>
      <c r="U197" s="7">
        <v>1</v>
      </c>
      <c r="W197" s="10"/>
      <c r="X197" s="6"/>
    </row>
    <row r="198" spans="1:26" s="7" customFormat="1" ht="210" x14ac:dyDescent="0.15">
      <c r="A198" s="85">
        <v>3</v>
      </c>
      <c r="B198" s="85" t="s">
        <v>599</v>
      </c>
      <c r="C198" s="85" t="s">
        <v>598</v>
      </c>
      <c r="D198" s="85" t="s">
        <v>340</v>
      </c>
      <c r="E198" s="86">
        <v>19</v>
      </c>
      <c r="F198" s="85">
        <v>5</v>
      </c>
      <c r="G198" s="86">
        <v>2012</v>
      </c>
      <c r="H198" s="85" t="s">
        <v>720</v>
      </c>
      <c r="I198" s="15"/>
      <c r="J198" s="15"/>
      <c r="K198" s="15" t="s">
        <v>1077</v>
      </c>
      <c r="L198" s="15"/>
      <c r="M198" s="15"/>
      <c r="N198" s="15"/>
      <c r="O198" s="15"/>
      <c r="P198" s="15"/>
      <c r="Q198" s="10">
        <v>1</v>
      </c>
      <c r="R198" s="6">
        <v>1</v>
      </c>
      <c r="S198" s="6" t="str">
        <f t="shared" si="12"/>
        <v>11</v>
      </c>
      <c r="T198" s="6">
        <v>0</v>
      </c>
      <c r="U198" s="7">
        <v>1</v>
      </c>
      <c r="W198" s="6"/>
      <c r="X198" s="6"/>
    </row>
    <row r="199" spans="1:26" s="7" customFormat="1" ht="182" x14ac:dyDescent="0.15">
      <c r="A199" s="85">
        <v>3</v>
      </c>
      <c r="B199" s="85" t="s">
        <v>100</v>
      </c>
      <c r="C199" s="85" t="s">
        <v>552</v>
      </c>
      <c r="D199" s="85" t="s">
        <v>328</v>
      </c>
      <c r="E199" s="86">
        <v>87</v>
      </c>
      <c r="F199" s="85">
        <v>4</v>
      </c>
      <c r="G199" s="86">
        <v>2011</v>
      </c>
      <c r="H199" s="85" t="s">
        <v>696</v>
      </c>
      <c r="I199" s="15" t="s">
        <v>1077</v>
      </c>
      <c r="J199" s="15"/>
      <c r="K199" s="15"/>
      <c r="L199" s="15" t="s">
        <v>1077</v>
      </c>
      <c r="M199" s="15"/>
      <c r="N199" s="15"/>
      <c r="O199" s="15"/>
      <c r="P199" s="15"/>
      <c r="Q199" s="10">
        <v>1</v>
      </c>
      <c r="R199" s="6">
        <v>1</v>
      </c>
      <c r="S199" s="6" t="str">
        <f t="shared" si="12"/>
        <v>11</v>
      </c>
      <c r="T199" s="6">
        <v>1</v>
      </c>
      <c r="U199" s="33">
        <v>2</v>
      </c>
      <c r="W199" s="6"/>
      <c r="X199" s="6"/>
    </row>
    <row r="200" spans="1:26" s="7" customFormat="1" ht="224" x14ac:dyDescent="0.15">
      <c r="A200" s="85">
        <v>3</v>
      </c>
      <c r="B200" s="85" t="s">
        <v>223</v>
      </c>
      <c r="C200" s="85" t="s">
        <v>553</v>
      </c>
      <c r="D200" s="85" t="s">
        <v>328</v>
      </c>
      <c r="E200" s="86">
        <v>87</v>
      </c>
      <c r="F200" s="85">
        <v>2</v>
      </c>
      <c r="G200" s="86">
        <v>2011</v>
      </c>
      <c r="H200" s="85" t="s">
        <v>1111</v>
      </c>
      <c r="I200" s="15" t="s">
        <v>1077</v>
      </c>
      <c r="J200" s="15" t="s">
        <v>1077</v>
      </c>
      <c r="K200" s="20"/>
      <c r="L200" s="15" t="s">
        <v>1077</v>
      </c>
      <c r="M200" s="15"/>
      <c r="N200" s="15"/>
      <c r="O200" s="15"/>
      <c r="P200" s="15"/>
      <c r="Q200" s="10">
        <v>1</v>
      </c>
      <c r="R200" s="6">
        <v>1</v>
      </c>
      <c r="S200" s="6" t="str">
        <f t="shared" si="12"/>
        <v>11</v>
      </c>
      <c r="T200" s="6">
        <v>0</v>
      </c>
      <c r="U200" s="33">
        <v>1</v>
      </c>
      <c r="W200" s="6"/>
      <c r="X200" s="6"/>
    </row>
    <row r="201" spans="1:26" s="7" customFormat="1" ht="70" x14ac:dyDescent="0.15">
      <c r="A201" s="85">
        <v>3</v>
      </c>
      <c r="B201" s="85" t="s">
        <v>197</v>
      </c>
      <c r="C201" s="85" t="s">
        <v>509</v>
      </c>
      <c r="D201" s="85" t="s">
        <v>327</v>
      </c>
      <c r="E201" s="86">
        <v>40</v>
      </c>
      <c r="F201" s="85">
        <v>2</v>
      </c>
      <c r="G201" s="86">
        <v>2011</v>
      </c>
      <c r="H201" s="85" t="s">
        <v>1078</v>
      </c>
      <c r="I201" s="15"/>
      <c r="J201" s="15"/>
      <c r="K201" s="15" t="s">
        <v>1077</v>
      </c>
      <c r="L201" s="15"/>
      <c r="M201" s="15"/>
      <c r="N201" s="15"/>
      <c r="O201" s="15"/>
      <c r="P201" s="15"/>
      <c r="Q201" s="6">
        <v>1</v>
      </c>
      <c r="R201" s="6">
        <v>1</v>
      </c>
      <c r="S201" s="6" t="str">
        <f t="shared" si="12"/>
        <v>11</v>
      </c>
      <c r="T201" s="6">
        <v>0</v>
      </c>
      <c r="U201" s="7">
        <v>1</v>
      </c>
      <c r="W201" s="6"/>
      <c r="X201" s="6"/>
    </row>
    <row r="202" spans="1:26" s="7" customFormat="1" ht="42" x14ac:dyDescent="0.15">
      <c r="A202" s="85">
        <v>3</v>
      </c>
      <c r="B202" s="85" t="s">
        <v>286</v>
      </c>
      <c r="C202" s="85" t="s">
        <v>425</v>
      </c>
      <c r="D202" s="85" t="s">
        <v>325</v>
      </c>
      <c r="E202" s="86">
        <v>97</v>
      </c>
      <c r="F202" s="85" t="s">
        <v>3</v>
      </c>
      <c r="G202" s="78">
        <v>2018</v>
      </c>
      <c r="H202" s="85" t="s">
        <v>1004</v>
      </c>
      <c r="I202" s="15"/>
      <c r="J202" s="15"/>
      <c r="K202" s="15"/>
      <c r="L202" s="15"/>
      <c r="M202" s="15"/>
      <c r="N202" s="15"/>
      <c r="O202" s="15"/>
      <c r="P202" s="15"/>
      <c r="Q202" s="10">
        <v>1</v>
      </c>
      <c r="R202" s="6">
        <v>0</v>
      </c>
      <c r="S202" s="6" t="str">
        <f t="shared" si="12"/>
        <v>10</v>
      </c>
      <c r="T202" s="6"/>
      <c r="W202" s="6"/>
      <c r="X202" s="6"/>
      <c r="Z202" s="12"/>
    </row>
    <row r="203" spans="1:26" s="7" customFormat="1" ht="28" x14ac:dyDescent="0.15">
      <c r="A203" s="85">
        <v>3</v>
      </c>
      <c r="B203" s="85" t="s">
        <v>267</v>
      </c>
      <c r="C203" s="85" t="s">
        <v>505</v>
      </c>
      <c r="D203" s="85" t="s">
        <v>325</v>
      </c>
      <c r="E203" s="78">
        <v>95</v>
      </c>
      <c r="F203" s="85" t="s">
        <v>9</v>
      </c>
      <c r="G203" s="78">
        <v>2016</v>
      </c>
      <c r="H203" s="85" t="s">
        <v>1005</v>
      </c>
      <c r="I203" s="15"/>
      <c r="J203" s="15"/>
      <c r="K203" s="15"/>
      <c r="L203" s="15"/>
      <c r="M203" s="15"/>
      <c r="N203" s="15"/>
      <c r="O203" s="15"/>
      <c r="P203" s="15"/>
      <c r="Q203" s="9">
        <v>1</v>
      </c>
      <c r="R203" s="6">
        <v>0</v>
      </c>
      <c r="S203" s="6" t="str">
        <f t="shared" si="12"/>
        <v>10</v>
      </c>
      <c r="T203" s="6"/>
      <c r="W203" s="6"/>
      <c r="X203" s="6"/>
    </row>
    <row r="204" spans="1:26" s="7" customFormat="1" ht="42" x14ac:dyDescent="0.15">
      <c r="A204" s="85">
        <v>3</v>
      </c>
      <c r="B204" s="85" t="s">
        <v>352</v>
      </c>
      <c r="C204" s="85" t="s">
        <v>506</v>
      </c>
      <c r="D204" s="85" t="s">
        <v>326</v>
      </c>
      <c r="E204" s="86">
        <v>216</v>
      </c>
      <c r="F204" s="85"/>
      <c r="G204" s="78">
        <v>2016</v>
      </c>
      <c r="H204" s="85" t="s">
        <v>1091</v>
      </c>
      <c r="I204" s="15"/>
      <c r="J204" s="15"/>
      <c r="K204" s="15"/>
      <c r="L204" s="15"/>
      <c r="M204" s="15"/>
      <c r="N204" s="15"/>
      <c r="O204" s="15"/>
      <c r="P204" s="15"/>
      <c r="Q204" s="10">
        <v>1</v>
      </c>
      <c r="R204" s="6">
        <v>0</v>
      </c>
      <c r="S204" s="6" t="str">
        <f t="shared" si="12"/>
        <v>10</v>
      </c>
      <c r="T204" s="10"/>
      <c r="V204" s="6"/>
      <c r="W204" s="6"/>
      <c r="X204" s="6"/>
    </row>
    <row r="205" spans="1:26" s="7" customFormat="1" ht="28" x14ac:dyDescent="0.15">
      <c r="A205" s="85">
        <v>3</v>
      </c>
      <c r="B205" s="85" t="s">
        <v>30</v>
      </c>
      <c r="C205" s="85" t="s">
        <v>596</v>
      </c>
      <c r="D205" s="85" t="s">
        <v>325</v>
      </c>
      <c r="E205" s="78">
        <v>94</v>
      </c>
      <c r="F205" s="85" t="s">
        <v>9</v>
      </c>
      <c r="G205" s="78">
        <v>2015</v>
      </c>
      <c r="H205" s="85" t="s">
        <v>1006</v>
      </c>
      <c r="I205" s="15"/>
      <c r="J205" s="15"/>
      <c r="K205" s="15"/>
      <c r="L205" s="15"/>
      <c r="M205" s="15"/>
      <c r="N205" s="15"/>
      <c r="O205" s="15"/>
      <c r="P205" s="15"/>
      <c r="Q205" s="9">
        <v>1</v>
      </c>
      <c r="R205" s="6">
        <v>0</v>
      </c>
      <c r="S205" s="6" t="str">
        <f t="shared" si="12"/>
        <v>10</v>
      </c>
      <c r="T205" s="6"/>
      <c r="V205" s="6"/>
      <c r="W205" s="6"/>
      <c r="X205" s="6"/>
    </row>
    <row r="206" spans="1:26" s="7" customFormat="1" ht="17" x14ac:dyDescent="0.15">
      <c r="A206" s="85">
        <v>3</v>
      </c>
      <c r="B206" s="85" t="s">
        <v>355</v>
      </c>
      <c r="C206" s="85" t="s">
        <v>515</v>
      </c>
      <c r="D206" s="85" t="s">
        <v>326</v>
      </c>
      <c r="E206" s="86">
        <v>213</v>
      </c>
      <c r="F206" s="85"/>
      <c r="G206" s="78">
        <v>2015</v>
      </c>
      <c r="H206" s="85" t="s">
        <v>1014</v>
      </c>
      <c r="I206" s="15"/>
      <c r="J206" s="15"/>
      <c r="K206" s="15"/>
      <c r="L206" s="15"/>
      <c r="M206" s="15"/>
      <c r="N206" s="15"/>
      <c r="O206" s="15"/>
      <c r="P206" s="15"/>
      <c r="Q206" s="10">
        <v>1</v>
      </c>
      <c r="R206" s="6">
        <v>0</v>
      </c>
      <c r="S206" s="6" t="str">
        <f t="shared" si="12"/>
        <v>10</v>
      </c>
      <c r="T206" s="6"/>
      <c r="V206" s="6"/>
      <c r="W206" s="6"/>
      <c r="X206" s="6"/>
    </row>
    <row r="207" spans="1:26" s="7" customFormat="1" ht="28" x14ac:dyDescent="0.15">
      <c r="A207" s="85">
        <v>3</v>
      </c>
      <c r="B207" s="85" t="s">
        <v>300</v>
      </c>
      <c r="C207" s="85" t="s">
        <v>426</v>
      </c>
      <c r="D207" s="85" t="s">
        <v>325</v>
      </c>
      <c r="E207" s="78">
        <v>93</v>
      </c>
      <c r="F207" s="85" t="s">
        <v>5</v>
      </c>
      <c r="G207" s="78">
        <v>2014</v>
      </c>
      <c r="H207" s="85" t="s">
        <v>1007</v>
      </c>
      <c r="I207" s="15"/>
      <c r="J207" s="15"/>
      <c r="K207" s="15"/>
      <c r="L207" s="15"/>
      <c r="M207" s="15"/>
      <c r="N207" s="15"/>
      <c r="O207" s="15"/>
      <c r="P207" s="15"/>
      <c r="Q207" s="10">
        <v>1</v>
      </c>
      <c r="R207" s="6">
        <v>0</v>
      </c>
      <c r="S207" s="6" t="str">
        <f t="shared" si="12"/>
        <v>10</v>
      </c>
      <c r="T207" s="6"/>
      <c r="V207" s="6"/>
      <c r="W207" s="6"/>
      <c r="X207" s="6"/>
    </row>
    <row r="208" spans="1:26" s="7" customFormat="1" ht="28" x14ac:dyDescent="0.15">
      <c r="A208" s="85">
        <v>3</v>
      </c>
      <c r="B208" s="85" t="s">
        <v>351</v>
      </c>
      <c r="C208" s="85" t="s">
        <v>521</v>
      </c>
      <c r="D208" s="85" t="s">
        <v>326</v>
      </c>
      <c r="E208" s="86">
        <v>204</v>
      </c>
      <c r="F208" s="85"/>
      <c r="G208" s="78">
        <v>2014</v>
      </c>
      <c r="H208" s="85" t="s">
        <v>1015</v>
      </c>
      <c r="I208" s="15"/>
      <c r="J208" s="15"/>
      <c r="K208" s="15"/>
      <c r="L208" s="15"/>
      <c r="M208" s="15"/>
      <c r="N208" s="15"/>
      <c r="O208" s="15"/>
      <c r="P208" s="15"/>
      <c r="Q208" s="10">
        <v>1</v>
      </c>
      <c r="R208" s="6">
        <v>0</v>
      </c>
      <c r="S208" s="6" t="str">
        <f t="shared" si="12"/>
        <v>10</v>
      </c>
      <c r="T208" s="6"/>
      <c r="V208" s="6"/>
      <c r="W208" s="6"/>
      <c r="X208" s="6"/>
    </row>
    <row r="209" spans="1:24" s="7" customFormat="1" ht="28" x14ac:dyDescent="0.15">
      <c r="A209" s="85">
        <v>3</v>
      </c>
      <c r="B209" s="85" t="s">
        <v>275</v>
      </c>
      <c r="C209" s="85" t="s">
        <v>394</v>
      </c>
      <c r="D209" s="85" t="s">
        <v>325</v>
      </c>
      <c r="E209" s="78">
        <v>92</v>
      </c>
      <c r="F209" s="85" t="s">
        <v>1</v>
      </c>
      <c r="G209" s="78">
        <v>2013</v>
      </c>
      <c r="H209" s="85" t="s">
        <v>1008</v>
      </c>
      <c r="I209" s="15"/>
      <c r="J209" s="15"/>
      <c r="K209" s="15"/>
      <c r="L209" s="15"/>
      <c r="M209" s="15"/>
      <c r="N209" s="15"/>
      <c r="O209" s="15"/>
      <c r="P209" s="15"/>
      <c r="Q209" s="9">
        <v>1</v>
      </c>
      <c r="R209" s="6">
        <v>0</v>
      </c>
      <c r="S209" s="6" t="str">
        <f t="shared" si="12"/>
        <v>10</v>
      </c>
      <c r="T209" s="6"/>
      <c r="V209" s="6"/>
      <c r="W209" s="6"/>
      <c r="X209" s="6"/>
    </row>
    <row r="210" spans="1:24" s="7" customFormat="1" ht="28" x14ac:dyDescent="0.15">
      <c r="A210" s="85">
        <v>3</v>
      </c>
      <c r="B210" s="85" t="s">
        <v>274</v>
      </c>
      <c r="C210" s="85" t="s">
        <v>395</v>
      </c>
      <c r="D210" s="85" t="s">
        <v>325</v>
      </c>
      <c r="E210" s="78">
        <v>92</v>
      </c>
      <c r="F210" s="85" t="s">
        <v>8</v>
      </c>
      <c r="G210" s="78">
        <v>2013</v>
      </c>
      <c r="H210" s="85" t="s">
        <v>1009</v>
      </c>
      <c r="I210" s="15"/>
      <c r="J210" s="15"/>
      <c r="K210" s="15"/>
      <c r="L210" s="15"/>
      <c r="M210" s="15"/>
      <c r="N210" s="15"/>
      <c r="O210" s="15"/>
      <c r="P210" s="15"/>
      <c r="Q210" s="9">
        <v>1</v>
      </c>
      <c r="R210" s="6">
        <v>0</v>
      </c>
      <c r="S210" s="6" t="str">
        <f t="shared" si="12"/>
        <v>10</v>
      </c>
      <c r="T210" s="6"/>
      <c r="V210" s="6"/>
      <c r="W210" s="6"/>
      <c r="X210" s="6"/>
    </row>
    <row r="211" spans="1:24" s="7" customFormat="1" ht="17" x14ac:dyDescent="0.15">
      <c r="A211" s="85">
        <v>3</v>
      </c>
      <c r="B211" s="85" t="s">
        <v>350</v>
      </c>
      <c r="C211" s="85" t="s">
        <v>528</v>
      </c>
      <c r="D211" s="85" t="s">
        <v>326</v>
      </c>
      <c r="E211" s="86">
        <v>198</v>
      </c>
      <c r="F211" s="85"/>
      <c r="G211" s="78">
        <v>2013</v>
      </c>
      <c r="H211" s="85" t="s">
        <v>1016</v>
      </c>
      <c r="I211" s="15"/>
      <c r="J211" s="15"/>
      <c r="K211" s="15"/>
      <c r="L211" s="15"/>
      <c r="M211" s="15"/>
      <c r="N211" s="15"/>
      <c r="O211" s="15"/>
      <c r="P211" s="15"/>
      <c r="Q211" s="10">
        <v>1</v>
      </c>
      <c r="R211" s="6">
        <v>0</v>
      </c>
      <c r="S211" s="6" t="str">
        <f t="shared" si="12"/>
        <v>10</v>
      </c>
      <c r="T211" s="6"/>
      <c r="U211" s="6"/>
      <c r="V211" s="6"/>
      <c r="W211" s="6"/>
      <c r="X211" s="6"/>
    </row>
    <row r="212" spans="1:24" s="7" customFormat="1" ht="28" x14ac:dyDescent="0.15">
      <c r="A212" s="85">
        <v>3</v>
      </c>
      <c r="B212" s="85" t="s">
        <v>606</v>
      </c>
      <c r="C212" s="85" t="s">
        <v>427</v>
      </c>
      <c r="D212" s="85" t="s">
        <v>326</v>
      </c>
      <c r="E212" s="86">
        <v>200</v>
      </c>
      <c r="F212" s="85"/>
      <c r="G212" s="78">
        <v>2013</v>
      </c>
      <c r="H212" s="85" t="s">
        <v>1065</v>
      </c>
      <c r="I212" s="15"/>
      <c r="J212" s="15"/>
      <c r="K212" s="15"/>
      <c r="L212" s="15"/>
      <c r="M212" s="15"/>
      <c r="N212" s="15"/>
      <c r="O212" s="15"/>
      <c r="P212" s="15"/>
      <c r="Q212" s="9">
        <v>1</v>
      </c>
      <c r="R212" s="6">
        <v>0</v>
      </c>
      <c r="S212" s="6" t="str">
        <f t="shared" si="12"/>
        <v>10</v>
      </c>
      <c r="T212" s="6"/>
      <c r="U212" s="6"/>
      <c r="V212" s="6"/>
      <c r="W212" s="6"/>
      <c r="X212" s="6"/>
    </row>
    <row r="213" spans="1:24" s="7" customFormat="1" ht="42" x14ac:dyDescent="0.15">
      <c r="A213" s="85">
        <v>3</v>
      </c>
      <c r="B213" s="85" t="s">
        <v>607</v>
      </c>
      <c r="C213" s="85" t="s">
        <v>428</v>
      </c>
      <c r="D213" s="85" t="s">
        <v>326</v>
      </c>
      <c r="E213" s="86">
        <v>203</v>
      </c>
      <c r="F213" s="85"/>
      <c r="G213" s="78">
        <v>2013</v>
      </c>
      <c r="H213" s="85" t="s">
        <v>1088</v>
      </c>
      <c r="I213" s="15"/>
      <c r="J213" s="15"/>
      <c r="K213" s="15"/>
      <c r="L213" s="15"/>
      <c r="M213" s="15"/>
      <c r="N213" s="15"/>
      <c r="O213" s="15"/>
      <c r="P213" s="15"/>
      <c r="Q213" s="10">
        <v>1</v>
      </c>
      <c r="R213" s="6">
        <v>0</v>
      </c>
      <c r="S213" s="6" t="str">
        <f t="shared" si="12"/>
        <v>10</v>
      </c>
      <c r="T213" s="6"/>
      <c r="U213" s="6"/>
      <c r="V213" s="6"/>
      <c r="W213" s="6"/>
      <c r="X213" s="6"/>
    </row>
    <row r="214" spans="1:24" s="7" customFormat="1" ht="42" x14ac:dyDescent="0.15">
      <c r="A214" s="85">
        <v>3</v>
      </c>
      <c r="B214" s="85" t="s">
        <v>278</v>
      </c>
      <c r="C214" s="85" t="s">
        <v>392</v>
      </c>
      <c r="D214" s="85" t="s">
        <v>325</v>
      </c>
      <c r="E214" s="78">
        <v>91</v>
      </c>
      <c r="F214" s="85" t="s">
        <v>1</v>
      </c>
      <c r="G214" s="78">
        <v>2012</v>
      </c>
      <c r="H214" s="85" t="s">
        <v>1010</v>
      </c>
      <c r="I214" s="15"/>
      <c r="J214" s="15"/>
      <c r="K214" s="15"/>
      <c r="L214" s="15"/>
      <c r="M214" s="15"/>
      <c r="N214" s="15"/>
      <c r="O214" s="15"/>
      <c r="P214" s="15"/>
      <c r="Q214" s="9">
        <v>1</v>
      </c>
      <c r="R214" s="6">
        <v>0</v>
      </c>
      <c r="S214" s="6" t="str">
        <f t="shared" si="12"/>
        <v>10</v>
      </c>
      <c r="T214" s="6"/>
      <c r="V214" s="6"/>
      <c r="W214" s="6"/>
      <c r="X214" s="6"/>
    </row>
    <row r="215" spans="1:24" s="7" customFormat="1" ht="17" x14ac:dyDescent="0.15">
      <c r="A215" s="85">
        <v>3</v>
      </c>
      <c r="B215" s="85" t="s">
        <v>346</v>
      </c>
      <c r="C215" s="85" t="s">
        <v>605</v>
      </c>
      <c r="D215" s="85" t="s">
        <v>326</v>
      </c>
      <c r="E215" s="86">
        <v>192</v>
      </c>
      <c r="F215" s="85"/>
      <c r="G215" s="78">
        <v>2012</v>
      </c>
      <c r="H215" s="85" t="s">
        <v>1017</v>
      </c>
      <c r="I215" s="15"/>
      <c r="J215" s="15"/>
      <c r="K215" s="15"/>
      <c r="L215" s="15"/>
      <c r="M215" s="15"/>
      <c r="N215" s="15"/>
      <c r="O215" s="15"/>
      <c r="P215" s="15"/>
      <c r="Q215" s="9">
        <v>1</v>
      </c>
      <c r="R215" s="6">
        <v>0</v>
      </c>
      <c r="S215" s="6" t="str">
        <f t="shared" si="12"/>
        <v>10</v>
      </c>
      <c r="T215" s="6"/>
      <c r="U215" s="6"/>
      <c r="V215" s="6"/>
      <c r="W215" s="6"/>
      <c r="X215" s="6"/>
    </row>
    <row r="216" spans="1:24" s="7" customFormat="1" ht="42" x14ac:dyDescent="0.15">
      <c r="A216" s="85">
        <v>3</v>
      </c>
      <c r="B216" s="85" t="s">
        <v>347</v>
      </c>
      <c r="C216" s="85" t="s">
        <v>538</v>
      </c>
      <c r="D216" s="85" t="s">
        <v>326</v>
      </c>
      <c r="E216" s="86">
        <v>192</v>
      </c>
      <c r="F216" s="85"/>
      <c r="G216" s="78">
        <v>2012</v>
      </c>
      <c r="H216" s="85" t="s">
        <v>1087</v>
      </c>
      <c r="I216" s="15"/>
      <c r="J216" s="15"/>
      <c r="K216" s="15"/>
      <c r="L216" s="15"/>
      <c r="M216" s="15"/>
      <c r="N216" s="15"/>
      <c r="O216" s="15"/>
      <c r="P216" s="15"/>
      <c r="Q216" s="9">
        <v>1</v>
      </c>
      <c r="R216" s="6">
        <v>0</v>
      </c>
      <c r="S216" s="6" t="str">
        <f t="shared" si="12"/>
        <v>10</v>
      </c>
      <c r="T216" s="6"/>
      <c r="U216" s="6"/>
      <c r="V216" s="6"/>
      <c r="W216" s="6"/>
      <c r="X216" s="6"/>
    </row>
    <row r="217" spans="1:24" s="7" customFormat="1" ht="42" x14ac:dyDescent="0.15">
      <c r="A217" s="85">
        <v>3</v>
      </c>
      <c r="B217" s="85" t="s">
        <v>349</v>
      </c>
      <c r="C217" s="85" t="s">
        <v>429</v>
      </c>
      <c r="D217" s="85" t="s">
        <v>326</v>
      </c>
      <c r="E217" s="86">
        <v>193</v>
      </c>
      <c r="F217" s="85"/>
      <c r="G217" s="78">
        <v>2012</v>
      </c>
      <c r="H217" s="85" t="s">
        <v>1018</v>
      </c>
      <c r="I217" s="15"/>
      <c r="J217" s="15"/>
      <c r="K217" s="15"/>
      <c r="L217" s="15"/>
      <c r="M217" s="15"/>
      <c r="N217" s="15"/>
      <c r="O217" s="15"/>
      <c r="P217" s="15"/>
      <c r="Q217" s="10">
        <v>1</v>
      </c>
      <c r="R217" s="6">
        <v>0</v>
      </c>
      <c r="S217" s="6" t="str">
        <f t="shared" ref="S217:S236" si="13">CONCATENATE(Q217,R217)</f>
        <v>10</v>
      </c>
      <c r="T217" s="6"/>
      <c r="U217" s="6"/>
      <c r="V217" s="6"/>
      <c r="W217" s="6"/>
      <c r="X217" s="6"/>
    </row>
    <row r="218" spans="1:24" s="7" customFormat="1" ht="17" x14ac:dyDescent="0.15">
      <c r="A218" s="85">
        <v>3</v>
      </c>
      <c r="B218" s="85" t="s">
        <v>608</v>
      </c>
      <c r="C218" s="85" t="s">
        <v>430</v>
      </c>
      <c r="D218" s="85" t="s">
        <v>326</v>
      </c>
      <c r="E218" s="86">
        <v>196</v>
      </c>
      <c r="F218" s="85"/>
      <c r="G218" s="78">
        <v>2012</v>
      </c>
      <c r="H218" s="85" t="s">
        <v>1019</v>
      </c>
      <c r="I218" s="15"/>
      <c r="J218" s="15"/>
      <c r="K218" s="15"/>
      <c r="L218" s="15"/>
      <c r="M218" s="15"/>
      <c r="N218" s="15"/>
      <c r="O218" s="15"/>
      <c r="P218" s="15"/>
      <c r="Q218" s="10">
        <v>1</v>
      </c>
      <c r="R218" s="6">
        <v>0</v>
      </c>
      <c r="S218" s="6" t="str">
        <f t="shared" si="13"/>
        <v>10</v>
      </c>
      <c r="T218" s="6"/>
      <c r="U218" s="6"/>
      <c r="V218" s="6"/>
      <c r="W218" s="6"/>
      <c r="X218" s="6"/>
    </row>
    <row r="219" spans="1:24" s="7" customFormat="1" ht="28" x14ac:dyDescent="0.15">
      <c r="A219" s="85">
        <v>3</v>
      </c>
      <c r="B219" s="85" t="s">
        <v>370</v>
      </c>
      <c r="C219" s="85" t="s">
        <v>539</v>
      </c>
      <c r="D219" s="85" t="s">
        <v>326</v>
      </c>
      <c r="E219" s="86">
        <v>193</v>
      </c>
      <c r="F219" s="85"/>
      <c r="G219" s="78">
        <v>2012</v>
      </c>
      <c r="H219" s="85" t="s">
        <v>1020</v>
      </c>
      <c r="I219" s="15"/>
      <c r="J219" s="15"/>
      <c r="K219" s="15"/>
      <c r="L219" s="15"/>
      <c r="M219" s="15"/>
      <c r="N219" s="15"/>
      <c r="O219" s="15"/>
      <c r="P219" s="15"/>
      <c r="Q219" s="9">
        <v>1</v>
      </c>
      <c r="R219" s="6">
        <v>0</v>
      </c>
      <c r="S219" s="6" t="str">
        <f t="shared" si="13"/>
        <v>10</v>
      </c>
      <c r="T219" s="6"/>
      <c r="U219" s="6"/>
      <c r="V219" s="10"/>
      <c r="W219" s="10"/>
      <c r="X219" s="10"/>
    </row>
    <row r="220" spans="1:24" s="7" customFormat="1" ht="17" x14ac:dyDescent="0.15">
      <c r="A220" s="85">
        <v>3</v>
      </c>
      <c r="B220" s="85" t="s">
        <v>609</v>
      </c>
      <c r="C220" s="87" t="s">
        <v>99</v>
      </c>
      <c r="D220" s="85" t="s">
        <v>326</v>
      </c>
      <c r="E220" s="86">
        <v>197</v>
      </c>
      <c r="F220" s="85"/>
      <c r="G220" s="78">
        <v>2012</v>
      </c>
      <c r="H220" s="85" t="s">
        <v>1021</v>
      </c>
      <c r="I220" s="15"/>
      <c r="J220" s="15"/>
      <c r="K220" s="15"/>
      <c r="L220" s="15"/>
      <c r="M220" s="15"/>
      <c r="N220" s="15"/>
      <c r="O220" s="15"/>
      <c r="P220" s="15"/>
      <c r="Q220" s="10">
        <v>1</v>
      </c>
      <c r="R220" s="6">
        <v>0</v>
      </c>
      <c r="S220" s="6" t="str">
        <f t="shared" si="13"/>
        <v>10</v>
      </c>
      <c r="T220" s="6"/>
      <c r="U220" s="6"/>
      <c r="V220" s="6"/>
      <c r="W220" s="6"/>
      <c r="X220" s="6"/>
    </row>
    <row r="221" spans="1:24" s="7" customFormat="1" ht="42" x14ac:dyDescent="0.15">
      <c r="A221" s="78">
        <v>3</v>
      </c>
      <c r="B221" s="85" t="s">
        <v>374</v>
      </c>
      <c r="C221" s="85" t="s">
        <v>650</v>
      </c>
      <c r="D221" s="85" t="s">
        <v>326</v>
      </c>
      <c r="E221" s="86">
        <v>194</v>
      </c>
      <c r="F221" s="85"/>
      <c r="G221" s="78">
        <v>2012</v>
      </c>
      <c r="H221" s="85" t="s">
        <v>1094</v>
      </c>
      <c r="I221" s="19"/>
      <c r="J221" s="19"/>
      <c r="K221" s="19"/>
      <c r="L221" s="19"/>
      <c r="M221" s="19"/>
      <c r="N221" s="19"/>
      <c r="O221" s="19"/>
      <c r="P221" s="19"/>
      <c r="Q221" s="9">
        <v>1</v>
      </c>
      <c r="R221" s="6">
        <v>0</v>
      </c>
      <c r="S221" s="6" t="str">
        <f t="shared" si="13"/>
        <v>10</v>
      </c>
      <c r="T221" s="6"/>
      <c r="U221" s="6"/>
      <c r="V221" s="6"/>
      <c r="W221" s="6"/>
      <c r="X221" s="6"/>
    </row>
    <row r="222" spans="1:24" s="7" customFormat="1" ht="42" x14ac:dyDescent="0.15">
      <c r="A222" s="85">
        <v>3</v>
      </c>
      <c r="B222" s="85" t="s">
        <v>280</v>
      </c>
      <c r="C222" s="85" t="s">
        <v>390</v>
      </c>
      <c r="D222" s="85" t="s">
        <v>325</v>
      </c>
      <c r="E222" s="78">
        <v>90</v>
      </c>
      <c r="F222" s="85" t="s">
        <v>1</v>
      </c>
      <c r="G222" s="78">
        <v>2011</v>
      </c>
      <c r="H222" s="85" t="s">
        <v>1011</v>
      </c>
      <c r="I222" s="15"/>
      <c r="J222" s="15"/>
      <c r="K222" s="15"/>
      <c r="L222" s="15"/>
      <c r="M222" s="15"/>
      <c r="N222" s="15"/>
      <c r="O222" s="15"/>
      <c r="P222" s="15"/>
      <c r="Q222" s="9">
        <v>1</v>
      </c>
      <c r="R222" s="6">
        <v>0</v>
      </c>
      <c r="S222" s="6" t="str">
        <f t="shared" si="13"/>
        <v>10</v>
      </c>
      <c r="T222" s="6"/>
      <c r="V222" s="6"/>
      <c r="W222" s="6"/>
      <c r="X222" s="6"/>
    </row>
    <row r="223" spans="1:24" s="7" customFormat="1" ht="42" x14ac:dyDescent="0.15">
      <c r="A223" s="85">
        <v>3</v>
      </c>
      <c r="B223" s="85" t="s">
        <v>279</v>
      </c>
      <c r="C223" s="85" t="s">
        <v>391</v>
      </c>
      <c r="D223" s="85" t="s">
        <v>325</v>
      </c>
      <c r="E223" s="78">
        <v>90</v>
      </c>
      <c r="F223" s="85" t="s">
        <v>1</v>
      </c>
      <c r="G223" s="78">
        <v>2011</v>
      </c>
      <c r="H223" s="85" t="s">
        <v>1012</v>
      </c>
      <c r="I223" s="15"/>
      <c r="J223" s="15"/>
      <c r="K223" s="15"/>
      <c r="L223" s="15"/>
      <c r="M223" s="15"/>
      <c r="N223" s="15"/>
      <c r="O223" s="15"/>
      <c r="P223" s="15"/>
      <c r="Q223" s="10">
        <v>1</v>
      </c>
      <c r="R223" s="6">
        <v>0</v>
      </c>
      <c r="S223" s="6" t="str">
        <f t="shared" si="13"/>
        <v>10</v>
      </c>
      <c r="T223" s="6"/>
      <c r="V223" s="6"/>
      <c r="W223" s="6"/>
      <c r="X223" s="6"/>
    </row>
    <row r="224" spans="1:24" s="7" customFormat="1" ht="28" x14ac:dyDescent="0.15">
      <c r="A224" s="85">
        <v>3</v>
      </c>
      <c r="B224" s="85" t="s">
        <v>37</v>
      </c>
      <c r="C224" s="85" t="s">
        <v>542</v>
      </c>
      <c r="D224" s="85" t="s">
        <v>325</v>
      </c>
      <c r="E224" s="78">
        <v>90</v>
      </c>
      <c r="F224" s="85" t="s">
        <v>8</v>
      </c>
      <c r="G224" s="78">
        <v>2011</v>
      </c>
      <c r="H224" s="85" t="s">
        <v>1013</v>
      </c>
      <c r="I224" s="15"/>
      <c r="J224" s="15"/>
      <c r="K224" s="15"/>
      <c r="L224" s="15"/>
      <c r="M224" s="15"/>
      <c r="N224" s="15"/>
      <c r="O224" s="15"/>
      <c r="P224" s="15"/>
      <c r="Q224" s="10">
        <v>1</v>
      </c>
      <c r="R224" s="6">
        <v>0</v>
      </c>
      <c r="S224" s="6" t="str">
        <f t="shared" si="13"/>
        <v>10</v>
      </c>
      <c r="T224" s="6"/>
      <c r="V224" s="6"/>
      <c r="W224" s="6"/>
      <c r="X224" s="6"/>
    </row>
    <row r="225" spans="1:24" s="7" customFormat="1" ht="70" x14ac:dyDescent="0.15">
      <c r="A225" s="85">
        <v>3</v>
      </c>
      <c r="B225" s="85" t="s">
        <v>345</v>
      </c>
      <c r="C225" s="85" t="s">
        <v>549</v>
      </c>
      <c r="D225" s="85" t="s">
        <v>326</v>
      </c>
      <c r="E225" s="86">
        <v>188</v>
      </c>
      <c r="F225" s="85"/>
      <c r="G225" s="78">
        <v>2011</v>
      </c>
      <c r="H225" s="85" t="s">
        <v>1090</v>
      </c>
      <c r="I225" s="15"/>
      <c r="J225" s="15"/>
      <c r="K225" s="15"/>
      <c r="L225" s="15"/>
      <c r="M225" s="15"/>
      <c r="N225" s="15"/>
      <c r="O225" s="15"/>
      <c r="P225" s="15"/>
      <c r="Q225" s="10">
        <v>1</v>
      </c>
      <c r="R225" s="6">
        <v>0</v>
      </c>
      <c r="S225" s="6" t="str">
        <f t="shared" si="13"/>
        <v>10</v>
      </c>
      <c r="T225" s="6"/>
      <c r="V225" s="6"/>
      <c r="W225" s="6"/>
      <c r="X225" s="6"/>
    </row>
    <row r="226" spans="1:24" s="7" customFormat="1" ht="28" x14ac:dyDescent="0.15">
      <c r="A226" s="85">
        <v>3</v>
      </c>
      <c r="B226" s="85" t="s">
        <v>610</v>
      </c>
      <c r="C226" s="85" t="s">
        <v>431</v>
      </c>
      <c r="D226" s="85" t="s">
        <v>326</v>
      </c>
      <c r="E226" s="86">
        <v>185</v>
      </c>
      <c r="F226" s="85"/>
      <c r="G226" s="78">
        <v>2011</v>
      </c>
      <c r="H226" s="85" t="s">
        <v>1022</v>
      </c>
      <c r="I226" s="15"/>
      <c r="J226" s="15"/>
      <c r="K226" s="15"/>
      <c r="L226" s="15"/>
      <c r="M226" s="15"/>
      <c r="N226" s="15"/>
      <c r="O226" s="15"/>
      <c r="P226" s="15"/>
      <c r="Q226" s="10">
        <v>1</v>
      </c>
      <c r="R226" s="6">
        <v>0</v>
      </c>
      <c r="S226" s="6" t="str">
        <f t="shared" si="13"/>
        <v>10</v>
      </c>
      <c r="T226" s="6"/>
      <c r="U226" s="6"/>
      <c r="V226" s="6"/>
      <c r="W226" s="6"/>
      <c r="X226" s="6"/>
    </row>
    <row r="227" spans="1:24" s="7" customFormat="1" ht="56" x14ac:dyDescent="0.15">
      <c r="A227" s="85">
        <v>3</v>
      </c>
      <c r="B227" s="85" t="s">
        <v>611</v>
      </c>
      <c r="C227" s="85" t="s">
        <v>543</v>
      </c>
      <c r="D227" s="85" t="s">
        <v>326</v>
      </c>
      <c r="E227" s="86">
        <v>185</v>
      </c>
      <c r="F227" s="85"/>
      <c r="G227" s="78">
        <v>2011</v>
      </c>
      <c r="H227" s="85" t="s">
        <v>1105</v>
      </c>
      <c r="I227" s="15"/>
      <c r="J227" s="15"/>
      <c r="K227" s="15"/>
      <c r="L227" s="15"/>
      <c r="M227" s="15"/>
      <c r="N227" s="15"/>
      <c r="O227" s="15"/>
      <c r="P227" s="15"/>
      <c r="Q227" s="10">
        <v>1</v>
      </c>
      <c r="R227" s="6">
        <v>0</v>
      </c>
      <c r="S227" s="6" t="str">
        <f t="shared" si="13"/>
        <v>10</v>
      </c>
      <c r="T227" s="6"/>
      <c r="U227" s="6"/>
      <c r="V227" s="6"/>
      <c r="W227" s="6"/>
      <c r="X227" s="6"/>
    </row>
    <row r="228" spans="1:24" s="7" customFormat="1" ht="28" x14ac:dyDescent="0.15">
      <c r="A228" s="85">
        <v>3</v>
      </c>
      <c r="B228" s="85" t="s">
        <v>612</v>
      </c>
      <c r="C228" s="85" t="s">
        <v>544</v>
      </c>
      <c r="D228" s="85" t="s">
        <v>326</v>
      </c>
      <c r="E228" s="86">
        <v>185</v>
      </c>
      <c r="F228" s="85"/>
      <c r="G228" s="78">
        <v>2011</v>
      </c>
      <c r="H228" s="85" t="s">
        <v>1025</v>
      </c>
      <c r="I228" s="15"/>
      <c r="J228" s="15"/>
      <c r="K228" s="15"/>
      <c r="L228" s="15"/>
      <c r="M228" s="15"/>
      <c r="N228" s="15"/>
      <c r="O228" s="15"/>
      <c r="P228" s="15"/>
      <c r="Q228" s="9">
        <v>1</v>
      </c>
      <c r="R228" s="6">
        <v>0</v>
      </c>
      <c r="S228" s="6" t="str">
        <f t="shared" si="13"/>
        <v>10</v>
      </c>
      <c r="T228" s="6"/>
      <c r="U228" s="6"/>
      <c r="V228" s="6"/>
      <c r="W228" s="6"/>
      <c r="X228" s="6"/>
    </row>
    <row r="229" spans="1:24" s="7" customFormat="1" ht="28" x14ac:dyDescent="0.15">
      <c r="A229" s="85">
        <v>3</v>
      </c>
      <c r="B229" s="85" t="s">
        <v>613</v>
      </c>
      <c r="C229" s="85" t="s">
        <v>545</v>
      </c>
      <c r="D229" s="85" t="s">
        <v>326</v>
      </c>
      <c r="E229" s="86">
        <v>185</v>
      </c>
      <c r="F229" s="85"/>
      <c r="G229" s="78">
        <v>2011</v>
      </c>
      <c r="H229" s="85" t="s">
        <v>1023</v>
      </c>
      <c r="I229" s="15"/>
      <c r="J229" s="15"/>
      <c r="K229" s="15"/>
      <c r="L229" s="15"/>
      <c r="M229" s="15"/>
      <c r="N229" s="15"/>
      <c r="O229" s="15"/>
      <c r="P229" s="15"/>
      <c r="Q229" s="9">
        <v>1</v>
      </c>
      <c r="R229" s="6">
        <v>0</v>
      </c>
      <c r="S229" s="6" t="str">
        <f t="shared" si="13"/>
        <v>10</v>
      </c>
      <c r="T229" s="6"/>
      <c r="U229" s="6"/>
      <c r="V229" s="6"/>
      <c r="W229" s="6"/>
      <c r="X229" s="6"/>
    </row>
    <row r="230" spans="1:24" s="7" customFormat="1" ht="28" x14ac:dyDescent="0.15">
      <c r="A230" s="85">
        <v>3</v>
      </c>
      <c r="B230" s="85" t="s">
        <v>614</v>
      </c>
      <c r="C230" s="85" t="s">
        <v>546</v>
      </c>
      <c r="D230" s="85" t="s">
        <v>326</v>
      </c>
      <c r="E230" s="86">
        <v>185</v>
      </c>
      <c r="F230" s="85"/>
      <c r="G230" s="78">
        <v>2011</v>
      </c>
      <c r="H230" s="85" t="s">
        <v>1024</v>
      </c>
      <c r="I230" s="15"/>
      <c r="J230" s="15"/>
      <c r="K230" s="15"/>
      <c r="L230" s="15"/>
      <c r="M230" s="15"/>
      <c r="N230" s="15"/>
      <c r="O230" s="15"/>
      <c r="P230" s="15"/>
      <c r="Q230" s="10">
        <v>1</v>
      </c>
      <c r="R230" s="6">
        <v>0</v>
      </c>
      <c r="S230" s="6" t="str">
        <f t="shared" si="13"/>
        <v>10</v>
      </c>
      <c r="T230" s="6"/>
      <c r="U230" s="6"/>
      <c r="V230" s="6"/>
      <c r="W230" s="6"/>
      <c r="X230" s="6"/>
    </row>
    <row r="231" spans="1:24" s="7" customFormat="1" ht="28" x14ac:dyDescent="0.15">
      <c r="A231" s="85">
        <v>3</v>
      </c>
      <c r="B231" s="85" t="s">
        <v>615</v>
      </c>
      <c r="C231" s="85" t="s">
        <v>547</v>
      </c>
      <c r="D231" s="85" t="s">
        <v>326</v>
      </c>
      <c r="E231" s="86">
        <v>185</v>
      </c>
      <c r="F231" s="85"/>
      <c r="G231" s="78">
        <v>2011</v>
      </c>
      <c r="H231" s="85" t="s">
        <v>1024</v>
      </c>
      <c r="I231" s="15"/>
      <c r="J231" s="15"/>
      <c r="K231" s="15"/>
      <c r="L231" s="15"/>
      <c r="M231" s="15"/>
      <c r="N231" s="15"/>
      <c r="O231" s="15"/>
      <c r="P231" s="15"/>
      <c r="Q231" s="10">
        <v>1</v>
      </c>
      <c r="R231" s="6">
        <v>0</v>
      </c>
      <c r="S231" s="6" t="str">
        <f t="shared" si="13"/>
        <v>10</v>
      </c>
      <c r="T231" s="6"/>
      <c r="U231" s="6"/>
      <c r="V231"/>
      <c r="W231"/>
      <c r="X231"/>
    </row>
    <row r="232" spans="1:24" s="7" customFormat="1" ht="42" x14ac:dyDescent="0.15">
      <c r="A232" s="85">
        <v>3</v>
      </c>
      <c r="B232" s="85" t="s">
        <v>616</v>
      </c>
      <c r="C232" s="85" t="s">
        <v>548</v>
      </c>
      <c r="D232" s="85" t="s">
        <v>326</v>
      </c>
      <c r="E232" s="86">
        <v>186</v>
      </c>
      <c r="F232" s="85"/>
      <c r="G232" s="78">
        <v>2011</v>
      </c>
      <c r="H232" s="85" t="s">
        <v>1026</v>
      </c>
      <c r="I232" s="15"/>
      <c r="J232" s="15"/>
      <c r="K232" s="15"/>
      <c r="L232" s="15"/>
      <c r="M232" s="15"/>
      <c r="N232" s="15"/>
      <c r="O232" s="15"/>
      <c r="P232" s="15"/>
      <c r="Q232" s="10">
        <v>1</v>
      </c>
      <c r="R232" s="6">
        <v>0</v>
      </c>
      <c r="S232" s="6" t="str">
        <f t="shared" si="13"/>
        <v>10</v>
      </c>
      <c r="T232" s="6"/>
      <c r="U232" s="6"/>
      <c r="V232"/>
      <c r="W232"/>
      <c r="X232"/>
    </row>
    <row r="233" spans="1:24" s="7" customFormat="1" ht="42" x14ac:dyDescent="0.15">
      <c r="A233" s="85">
        <v>3</v>
      </c>
      <c r="B233" s="85" t="s">
        <v>617</v>
      </c>
      <c r="C233" s="85" t="s">
        <v>432</v>
      </c>
      <c r="D233" s="85" t="s">
        <v>326</v>
      </c>
      <c r="E233" s="86">
        <v>186</v>
      </c>
      <c r="F233" s="85"/>
      <c r="G233" s="78">
        <v>2011</v>
      </c>
      <c r="H233" s="85" t="s">
        <v>1093</v>
      </c>
      <c r="I233" s="15"/>
      <c r="J233" s="15"/>
      <c r="K233" s="15"/>
      <c r="L233" s="15"/>
      <c r="M233" s="15"/>
      <c r="N233" s="15"/>
      <c r="O233" s="15"/>
      <c r="P233" s="15"/>
      <c r="Q233" s="10">
        <v>1</v>
      </c>
      <c r="R233" s="6">
        <v>0</v>
      </c>
      <c r="S233" s="6" t="str">
        <f t="shared" si="13"/>
        <v>10</v>
      </c>
      <c r="T233" s="6"/>
      <c r="U233" s="6"/>
      <c r="V233"/>
      <c r="W233"/>
      <c r="X233"/>
    </row>
    <row r="234" spans="1:24" s="7" customFormat="1" ht="28" x14ac:dyDescent="0.15">
      <c r="A234" s="85">
        <v>3</v>
      </c>
      <c r="B234" s="85" t="s">
        <v>618</v>
      </c>
      <c r="C234" s="87" t="s">
        <v>99</v>
      </c>
      <c r="D234" s="85" t="s">
        <v>326</v>
      </c>
      <c r="E234" s="86">
        <v>190</v>
      </c>
      <c r="F234" s="85"/>
      <c r="G234" s="78">
        <v>2011</v>
      </c>
      <c r="H234" s="85" t="s">
        <v>1027</v>
      </c>
      <c r="I234" s="15"/>
      <c r="J234" s="15"/>
      <c r="K234" s="15"/>
      <c r="L234" s="15"/>
      <c r="M234" s="15"/>
      <c r="N234" s="15"/>
      <c r="O234" s="15"/>
      <c r="P234" s="15"/>
      <c r="Q234" s="10">
        <v>1</v>
      </c>
      <c r="R234" s="6">
        <v>0</v>
      </c>
      <c r="S234" s="6" t="str">
        <f t="shared" si="13"/>
        <v>10</v>
      </c>
      <c r="T234" s="6"/>
      <c r="U234" s="6"/>
      <c r="V234"/>
      <c r="W234"/>
      <c r="X234"/>
    </row>
    <row r="235" spans="1:24" s="7" customFormat="1" ht="28" x14ac:dyDescent="0.15">
      <c r="A235" s="85">
        <v>3</v>
      </c>
      <c r="B235" s="85" t="s">
        <v>619</v>
      </c>
      <c r="C235" s="85" t="s">
        <v>550</v>
      </c>
      <c r="D235" s="85" t="s">
        <v>326</v>
      </c>
      <c r="E235" s="86">
        <v>184</v>
      </c>
      <c r="F235" s="85"/>
      <c r="G235" s="78">
        <v>2011</v>
      </c>
      <c r="H235" s="85" t="s">
        <v>1092</v>
      </c>
      <c r="I235" s="15"/>
      <c r="J235" s="15"/>
      <c r="K235" s="15"/>
      <c r="L235" s="15"/>
      <c r="M235" s="15"/>
      <c r="N235" s="15"/>
      <c r="O235" s="15"/>
      <c r="P235" s="15"/>
      <c r="Q235" s="10">
        <v>1</v>
      </c>
      <c r="R235" s="6">
        <v>0</v>
      </c>
      <c r="S235" s="6" t="str">
        <f t="shared" si="13"/>
        <v>10</v>
      </c>
      <c r="T235" s="6"/>
      <c r="U235" s="6"/>
      <c r="V235"/>
      <c r="W235"/>
      <c r="X235"/>
    </row>
    <row r="236" spans="1:24" s="7" customFormat="1" ht="42" x14ac:dyDescent="0.15">
      <c r="A236" s="85">
        <v>3</v>
      </c>
      <c r="B236" s="85" t="s">
        <v>620</v>
      </c>
      <c r="C236" s="85" t="s">
        <v>551</v>
      </c>
      <c r="D236" s="85" t="s">
        <v>326</v>
      </c>
      <c r="E236" s="86">
        <v>185</v>
      </c>
      <c r="F236" s="85"/>
      <c r="G236" s="78">
        <v>2011</v>
      </c>
      <c r="H236" s="85" t="s">
        <v>1064</v>
      </c>
      <c r="I236" s="15"/>
      <c r="J236" s="15"/>
      <c r="K236" s="15"/>
      <c r="L236" s="15"/>
      <c r="M236" s="15"/>
      <c r="N236" s="15"/>
      <c r="O236" s="15"/>
      <c r="P236" s="15" t="s">
        <v>695</v>
      </c>
      <c r="Q236" s="10">
        <v>1</v>
      </c>
      <c r="R236" s="6">
        <v>0</v>
      </c>
      <c r="S236" s="6" t="str">
        <f t="shared" si="13"/>
        <v>10</v>
      </c>
      <c r="T236" s="10"/>
      <c r="U236" s="10"/>
      <c r="V236" s="6"/>
      <c r="W236" s="6"/>
      <c r="X236" s="6"/>
    </row>
    <row r="237" spans="1:24" s="7" customFormat="1" ht="98" x14ac:dyDescent="0.15">
      <c r="A237" s="76">
        <v>2</v>
      </c>
      <c r="B237" s="76" t="s">
        <v>788</v>
      </c>
      <c r="C237" s="78" t="s">
        <v>787</v>
      </c>
      <c r="D237" s="76" t="s">
        <v>337</v>
      </c>
      <c r="E237" s="79">
        <v>64</v>
      </c>
      <c r="F237" s="76">
        <v>4</v>
      </c>
      <c r="G237" s="79">
        <v>2020</v>
      </c>
      <c r="H237" s="78" t="s">
        <v>976</v>
      </c>
      <c r="I237" s="26"/>
      <c r="J237" s="26"/>
      <c r="K237" s="26"/>
      <c r="L237" s="26"/>
      <c r="M237" s="26"/>
      <c r="N237" s="26"/>
      <c r="O237" s="26"/>
      <c r="P237" s="3"/>
      <c r="Q237"/>
      <c r="R237"/>
      <c r="S237"/>
      <c r="T237"/>
      <c r="U237"/>
      <c r="V237" s="10"/>
      <c r="W237" s="10"/>
      <c r="X237" s="10"/>
    </row>
    <row r="238" spans="1:24" s="7" customFormat="1" ht="42" x14ac:dyDescent="0.15">
      <c r="A238" s="77">
        <v>2</v>
      </c>
      <c r="B238" s="78" t="s">
        <v>804</v>
      </c>
      <c r="C238" s="76" t="s">
        <v>802</v>
      </c>
      <c r="D238" s="76" t="s">
        <v>328</v>
      </c>
      <c r="E238" s="80">
        <v>96</v>
      </c>
      <c r="F238" s="77">
        <v>2</v>
      </c>
      <c r="G238" s="80">
        <v>2020</v>
      </c>
      <c r="H238" s="78" t="s">
        <v>803</v>
      </c>
      <c r="I238" s="26"/>
      <c r="J238" s="26"/>
      <c r="K238" s="26"/>
      <c r="L238" s="26"/>
      <c r="M238" s="26"/>
      <c r="N238" s="26"/>
      <c r="O238" s="26"/>
      <c r="P238" s="3"/>
      <c r="Q238"/>
      <c r="R238"/>
      <c r="S238"/>
      <c r="T238"/>
      <c r="U238"/>
      <c r="V238" s="10"/>
      <c r="W238" s="10"/>
      <c r="X238" s="10"/>
    </row>
    <row r="239" spans="1:24" s="7" customFormat="1" ht="42" x14ac:dyDescent="0.15">
      <c r="A239" s="77">
        <v>2</v>
      </c>
      <c r="B239" s="78" t="s">
        <v>806</v>
      </c>
      <c r="C239" s="76" t="s">
        <v>808</v>
      </c>
      <c r="D239" s="76" t="s">
        <v>328</v>
      </c>
      <c r="E239" s="80">
        <v>96</v>
      </c>
      <c r="F239" s="77">
        <v>4</v>
      </c>
      <c r="G239" s="80">
        <v>2020</v>
      </c>
      <c r="H239" s="78" t="s">
        <v>807</v>
      </c>
      <c r="I239" s="26"/>
      <c r="J239" s="26"/>
      <c r="K239" s="26"/>
      <c r="L239" s="26"/>
      <c r="M239" s="26"/>
      <c r="N239" s="26"/>
      <c r="O239" s="26"/>
      <c r="P239" s="3"/>
      <c r="Q239"/>
      <c r="R239"/>
      <c r="S239"/>
      <c r="T239"/>
      <c r="U239"/>
      <c r="V239" s="10"/>
      <c r="W239" s="10"/>
      <c r="X239" s="10"/>
    </row>
    <row r="240" spans="1:24" s="7" customFormat="1" ht="28" x14ac:dyDescent="0.15">
      <c r="A240" s="77">
        <v>2</v>
      </c>
      <c r="B240" s="78" t="s">
        <v>735</v>
      </c>
      <c r="C240" s="76" t="s">
        <v>736</v>
      </c>
      <c r="D240" s="76" t="s">
        <v>329</v>
      </c>
      <c r="E240" s="80">
        <v>44</v>
      </c>
      <c r="F240" s="77">
        <v>4</v>
      </c>
      <c r="G240" s="80">
        <v>2020</v>
      </c>
      <c r="H240" s="78" t="s">
        <v>746</v>
      </c>
      <c r="I240" s="26"/>
      <c r="J240" s="26"/>
      <c r="K240" s="26"/>
      <c r="L240" s="26"/>
      <c r="M240" s="26"/>
      <c r="N240" s="26"/>
      <c r="O240" s="26"/>
      <c r="P240" s="3"/>
      <c r="Q240"/>
      <c r="R240"/>
      <c r="S240"/>
      <c r="T240"/>
      <c r="U240"/>
      <c r="V240" s="10"/>
      <c r="W240" s="10"/>
      <c r="X240" s="10"/>
    </row>
    <row r="241" spans="1:24" s="7" customFormat="1" ht="28" x14ac:dyDescent="0.15">
      <c r="A241" s="77">
        <v>2</v>
      </c>
      <c r="B241" s="78" t="s">
        <v>941</v>
      </c>
      <c r="C241" s="76" t="s">
        <v>972</v>
      </c>
      <c r="D241" s="76" t="s">
        <v>338</v>
      </c>
      <c r="E241" s="80">
        <v>22</v>
      </c>
      <c r="F241" s="77">
        <v>4</v>
      </c>
      <c r="G241" s="80">
        <v>2020</v>
      </c>
      <c r="H241" s="78" t="s">
        <v>971</v>
      </c>
      <c r="I241" s="26"/>
      <c r="J241" s="26"/>
      <c r="K241" s="26"/>
      <c r="L241" s="26"/>
      <c r="M241" s="26"/>
      <c r="N241" s="26"/>
      <c r="O241" s="26"/>
      <c r="P241" s="3"/>
      <c r="Q241"/>
      <c r="R241"/>
      <c r="S241"/>
      <c r="T241"/>
      <c r="U241"/>
      <c r="V241" s="6"/>
      <c r="W241" s="6"/>
      <c r="X241" s="6"/>
    </row>
    <row r="242" spans="1:24" s="7" customFormat="1" ht="224" x14ac:dyDescent="0.15">
      <c r="A242" s="76">
        <v>2</v>
      </c>
      <c r="B242" s="78" t="s">
        <v>931</v>
      </c>
      <c r="C242" s="78" t="s">
        <v>932</v>
      </c>
      <c r="D242" s="76" t="s">
        <v>335</v>
      </c>
      <c r="E242" s="79">
        <v>64</v>
      </c>
      <c r="F242" s="92" t="s">
        <v>1408</v>
      </c>
      <c r="G242" s="79">
        <v>2020</v>
      </c>
      <c r="H242" s="78" t="s">
        <v>1121</v>
      </c>
      <c r="I242" s="28"/>
      <c r="J242" s="28"/>
      <c r="K242" s="28"/>
      <c r="L242" s="28"/>
      <c r="M242" s="28"/>
      <c r="N242" s="28"/>
      <c r="O242" s="28"/>
      <c r="P242" s="3"/>
      <c r="Q242"/>
      <c r="R242"/>
      <c r="S242"/>
      <c r="T242"/>
      <c r="U242"/>
      <c r="V242" s="10"/>
      <c r="W242" s="10"/>
      <c r="X242" s="10"/>
    </row>
    <row r="243" spans="1:24" s="7" customFormat="1" ht="28" x14ac:dyDescent="0.15">
      <c r="A243" s="77">
        <v>2</v>
      </c>
      <c r="B243" s="78" t="s">
        <v>749</v>
      </c>
      <c r="C243" s="78" t="s">
        <v>750</v>
      </c>
      <c r="D243" s="76" t="s">
        <v>334</v>
      </c>
      <c r="E243" s="80">
        <v>46</v>
      </c>
      <c r="F243" s="76">
        <v>5</v>
      </c>
      <c r="G243" s="80">
        <v>2020</v>
      </c>
      <c r="H243" s="78" t="s">
        <v>751</v>
      </c>
      <c r="I243" s="26"/>
      <c r="J243" s="26"/>
      <c r="K243" s="26"/>
      <c r="L243" s="26"/>
      <c r="M243" s="26"/>
      <c r="N243" s="26"/>
      <c r="O243" s="26"/>
      <c r="P243" s="3"/>
      <c r="Q243"/>
      <c r="R243"/>
      <c r="S243"/>
      <c r="T243"/>
      <c r="U243"/>
      <c r="V243" s="10"/>
      <c r="W243" s="10"/>
      <c r="X243" s="10"/>
    </row>
    <row r="244" spans="1:24" s="7" customFormat="1" ht="42" x14ac:dyDescent="0.15">
      <c r="A244" s="77">
        <v>2</v>
      </c>
      <c r="B244" s="78" t="s">
        <v>752</v>
      </c>
      <c r="C244" s="78" t="s">
        <v>753</v>
      </c>
      <c r="D244" s="76" t="s">
        <v>334</v>
      </c>
      <c r="E244" s="80">
        <v>46</v>
      </c>
      <c r="F244" s="76">
        <v>5</v>
      </c>
      <c r="G244" s="80">
        <v>2020</v>
      </c>
      <c r="H244" s="78" t="s">
        <v>754</v>
      </c>
      <c r="I244" s="26"/>
      <c r="J244" s="26"/>
      <c r="K244" s="26"/>
      <c r="L244" s="26"/>
      <c r="M244" s="26"/>
      <c r="N244" s="26"/>
      <c r="O244" s="26"/>
      <c r="P244" s="3"/>
      <c r="Q244"/>
      <c r="R244"/>
      <c r="S244"/>
      <c r="T244"/>
      <c r="U244"/>
      <c r="V244" s="10"/>
      <c r="W244" s="10"/>
      <c r="X244" s="10"/>
    </row>
    <row r="245" spans="1:24" s="7" customFormat="1" ht="42" x14ac:dyDescent="0.15">
      <c r="A245" s="76">
        <v>2</v>
      </c>
      <c r="B245" s="78" t="s">
        <v>757</v>
      </c>
      <c r="C245" s="78" t="s">
        <v>758</v>
      </c>
      <c r="D245" s="76" t="s">
        <v>334</v>
      </c>
      <c r="E245" s="79">
        <v>46</v>
      </c>
      <c r="F245" s="76">
        <v>1</v>
      </c>
      <c r="G245" s="79">
        <v>2020</v>
      </c>
      <c r="H245" s="78" t="s">
        <v>1172</v>
      </c>
      <c r="I245" s="1"/>
      <c r="J245" s="1"/>
      <c r="K245" s="1"/>
      <c r="L245" s="1"/>
      <c r="M245" s="1"/>
      <c r="N245" s="1"/>
      <c r="O245" s="1"/>
      <c r="P245" s="3"/>
      <c r="Q245"/>
      <c r="R245"/>
      <c r="S245"/>
      <c r="T245"/>
      <c r="U245"/>
      <c r="V245" s="10"/>
      <c r="W245" s="10"/>
      <c r="X245" s="10"/>
    </row>
    <row r="246" spans="1:24" s="7" customFormat="1" ht="42" x14ac:dyDescent="0.15">
      <c r="A246" s="77">
        <v>2</v>
      </c>
      <c r="B246" s="78" t="s">
        <v>837</v>
      </c>
      <c r="C246" s="78" t="s">
        <v>836</v>
      </c>
      <c r="D246" s="76" t="s">
        <v>332</v>
      </c>
      <c r="E246" s="80">
        <v>29</v>
      </c>
      <c r="F246" s="77">
        <v>3</v>
      </c>
      <c r="G246" s="80">
        <v>2020</v>
      </c>
      <c r="H246" s="78" t="s">
        <v>838</v>
      </c>
      <c r="I246" s="26"/>
      <c r="J246" s="26"/>
      <c r="K246" s="26"/>
      <c r="L246" s="26"/>
      <c r="M246" s="26"/>
      <c r="N246" s="26"/>
      <c r="O246" s="26"/>
      <c r="P246" s="3"/>
      <c r="Q246"/>
      <c r="R246"/>
      <c r="S246"/>
      <c r="T246"/>
      <c r="U246"/>
      <c r="V246" s="10"/>
      <c r="W246" s="10"/>
      <c r="X246" s="10"/>
    </row>
    <row r="247" spans="1:24" s="7" customFormat="1" ht="42" x14ac:dyDescent="0.15">
      <c r="A247" s="85">
        <v>2</v>
      </c>
      <c r="B247" s="85" t="s">
        <v>424</v>
      </c>
      <c r="C247" s="85" t="s">
        <v>584</v>
      </c>
      <c r="D247" s="85" t="s">
        <v>330</v>
      </c>
      <c r="E247" s="86">
        <v>25</v>
      </c>
      <c r="F247" s="85">
        <v>2</v>
      </c>
      <c r="G247" s="86">
        <v>2019</v>
      </c>
      <c r="H247" s="85" t="s">
        <v>728</v>
      </c>
      <c r="I247" s="15"/>
      <c r="J247" s="15"/>
      <c r="K247" s="15"/>
      <c r="L247" s="15"/>
      <c r="M247" s="15"/>
      <c r="N247" s="15"/>
      <c r="O247" s="15"/>
      <c r="P247" s="15"/>
      <c r="Q247" s="6"/>
      <c r="R247" s="6"/>
      <c r="S247" s="10"/>
      <c r="T247" s="10"/>
      <c r="U247" s="10"/>
      <c r="V247" s="10"/>
      <c r="W247" s="10"/>
      <c r="X247" s="10"/>
    </row>
    <row r="248" spans="1:24" s="7" customFormat="1" ht="84" x14ac:dyDescent="0.15">
      <c r="A248" s="85">
        <v>2</v>
      </c>
      <c r="B248" s="85" t="s">
        <v>463</v>
      </c>
      <c r="C248" s="85" t="s">
        <v>585</v>
      </c>
      <c r="D248" s="85" t="s">
        <v>330</v>
      </c>
      <c r="E248" s="86">
        <v>25</v>
      </c>
      <c r="F248" s="85">
        <v>4</v>
      </c>
      <c r="G248" s="86">
        <v>2019</v>
      </c>
      <c r="H248" s="85" t="s">
        <v>1170</v>
      </c>
      <c r="I248" s="15"/>
      <c r="J248" s="15"/>
      <c r="K248" s="15"/>
      <c r="L248" s="15"/>
      <c r="M248" s="15"/>
      <c r="N248" s="15"/>
      <c r="O248" s="15"/>
      <c r="P248" s="15"/>
      <c r="Q248" s="6"/>
      <c r="R248" s="6"/>
      <c r="S248" s="10"/>
      <c r="T248" s="10"/>
      <c r="U248" s="10"/>
      <c r="V248" s="10"/>
      <c r="W248" s="10"/>
      <c r="X248" s="10"/>
    </row>
    <row r="249" spans="1:24" s="7" customFormat="1" ht="42" x14ac:dyDescent="0.15">
      <c r="A249" s="85">
        <v>2</v>
      </c>
      <c r="B249" s="85" t="s">
        <v>487</v>
      </c>
      <c r="C249" s="85" t="s">
        <v>532</v>
      </c>
      <c r="D249" s="85" t="s">
        <v>329</v>
      </c>
      <c r="E249" s="86">
        <v>44</v>
      </c>
      <c r="F249" s="85">
        <v>2</v>
      </c>
      <c r="G249" s="86">
        <v>2019</v>
      </c>
      <c r="H249" s="85" t="s">
        <v>488</v>
      </c>
      <c r="I249" s="15"/>
      <c r="J249" s="15"/>
      <c r="K249" s="15"/>
      <c r="L249" s="15"/>
      <c r="M249" s="15"/>
      <c r="N249" s="15"/>
      <c r="O249" s="15"/>
      <c r="P249" s="15"/>
      <c r="Q249" s="6"/>
      <c r="R249" s="6"/>
      <c r="S249" s="10"/>
      <c r="T249" s="10"/>
      <c r="U249" s="10"/>
      <c r="V249" s="10"/>
      <c r="W249" s="10"/>
      <c r="X249" s="10"/>
    </row>
    <row r="250" spans="1:24" s="7" customFormat="1" ht="56" x14ac:dyDescent="0.15">
      <c r="A250" s="85">
        <v>2</v>
      </c>
      <c r="B250" s="85" t="s">
        <v>436</v>
      </c>
      <c r="C250" s="85" t="s">
        <v>586</v>
      </c>
      <c r="D250" s="85" t="s">
        <v>331</v>
      </c>
      <c r="E250" s="86">
        <v>63</v>
      </c>
      <c r="F250" s="85">
        <v>2</v>
      </c>
      <c r="G250" s="86">
        <v>2019</v>
      </c>
      <c r="H250" s="85" t="s">
        <v>444</v>
      </c>
      <c r="I250" s="15"/>
      <c r="J250" s="15"/>
      <c r="K250" s="15"/>
      <c r="L250" s="15"/>
      <c r="M250" s="15"/>
      <c r="N250" s="15"/>
      <c r="O250" s="15"/>
      <c r="P250" s="15"/>
      <c r="Q250" s="6"/>
      <c r="R250" s="6"/>
      <c r="S250" s="10"/>
      <c r="T250" s="10"/>
      <c r="U250" s="10"/>
      <c r="V250" s="10"/>
      <c r="W250" s="10"/>
      <c r="X250" s="10"/>
    </row>
    <row r="251" spans="1:24" s="7" customFormat="1" ht="56" x14ac:dyDescent="0.15">
      <c r="A251" s="77">
        <v>2</v>
      </c>
      <c r="B251" s="78" t="s">
        <v>443</v>
      </c>
      <c r="C251" s="78" t="s">
        <v>973</v>
      </c>
      <c r="D251" s="76" t="s">
        <v>331</v>
      </c>
      <c r="E251" s="80">
        <v>63</v>
      </c>
      <c r="F251" s="77">
        <v>4</v>
      </c>
      <c r="G251" s="80">
        <v>2019</v>
      </c>
      <c r="H251" s="78" t="s">
        <v>974</v>
      </c>
      <c r="I251" s="26"/>
      <c r="J251" s="26"/>
      <c r="K251" s="26"/>
      <c r="L251" s="26"/>
      <c r="M251" s="26"/>
      <c r="N251" s="26"/>
      <c r="O251" s="26"/>
      <c r="P251" s="3"/>
      <c r="Q251"/>
      <c r="R251"/>
      <c r="S251"/>
      <c r="T251"/>
      <c r="U251"/>
      <c r="V251" s="10"/>
      <c r="W251" s="10"/>
      <c r="X251" s="10"/>
    </row>
    <row r="252" spans="1:24" s="7" customFormat="1" ht="42" x14ac:dyDescent="0.15">
      <c r="A252" s="76">
        <v>2</v>
      </c>
      <c r="B252" s="78" t="s">
        <v>755</v>
      </c>
      <c r="C252" s="78" t="s">
        <v>756</v>
      </c>
      <c r="D252" s="76" t="s">
        <v>334</v>
      </c>
      <c r="E252" s="79">
        <v>45</v>
      </c>
      <c r="F252" s="76">
        <v>3</v>
      </c>
      <c r="G252" s="79">
        <v>2019</v>
      </c>
      <c r="H252" s="78" t="s">
        <v>1407</v>
      </c>
      <c r="I252" s="1"/>
      <c r="J252" s="1"/>
      <c r="K252" s="1"/>
      <c r="L252" s="1"/>
      <c r="M252" s="1"/>
      <c r="N252" s="1"/>
      <c r="O252" s="1"/>
      <c r="P252" s="3"/>
      <c r="Q252"/>
      <c r="R252"/>
      <c r="S252"/>
      <c r="T252"/>
      <c r="U252"/>
      <c r="V252" s="10"/>
      <c r="W252" s="10"/>
      <c r="X252" s="10"/>
    </row>
    <row r="253" spans="1:24" s="7" customFormat="1" ht="42" x14ac:dyDescent="0.15">
      <c r="A253" s="77">
        <v>2</v>
      </c>
      <c r="B253" s="78" t="s">
        <v>811</v>
      </c>
      <c r="C253" s="78" t="s">
        <v>1387</v>
      </c>
      <c r="D253" s="76" t="s">
        <v>333</v>
      </c>
      <c r="E253" s="80">
        <v>71</v>
      </c>
      <c r="F253" s="77">
        <v>4</v>
      </c>
      <c r="G253" s="80">
        <v>2019</v>
      </c>
      <c r="H253" s="78" t="s">
        <v>1406</v>
      </c>
      <c r="I253" s="26"/>
      <c r="J253" s="26"/>
      <c r="K253" s="26"/>
      <c r="L253" s="26"/>
      <c r="M253" s="26"/>
      <c r="N253" s="26"/>
      <c r="O253" s="26"/>
      <c r="P253" s="3"/>
      <c r="Q253"/>
      <c r="R253"/>
      <c r="S253"/>
      <c r="T253"/>
      <c r="U253"/>
      <c r="V253" s="10"/>
      <c r="W253" s="10"/>
      <c r="X253" s="10"/>
    </row>
    <row r="254" spans="1:24" s="7" customFormat="1" ht="28" x14ac:dyDescent="0.15">
      <c r="A254" s="85">
        <v>2</v>
      </c>
      <c r="B254" s="85" t="s">
        <v>135</v>
      </c>
      <c r="C254" s="85" t="s">
        <v>554</v>
      </c>
      <c r="D254" s="85" t="s">
        <v>332</v>
      </c>
      <c r="E254" s="86" t="s">
        <v>18</v>
      </c>
      <c r="F254" s="85" t="s">
        <v>8</v>
      </c>
      <c r="G254" s="86">
        <v>2018</v>
      </c>
      <c r="H254" s="85" t="s">
        <v>1171</v>
      </c>
      <c r="I254" s="20"/>
      <c r="J254" s="20"/>
      <c r="K254" s="20"/>
      <c r="L254" s="20"/>
      <c r="M254" s="20"/>
      <c r="N254" s="20"/>
      <c r="O254" s="20"/>
      <c r="P254" s="15"/>
      <c r="Q254" s="10"/>
      <c r="R254" s="6"/>
      <c r="S254" s="10"/>
      <c r="T254" s="10"/>
      <c r="U254" s="10"/>
      <c r="V254" s="10"/>
      <c r="W254" s="10"/>
      <c r="X254" s="10"/>
    </row>
    <row r="255" spans="1:24" s="7" customFormat="1" ht="28" x14ac:dyDescent="0.15">
      <c r="A255" s="76">
        <v>2</v>
      </c>
      <c r="B255" s="78" t="s">
        <v>766</v>
      </c>
      <c r="C255" s="90" t="s">
        <v>175</v>
      </c>
      <c r="D255" s="76" t="s">
        <v>175</v>
      </c>
      <c r="E255" s="79">
        <v>111</v>
      </c>
      <c r="F255" s="77">
        <v>3</v>
      </c>
      <c r="G255" s="80">
        <v>2017</v>
      </c>
      <c r="H255" s="78" t="s">
        <v>1405</v>
      </c>
      <c r="I255" s="26"/>
      <c r="J255" s="26"/>
      <c r="K255" s="26"/>
      <c r="L255" s="26"/>
      <c r="M255" s="26"/>
      <c r="N255" s="26"/>
      <c r="O255" s="26"/>
      <c r="P255" s="3"/>
      <c r="Q255"/>
      <c r="R255"/>
      <c r="S255"/>
      <c r="T255"/>
      <c r="U255"/>
      <c r="V255" s="10"/>
      <c r="W255" s="10"/>
      <c r="X255" s="10"/>
    </row>
    <row r="256" spans="1:24" s="7" customFormat="1" ht="42" x14ac:dyDescent="0.15">
      <c r="A256" s="85">
        <v>2</v>
      </c>
      <c r="B256" s="85" t="s">
        <v>169</v>
      </c>
      <c r="C256" s="85" t="s">
        <v>170</v>
      </c>
      <c r="D256" s="85" t="s">
        <v>342</v>
      </c>
      <c r="E256" s="86">
        <v>50</v>
      </c>
      <c r="F256" s="85">
        <v>1</v>
      </c>
      <c r="G256" s="86">
        <v>2017</v>
      </c>
      <c r="H256" s="85" t="s">
        <v>1166</v>
      </c>
      <c r="I256" s="20"/>
      <c r="J256" s="20"/>
      <c r="K256" s="20"/>
      <c r="L256" s="20"/>
      <c r="M256" s="20"/>
      <c r="N256" s="20"/>
      <c r="O256" s="20"/>
      <c r="P256" s="20" t="s">
        <v>695</v>
      </c>
      <c r="Q256" s="10"/>
      <c r="R256" s="6"/>
      <c r="S256" s="10"/>
      <c r="T256" s="10"/>
      <c r="U256" s="10"/>
      <c r="V256" s="10"/>
      <c r="W256" s="10"/>
      <c r="X256" s="10"/>
    </row>
    <row r="257" spans="1:24" s="7" customFormat="1" ht="56" x14ac:dyDescent="0.15">
      <c r="A257" s="77">
        <v>2</v>
      </c>
      <c r="B257" s="78" t="s">
        <v>914</v>
      </c>
      <c r="C257" s="78" t="s">
        <v>912</v>
      </c>
      <c r="D257" s="76" t="s">
        <v>336</v>
      </c>
      <c r="E257" s="80">
        <v>23</v>
      </c>
      <c r="F257" s="77">
        <v>2</v>
      </c>
      <c r="G257" s="80">
        <v>2017</v>
      </c>
      <c r="H257" s="78" t="s">
        <v>913</v>
      </c>
      <c r="I257" s="26"/>
      <c r="J257" s="26"/>
      <c r="K257" s="26"/>
      <c r="L257" s="26"/>
      <c r="M257" s="26"/>
      <c r="N257" s="26"/>
      <c r="O257" s="26"/>
      <c r="P257" s="3"/>
      <c r="Q257"/>
      <c r="R257"/>
      <c r="S257"/>
      <c r="T257"/>
      <c r="U257"/>
      <c r="V257" s="10"/>
      <c r="W257" s="10"/>
      <c r="X257" s="10"/>
    </row>
    <row r="258" spans="1:24" s="7" customFormat="1" ht="28" x14ac:dyDescent="0.15">
      <c r="A258" s="85">
        <v>2</v>
      </c>
      <c r="B258" s="85" t="s">
        <v>66</v>
      </c>
      <c r="C258" s="85" t="s">
        <v>555</v>
      </c>
      <c r="D258" s="85" t="s">
        <v>329</v>
      </c>
      <c r="E258" s="86">
        <v>42</v>
      </c>
      <c r="F258" s="85">
        <v>1</v>
      </c>
      <c r="G258" s="86">
        <v>2017</v>
      </c>
      <c r="H258" s="85" t="s">
        <v>1404</v>
      </c>
      <c r="I258" s="15"/>
      <c r="J258" s="15"/>
      <c r="K258" s="15"/>
      <c r="L258" s="15"/>
      <c r="M258" s="15"/>
      <c r="N258" s="15"/>
      <c r="O258" s="15"/>
      <c r="P258" s="15"/>
      <c r="Q258" s="10"/>
      <c r="R258" s="6"/>
      <c r="S258" s="10"/>
      <c r="T258" s="10"/>
      <c r="U258" s="10"/>
      <c r="V258" s="10"/>
      <c r="W258" s="10"/>
      <c r="X258" s="10"/>
    </row>
    <row r="259" spans="1:24" s="7" customFormat="1" ht="56" x14ac:dyDescent="0.15">
      <c r="A259" s="85">
        <v>2</v>
      </c>
      <c r="B259" s="85" t="s">
        <v>152</v>
      </c>
      <c r="C259" s="85" t="s">
        <v>556</v>
      </c>
      <c r="D259" s="85" t="s">
        <v>340</v>
      </c>
      <c r="E259" s="86" t="s">
        <v>20</v>
      </c>
      <c r="F259" s="85" t="s">
        <v>4</v>
      </c>
      <c r="G259" s="86">
        <v>2017</v>
      </c>
      <c r="H259" s="85" t="s">
        <v>153</v>
      </c>
      <c r="I259" s="15"/>
      <c r="J259" s="15"/>
      <c r="K259" s="15"/>
      <c r="L259" s="15"/>
      <c r="M259" s="15"/>
      <c r="N259" s="15"/>
      <c r="O259" s="15"/>
      <c r="P259" s="15"/>
      <c r="Q259" s="10"/>
      <c r="R259" s="6"/>
      <c r="S259" s="10"/>
      <c r="T259" s="10"/>
      <c r="U259" s="10"/>
      <c r="V259" s="10"/>
      <c r="W259" s="10"/>
      <c r="X259" s="10"/>
    </row>
    <row r="260" spans="1:24" s="7" customFormat="1" ht="28" x14ac:dyDescent="0.15">
      <c r="A260" s="77">
        <v>2</v>
      </c>
      <c r="B260" s="78" t="s">
        <v>862</v>
      </c>
      <c r="C260" s="78" t="s">
        <v>863</v>
      </c>
      <c r="D260" s="76" t="s">
        <v>332</v>
      </c>
      <c r="E260" s="80">
        <v>26</v>
      </c>
      <c r="F260" s="77">
        <v>1</v>
      </c>
      <c r="G260" s="80">
        <v>2017</v>
      </c>
      <c r="H260" s="78" t="s">
        <v>1403</v>
      </c>
      <c r="I260" s="26"/>
      <c r="J260" s="26"/>
      <c r="K260" s="26"/>
      <c r="L260" s="26"/>
      <c r="M260" s="26"/>
      <c r="N260" s="26"/>
      <c r="O260" s="26"/>
      <c r="P260"/>
      <c r="Q260"/>
      <c r="R260"/>
      <c r="S260"/>
      <c r="T260"/>
      <c r="U260"/>
      <c r="V260" s="10"/>
      <c r="W260" s="10"/>
      <c r="X260" s="10"/>
    </row>
    <row r="261" spans="1:24" s="7" customFormat="1" ht="42" x14ac:dyDescent="0.15">
      <c r="A261" s="85">
        <v>2</v>
      </c>
      <c r="B261" s="85" t="s">
        <v>220</v>
      </c>
      <c r="C261" s="85" t="s">
        <v>557</v>
      </c>
      <c r="D261" s="85" t="s">
        <v>328</v>
      </c>
      <c r="E261" s="86">
        <v>92</v>
      </c>
      <c r="F261" s="85">
        <v>5</v>
      </c>
      <c r="G261" s="78">
        <v>2016</v>
      </c>
      <c r="H261" s="85" t="s">
        <v>1402</v>
      </c>
      <c r="I261" s="15"/>
      <c r="J261" s="15"/>
      <c r="K261" s="15"/>
      <c r="L261" s="15"/>
      <c r="M261" s="15"/>
      <c r="N261" s="15"/>
      <c r="O261" s="15"/>
      <c r="P261" s="15"/>
      <c r="Q261" s="10"/>
      <c r="R261" s="6"/>
      <c r="S261" s="10"/>
      <c r="T261" s="10"/>
      <c r="U261" s="10"/>
      <c r="V261" s="10"/>
      <c r="W261" s="10"/>
      <c r="X261" s="10"/>
    </row>
    <row r="262" spans="1:24" s="7" customFormat="1" ht="28" x14ac:dyDescent="0.15">
      <c r="A262" s="85">
        <v>2</v>
      </c>
      <c r="B262" s="85" t="s">
        <v>224</v>
      </c>
      <c r="C262" s="85" t="s">
        <v>558</v>
      </c>
      <c r="D262" s="85" t="s">
        <v>328</v>
      </c>
      <c r="E262" s="86">
        <v>92</v>
      </c>
      <c r="F262" s="85">
        <v>1</v>
      </c>
      <c r="G262" s="78">
        <v>2016</v>
      </c>
      <c r="H262" s="85" t="s">
        <v>233</v>
      </c>
      <c r="I262" s="15"/>
      <c r="J262" s="15"/>
      <c r="K262" s="15"/>
      <c r="L262" s="15"/>
      <c r="M262" s="15"/>
      <c r="N262" s="15"/>
      <c r="O262" s="15"/>
      <c r="P262" s="15"/>
      <c r="Q262" s="9"/>
      <c r="R262" s="6"/>
      <c r="S262" s="10"/>
      <c r="T262" s="10"/>
      <c r="U262" s="10"/>
      <c r="V262" s="10"/>
      <c r="W262" s="10"/>
      <c r="X262" s="10"/>
    </row>
    <row r="263" spans="1:24" s="7" customFormat="1" ht="28" x14ac:dyDescent="0.15">
      <c r="A263" s="85">
        <v>2</v>
      </c>
      <c r="B263" s="85" t="s">
        <v>226</v>
      </c>
      <c r="C263" s="85" t="s">
        <v>559</v>
      </c>
      <c r="D263" s="85" t="s">
        <v>328</v>
      </c>
      <c r="E263" s="86">
        <v>91</v>
      </c>
      <c r="F263" s="85">
        <v>1</v>
      </c>
      <c r="G263" s="78">
        <v>2015</v>
      </c>
      <c r="H263" s="85" t="s">
        <v>234</v>
      </c>
      <c r="I263" s="15"/>
      <c r="J263" s="15"/>
      <c r="K263" s="15"/>
      <c r="L263" s="15"/>
      <c r="M263" s="15"/>
      <c r="N263" s="15"/>
      <c r="O263" s="15"/>
      <c r="P263" s="15"/>
      <c r="Q263" s="10"/>
      <c r="R263" s="6"/>
      <c r="S263" s="10"/>
      <c r="T263" s="10"/>
      <c r="U263" s="10"/>
      <c r="V263" s="10"/>
      <c r="W263" s="10"/>
      <c r="X263" s="10"/>
    </row>
    <row r="264" spans="1:24" s="7" customFormat="1" ht="28" x14ac:dyDescent="0.15">
      <c r="A264" s="85">
        <v>2</v>
      </c>
      <c r="B264" s="85" t="s">
        <v>109</v>
      </c>
      <c r="C264" s="85" t="s">
        <v>560</v>
      </c>
      <c r="D264" s="85" t="s">
        <v>334</v>
      </c>
      <c r="E264" s="86" t="s">
        <v>6</v>
      </c>
      <c r="F264" s="85" t="s">
        <v>3</v>
      </c>
      <c r="G264" s="78">
        <v>2015</v>
      </c>
      <c r="H264" s="85" t="s">
        <v>1401</v>
      </c>
      <c r="I264" s="15"/>
      <c r="J264" s="15"/>
      <c r="K264" s="15"/>
      <c r="L264" s="15"/>
      <c r="M264" s="15"/>
      <c r="N264" s="15"/>
      <c r="O264" s="15"/>
      <c r="P264" s="15"/>
      <c r="Q264" s="10"/>
      <c r="R264" s="6"/>
      <c r="S264" s="10"/>
      <c r="T264" s="10"/>
      <c r="U264" s="10"/>
      <c r="V264" s="10"/>
      <c r="W264" s="10"/>
      <c r="X264" s="10"/>
    </row>
    <row r="265" spans="1:24" s="7" customFormat="1" ht="70" x14ac:dyDescent="0.15">
      <c r="A265" s="77">
        <v>2</v>
      </c>
      <c r="B265" s="78" t="s">
        <v>880</v>
      </c>
      <c r="C265" s="78" t="s">
        <v>881</v>
      </c>
      <c r="D265" s="76" t="s">
        <v>332</v>
      </c>
      <c r="E265" s="80">
        <v>24</v>
      </c>
      <c r="F265" s="77">
        <v>2</v>
      </c>
      <c r="G265" s="80">
        <v>2015</v>
      </c>
      <c r="H265" s="78" t="s">
        <v>980</v>
      </c>
      <c r="I265" s="26"/>
      <c r="J265" s="26"/>
      <c r="K265" s="26"/>
      <c r="L265" s="26"/>
      <c r="M265" s="26"/>
      <c r="N265" s="26"/>
      <c r="O265" s="26"/>
      <c r="P265" s="3"/>
      <c r="Q265"/>
      <c r="R265"/>
      <c r="S265"/>
      <c r="T265"/>
      <c r="U265"/>
      <c r="V265" s="6"/>
      <c r="W265" s="6"/>
      <c r="X265" s="6"/>
    </row>
    <row r="266" spans="1:24" s="7" customFormat="1" ht="56" x14ac:dyDescent="0.15">
      <c r="A266" s="85">
        <v>2</v>
      </c>
      <c r="B266" s="85" t="s">
        <v>114</v>
      </c>
      <c r="C266" s="85" t="s">
        <v>561</v>
      </c>
      <c r="D266" s="85" t="s">
        <v>330</v>
      </c>
      <c r="E266" s="86">
        <v>20</v>
      </c>
      <c r="F266" s="85">
        <v>3</v>
      </c>
      <c r="G266" s="86">
        <v>2014</v>
      </c>
      <c r="H266" s="85" t="s">
        <v>1167</v>
      </c>
      <c r="I266" s="20"/>
      <c r="J266" s="20"/>
      <c r="K266" s="20"/>
      <c r="L266" s="20"/>
      <c r="M266" s="20"/>
      <c r="N266" s="20"/>
      <c r="O266" s="20"/>
      <c r="P266" s="20" t="s">
        <v>695</v>
      </c>
      <c r="Q266" s="13"/>
      <c r="R266" s="6"/>
      <c r="S266" s="10"/>
      <c r="T266" s="10"/>
      <c r="U266" s="10"/>
      <c r="V266" s="6"/>
      <c r="W266" s="6"/>
      <c r="X266" s="6"/>
    </row>
    <row r="267" spans="1:24" s="7" customFormat="1" ht="42" x14ac:dyDescent="0.15">
      <c r="A267" s="85">
        <v>2</v>
      </c>
      <c r="B267" s="85" t="s">
        <v>121</v>
      </c>
      <c r="C267" s="85" t="s">
        <v>562</v>
      </c>
      <c r="D267" s="85" t="s">
        <v>330</v>
      </c>
      <c r="E267" s="86">
        <v>20</v>
      </c>
      <c r="F267" s="85">
        <v>4</v>
      </c>
      <c r="G267" s="86">
        <v>2014</v>
      </c>
      <c r="H267" s="85" t="s">
        <v>126</v>
      </c>
      <c r="I267" s="15"/>
      <c r="J267" s="15"/>
      <c r="K267" s="15"/>
      <c r="L267" s="15"/>
      <c r="M267" s="15"/>
      <c r="N267" s="15"/>
      <c r="O267" s="15"/>
      <c r="P267" s="15"/>
      <c r="Q267" s="13"/>
      <c r="R267" s="6"/>
      <c r="S267" s="10"/>
      <c r="T267" s="10"/>
      <c r="U267" s="10"/>
      <c r="V267" s="6"/>
      <c r="W267" s="6"/>
      <c r="X267" s="6"/>
    </row>
    <row r="268" spans="1:24" s="7" customFormat="1" ht="56" x14ac:dyDescent="0.15">
      <c r="A268" s="85">
        <v>2</v>
      </c>
      <c r="B268" s="85" t="s">
        <v>92</v>
      </c>
      <c r="C268" s="85" t="s">
        <v>563</v>
      </c>
      <c r="D268" s="85" t="s">
        <v>329</v>
      </c>
      <c r="E268" s="86">
        <v>39</v>
      </c>
      <c r="F268" s="85">
        <v>2</v>
      </c>
      <c r="G268" s="86">
        <v>2014</v>
      </c>
      <c r="H268" s="85" t="s">
        <v>1400</v>
      </c>
      <c r="I268" s="15"/>
      <c r="J268" s="15"/>
      <c r="K268" s="15"/>
      <c r="L268" s="15"/>
      <c r="M268" s="15"/>
      <c r="N268" s="15"/>
      <c r="O268" s="15"/>
      <c r="P268" s="15"/>
      <c r="Q268" s="13"/>
      <c r="R268" s="6"/>
      <c r="S268" s="10"/>
      <c r="T268" s="10"/>
      <c r="U268" s="10"/>
      <c r="V268" s="6"/>
      <c r="W268" s="6"/>
      <c r="X268" s="6"/>
    </row>
    <row r="269" spans="1:24" s="7" customFormat="1" ht="42" x14ac:dyDescent="0.15">
      <c r="A269" s="85">
        <v>2</v>
      </c>
      <c r="B269" s="85" t="s">
        <v>127</v>
      </c>
      <c r="C269" s="85" t="s">
        <v>564</v>
      </c>
      <c r="D269" s="85" t="s">
        <v>335</v>
      </c>
      <c r="E269" s="86" t="s">
        <v>7</v>
      </c>
      <c r="F269" s="85" t="s">
        <v>5</v>
      </c>
      <c r="G269" s="78">
        <v>2014</v>
      </c>
      <c r="H269" s="85" t="s">
        <v>1399</v>
      </c>
      <c r="I269" s="15"/>
      <c r="J269" s="15"/>
      <c r="K269" s="15"/>
      <c r="L269" s="15"/>
      <c r="M269" s="15"/>
      <c r="N269" s="15"/>
      <c r="O269" s="15"/>
      <c r="P269" s="15"/>
      <c r="Q269" s="13"/>
      <c r="R269" s="6"/>
      <c r="S269" s="10"/>
      <c r="T269" s="10"/>
      <c r="U269" s="10"/>
      <c r="V269" s="6"/>
      <c r="W269" s="6"/>
      <c r="X269" s="6"/>
    </row>
    <row r="270" spans="1:24" s="7" customFormat="1" ht="84" x14ac:dyDescent="0.15">
      <c r="A270" s="78">
        <v>2</v>
      </c>
      <c r="B270" s="85" t="s">
        <v>218</v>
      </c>
      <c r="C270" s="85" t="s">
        <v>529</v>
      </c>
      <c r="D270" s="85" t="s">
        <v>328</v>
      </c>
      <c r="E270" s="86">
        <v>89</v>
      </c>
      <c r="F270" s="85">
        <v>5</v>
      </c>
      <c r="G270" s="78">
        <v>2013</v>
      </c>
      <c r="H270" s="85" t="s">
        <v>725</v>
      </c>
      <c r="I270" s="15"/>
      <c r="J270" s="15"/>
      <c r="K270" s="15"/>
      <c r="L270" s="15"/>
      <c r="M270" s="15"/>
      <c r="N270" s="15"/>
      <c r="O270" s="15"/>
      <c r="P270" s="20" t="s">
        <v>695</v>
      </c>
      <c r="Q270" s="11"/>
      <c r="R270" s="10"/>
      <c r="S270" s="25"/>
      <c r="T270" s="10"/>
      <c r="U270" s="6"/>
      <c r="V270"/>
      <c r="W270"/>
      <c r="X270"/>
    </row>
    <row r="271" spans="1:24" s="7" customFormat="1" ht="28" x14ac:dyDescent="0.15">
      <c r="A271" s="85">
        <v>2</v>
      </c>
      <c r="B271" s="85" t="s">
        <v>216</v>
      </c>
      <c r="C271" s="85" t="s">
        <v>565</v>
      </c>
      <c r="D271" s="85" t="s">
        <v>328</v>
      </c>
      <c r="E271" s="86">
        <v>89</v>
      </c>
      <c r="F271" s="85">
        <v>1</v>
      </c>
      <c r="G271" s="78">
        <v>2013</v>
      </c>
      <c r="H271" s="85" t="s">
        <v>1397</v>
      </c>
      <c r="I271" s="15"/>
      <c r="J271" s="15"/>
      <c r="K271" s="15"/>
      <c r="L271" s="15"/>
      <c r="M271" s="15"/>
      <c r="N271" s="15"/>
      <c r="O271" s="15"/>
      <c r="P271" s="15"/>
      <c r="Q271" s="13"/>
      <c r="R271" s="6"/>
      <c r="S271" s="10"/>
      <c r="T271" s="10"/>
      <c r="U271" s="10"/>
      <c r="V271"/>
      <c r="W271"/>
      <c r="X271"/>
    </row>
    <row r="272" spans="1:24" s="7" customFormat="1" ht="42" x14ac:dyDescent="0.15">
      <c r="A272" s="85">
        <v>2</v>
      </c>
      <c r="B272" s="85" t="s">
        <v>219</v>
      </c>
      <c r="C272" s="85" t="s">
        <v>566</v>
      </c>
      <c r="D272" s="85" t="s">
        <v>328</v>
      </c>
      <c r="E272" s="86">
        <v>89</v>
      </c>
      <c r="F272" s="85">
        <v>2</v>
      </c>
      <c r="G272" s="78">
        <v>2013</v>
      </c>
      <c r="H272" s="85" t="s">
        <v>1398</v>
      </c>
      <c r="I272" s="15"/>
      <c r="J272" s="15"/>
      <c r="K272" s="15"/>
      <c r="L272" s="15"/>
      <c r="M272" s="15"/>
      <c r="N272" s="15"/>
      <c r="O272" s="15"/>
      <c r="P272" s="15"/>
      <c r="Q272" s="13"/>
      <c r="R272" s="6"/>
      <c r="S272" s="10"/>
      <c r="T272" s="10"/>
      <c r="U272" s="10"/>
      <c r="V272"/>
      <c r="W272"/>
      <c r="X272"/>
    </row>
    <row r="273" spans="1:24" s="7" customFormat="1" ht="28" x14ac:dyDescent="0.15">
      <c r="A273" s="77">
        <v>2</v>
      </c>
      <c r="B273" s="78" t="s">
        <v>799</v>
      </c>
      <c r="C273" s="78" t="s">
        <v>800</v>
      </c>
      <c r="D273" s="76" t="s">
        <v>328</v>
      </c>
      <c r="E273" s="80">
        <v>89</v>
      </c>
      <c r="F273" s="77">
        <v>2</v>
      </c>
      <c r="G273" s="80">
        <v>2013</v>
      </c>
      <c r="H273" s="78" t="s">
        <v>801</v>
      </c>
      <c r="I273" s="26"/>
      <c r="J273" s="26"/>
      <c r="K273" s="26"/>
      <c r="L273" s="26"/>
      <c r="M273" s="26"/>
      <c r="N273" s="26"/>
      <c r="O273" s="26"/>
      <c r="P273" s="3"/>
      <c r="Q273"/>
      <c r="R273"/>
      <c r="S273"/>
      <c r="T273"/>
      <c r="U273"/>
      <c r="V273"/>
      <c r="W273"/>
      <c r="X273"/>
    </row>
    <row r="274" spans="1:24" s="7" customFormat="1" ht="42" x14ac:dyDescent="0.15">
      <c r="A274" s="85">
        <v>2</v>
      </c>
      <c r="B274" s="85" t="s">
        <v>70</v>
      </c>
      <c r="C274" s="85" t="s">
        <v>567</v>
      </c>
      <c r="D274" s="85" t="s">
        <v>329</v>
      </c>
      <c r="E274" s="86">
        <v>38</v>
      </c>
      <c r="F274" s="85">
        <v>1</v>
      </c>
      <c r="G274" s="86">
        <v>2013</v>
      </c>
      <c r="H274" s="85" t="s">
        <v>1168</v>
      </c>
      <c r="I274" s="15"/>
      <c r="J274" s="15"/>
      <c r="K274" s="15"/>
      <c r="L274" s="15"/>
      <c r="M274" s="15"/>
      <c r="N274" s="15"/>
      <c r="O274" s="15"/>
      <c r="P274" s="15" t="s">
        <v>695</v>
      </c>
      <c r="Q274" s="13"/>
      <c r="R274" s="6"/>
      <c r="S274" s="10"/>
      <c r="T274" s="10"/>
      <c r="U274" s="10"/>
      <c r="V274"/>
      <c r="W274"/>
      <c r="X274"/>
    </row>
    <row r="275" spans="1:24" s="7" customFormat="1" ht="42" x14ac:dyDescent="0.15">
      <c r="A275" s="85">
        <v>2</v>
      </c>
      <c r="B275" s="85" t="s">
        <v>178</v>
      </c>
      <c r="C275" s="85" t="s">
        <v>568</v>
      </c>
      <c r="D275" s="85" t="s">
        <v>331</v>
      </c>
      <c r="E275" s="86">
        <v>57</v>
      </c>
      <c r="F275" s="85">
        <v>1</v>
      </c>
      <c r="G275" s="78">
        <v>2013</v>
      </c>
      <c r="H275" s="85" t="s">
        <v>1396</v>
      </c>
      <c r="I275" s="15"/>
      <c r="J275" s="15"/>
      <c r="K275" s="15"/>
      <c r="L275" s="15"/>
      <c r="M275" s="15"/>
      <c r="N275" s="15"/>
      <c r="O275" s="15"/>
      <c r="P275" s="15"/>
      <c r="Q275" s="13"/>
      <c r="R275" s="6"/>
      <c r="S275" s="10"/>
      <c r="T275" s="10"/>
      <c r="U275" s="10"/>
      <c r="V275"/>
      <c r="W275"/>
      <c r="X275"/>
    </row>
    <row r="276" spans="1:24" s="7" customFormat="1" ht="42" x14ac:dyDescent="0.15">
      <c r="A276" s="85">
        <v>2</v>
      </c>
      <c r="B276" s="85" t="s">
        <v>56</v>
      </c>
      <c r="C276" s="85" t="s">
        <v>570</v>
      </c>
      <c r="D276" s="85" t="s">
        <v>334</v>
      </c>
      <c r="E276" s="86" t="s">
        <v>23</v>
      </c>
      <c r="F276" s="85" t="s">
        <v>1</v>
      </c>
      <c r="G276" s="78">
        <v>2013</v>
      </c>
      <c r="H276" s="85" t="s">
        <v>1395</v>
      </c>
      <c r="I276" s="15"/>
      <c r="J276" s="15"/>
      <c r="K276" s="15"/>
      <c r="L276" s="15"/>
      <c r="M276" s="15"/>
      <c r="N276" s="15"/>
      <c r="O276" s="15"/>
      <c r="P276" s="15" t="s">
        <v>695</v>
      </c>
      <c r="Q276" s="13"/>
      <c r="R276" s="6"/>
      <c r="S276" s="10"/>
      <c r="T276" s="10"/>
      <c r="U276" s="10"/>
      <c r="V276"/>
      <c r="W276"/>
      <c r="X276"/>
    </row>
    <row r="277" spans="1:24" s="7" customFormat="1" ht="16" x14ac:dyDescent="0.15">
      <c r="A277" s="85">
        <v>2</v>
      </c>
      <c r="B277" s="85" t="s">
        <v>209</v>
      </c>
      <c r="C277" s="85" t="s">
        <v>571</v>
      </c>
      <c r="D277" s="85" t="s">
        <v>328</v>
      </c>
      <c r="E277" s="86">
        <v>88</v>
      </c>
      <c r="F277" s="85">
        <v>1</v>
      </c>
      <c r="G277" s="78">
        <v>2012</v>
      </c>
      <c r="H277" s="85" t="s">
        <v>1394</v>
      </c>
      <c r="I277" s="15"/>
      <c r="J277" s="15"/>
      <c r="K277" s="15"/>
      <c r="L277" s="15"/>
      <c r="M277" s="15"/>
      <c r="N277" s="15"/>
      <c r="O277" s="15"/>
      <c r="P277" s="15"/>
      <c r="Q277" s="13"/>
      <c r="R277" s="6"/>
      <c r="S277" s="10"/>
      <c r="T277" s="10"/>
      <c r="U277" s="10"/>
      <c r="V277"/>
      <c r="W277"/>
      <c r="X277"/>
    </row>
    <row r="278" spans="1:24" s="7" customFormat="1" ht="28" x14ac:dyDescent="0.15">
      <c r="A278" s="85">
        <v>2</v>
      </c>
      <c r="B278" s="85" t="s">
        <v>213</v>
      </c>
      <c r="C278" s="85" t="s">
        <v>572</v>
      </c>
      <c r="D278" s="85" t="s">
        <v>328</v>
      </c>
      <c r="E278" s="86">
        <v>88</v>
      </c>
      <c r="F278" s="85">
        <v>5</v>
      </c>
      <c r="G278" s="78">
        <v>2012</v>
      </c>
      <c r="H278" s="85" t="s">
        <v>232</v>
      </c>
      <c r="I278" s="15"/>
      <c r="J278" s="15"/>
      <c r="K278" s="15"/>
      <c r="L278" s="15"/>
      <c r="M278" s="15"/>
      <c r="N278" s="15"/>
      <c r="O278" s="15"/>
      <c r="P278" s="15"/>
      <c r="Q278" s="13"/>
      <c r="R278" s="6"/>
      <c r="S278" s="10"/>
      <c r="T278" s="10"/>
      <c r="U278" s="10"/>
      <c r="V278"/>
      <c r="W278"/>
      <c r="X278"/>
    </row>
    <row r="279" spans="1:24" s="7" customFormat="1" ht="28" x14ac:dyDescent="0.15">
      <c r="A279" s="85">
        <v>2</v>
      </c>
      <c r="B279" s="85" t="s">
        <v>249</v>
      </c>
      <c r="C279" s="85" t="s">
        <v>573</v>
      </c>
      <c r="D279" s="85" t="s">
        <v>328</v>
      </c>
      <c r="E279" s="86" t="s">
        <v>411</v>
      </c>
      <c r="F279" s="85" t="s">
        <v>9</v>
      </c>
      <c r="G279" s="86">
        <v>2012</v>
      </c>
      <c r="H279" s="85" t="s">
        <v>250</v>
      </c>
      <c r="I279" s="15"/>
      <c r="J279" s="15"/>
      <c r="K279" s="15"/>
      <c r="L279" s="15"/>
      <c r="M279" s="15"/>
      <c r="N279" s="15"/>
      <c r="O279" s="15"/>
      <c r="P279" s="15"/>
      <c r="Q279" s="9"/>
      <c r="R279" s="6"/>
      <c r="S279" s="10"/>
      <c r="T279" s="10"/>
      <c r="U279" s="10"/>
      <c r="V279"/>
      <c r="W279"/>
      <c r="X279"/>
    </row>
    <row r="280" spans="1:24" s="7" customFormat="1" ht="70" x14ac:dyDescent="0.15">
      <c r="A280" s="85">
        <v>2</v>
      </c>
      <c r="B280" s="85" t="s">
        <v>181</v>
      </c>
      <c r="C280" s="85" t="s">
        <v>575</v>
      </c>
      <c r="D280" s="85" t="s">
        <v>331</v>
      </c>
      <c r="E280" s="86">
        <v>56</v>
      </c>
      <c r="F280" s="85">
        <v>3</v>
      </c>
      <c r="G280" s="78">
        <v>2012</v>
      </c>
      <c r="H280" s="85" t="s">
        <v>975</v>
      </c>
      <c r="I280" s="15"/>
      <c r="J280" s="15"/>
      <c r="K280" s="15"/>
      <c r="L280" s="15"/>
      <c r="M280" s="15"/>
      <c r="N280" s="15"/>
      <c r="O280" s="15"/>
      <c r="P280" s="15"/>
      <c r="Q280" s="10"/>
      <c r="R280" s="6"/>
      <c r="S280" s="10"/>
      <c r="T280" s="10"/>
      <c r="U280" s="10"/>
      <c r="V280"/>
      <c r="W280"/>
      <c r="X280"/>
    </row>
    <row r="281" spans="1:24" s="7" customFormat="1" ht="42" x14ac:dyDescent="0.15">
      <c r="A281" s="85">
        <v>2</v>
      </c>
      <c r="B281" s="85" t="s">
        <v>198</v>
      </c>
      <c r="C281" s="85" t="s">
        <v>576</v>
      </c>
      <c r="D281" s="85" t="s">
        <v>327</v>
      </c>
      <c r="E281" s="86">
        <v>40</v>
      </c>
      <c r="F281" s="85">
        <v>3</v>
      </c>
      <c r="G281" s="86">
        <v>2012</v>
      </c>
      <c r="H281" s="85" t="s">
        <v>1393</v>
      </c>
      <c r="I281" s="15"/>
      <c r="J281" s="15"/>
      <c r="K281" s="15"/>
      <c r="L281" s="15"/>
      <c r="M281" s="15"/>
      <c r="N281" s="15"/>
      <c r="O281" s="15"/>
      <c r="P281" s="15"/>
      <c r="Q281" s="6"/>
      <c r="R281" s="6"/>
      <c r="S281" s="10"/>
      <c r="T281" s="10"/>
      <c r="U281" s="10"/>
      <c r="V281"/>
      <c r="W281"/>
      <c r="X281"/>
    </row>
    <row r="282" spans="1:24" s="7" customFormat="1" ht="42" x14ac:dyDescent="0.15">
      <c r="A282" s="85">
        <v>2</v>
      </c>
      <c r="B282" s="85" t="s">
        <v>62</v>
      </c>
      <c r="C282" s="85" t="s">
        <v>577</v>
      </c>
      <c r="D282" s="85" t="s">
        <v>333</v>
      </c>
      <c r="E282" s="86">
        <v>64</v>
      </c>
      <c r="F282" s="85">
        <v>2</v>
      </c>
      <c r="G282" s="86">
        <v>2012</v>
      </c>
      <c r="H282" s="85" t="s">
        <v>98</v>
      </c>
      <c r="I282" s="15"/>
      <c r="J282" s="15"/>
      <c r="K282" s="15"/>
      <c r="L282" s="15"/>
      <c r="M282" s="15"/>
      <c r="N282" s="15"/>
      <c r="O282" s="15"/>
      <c r="P282" s="15"/>
      <c r="Q282" s="6"/>
      <c r="R282" s="6"/>
      <c r="S282" s="10"/>
      <c r="T282" s="10"/>
      <c r="U282" s="10"/>
      <c r="V282"/>
      <c r="W282"/>
      <c r="X282"/>
    </row>
    <row r="283" spans="1:24" s="7" customFormat="1" ht="42" x14ac:dyDescent="0.15">
      <c r="A283" s="85">
        <v>2</v>
      </c>
      <c r="B283" s="85" t="s">
        <v>208</v>
      </c>
      <c r="C283" s="85" t="s">
        <v>578</v>
      </c>
      <c r="D283" s="85" t="s">
        <v>328</v>
      </c>
      <c r="E283" s="86">
        <v>87</v>
      </c>
      <c r="F283" s="85">
        <v>6</v>
      </c>
      <c r="G283" s="78">
        <v>2011</v>
      </c>
      <c r="H283" s="85" t="s">
        <v>1392</v>
      </c>
      <c r="I283" s="15"/>
      <c r="J283" s="15"/>
      <c r="K283" s="15"/>
      <c r="L283" s="15"/>
      <c r="M283" s="15"/>
      <c r="N283" s="15"/>
      <c r="O283" s="15"/>
      <c r="P283" s="15"/>
      <c r="Q283" s="6"/>
      <c r="R283" s="6"/>
      <c r="S283" s="6"/>
      <c r="T283" s="6"/>
      <c r="U283" s="6"/>
      <c r="V283"/>
      <c r="W283"/>
      <c r="X283"/>
    </row>
    <row r="284" spans="1:24" s="7" customFormat="1" ht="42" x14ac:dyDescent="0.15">
      <c r="A284" s="85">
        <v>2</v>
      </c>
      <c r="B284" s="85" t="s">
        <v>215</v>
      </c>
      <c r="C284" s="85" t="s">
        <v>579</v>
      </c>
      <c r="D284" s="85" t="s">
        <v>328</v>
      </c>
      <c r="E284" s="86">
        <v>87</v>
      </c>
      <c r="F284" s="85">
        <v>2</v>
      </c>
      <c r="G284" s="78">
        <v>2011</v>
      </c>
      <c r="H284" s="85" t="s">
        <v>1391</v>
      </c>
      <c r="I284" s="15"/>
      <c r="J284" s="15"/>
      <c r="K284" s="15"/>
      <c r="L284" s="15"/>
      <c r="M284" s="15"/>
      <c r="N284" s="15"/>
      <c r="O284" s="15"/>
      <c r="P284" s="15"/>
      <c r="Q284" s="6"/>
      <c r="R284" s="6"/>
      <c r="S284" s="6"/>
      <c r="T284" s="6"/>
      <c r="U284" s="6"/>
      <c r="V284"/>
      <c r="W284"/>
      <c r="X284"/>
    </row>
    <row r="285" spans="1:24" s="7" customFormat="1" ht="28" x14ac:dyDescent="0.15">
      <c r="A285" s="85">
        <v>2</v>
      </c>
      <c r="B285" s="85" t="s">
        <v>221</v>
      </c>
      <c r="C285" s="85" t="s">
        <v>580</v>
      </c>
      <c r="D285" s="85" t="s">
        <v>328</v>
      </c>
      <c r="E285" s="86">
        <v>87</v>
      </c>
      <c r="F285" s="85">
        <v>3</v>
      </c>
      <c r="G285" s="78">
        <v>2011</v>
      </c>
      <c r="H285" s="85" t="s">
        <v>621</v>
      </c>
      <c r="I285" s="15"/>
      <c r="J285" s="15"/>
      <c r="K285" s="15"/>
      <c r="L285" s="15"/>
      <c r="M285" s="15"/>
      <c r="N285" s="15"/>
      <c r="O285" s="15"/>
      <c r="P285" s="15"/>
      <c r="Q285" s="6"/>
      <c r="R285" s="6"/>
      <c r="S285" s="6"/>
      <c r="T285" s="6"/>
      <c r="U285" s="6"/>
      <c r="V285"/>
      <c r="W285"/>
      <c r="X285"/>
    </row>
    <row r="286" spans="1:24" s="7" customFormat="1" ht="28" x14ac:dyDescent="0.15">
      <c r="A286" s="85">
        <v>2</v>
      </c>
      <c r="B286" s="85" t="s">
        <v>68</v>
      </c>
      <c r="C286" s="85" t="s">
        <v>581</v>
      </c>
      <c r="D286" s="85" t="s">
        <v>329</v>
      </c>
      <c r="E286" s="86">
        <v>36</v>
      </c>
      <c r="F286" s="85">
        <v>2</v>
      </c>
      <c r="G286" s="86">
        <v>2011</v>
      </c>
      <c r="H286" s="85" t="s">
        <v>97</v>
      </c>
      <c r="I286" s="15"/>
      <c r="J286" s="15"/>
      <c r="K286" s="15"/>
      <c r="L286" s="15"/>
      <c r="M286" s="15"/>
      <c r="N286" s="15"/>
      <c r="O286" s="15"/>
      <c r="P286" s="15"/>
      <c r="Q286" s="6"/>
      <c r="R286" s="6"/>
      <c r="S286" s="6"/>
      <c r="T286" s="6"/>
      <c r="U286" s="6"/>
      <c r="V286"/>
      <c r="W286"/>
      <c r="X286"/>
    </row>
    <row r="287" spans="1:24" s="7" customFormat="1" ht="56" x14ac:dyDescent="0.15">
      <c r="A287" s="88">
        <v>2</v>
      </c>
      <c r="B287" s="85" t="s">
        <v>154</v>
      </c>
      <c r="C287" s="85" t="s">
        <v>582</v>
      </c>
      <c r="D287" s="85" t="s">
        <v>341</v>
      </c>
      <c r="E287" s="86" t="s">
        <v>19</v>
      </c>
      <c r="F287" s="85" t="s">
        <v>9</v>
      </c>
      <c r="G287" s="78">
        <v>2011</v>
      </c>
      <c r="H287" s="85" t="s">
        <v>1390</v>
      </c>
      <c r="I287" s="20"/>
      <c r="J287" s="20"/>
      <c r="K287" s="20"/>
      <c r="L287" s="20"/>
      <c r="M287" s="20"/>
      <c r="N287" s="20"/>
      <c r="O287" s="20"/>
      <c r="P287" s="15"/>
      <c r="Q287" s="6"/>
      <c r="R287" s="6"/>
      <c r="S287" s="6"/>
      <c r="T287" s="6"/>
      <c r="U287" s="6"/>
      <c r="V287"/>
      <c r="W287"/>
      <c r="X287"/>
    </row>
    <row r="288" spans="1:24" s="7" customFormat="1" ht="42" x14ac:dyDescent="0.15">
      <c r="A288" s="88">
        <v>2</v>
      </c>
      <c r="B288" s="85" t="s">
        <v>195</v>
      </c>
      <c r="C288" s="85" t="s">
        <v>583</v>
      </c>
      <c r="D288" s="85" t="s">
        <v>327</v>
      </c>
      <c r="E288" s="86">
        <v>40</v>
      </c>
      <c r="F288" s="85">
        <v>2</v>
      </c>
      <c r="G288" s="86">
        <v>2011</v>
      </c>
      <c r="H288" s="85" t="s">
        <v>1169</v>
      </c>
      <c r="I288" s="20"/>
      <c r="J288" s="20"/>
      <c r="K288" s="20"/>
      <c r="L288" s="20"/>
      <c r="M288" s="20"/>
      <c r="N288" s="20"/>
      <c r="O288" s="20"/>
      <c r="P288" s="20" t="s">
        <v>695</v>
      </c>
      <c r="Q288" s="6"/>
      <c r="R288" s="6"/>
      <c r="S288" s="6"/>
      <c r="T288" s="6"/>
      <c r="U288" s="6"/>
      <c r="V288" s="6"/>
      <c r="W288" s="6"/>
      <c r="X288" s="6"/>
    </row>
    <row r="289" spans="1:24" s="7" customFormat="1" ht="70" x14ac:dyDescent="0.15">
      <c r="A289" s="77">
        <v>1</v>
      </c>
      <c r="B289" s="78" t="s">
        <v>789</v>
      </c>
      <c r="C289" s="78" t="s">
        <v>1384</v>
      </c>
      <c r="D289" s="76" t="s">
        <v>337</v>
      </c>
      <c r="E289" s="80">
        <v>64</v>
      </c>
      <c r="F289" s="77">
        <v>2</v>
      </c>
      <c r="G289" s="80">
        <v>2020</v>
      </c>
      <c r="H289" s="76"/>
      <c r="I289" s="26"/>
      <c r="J289" s="26"/>
      <c r="K289" s="26"/>
      <c r="L289" s="26"/>
      <c r="M289" s="26"/>
      <c r="N289" s="26"/>
      <c r="O289" s="26"/>
      <c r="P289"/>
      <c r="Q289"/>
      <c r="R289"/>
      <c r="S289"/>
      <c r="T289"/>
      <c r="U289"/>
      <c r="V289" s="6"/>
      <c r="W289" s="6"/>
      <c r="X289" s="6"/>
    </row>
    <row r="290" spans="1:24" s="7" customFormat="1" ht="28" x14ac:dyDescent="0.15">
      <c r="A290" s="77">
        <v>1</v>
      </c>
      <c r="B290" s="78" t="s">
        <v>783</v>
      </c>
      <c r="C290" s="78" t="s">
        <v>784</v>
      </c>
      <c r="D290" s="76" t="s">
        <v>337</v>
      </c>
      <c r="E290" s="80">
        <v>64</v>
      </c>
      <c r="F290" s="77">
        <v>3</v>
      </c>
      <c r="G290" s="80">
        <v>2020</v>
      </c>
      <c r="H290" s="76"/>
      <c r="I290" s="26"/>
      <c r="J290" s="26"/>
      <c r="K290" s="26"/>
      <c r="L290" s="26"/>
      <c r="M290" s="26"/>
      <c r="N290" s="26"/>
      <c r="O290" s="26"/>
      <c r="P290"/>
      <c r="Q290"/>
      <c r="R290"/>
      <c r="S290"/>
      <c r="T290"/>
      <c r="U290"/>
      <c r="V290" s="6"/>
      <c r="W290" s="6"/>
      <c r="X290" s="6"/>
    </row>
    <row r="291" spans="1:24" s="7" customFormat="1" ht="28" x14ac:dyDescent="0.15">
      <c r="A291" s="77">
        <v>1</v>
      </c>
      <c r="B291" s="78" t="s">
        <v>785</v>
      </c>
      <c r="C291" s="78" t="s">
        <v>786</v>
      </c>
      <c r="D291" s="76" t="s">
        <v>337</v>
      </c>
      <c r="E291" s="80">
        <v>64</v>
      </c>
      <c r="F291" s="77">
        <v>3</v>
      </c>
      <c r="G291" s="80">
        <v>2020</v>
      </c>
      <c r="H291" s="76"/>
      <c r="I291" s="26"/>
      <c r="J291" s="26"/>
      <c r="K291" s="26"/>
      <c r="L291" s="26"/>
      <c r="M291" s="26"/>
      <c r="N291" s="26"/>
      <c r="O291" s="26"/>
      <c r="P291"/>
      <c r="Q291"/>
      <c r="R291"/>
      <c r="S291"/>
      <c r="T291"/>
      <c r="U291"/>
      <c r="V291" s="6"/>
      <c r="W291" s="6"/>
      <c r="X291" s="6"/>
    </row>
    <row r="292" spans="1:24" s="7" customFormat="1" ht="56" x14ac:dyDescent="0.15">
      <c r="A292" s="77">
        <v>1</v>
      </c>
      <c r="B292" s="78" t="s">
        <v>762</v>
      </c>
      <c r="C292" s="78" t="s">
        <v>763</v>
      </c>
      <c r="D292" s="76" t="s">
        <v>175</v>
      </c>
      <c r="E292" s="80">
        <v>114</v>
      </c>
      <c r="F292" s="76">
        <v>3</v>
      </c>
      <c r="G292" s="80">
        <v>2020</v>
      </c>
      <c r="H292" s="76"/>
      <c r="I292" s="26"/>
      <c r="J292" s="26"/>
      <c r="K292" s="26"/>
      <c r="L292" s="26"/>
      <c r="M292" s="26"/>
      <c r="N292" s="26"/>
      <c r="O292" s="26"/>
      <c r="P292" s="3"/>
      <c r="Q292"/>
      <c r="R292"/>
      <c r="S292"/>
      <c r="T292"/>
      <c r="U292"/>
      <c r="V292" s="6"/>
      <c r="W292" s="6"/>
      <c r="X292" s="6"/>
    </row>
    <row r="293" spans="1:24" s="7" customFormat="1" ht="42" x14ac:dyDescent="0.15">
      <c r="A293" s="77">
        <v>1</v>
      </c>
      <c r="B293" s="78" t="s">
        <v>829</v>
      </c>
      <c r="C293" s="78" t="s">
        <v>1385</v>
      </c>
      <c r="D293" s="76" t="s">
        <v>342</v>
      </c>
      <c r="E293" s="80">
        <v>52</v>
      </c>
      <c r="F293" s="77">
        <v>3</v>
      </c>
      <c r="G293" s="80">
        <v>2020</v>
      </c>
      <c r="H293" s="76"/>
      <c r="I293" s="26"/>
      <c r="J293" s="26"/>
      <c r="K293" s="26"/>
      <c r="L293" s="26"/>
      <c r="M293" s="26"/>
      <c r="N293" s="26"/>
      <c r="O293" s="26"/>
      <c r="P293"/>
      <c r="Q293"/>
      <c r="R293"/>
      <c r="S293"/>
      <c r="T293"/>
      <c r="U293"/>
      <c r="V293" s="6"/>
      <c r="W293" s="6"/>
      <c r="X293" s="6"/>
    </row>
    <row r="294" spans="1:24" s="7" customFormat="1" ht="28" x14ac:dyDescent="0.15">
      <c r="A294" s="77">
        <v>1</v>
      </c>
      <c r="B294" s="78" t="s">
        <v>918</v>
      </c>
      <c r="C294" s="78" t="s">
        <v>916</v>
      </c>
      <c r="D294" s="76" t="s">
        <v>330</v>
      </c>
      <c r="E294" s="80">
        <v>26</v>
      </c>
      <c r="F294" s="76" t="s">
        <v>917</v>
      </c>
      <c r="G294" s="80">
        <v>2020</v>
      </c>
      <c r="H294" s="76"/>
      <c r="I294" s="26"/>
      <c r="J294" s="26"/>
      <c r="K294" s="26"/>
      <c r="L294" s="26"/>
      <c r="M294" s="26"/>
      <c r="N294" s="26"/>
      <c r="O294" s="26"/>
      <c r="P294"/>
      <c r="Q294"/>
      <c r="R294"/>
      <c r="S294"/>
      <c r="T294"/>
      <c r="U294"/>
      <c r="V294" s="6"/>
      <c r="W294" s="6"/>
      <c r="X294" s="6"/>
    </row>
    <row r="295" spans="1:24" s="7" customFormat="1" ht="28" x14ac:dyDescent="0.15">
      <c r="A295" s="77">
        <v>1</v>
      </c>
      <c r="B295" s="78" t="s">
        <v>919</v>
      </c>
      <c r="C295" s="78" t="s">
        <v>920</v>
      </c>
      <c r="D295" s="76" t="s">
        <v>330</v>
      </c>
      <c r="E295" s="80">
        <v>26</v>
      </c>
      <c r="F295" s="76" t="s">
        <v>921</v>
      </c>
      <c r="G295" s="80">
        <v>2020</v>
      </c>
      <c r="H295" s="76"/>
      <c r="I295" s="26"/>
      <c r="J295" s="26"/>
      <c r="K295" s="26"/>
      <c r="L295" s="26"/>
      <c r="M295" s="26"/>
      <c r="N295" s="26"/>
      <c r="O295" s="26"/>
      <c r="P295"/>
      <c r="Q295"/>
      <c r="R295"/>
      <c r="S295"/>
      <c r="T295"/>
      <c r="U295"/>
      <c r="V295" s="6"/>
      <c r="W295" s="6"/>
      <c r="X295" s="6"/>
    </row>
    <row r="296" spans="1:24" s="7" customFormat="1" ht="42" x14ac:dyDescent="0.15">
      <c r="A296" s="77">
        <v>1</v>
      </c>
      <c r="B296" s="78" t="s">
        <v>922</v>
      </c>
      <c r="C296" s="78" t="s">
        <v>923</v>
      </c>
      <c r="D296" s="76" t="s">
        <v>330</v>
      </c>
      <c r="E296" s="80">
        <v>26</v>
      </c>
      <c r="F296" s="77">
        <v>1</v>
      </c>
      <c r="G296" s="80">
        <v>2020</v>
      </c>
      <c r="H296" s="76"/>
      <c r="I296" s="26"/>
      <c r="J296" s="26"/>
      <c r="K296" s="26"/>
      <c r="L296" s="26"/>
      <c r="M296" s="26"/>
      <c r="N296" s="26"/>
      <c r="O296" s="26"/>
      <c r="P296"/>
      <c r="Q296"/>
      <c r="R296"/>
      <c r="S296"/>
      <c r="T296"/>
      <c r="U296"/>
      <c r="V296" s="6"/>
      <c r="W296" s="6"/>
      <c r="X296" s="6"/>
    </row>
    <row r="297" spans="1:24" s="7" customFormat="1" ht="28" x14ac:dyDescent="0.15">
      <c r="A297" s="77">
        <v>1</v>
      </c>
      <c r="B297" s="78" t="s">
        <v>924</v>
      </c>
      <c r="C297" s="78" t="s">
        <v>925</v>
      </c>
      <c r="D297" s="76" t="s">
        <v>330</v>
      </c>
      <c r="E297" s="80">
        <v>26</v>
      </c>
      <c r="F297" s="77">
        <v>2</v>
      </c>
      <c r="G297" s="80">
        <v>2020</v>
      </c>
      <c r="H297" s="76"/>
      <c r="I297" s="26"/>
      <c r="J297" s="26"/>
      <c r="K297" s="26"/>
      <c r="L297" s="26"/>
      <c r="M297" s="26"/>
      <c r="N297" s="26"/>
      <c r="O297" s="26"/>
      <c r="P297"/>
      <c r="Q297"/>
      <c r="R297"/>
      <c r="S297"/>
      <c r="T297"/>
      <c r="U297"/>
      <c r="V297" s="6"/>
      <c r="W297" s="6"/>
      <c r="X297" s="6"/>
    </row>
    <row r="298" spans="1:24" s="7" customFormat="1" ht="42" x14ac:dyDescent="0.15">
      <c r="A298" s="77">
        <v>1</v>
      </c>
      <c r="B298" s="78" t="s">
        <v>926</v>
      </c>
      <c r="C298" s="78" t="s">
        <v>927</v>
      </c>
      <c r="D298" s="76" t="s">
        <v>330</v>
      </c>
      <c r="E298" s="80">
        <v>26</v>
      </c>
      <c r="F298" s="77">
        <v>2</v>
      </c>
      <c r="G298" s="80">
        <v>2020</v>
      </c>
      <c r="H298" s="76"/>
      <c r="I298" s="26"/>
      <c r="J298" s="26"/>
      <c r="K298" s="26"/>
      <c r="L298" s="26"/>
      <c r="M298" s="26"/>
      <c r="N298" s="26"/>
      <c r="O298" s="26"/>
      <c r="P298"/>
      <c r="Q298"/>
      <c r="R298"/>
      <c r="S298"/>
      <c r="T298"/>
      <c r="U298"/>
      <c r="V298" s="6"/>
      <c r="W298" s="6"/>
      <c r="X298" s="6"/>
    </row>
    <row r="299" spans="1:24" s="7" customFormat="1" ht="16" x14ac:dyDescent="0.15">
      <c r="A299" s="77">
        <v>1</v>
      </c>
      <c r="B299" s="78" t="s">
        <v>928</v>
      </c>
      <c r="C299" s="78" t="s">
        <v>929</v>
      </c>
      <c r="D299" s="76" t="s">
        <v>330</v>
      </c>
      <c r="E299" s="80">
        <v>26</v>
      </c>
      <c r="F299" s="77">
        <v>1</v>
      </c>
      <c r="G299" s="80">
        <v>2020</v>
      </c>
      <c r="H299" s="76"/>
      <c r="I299" s="26"/>
      <c r="J299" s="26"/>
      <c r="K299" s="26"/>
      <c r="L299" s="26"/>
      <c r="M299" s="26"/>
      <c r="N299" s="26"/>
      <c r="O299" s="26"/>
      <c r="P299"/>
      <c r="Q299"/>
      <c r="R299"/>
      <c r="S299"/>
      <c r="T299"/>
      <c r="U299"/>
      <c r="V299" s="6"/>
      <c r="W299" s="6"/>
      <c r="X299" s="6"/>
    </row>
    <row r="300" spans="1:24" s="7" customFormat="1" ht="28" x14ac:dyDescent="0.15">
      <c r="A300" s="77">
        <v>1</v>
      </c>
      <c r="B300" s="83" t="s">
        <v>983</v>
      </c>
      <c r="C300" s="83" t="s">
        <v>1386</v>
      </c>
      <c r="D300" s="81" t="s">
        <v>325</v>
      </c>
      <c r="E300" s="82">
        <v>99</v>
      </c>
      <c r="F300" s="81">
        <v>6</v>
      </c>
      <c r="G300" s="82">
        <v>2020</v>
      </c>
      <c r="H300" s="81"/>
      <c r="I300" s="32"/>
      <c r="J300" s="32"/>
      <c r="K300" s="32"/>
      <c r="L300" s="32"/>
      <c r="M300" s="32"/>
      <c r="N300" s="32"/>
      <c r="O300" s="32"/>
      <c r="P300"/>
      <c r="Q300"/>
      <c r="R300"/>
      <c r="S300"/>
      <c r="T300"/>
      <c r="U300"/>
      <c r="V300" s="6"/>
      <c r="W300" s="6"/>
      <c r="X300" s="6"/>
    </row>
    <row r="301" spans="1:24" s="7" customFormat="1" ht="16" x14ac:dyDescent="0.15">
      <c r="A301" s="77">
        <v>1</v>
      </c>
      <c r="B301" s="83" t="s">
        <v>986</v>
      </c>
      <c r="C301" s="83" t="s">
        <v>984</v>
      </c>
      <c r="D301" s="81" t="s">
        <v>325</v>
      </c>
      <c r="E301" s="82">
        <v>99</v>
      </c>
      <c r="F301" s="81">
        <v>5</v>
      </c>
      <c r="G301" s="82">
        <v>2020</v>
      </c>
      <c r="H301" s="81"/>
      <c r="I301" s="32"/>
      <c r="J301" s="32"/>
      <c r="K301" s="32"/>
      <c r="L301" s="32"/>
      <c r="M301" s="32"/>
      <c r="N301" s="32"/>
      <c r="O301" s="32"/>
      <c r="P301"/>
      <c r="Q301"/>
      <c r="R301"/>
      <c r="S301"/>
      <c r="T301"/>
      <c r="U301"/>
      <c r="V301" s="6"/>
      <c r="W301" s="6"/>
      <c r="X301" s="6"/>
    </row>
    <row r="302" spans="1:24" s="7" customFormat="1" ht="56" x14ac:dyDescent="0.15">
      <c r="A302" s="77">
        <v>1</v>
      </c>
      <c r="B302" s="83" t="s">
        <v>985</v>
      </c>
      <c r="C302" s="83" t="s">
        <v>1383</v>
      </c>
      <c r="D302" s="81" t="s">
        <v>325</v>
      </c>
      <c r="E302" s="82">
        <v>99</v>
      </c>
      <c r="F302" s="81">
        <v>4</v>
      </c>
      <c r="G302" s="82">
        <v>2020</v>
      </c>
      <c r="H302" s="81"/>
      <c r="I302" s="32"/>
      <c r="J302" s="32"/>
      <c r="K302" s="32"/>
      <c r="L302" s="32"/>
      <c r="M302" s="32"/>
      <c r="N302" s="32"/>
      <c r="O302" s="32"/>
      <c r="P302"/>
      <c r="Q302"/>
      <c r="R302"/>
      <c r="S302"/>
      <c r="T302"/>
      <c r="U302"/>
      <c r="V302" s="6"/>
      <c r="W302" s="6"/>
      <c r="X302" s="6"/>
    </row>
    <row r="303" spans="1:24" s="7" customFormat="1" ht="28" x14ac:dyDescent="0.15">
      <c r="A303" s="78">
        <v>1</v>
      </c>
      <c r="B303" s="84" t="s">
        <v>454</v>
      </c>
      <c r="C303" s="78" t="s">
        <v>987</v>
      </c>
      <c r="D303" s="76" t="s">
        <v>325</v>
      </c>
      <c r="E303" s="80">
        <v>99</v>
      </c>
      <c r="F303" s="77">
        <v>1</v>
      </c>
      <c r="G303" s="80">
        <v>2020</v>
      </c>
      <c r="H303" s="76"/>
      <c r="I303" s="26"/>
      <c r="J303" s="26"/>
      <c r="K303" s="26"/>
      <c r="L303" s="26"/>
      <c r="M303" s="26"/>
      <c r="N303" s="26"/>
      <c r="O303" s="26"/>
      <c r="P303"/>
      <c r="Q303"/>
      <c r="R303"/>
      <c r="S303"/>
      <c r="T303"/>
      <c r="U303"/>
      <c r="V303" s="6"/>
      <c r="W303" s="6"/>
      <c r="X303" s="6"/>
    </row>
    <row r="304" spans="1:24" s="7" customFormat="1" ht="28" x14ac:dyDescent="0.15">
      <c r="A304" s="78">
        <v>1</v>
      </c>
      <c r="B304" s="78" t="s">
        <v>995</v>
      </c>
      <c r="C304" s="78" t="s">
        <v>996</v>
      </c>
      <c r="D304" s="76" t="s">
        <v>326</v>
      </c>
      <c r="E304" s="80">
        <v>238</v>
      </c>
      <c r="F304" s="77"/>
      <c r="G304" s="80">
        <v>2020</v>
      </c>
      <c r="H304" s="76"/>
      <c r="I304" s="26"/>
      <c r="J304" s="26"/>
      <c r="K304" s="26"/>
      <c r="L304" s="26"/>
      <c r="M304" s="26"/>
      <c r="N304" s="26"/>
      <c r="O304" s="26"/>
      <c r="P304"/>
      <c r="Q304"/>
      <c r="R304"/>
      <c r="S304"/>
      <c r="T304"/>
      <c r="U304"/>
      <c r="V304" s="6"/>
      <c r="W304" s="6"/>
      <c r="X304" s="6"/>
    </row>
    <row r="305" spans="1:24" s="7" customFormat="1" ht="28" x14ac:dyDescent="0.15">
      <c r="A305" s="78">
        <v>1</v>
      </c>
      <c r="B305" s="84" t="s">
        <v>997</v>
      </c>
      <c r="C305" s="78" t="s">
        <v>998</v>
      </c>
      <c r="D305" s="76" t="s">
        <v>326</v>
      </c>
      <c r="E305" s="80">
        <v>236</v>
      </c>
      <c r="F305" s="77"/>
      <c r="G305" s="80">
        <v>2020</v>
      </c>
      <c r="H305" s="76"/>
      <c r="I305" s="26"/>
      <c r="J305" s="26"/>
      <c r="K305" s="26"/>
      <c r="L305" s="26"/>
      <c r="M305" s="26"/>
      <c r="N305" s="26"/>
      <c r="O305" s="26"/>
      <c r="P305"/>
      <c r="Q305"/>
      <c r="R305"/>
      <c r="S305"/>
      <c r="T305"/>
      <c r="U305"/>
      <c r="V305" s="6"/>
      <c r="W305" s="6"/>
      <c r="X305" s="6"/>
    </row>
    <row r="306" spans="1:24" s="7" customFormat="1" ht="28" x14ac:dyDescent="0.15">
      <c r="A306" s="77">
        <v>1</v>
      </c>
      <c r="B306" s="78" t="s">
        <v>1055</v>
      </c>
      <c r="C306" s="78" t="s">
        <v>1056</v>
      </c>
      <c r="D306" s="76" t="s">
        <v>339</v>
      </c>
      <c r="E306" s="80">
        <v>34</v>
      </c>
      <c r="F306" s="77">
        <v>3</v>
      </c>
      <c r="G306" s="80">
        <v>2020</v>
      </c>
      <c r="H306" s="76"/>
      <c r="I306" s="26"/>
      <c r="J306" s="26"/>
      <c r="K306" s="26"/>
      <c r="L306" s="26"/>
      <c r="M306" s="26"/>
      <c r="N306" s="26"/>
      <c r="O306" s="26"/>
      <c r="P306"/>
      <c r="Q306"/>
      <c r="R306"/>
      <c r="S306"/>
      <c r="T306"/>
      <c r="U306"/>
      <c r="V306" s="6"/>
      <c r="W306" s="6"/>
      <c r="X306" s="6"/>
    </row>
    <row r="307" spans="1:24" s="7" customFormat="1" ht="42" x14ac:dyDescent="0.15">
      <c r="A307" s="77">
        <v>1</v>
      </c>
      <c r="B307" s="78" t="s">
        <v>737</v>
      </c>
      <c r="C307" s="78" t="s">
        <v>738</v>
      </c>
      <c r="D307" s="76" t="s">
        <v>329</v>
      </c>
      <c r="E307" s="80">
        <v>45</v>
      </c>
      <c r="F307" s="77">
        <v>3</v>
      </c>
      <c r="G307" s="80">
        <v>2020</v>
      </c>
      <c r="H307" s="76"/>
      <c r="I307" s="26"/>
      <c r="J307" s="26"/>
      <c r="K307" s="26"/>
      <c r="L307" s="26"/>
      <c r="M307" s="26"/>
      <c r="N307" s="26"/>
      <c r="O307" s="26"/>
      <c r="P307" s="3"/>
      <c r="Q307"/>
      <c r="R307"/>
      <c r="S307"/>
      <c r="T307"/>
      <c r="U307"/>
      <c r="V307" s="6"/>
      <c r="W307" s="6"/>
      <c r="X307" s="6"/>
    </row>
    <row r="308" spans="1:24" s="7" customFormat="1" ht="42" x14ac:dyDescent="0.15">
      <c r="A308" s="77">
        <v>1</v>
      </c>
      <c r="B308" s="78" t="s">
        <v>739</v>
      </c>
      <c r="C308" s="78" t="s">
        <v>740</v>
      </c>
      <c r="D308" s="76" t="s">
        <v>329</v>
      </c>
      <c r="E308" s="80">
        <v>45</v>
      </c>
      <c r="F308" s="76">
        <v>1</v>
      </c>
      <c r="G308" s="80">
        <v>2020</v>
      </c>
      <c r="H308" s="76"/>
      <c r="I308" s="26"/>
      <c r="J308" s="26"/>
      <c r="K308" s="26"/>
      <c r="L308" s="26"/>
      <c r="M308" s="26"/>
      <c r="N308" s="26"/>
      <c r="O308" s="26"/>
      <c r="P308" s="3"/>
      <c r="Q308"/>
      <c r="R308"/>
      <c r="S308"/>
      <c r="T308"/>
      <c r="U308"/>
      <c r="V308" s="6"/>
      <c r="W308" s="6"/>
      <c r="X308" s="6"/>
    </row>
    <row r="309" spans="1:24" s="7" customFormat="1" ht="28" x14ac:dyDescent="0.15">
      <c r="A309" s="77">
        <v>1</v>
      </c>
      <c r="B309" s="78" t="s">
        <v>744</v>
      </c>
      <c r="C309" s="78" t="s">
        <v>745</v>
      </c>
      <c r="D309" s="76" t="s">
        <v>329</v>
      </c>
      <c r="E309" s="80">
        <v>45</v>
      </c>
      <c r="F309" s="76">
        <v>2</v>
      </c>
      <c r="G309" s="80">
        <v>2020</v>
      </c>
      <c r="H309" s="76"/>
      <c r="I309" s="26"/>
      <c r="J309" s="26"/>
      <c r="K309" s="26"/>
      <c r="L309" s="26"/>
      <c r="M309" s="26"/>
      <c r="N309" s="26"/>
      <c r="O309" s="26"/>
      <c r="P309" s="3"/>
      <c r="Q309"/>
      <c r="R309"/>
      <c r="S309"/>
      <c r="T309"/>
      <c r="U309"/>
      <c r="V309" s="6"/>
      <c r="W309" s="6"/>
      <c r="X309" s="6"/>
    </row>
    <row r="310" spans="1:24" s="7" customFormat="1" ht="28" x14ac:dyDescent="0.15">
      <c r="A310" s="77">
        <v>1</v>
      </c>
      <c r="B310" s="78" t="s">
        <v>790</v>
      </c>
      <c r="C310" s="78" t="s">
        <v>791</v>
      </c>
      <c r="D310" s="76" t="s">
        <v>331</v>
      </c>
      <c r="E310" s="80">
        <v>64</v>
      </c>
      <c r="F310" s="77">
        <v>4</v>
      </c>
      <c r="G310" s="80">
        <v>2020</v>
      </c>
      <c r="H310" s="76"/>
      <c r="I310" s="26"/>
      <c r="J310" s="26"/>
      <c r="K310" s="26"/>
      <c r="L310" s="26"/>
      <c r="M310" s="26"/>
      <c r="N310" s="26"/>
      <c r="O310" s="26"/>
      <c r="P310"/>
      <c r="Q310"/>
      <c r="R310"/>
      <c r="S310"/>
      <c r="T310"/>
      <c r="U310"/>
      <c r="V310" s="6"/>
      <c r="W310" s="6"/>
      <c r="X310" s="6"/>
    </row>
    <row r="311" spans="1:24" s="7" customFormat="1" ht="42" x14ac:dyDescent="0.15">
      <c r="A311" s="77">
        <v>1</v>
      </c>
      <c r="B311" s="83" t="s">
        <v>942</v>
      </c>
      <c r="C311" s="83" t="s">
        <v>1382</v>
      </c>
      <c r="D311" s="81" t="s">
        <v>338</v>
      </c>
      <c r="E311" s="82">
        <v>22</v>
      </c>
      <c r="F311" s="81">
        <v>3</v>
      </c>
      <c r="G311" s="82">
        <v>2020</v>
      </c>
      <c r="H311" s="81"/>
      <c r="I311" s="32"/>
      <c r="J311" s="32"/>
      <c r="K311" s="32"/>
      <c r="L311" s="32"/>
      <c r="M311" s="32"/>
      <c r="N311" s="32"/>
      <c r="O311" s="32"/>
      <c r="P311"/>
      <c r="Q311"/>
      <c r="R311"/>
      <c r="S311"/>
      <c r="T311"/>
      <c r="U311"/>
      <c r="V311" s="6"/>
      <c r="W311" s="6"/>
      <c r="X311" s="6"/>
    </row>
    <row r="312" spans="1:24" s="7" customFormat="1" ht="42" x14ac:dyDescent="0.15">
      <c r="A312" s="77">
        <v>1</v>
      </c>
      <c r="B312" s="83" t="s">
        <v>943</v>
      </c>
      <c r="C312" s="83" t="s">
        <v>1381</v>
      </c>
      <c r="D312" s="81" t="s">
        <v>338</v>
      </c>
      <c r="E312" s="82">
        <v>22</v>
      </c>
      <c r="F312" s="81">
        <v>3</v>
      </c>
      <c r="G312" s="82">
        <v>2020</v>
      </c>
      <c r="H312" s="81"/>
      <c r="I312" s="32"/>
      <c r="J312" s="32"/>
      <c r="K312" s="32"/>
      <c r="L312" s="32"/>
      <c r="M312" s="32"/>
      <c r="N312" s="32"/>
      <c r="O312" s="32"/>
      <c r="P312"/>
      <c r="Q312"/>
      <c r="R312"/>
      <c r="S312"/>
      <c r="T312"/>
      <c r="U312"/>
      <c r="V312" s="6"/>
      <c r="W312" s="6"/>
      <c r="X312" s="6"/>
    </row>
    <row r="313" spans="1:24" s="7" customFormat="1" ht="42" x14ac:dyDescent="0.15">
      <c r="A313" s="77">
        <v>1</v>
      </c>
      <c r="B313" s="83" t="s">
        <v>948</v>
      </c>
      <c r="C313" s="83" t="s">
        <v>949</v>
      </c>
      <c r="D313" s="81" t="s">
        <v>338</v>
      </c>
      <c r="E313" s="82">
        <v>22</v>
      </c>
      <c r="F313" s="81">
        <v>1</v>
      </c>
      <c r="G313" s="82">
        <v>2020</v>
      </c>
      <c r="H313" s="81"/>
      <c r="I313" s="32"/>
      <c r="J313" s="32"/>
      <c r="K313" s="32"/>
      <c r="L313" s="32"/>
      <c r="M313" s="32"/>
      <c r="N313" s="32"/>
      <c r="O313" s="32"/>
      <c r="P313"/>
      <c r="Q313"/>
      <c r="R313"/>
      <c r="S313"/>
      <c r="T313"/>
      <c r="U313"/>
      <c r="V313" s="6"/>
      <c r="W313" s="6"/>
      <c r="X313" s="6"/>
    </row>
    <row r="314" spans="1:24" s="7" customFormat="1" ht="28" x14ac:dyDescent="0.15">
      <c r="A314" s="77">
        <v>1</v>
      </c>
      <c r="B314" s="83" t="s">
        <v>933</v>
      </c>
      <c r="C314" s="83" t="s">
        <v>934</v>
      </c>
      <c r="D314" s="81" t="s">
        <v>335</v>
      </c>
      <c r="E314" s="82">
        <v>64</v>
      </c>
      <c r="F314" s="81">
        <v>9</v>
      </c>
      <c r="G314" s="82">
        <v>2020</v>
      </c>
      <c r="H314" s="81"/>
      <c r="I314" s="32"/>
      <c r="J314" s="32"/>
      <c r="K314" s="32"/>
      <c r="L314" s="32"/>
      <c r="M314" s="32"/>
      <c r="N314" s="32"/>
      <c r="O314" s="32"/>
      <c r="P314"/>
      <c r="Q314"/>
      <c r="R314"/>
      <c r="S314"/>
      <c r="T314"/>
      <c r="U314"/>
      <c r="V314" s="6"/>
      <c r="W314" s="6"/>
      <c r="X314" s="6"/>
    </row>
    <row r="315" spans="1:24" s="7" customFormat="1" ht="28" x14ac:dyDescent="0.15">
      <c r="A315" s="77">
        <v>1</v>
      </c>
      <c r="B315" s="83" t="s">
        <v>939</v>
      </c>
      <c r="C315" s="83" t="s">
        <v>940</v>
      </c>
      <c r="D315" s="81" t="s">
        <v>341</v>
      </c>
      <c r="E315" s="82">
        <v>57</v>
      </c>
      <c r="F315" s="81">
        <v>6</v>
      </c>
      <c r="G315" s="82">
        <v>2020</v>
      </c>
      <c r="H315" s="81"/>
      <c r="I315" s="32"/>
      <c r="J315" s="32"/>
      <c r="K315" s="32"/>
      <c r="L315" s="32"/>
      <c r="M315" s="32"/>
      <c r="N315" s="32"/>
      <c r="O315" s="32"/>
      <c r="P315"/>
      <c r="Q315"/>
      <c r="R315"/>
      <c r="S315"/>
      <c r="T315"/>
      <c r="U315"/>
      <c r="V315" s="6"/>
      <c r="W315" s="6"/>
      <c r="X315" s="6"/>
    </row>
    <row r="316" spans="1:24" s="7" customFormat="1" ht="28" x14ac:dyDescent="0.15">
      <c r="A316" s="77">
        <v>1</v>
      </c>
      <c r="B316" s="78" t="s">
        <v>818</v>
      </c>
      <c r="C316" s="78" t="s">
        <v>819</v>
      </c>
      <c r="D316" s="76" t="s">
        <v>340</v>
      </c>
      <c r="E316" s="80">
        <v>27</v>
      </c>
      <c r="F316" s="77">
        <v>3</v>
      </c>
      <c r="G316" s="80">
        <v>2020</v>
      </c>
      <c r="H316" s="76"/>
      <c r="I316" s="26"/>
      <c r="J316" s="26"/>
      <c r="K316" s="26"/>
      <c r="L316" s="26"/>
      <c r="M316" s="26"/>
      <c r="N316" s="26"/>
      <c r="O316" s="26"/>
      <c r="P316"/>
      <c r="Q316"/>
      <c r="R316"/>
      <c r="S316"/>
      <c r="T316"/>
      <c r="U316"/>
      <c r="V316" s="6"/>
      <c r="W316" s="6"/>
      <c r="X316" s="6"/>
    </row>
    <row r="317" spans="1:24" s="7" customFormat="1" ht="42" x14ac:dyDescent="0.15">
      <c r="A317" s="77">
        <v>1</v>
      </c>
      <c r="B317" s="78" t="s">
        <v>834</v>
      </c>
      <c r="C317" s="78" t="s">
        <v>835</v>
      </c>
      <c r="D317" s="76" t="s">
        <v>332</v>
      </c>
      <c r="E317" s="80">
        <v>29</v>
      </c>
      <c r="F317" s="77">
        <v>4</v>
      </c>
      <c r="G317" s="80">
        <v>2020</v>
      </c>
      <c r="H317" s="76"/>
      <c r="I317" s="26"/>
      <c r="J317" s="26"/>
      <c r="K317" s="26"/>
      <c r="L317" s="26"/>
      <c r="M317" s="26"/>
      <c r="N317" s="26"/>
      <c r="O317" s="26"/>
      <c r="P317"/>
      <c r="Q317"/>
      <c r="R317"/>
      <c r="S317"/>
      <c r="T317"/>
      <c r="U317"/>
      <c r="V317" s="6"/>
      <c r="W317" s="6"/>
      <c r="X317" s="6"/>
    </row>
    <row r="318" spans="1:24" s="7" customFormat="1" ht="28" x14ac:dyDescent="0.15">
      <c r="A318" s="77">
        <v>1</v>
      </c>
      <c r="B318" s="78" t="s">
        <v>814</v>
      </c>
      <c r="C318" s="78" t="s">
        <v>815</v>
      </c>
      <c r="D318" s="76" t="s">
        <v>333</v>
      </c>
      <c r="E318" s="80">
        <v>72</v>
      </c>
      <c r="F318" s="77">
        <v>3</v>
      </c>
      <c r="G318" s="80">
        <v>2020</v>
      </c>
      <c r="H318" s="76"/>
      <c r="I318" s="26"/>
      <c r="J318" s="26"/>
      <c r="K318" s="26"/>
      <c r="L318" s="26"/>
      <c r="M318" s="26"/>
      <c r="N318" s="26"/>
      <c r="O318" s="26"/>
      <c r="P318"/>
      <c r="Q318"/>
      <c r="R318"/>
      <c r="S318"/>
      <c r="T318"/>
      <c r="U318"/>
      <c r="V318" s="6"/>
      <c r="W318" s="6"/>
      <c r="X318" s="6"/>
    </row>
    <row r="319" spans="1:24" s="7" customFormat="1" ht="28" x14ac:dyDescent="0.15">
      <c r="A319" s="85">
        <v>1</v>
      </c>
      <c r="B319" s="85" t="s">
        <v>473</v>
      </c>
      <c r="C319" s="85" t="s">
        <v>1337</v>
      </c>
      <c r="D319" s="85" t="s">
        <v>337</v>
      </c>
      <c r="E319" s="86">
        <v>63</v>
      </c>
      <c r="F319" s="85">
        <v>2</v>
      </c>
      <c r="G319" s="86">
        <v>2019</v>
      </c>
      <c r="H319" s="85"/>
      <c r="I319" s="15"/>
      <c r="J319" s="15"/>
      <c r="K319" s="15"/>
      <c r="L319" s="15"/>
      <c r="M319" s="15"/>
      <c r="N319" s="15"/>
      <c r="O319" s="15"/>
      <c r="P319" s="15"/>
      <c r="Q319" s="6"/>
      <c r="R319" s="6"/>
      <c r="S319" s="6"/>
      <c r="T319" s="6"/>
      <c r="U319" s="6"/>
      <c r="V319" s="6"/>
      <c r="W319" s="6"/>
      <c r="X319" s="6"/>
    </row>
    <row r="320" spans="1:24" s="7" customFormat="1" ht="16" x14ac:dyDescent="0.15">
      <c r="A320" s="85">
        <v>1</v>
      </c>
      <c r="B320" s="85" t="s">
        <v>474</v>
      </c>
      <c r="C320" s="85" t="s">
        <v>1380</v>
      </c>
      <c r="D320" s="85" t="s">
        <v>337</v>
      </c>
      <c r="E320" s="86">
        <v>63</v>
      </c>
      <c r="F320" s="85">
        <v>3</v>
      </c>
      <c r="G320" s="86">
        <v>2019</v>
      </c>
      <c r="H320" s="85"/>
      <c r="I320" s="15"/>
      <c r="J320" s="15"/>
      <c r="K320" s="15"/>
      <c r="L320" s="15"/>
      <c r="M320" s="15"/>
      <c r="N320" s="15"/>
      <c r="O320" s="15"/>
      <c r="P320" s="15"/>
      <c r="Q320" s="6"/>
      <c r="R320" s="6"/>
      <c r="S320" s="6"/>
      <c r="T320" s="6"/>
      <c r="U320" s="6"/>
      <c r="V320" s="6"/>
      <c r="W320" s="6"/>
      <c r="X320" s="6"/>
    </row>
    <row r="321" spans="1:46" s="7" customFormat="1" ht="42" x14ac:dyDescent="0.15">
      <c r="A321" s="85">
        <v>1</v>
      </c>
      <c r="B321" s="85" t="s">
        <v>475</v>
      </c>
      <c r="C321" s="85" t="s">
        <v>1379</v>
      </c>
      <c r="D321" s="85" t="s">
        <v>337</v>
      </c>
      <c r="E321" s="86">
        <v>63</v>
      </c>
      <c r="F321" s="85">
        <v>4</v>
      </c>
      <c r="G321" s="86">
        <v>2019</v>
      </c>
      <c r="H321" s="85"/>
      <c r="I321" s="15"/>
      <c r="J321" s="15"/>
      <c r="K321" s="15"/>
      <c r="L321" s="15"/>
      <c r="M321" s="15"/>
      <c r="N321" s="15"/>
      <c r="O321" s="15"/>
      <c r="P321" s="15"/>
      <c r="Q321" s="6"/>
      <c r="R321" s="6"/>
      <c r="S321" s="6"/>
      <c r="T321" s="6"/>
      <c r="U321" s="6"/>
      <c r="V321" s="6"/>
      <c r="W321" s="6"/>
      <c r="X321" s="6"/>
    </row>
    <row r="322" spans="1:46" s="7" customFormat="1" ht="28" x14ac:dyDescent="0.15">
      <c r="A322" s="85">
        <v>1</v>
      </c>
      <c r="B322" s="85" t="s">
        <v>489</v>
      </c>
      <c r="C322" s="85" t="s">
        <v>1378</v>
      </c>
      <c r="D322" s="85" t="s">
        <v>175</v>
      </c>
      <c r="E322" s="86">
        <v>113</v>
      </c>
      <c r="F322" s="85">
        <v>1</v>
      </c>
      <c r="G322" s="86">
        <v>2019</v>
      </c>
      <c r="H322" s="85"/>
      <c r="I322" s="15"/>
      <c r="J322" s="15"/>
      <c r="K322" s="15"/>
      <c r="L322" s="15"/>
      <c r="M322" s="15"/>
      <c r="N322" s="15"/>
      <c r="O322" s="15"/>
      <c r="P322" s="15"/>
      <c r="Q322" s="6"/>
      <c r="R322" s="6"/>
      <c r="S322" s="6"/>
      <c r="T322" s="6"/>
      <c r="U322" s="6"/>
      <c r="V322" s="6"/>
      <c r="W322" s="6"/>
      <c r="X322" s="6"/>
    </row>
    <row r="323" spans="1:46" s="7" customFormat="1" ht="28" x14ac:dyDescent="0.15">
      <c r="A323" s="85">
        <v>1</v>
      </c>
      <c r="B323" s="85" t="s">
        <v>459</v>
      </c>
      <c r="C323" s="85" t="s">
        <v>1377</v>
      </c>
      <c r="D323" s="85" t="s">
        <v>175</v>
      </c>
      <c r="E323" s="86">
        <v>113</v>
      </c>
      <c r="F323" s="85">
        <v>2</v>
      </c>
      <c r="G323" s="86">
        <v>2019</v>
      </c>
      <c r="H323" s="85"/>
      <c r="I323" s="15"/>
      <c r="J323" s="15"/>
      <c r="K323" s="15"/>
      <c r="L323" s="15"/>
      <c r="M323" s="15"/>
      <c r="N323" s="15"/>
      <c r="O323" s="15"/>
      <c r="P323" s="15"/>
      <c r="Q323" s="6"/>
      <c r="R323" s="6"/>
      <c r="S323" s="6"/>
      <c r="T323" s="6"/>
      <c r="U323" s="6"/>
      <c r="V323" s="6"/>
      <c r="W323" s="6"/>
      <c r="X323" s="6"/>
    </row>
    <row r="324" spans="1:46" s="7" customFormat="1" ht="42" x14ac:dyDescent="0.15">
      <c r="A324" s="85">
        <v>1</v>
      </c>
      <c r="B324" s="85" t="s">
        <v>460</v>
      </c>
      <c r="C324" s="85" t="s">
        <v>1376</v>
      </c>
      <c r="D324" s="85" t="s">
        <v>175</v>
      </c>
      <c r="E324" s="86">
        <v>113</v>
      </c>
      <c r="F324" s="85">
        <v>4</v>
      </c>
      <c r="G324" s="86">
        <v>2019</v>
      </c>
      <c r="H324" s="85"/>
      <c r="I324" s="15"/>
      <c r="J324" s="15"/>
      <c r="K324" s="15"/>
      <c r="L324" s="15"/>
      <c r="M324" s="15"/>
      <c r="N324" s="15"/>
      <c r="O324" s="15"/>
      <c r="P324" s="15"/>
      <c r="Q324" s="6"/>
      <c r="R324" s="6"/>
      <c r="S324" s="6"/>
      <c r="T324" s="6"/>
      <c r="U324" s="6"/>
      <c r="V324" s="6"/>
      <c r="W324" s="6"/>
      <c r="X324" s="6"/>
    </row>
    <row r="325" spans="1:46" s="7" customFormat="1" ht="56" x14ac:dyDescent="0.15">
      <c r="A325" s="85">
        <v>1</v>
      </c>
      <c r="B325" s="85" t="s">
        <v>461</v>
      </c>
      <c r="C325" s="85" t="s">
        <v>1375</v>
      </c>
      <c r="D325" s="85" t="s">
        <v>175</v>
      </c>
      <c r="E325" s="86">
        <v>113</v>
      </c>
      <c r="F325" s="85">
        <v>4</v>
      </c>
      <c r="G325" s="86">
        <v>2019</v>
      </c>
      <c r="H325" s="85"/>
      <c r="I325" s="15"/>
      <c r="J325" s="15"/>
      <c r="K325" s="15"/>
      <c r="L325" s="15"/>
      <c r="M325" s="15"/>
      <c r="N325" s="15"/>
      <c r="O325" s="15"/>
      <c r="P325" s="15"/>
      <c r="Q325" s="6"/>
      <c r="R325" s="6"/>
      <c r="S325" s="6"/>
      <c r="T325" s="6"/>
      <c r="U325" s="6"/>
      <c r="V325" s="6"/>
      <c r="W325" s="6"/>
      <c r="X325" s="6"/>
    </row>
    <row r="326" spans="1:46" s="7" customFormat="1" ht="28" x14ac:dyDescent="0.15">
      <c r="A326" s="77">
        <v>1</v>
      </c>
      <c r="B326" s="83" t="s">
        <v>459</v>
      </c>
      <c r="C326" s="83" t="s">
        <v>759</v>
      </c>
      <c r="D326" s="81" t="s">
        <v>175</v>
      </c>
      <c r="E326" s="82">
        <v>113</v>
      </c>
      <c r="F326" s="81">
        <v>2</v>
      </c>
      <c r="G326" s="82">
        <v>2019</v>
      </c>
      <c r="H326" s="81"/>
      <c r="I326" s="32"/>
      <c r="J326" s="32"/>
      <c r="K326" s="32"/>
      <c r="L326" s="32"/>
      <c r="M326" s="32"/>
      <c r="N326" s="32"/>
      <c r="O326" s="32"/>
      <c r="P326"/>
      <c r="Q326"/>
      <c r="R326"/>
      <c r="S326"/>
      <c r="T326"/>
      <c r="U326"/>
      <c r="V326" s="6"/>
      <c r="W326" s="6"/>
      <c r="X326" s="6"/>
    </row>
    <row r="327" spans="1:46" s="7" customFormat="1" ht="42" x14ac:dyDescent="0.15">
      <c r="A327" s="85">
        <v>1</v>
      </c>
      <c r="B327" s="85" t="s">
        <v>424</v>
      </c>
      <c r="C327" s="85" t="s">
        <v>1374</v>
      </c>
      <c r="D327" s="85" t="s">
        <v>330</v>
      </c>
      <c r="E327" s="78">
        <v>25</v>
      </c>
      <c r="F327" s="78">
        <v>2</v>
      </c>
      <c r="G327" s="78">
        <v>2019</v>
      </c>
      <c r="H327" s="88"/>
      <c r="I327" s="20"/>
      <c r="J327" s="20"/>
      <c r="K327" s="20"/>
      <c r="L327" s="20"/>
      <c r="M327" s="20"/>
      <c r="N327" s="20"/>
      <c r="O327" s="20"/>
      <c r="P327" s="20"/>
      <c r="Q327" s="9"/>
      <c r="R327" s="6"/>
      <c r="S327" s="6"/>
      <c r="T327" s="6"/>
      <c r="U327" s="6"/>
      <c r="V327" s="6"/>
      <c r="W327" s="6"/>
      <c r="X327" s="6"/>
    </row>
    <row r="328" spans="1:46" s="7" customFormat="1" ht="42" x14ac:dyDescent="0.15">
      <c r="A328" s="85">
        <v>1</v>
      </c>
      <c r="B328" s="85" t="s">
        <v>125</v>
      </c>
      <c r="C328" s="85" t="s">
        <v>1373</v>
      </c>
      <c r="D328" s="85" t="s">
        <v>330</v>
      </c>
      <c r="E328" s="78">
        <v>25</v>
      </c>
      <c r="F328" s="78">
        <v>1</v>
      </c>
      <c r="G328" s="78">
        <v>2019</v>
      </c>
      <c r="H328" s="88"/>
      <c r="I328" s="20"/>
      <c r="J328" s="20"/>
      <c r="K328" s="20"/>
      <c r="L328" s="20"/>
      <c r="M328" s="20"/>
      <c r="N328" s="20"/>
      <c r="O328" s="20"/>
      <c r="P328" s="20"/>
      <c r="Q328" s="9"/>
      <c r="R328" s="9"/>
      <c r="S328" s="6"/>
      <c r="T328" s="6"/>
      <c r="U328" s="6"/>
      <c r="V328" s="6"/>
      <c r="W328" s="6"/>
      <c r="X328" s="6"/>
    </row>
    <row r="329" spans="1:46" s="7" customFormat="1" ht="42" x14ac:dyDescent="0.15">
      <c r="A329" s="77">
        <v>1</v>
      </c>
      <c r="B329" s="83" t="s">
        <v>464</v>
      </c>
      <c r="C329" s="83" t="s">
        <v>930</v>
      </c>
      <c r="D329" s="81" t="s">
        <v>330</v>
      </c>
      <c r="E329" s="82">
        <v>25</v>
      </c>
      <c r="F329" s="81">
        <v>3</v>
      </c>
      <c r="G329" s="82">
        <v>2019</v>
      </c>
      <c r="H329" s="81"/>
      <c r="I329" s="32"/>
      <c r="J329" s="32"/>
      <c r="K329" s="32"/>
      <c r="L329" s="32"/>
      <c r="M329" s="32"/>
      <c r="N329" s="32"/>
      <c r="O329" s="32"/>
      <c r="P329"/>
      <c r="Q329"/>
      <c r="R329"/>
      <c r="S329"/>
      <c r="T329"/>
      <c r="U329"/>
      <c r="V329" s="6"/>
      <c r="W329" s="6"/>
      <c r="X329" s="6"/>
    </row>
    <row r="330" spans="1:46" s="7" customFormat="1" ht="28" x14ac:dyDescent="0.15">
      <c r="A330" s="85">
        <v>1</v>
      </c>
      <c r="B330" s="85" t="s">
        <v>458</v>
      </c>
      <c r="C330" s="85" t="s">
        <v>1372</v>
      </c>
      <c r="D330" s="85" t="s">
        <v>325</v>
      </c>
      <c r="E330" s="86">
        <v>98</v>
      </c>
      <c r="F330" s="85">
        <v>1</v>
      </c>
      <c r="G330" s="86">
        <v>2019</v>
      </c>
      <c r="H330" s="85"/>
      <c r="I330" s="15"/>
      <c r="J330" s="15"/>
      <c r="K330" s="15"/>
      <c r="L330" s="15"/>
      <c r="M330" s="15"/>
      <c r="N330" s="15"/>
      <c r="O330" s="15"/>
      <c r="P330" s="15"/>
      <c r="Q330" s="9"/>
      <c r="R330" s="6"/>
      <c r="S330" s="6"/>
      <c r="T330" s="6"/>
      <c r="U330" s="6"/>
      <c r="V330" s="6"/>
      <c r="W330" s="6"/>
      <c r="X330" s="6"/>
    </row>
    <row r="331" spans="1:46" s="7" customFormat="1" ht="28" x14ac:dyDescent="0.15">
      <c r="A331" s="85">
        <v>1</v>
      </c>
      <c r="B331" s="85" t="s">
        <v>453</v>
      </c>
      <c r="C331" s="85" t="s">
        <v>1371</v>
      </c>
      <c r="D331" s="85" t="s">
        <v>325</v>
      </c>
      <c r="E331" s="86">
        <v>98</v>
      </c>
      <c r="F331" s="85">
        <v>3</v>
      </c>
      <c r="G331" s="86">
        <v>2019</v>
      </c>
      <c r="H331" s="85"/>
      <c r="I331" s="15"/>
      <c r="J331" s="15"/>
      <c r="K331" s="15"/>
      <c r="L331" s="15"/>
      <c r="M331" s="15"/>
      <c r="N331" s="15"/>
      <c r="O331" s="15"/>
      <c r="P331" s="15"/>
      <c r="Q331" s="9"/>
      <c r="R331" s="6"/>
      <c r="S331" s="6"/>
      <c r="T331" s="6"/>
      <c r="U331" s="6"/>
      <c r="V331" s="6"/>
      <c r="W331" s="6"/>
      <c r="X331" s="6"/>
    </row>
    <row r="332" spans="1:46" s="7" customFormat="1" ht="28" x14ac:dyDescent="0.15">
      <c r="A332" s="85">
        <v>1</v>
      </c>
      <c r="B332" s="85" t="s">
        <v>451</v>
      </c>
      <c r="C332" s="85" t="s">
        <v>1370</v>
      </c>
      <c r="D332" s="85" t="s">
        <v>325</v>
      </c>
      <c r="E332" s="86">
        <v>98</v>
      </c>
      <c r="F332" s="85">
        <v>4</v>
      </c>
      <c r="G332" s="86">
        <v>2019</v>
      </c>
      <c r="H332" s="85"/>
      <c r="I332" s="15"/>
      <c r="J332" s="15"/>
      <c r="K332" s="15"/>
      <c r="L332" s="15"/>
      <c r="M332" s="15"/>
      <c r="N332" s="15"/>
      <c r="O332" s="15"/>
      <c r="P332" s="15"/>
      <c r="Q332" s="9"/>
      <c r="R332" s="6"/>
      <c r="S332" s="6"/>
      <c r="T332" s="6"/>
      <c r="U332" s="6"/>
      <c r="V332" s="6"/>
      <c r="W332" s="6"/>
      <c r="X332" s="6"/>
    </row>
    <row r="333" spans="1:46" s="7" customFormat="1" ht="28" x14ac:dyDescent="0.15">
      <c r="A333" s="85">
        <v>1</v>
      </c>
      <c r="B333" s="85" t="s">
        <v>456</v>
      </c>
      <c r="C333" s="85" t="s">
        <v>1369</v>
      </c>
      <c r="D333" s="85" t="s">
        <v>325</v>
      </c>
      <c r="E333" s="86">
        <v>98</v>
      </c>
      <c r="F333" s="85">
        <v>4</v>
      </c>
      <c r="G333" s="86">
        <v>2019</v>
      </c>
      <c r="H333" s="85"/>
      <c r="I333" s="15"/>
      <c r="J333" s="15"/>
      <c r="K333" s="15"/>
      <c r="L333" s="15"/>
      <c r="M333" s="15"/>
      <c r="N333" s="15"/>
      <c r="O333" s="15"/>
      <c r="P333" s="15"/>
      <c r="Q333" s="6"/>
      <c r="R333" s="6"/>
      <c r="S333" s="6"/>
      <c r="T333" s="6"/>
      <c r="U333" s="6"/>
      <c r="V333" s="6"/>
      <c r="W333" s="6"/>
      <c r="X333" s="6"/>
    </row>
    <row r="334" spans="1:46" s="7" customFormat="1" ht="42" x14ac:dyDescent="0.15">
      <c r="A334" s="85">
        <v>1</v>
      </c>
      <c r="B334" s="85" t="s">
        <v>455</v>
      </c>
      <c r="C334" s="85" t="s">
        <v>1368</v>
      </c>
      <c r="D334" s="85" t="s">
        <v>325</v>
      </c>
      <c r="E334" s="86">
        <v>98</v>
      </c>
      <c r="F334" s="85">
        <v>5</v>
      </c>
      <c r="G334" s="86">
        <v>2019</v>
      </c>
      <c r="H334" s="85"/>
      <c r="I334" s="15"/>
      <c r="J334" s="15"/>
      <c r="K334" s="15"/>
      <c r="L334" s="15"/>
      <c r="M334" s="15"/>
      <c r="N334" s="15"/>
      <c r="O334" s="15"/>
      <c r="P334" s="15"/>
      <c r="Q334" s="6"/>
      <c r="R334" s="6"/>
      <c r="S334" s="6"/>
      <c r="T334" s="6"/>
      <c r="U334" s="6"/>
      <c r="V334" s="6"/>
      <c r="W334" s="6"/>
      <c r="X334" s="6"/>
      <c r="Y334" s="14"/>
      <c r="Z334" s="14"/>
      <c r="AA334" s="14"/>
      <c r="AB334" s="14"/>
      <c r="AC334" s="14"/>
      <c r="AE334" s="14"/>
      <c r="AF334" s="14"/>
      <c r="AG334" s="14"/>
      <c r="AH334" s="14"/>
      <c r="AI334" s="14"/>
      <c r="AJ334" s="14"/>
      <c r="AK334" s="14"/>
      <c r="AL334" s="14"/>
      <c r="AM334" s="14"/>
      <c r="AN334" s="14"/>
      <c r="AO334" s="14"/>
      <c r="AP334" s="14"/>
      <c r="AQ334" s="14"/>
      <c r="AR334" s="14"/>
    </row>
    <row r="335" spans="1:46" s="7" customFormat="1" ht="28" x14ac:dyDescent="0.15">
      <c r="A335" s="78">
        <v>1</v>
      </c>
      <c r="B335" s="85" t="s">
        <v>457</v>
      </c>
      <c r="C335" s="85" t="s">
        <v>1367</v>
      </c>
      <c r="D335" s="85" t="s">
        <v>325</v>
      </c>
      <c r="E335" s="86">
        <v>98</v>
      </c>
      <c r="F335" s="85">
        <v>1</v>
      </c>
      <c r="G335" s="86">
        <v>2019</v>
      </c>
      <c r="H335" s="85"/>
      <c r="I335" s="15"/>
      <c r="J335" s="15"/>
      <c r="K335" s="15"/>
      <c r="L335" s="15"/>
      <c r="M335" s="15"/>
      <c r="N335" s="15"/>
      <c r="O335" s="15"/>
      <c r="P335" s="15"/>
      <c r="Q335" s="6"/>
      <c r="R335" s="6"/>
      <c r="S335" s="6"/>
      <c r="T335" s="6"/>
      <c r="U335" s="6"/>
      <c r="V335" s="6"/>
      <c r="W335" s="6"/>
      <c r="X335" s="6"/>
      <c r="Y335" s="14"/>
      <c r="Z335" s="14"/>
      <c r="AA335" s="14"/>
      <c r="AB335" s="14"/>
      <c r="AC335" s="14"/>
      <c r="AE335" s="14"/>
      <c r="AF335" s="14"/>
      <c r="AG335" s="14"/>
      <c r="AH335" s="14"/>
      <c r="AI335" s="14"/>
      <c r="AJ335" s="14"/>
      <c r="AK335" s="14"/>
      <c r="AL335" s="14"/>
      <c r="AM335" s="14"/>
      <c r="AN335" s="14"/>
      <c r="AO335" s="14"/>
      <c r="AP335" s="14"/>
      <c r="AQ335" s="14"/>
      <c r="AR335" s="14"/>
      <c r="AS335" s="14"/>
      <c r="AT335" s="14"/>
    </row>
    <row r="336" spans="1:46" s="7" customFormat="1" ht="28" x14ac:dyDescent="0.15">
      <c r="A336" s="78">
        <v>1</v>
      </c>
      <c r="B336" s="85" t="s">
        <v>452</v>
      </c>
      <c r="C336" s="85" t="s">
        <v>1366</v>
      </c>
      <c r="D336" s="85" t="s">
        <v>325</v>
      </c>
      <c r="E336" s="86">
        <v>98</v>
      </c>
      <c r="F336" s="85">
        <v>5</v>
      </c>
      <c r="G336" s="86">
        <v>2019</v>
      </c>
      <c r="H336" s="89"/>
      <c r="I336" s="21"/>
      <c r="J336" s="21"/>
      <c r="K336" s="21"/>
      <c r="L336" s="21"/>
      <c r="M336" s="21"/>
      <c r="N336" s="21"/>
      <c r="O336" s="21"/>
      <c r="P336" s="21"/>
      <c r="Q336" s="13"/>
      <c r="R336" s="6"/>
      <c r="S336" s="6"/>
      <c r="T336" s="6"/>
      <c r="U336" s="6"/>
      <c r="V336" s="6"/>
      <c r="W336" s="6"/>
      <c r="X336" s="6"/>
      <c r="Y336" s="12"/>
      <c r="Z336" s="12"/>
      <c r="AA336" s="12"/>
      <c r="AB336" s="12"/>
      <c r="AC336" s="12"/>
      <c r="AE336" s="12"/>
      <c r="AF336" s="12"/>
      <c r="AG336" s="12"/>
      <c r="AH336" s="12"/>
      <c r="AI336" s="12"/>
      <c r="AJ336" s="12"/>
      <c r="AK336" s="12"/>
      <c r="AL336" s="12"/>
      <c r="AM336" s="12"/>
      <c r="AN336" s="12"/>
      <c r="AO336" s="12"/>
      <c r="AP336" s="12"/>
      <c r="AQ336" s="12"/>
      <c r="AR336" s="12"/>
    </row>
    <row r="337" spans="1:46" s="7" customFormat="1" ht="28" x14ac:dyDescent="0.15">
      <c r="A337" s="78">
        <v>1</v>
      </c>
      <c r="B337" s="85" t="s">
        <v>454</v>
      </c>
      <c r="C337" s="85" t="s">
        <v>1365</v>
      </c>
      <c r="D337" s="85" t="s">
        <v>325</v>
      </c>
      <c r="E337" s="86">
        <v>99</v>
      </c>
      <c r="F337" s="85">
        <v>1</v>
      </c>
      <c r="G337" s="86">
        <v>2019</v>
      </c>
      <c r="H337" s="89"/>
      <c r="I337" s="21"/>
      <c r="J337" s="21"/>
      <c r="K337" s="21"/>
      <c r="L337" s="21"/>
      <c r="M337" s="21"/>
      <c r="N337" s="21"/>
      <c r="O337" s="21"/>
      <c r="P337" s="21"/>
      <c r="Q337" s="13"/>
      <c r="R337" s="6"/>
      <c r="S337" s="6"/>
      <c r="T337" s="6"/>
      <c r="U337" s="6"/>
      <c r="V337" s="6"/>
      <c r="W337" s="6"/>
      <c r="X337" s="6"/>
      <c r="Y337" s="12"/>
      <c r="Z337" s="12"/>
      <c r="AA337" s="12"/>
      <c r="AB337" s="12"/>
      <c r="AC337" s="12"/>
      <c r="AE337" s="12"/>
      <c r="AF337" s="12"/>
      <c r="AG337" s="12"/>
      <c r="AH337" s="12"/>
      <c r="AI337" s="12"/>
      <c r="AJ337" s="12"/>
      <c r="AK337" s="12"/>
      <c r="AL337" s="12"/>
      <c r="AM337" s="12"/>
      <c r="AN337" s="12"/>
      <c r="AO337" s="12"/>
      <c r="AP337" s="12"/>
      <c r="AQ337" s="12"/>
    </row>
    <row r="338" spans="1:46" s="7" customFormat="1" ht="16" x14ac:dyDescent="0.15">
      <c r="A338" s="85">
        <v>1</v>
      </c>
      <c r="B338" s="85" t="s">
        <v>467</v>
      </c>
      <c r="C338" s="85" t="s">
        <v>1362</v>
      </c>
      <c r="D338" s="85" t="s">
        <v>326</v>
      </c>
      <c r="E338" s="86">
        <v>231</v>
      </c>
      <c r="F338" s="85"/>
      <c r="G338" s="86">
        <v>2019</v>
      </c>
      <c r="H338" s="85"/>
      <c r="I338" s="15"/>
      <c r="J338" s="15"/>
      <c r="K338" s="15"/>
      <c r="L338" s="15"/>
      <c r="M338" s="15"/>
      <c r="N338" s="15"/>
      <c r="O338" s="15"/>
      <c r="P338" s="15"/>
      <c r="Q338" s="6"/>
      <c r="R338" s="6"/>
      <c r="S338" s="6"/>
      <c r="T338" s="6"/>
      <c r="U338" s="6"/>
      <c r="V338" s="6"/>
      <c r="W338" s="6"/>
      <c r="X338" s="6"/>
      <c r="Y338" s="12"/>
      <c r="Z338" s="12"/>
      <c r="AA338" s="12"/>
      <c r="AB338" s="12"/>
      <c r="AC338" s="12"/>
      <c r="AE338" s="12"/>
      <c r="AF338" s="12"/>
      <c r="AG338" s="12"/>
      <c r="AH338" s="12"/>
      <c r="AI338" s="12"/>
      <c r="AJ338" s="12"/>
      <c r="AK338" s="12"/>
      <c r="AL338" s="12"/>
      <c r="AM338" s="12"/>
      <c r="AN338" s="12"/>
      <c r="AO338" s="12"/>
      <c r="AP338" s="12"/>
      <c r="AQ338" s="12"/>
    </row>
    <row r="339" spans="1:46" s="7" customFormat="1" ht="28" x14ac:dyDescent="0.15">
      <c r="A339" s="78">
        <v>1</v>
      </c>
      <c r="B339" s="85" t="s">
        <v>623</v>
      </c>
      <c r="C339" s="87" t="s">
        <v>99</v>
      </c>
      <c r="D339" s="85" t="s">
        <v>326</v>
      </c>
      <c r="E339" s="86">
        <v>231</v>
      </c>
      <c r="F339" s="85"/>
      <c r="G339" s="86">
        <v>2019</v>
      </c>
      <c r="H339" s="85"/>
      <c r="I339" s="15"/>
      <c r="J339" s="15"/>
      <c r="K339" s="15"/>
      <c r="L339" s="15"/>
      <c r="M339" s="15"/>
      <c r="N339" s="15"/>
      <c r="O339" s="15"/>
      <c r="P339" s="15"/>
      <c r="Q339" s="6"/>
      <c r="R339" s="6"/>
      <c r="S339" s="6"/>
      <c r="T339" s="6"/>
      <c r="U339" s="6"/>
      <c r="V339" s="6"/>
      <c r="W339" s="6"/>
      <c r="X339" s="6"/>
      <c r="Y339" s="14"/>
      <c r="Z339" s="14"/>
      <c r="AA339" s="14"/>
      <c r="AB339" s="14"/>
      <c r="AC339" s="14"/>
      <c r="AE339" s="14"/>
      <c r="AF339" s="14"/>
      <c r="AG339" s="14"/>
      <c r="AH339" s="14"/>
      <c r="AI339" s="14"/>
      <c r="AJ339" s="14"/>
      <c r="AK339" s="14"/>
      <c r="AL339" s="14"/>
      <c r="AM339" s="14"/>
      <c r="AN339" s="14"/>
      <c r="AO339" s="14"/>
      <c r="AP339" s="14"/>
      <c r="AQ339" s="14"/>
      <c r="AR339" s="14"/>
    </row>
    <row r="340" spans="1:46" s="7" customFormat="1" ht="28" x14ac:dyDescent="0.15">
      <c r="A340" s="78">
        <v>1</v>
      </c>
      <c r="B340" s="85" t="s">
        <v>470</v>
      </c>
      <c r="C340" s="85" t="s">
        <v>1364</v>
      </c>
      <c r="D340" s="85" t="s">
        <v>326</v>
      </c>
      <c r="E340" s="86">
        <v>232</v>
      </c>
      <c r="F340" s="85"/>
      <c r="G340" s="86">
        <v>2019</v>
      </c>
      <c r="H340" s="85"/>
      <c r="I340" s="15"/>
      <c r="J340" s="15"/>
      <c r="K340" s="15"/>
      <c r="L340" s="15"/>
      <c r="M340" s="15"/>
      <c r="N340" s="15"/>
      <c r="O340" s="15"/>
      <c r="P340" s="15"/>
      <c r="Q340" s="6"/>
      <c r="R340" s="6"/>
      <c r="S340" s="6"/>
      <c r="T340" s="6"/>
      <c r="U340" s="6"/>
      <c r="V340" s="6"/>
      <c r="W340" s="6"/>
      <c r="X340" s="6"/>
      <c r="Y340" s="12"/>
      <c r="Z340" s="12"/>
      <c r="AA340" s="12"/>
      <c r="AB340" s="12"/>
      <c r="AC340" s="12"/>
      <c r="AE340" s="12"/>
      <c r="AF340" s="12"/>
      <c r="AG340" s="12"/>
      <c r="AH340" s="12"/>
      <c r="AI340" s="12"/>
      <c r="AJ340" s="12"/>
      <c r="AK340" s="12"/>
      <c r="AL340" s="12"/>
      <c r="AM340" s="12"/>
      <c r="AN340" s="12"/>
      <c r="AO340" s="12"/>
      <c r="AP340" s="12"/>
      <c r="AQ340" s="12"/>
      <c r="AR340" s="12"/>
      <c r="AS340" s="12"/>
      <c r="AT340" s="12"/>
    </row>
    <row r="341" spans="1:46" s="7" customFormat="1" ht="16" x14ac:dyDescent="0.15">
      <c r="A341" s="78">
        <v>1</v>
      </c>
      <c r="B341" s="85" t="s">
        <v>469</v>
      </c>
      <c r="C341" s="85" t="s">
        <v>1363</v>
      </c>
      <c r="D341" s="85" t="s">
        <v>326</v>
      </c>
      <c r="E341" s="86">
        <v>233</v>
      </c>
      <c r="F341" s="85"/>
      <c r="G341" s="86">
        <v>2019</v>
      </c>
      <c r="H341" s="85"/>
      <c r="I341" s="15"/>
      <c r="J341" s="15"/>
      <c r="K341" s="15"/>
      <c r="L341" s="15"/>
      <c r="M341" s="15"/>
      <c r="N341" s="15"/>
      <c r="O341" s="15"/>
      <c r="P341" s="15"/>
      <c r="Q341" s="6"/>
      <c r="R341" s="6"/>
      <c r="S341" s="6"/>
      <c r="T341" s="6"/>
      <c r="U341" s="6"/>
      <c r="V341" s="6"/>
      <c r="W341" s="6"/>
      <c r="X341" s="6"/>
      <c r="Y341" s="12"/>
      <c r="Z341" s="12"/>
      <c r="AA341" s="12"/>
      <c r="AB341" s="12"/>
      <c r="AC341" s="12"/>
      <c r="AE341" s="12"/>
      <c r="AF341" s="12"/>
      <c r="AG341" s="12"/>
      <c r="AH341" s="12"/>
      <c r="AI341" s="12"/>
      <c r="AJ341" s="12"/>
      <c r="AK341" s="12"/>
      <c r="AL341" s="12"/>
      <c r="AM341" s="12"/>
      <c r="AN341" s="12"/>
      <c r="AO341" s="12"/>
      <c r="AP341" s="12"/>
      <c r="AQ341" s="12"/>
    </row>
    <row r="342" spans="1:46" s="7" customFormat="1" ht="16" x14ac:dyDescent="0.15">
      <c r="A342" s="78">
        <v>1</v>
      </c>
      <c r="B342" s="85" t="s">
        <v>468</v>
      </c>
      <c r="C342" s="85" t="s">
        <v>1362</v>
      </c>
      <c r="D342" s="85" t="s">
        <v>326</v>
      </c>
      <c r="E342" s="86">
        <v>234</v>
      </c>
      <c r="F342" s="85"/>
      <c r="G342" s="86">
        <v>2019</v>
      </c>
      <c r="H342" s="85"/>
      <c r="I342" s="15"/>
      <c r="J342" s="15"/>
      <c r="K342" s="15"/>
      <c r="L342" s="15"/>
      <c r="M342" s="15"/>
      <c r="N342" s="15"/>
      <c r="O342" s="15"/>
      <c r="P342" s="15"/>
      <c r="Q342" s="6"/>
      <c r="R342" s="6"/>
      <c r="S342" s="6"/>
      <c r="T342" s="6"/>
      <c r="U342" s="6"/>
      <c r="V342" s="6"/>
      <c r="W342" s="6"/>
      <c r="X342" s="6"/>
      <c r="Y342" s="14"/>
      <c r="Z342" s="14"/>
      <c r="AA342" s="14"/>
      <c r="AB342" s="14"/>
      <c r="AC342" s="14"/>
      <c r="AE342" s="14"/>
      <c r="AF342" s="14"/>
      <c r="AG342" s="14"/>
      <c r="AH342" s="14"/>
      <c r="AI342" s="14"/>
      <c r="AJ342" s="14"/>
      <c r="AK342" s="14"/>
      <c r="AL342" s="14"/>
      <c r="AM342" s="14"/>
      <c r="AN342" s="14"/>
      <c r="AO342" s="14"/>
      <c r="AP342" s="14"/>
    </row>
    <row r="343" spans="1:46" s="7" customFormat="1" ht="28" x14ac:dyDescent="0.15">
      <c r="A343" s="85">
        <v>1</v>
      </c>
      <c r="B343" s="85" t="s">
        <v>477</v>
      </c>
      <c r="C343" s="85" t="s">
        <v>1361</v>
      </c>
      <c r="D343" s="85" t="s">
        <v>328</v>
      </c>
      <c r="E343" s="86">
        <v>95</v>
      </c>
      <c r="F343" s="85">
        <v>4</v>
      </c>
      <c r="G343" s="86">
        <v>2019</v>
      </c>
      <c r="H343" s="85"/>
      <c r="I343" s="15"/>
      <c r="J343" s="15"/>
      <c r="K343" s="15"/>
      <c r="L343" s="15"/>
      <c r="M343" s="15"/>
      <c r="N343" s="15"/>
      <c r="O343" s="15"/>
      <c r="P343" s="15"/>
      <c r="Q343" s="6"/>
      <c r="R343" s="9"/>
      <c r="S343" s="6"/>
      <c r="T343" s="6"/>
      <c r="U343" s="6"/>
      <c r="V343" s="6"/>
      <c r="W343" s="6"/>
      <c r="X343" s="6"/>
      <c r="Y343" s="14"/>
      <c r="Z343" s="14"/>
      <c r="AA343" s="14"/>
      <c r="AB343" s="14"/>
      <c r="AC343" s="14"/>
      <c r="AE343" s="14"/>
      <c r="AF343" s="14"/>
      <c r="AG343" s="14"/>
      <c r="AH343" s="14"/>
      <c r="AI343" s="14"/>
      <c r="AJ343" s="14"/>
      <c r="AK343" s="14"/>
      <c r="AL343" s="14"/>
      <c r="AM343" s="14"/>
      <c r="AN343" s="14"/>
      <c r="AO343" s="14"/>
      <c r="AP343" s="14"/>
      <c r="AQ343" s="14"/>
    </row>
    <row r="344" spans="1:46" s="7" customFormat="1" ht="28" x14ac:dyDescent="0.15">
      <c r="A344" s="78">
        <v>1</v>
      </c>
      <c r="B344" s="85" t="s">
        <v>476</v>
      </c>
      <c r="C344" s="85" t="s">
        <v>1360</v>
      </c>
      <c r="D344" s="85" t="s">
        <v>328</v>
      </c>
      <c r="E344" s="86">
        <v>95</v>
      </c>
      <c r="F344" s="85">
        <v>1</v>
      </c>
      <c r="G344" s="86">
        <v>2019</v>
      </c>
      <c r="H344" s="85"/>
      <c r="I344" s="15"/>
      <c r="J344" s="15"/>
      <c r="K344" s="15"/>
      <c r="L344" s="15"/>
      <c r="M344" s="15"/>
      <c r="N344" s="15"/>
      <c r="O344" s="15"/>
      <c r="P344" s="15"/>
      <c r="Q344" s="6"/>
      <c r="R344" s="6"/>
      <c r="S344" s="6"/>
      <c r="T344" s="6"/>
      <c r="U344" s="6"/>
      <c r="V344" s="6"/>
      <c r="W344" s="6"/>
      <c r="X344" s="6"/>
      <c r="Y344" s="14"/>
      <c r="Z344" s="14"/>
      <c r="AA344" s="14"/>
      <c r="AB344" s="14"/>
      <c r="AC344" s="14"/>
      <c r="AE344" s="14"/>
      <c r="AF344" s="14"/>
      <c r="AG344" s="14"/>
      <c r="AH344" s="14"/>
      <c r="AI344" s="14"/>
      <c r="AJ344" s="14"/>
      <c r="AK344" s="14"/>
      <c r="AL344" s="14"/>
      <c r="AM344" s="14"/>
      <c r="AN344" s="14"/>
      <c r="AO344" s="14"/>
      <c r="AP344" s="14"/>
      <c r="AQ344" s="14"/>
      <c r="AR344" s="14"/>
    </row>
    <row r="345" spans="1:46" s="7" customFormat="1" ht="28" x14ac:dyDescent="0.15">
      <c r="A345" s="85">
        <v>1</v>
      </c>
      <c r="B345" s="85" t="s">
        <v>484</v>
      </c>
      <c r="C345" s="85" t="s">
        <v>1359</v>
      </c>
      <c r="D345" s="85" t="s">
        <v>339</v>
      </c>
      <c r="E345" s="86">
        <v>33</v>
      </c>
      <c r="F345" s="85">
        <v>2</v>
      </c>
      <c r="G345" s="86">
        <v>2019</v>
      </c>
      <c r="H345" s="85"/>
      <c r="I345" s="15"/>
      <c r="J345" s="15"/>
      <c r="K345" s="15"/>
      <c r="L345" s="15"/>
      <c r="M345" s="15"/>
      <c r="N345" s="15"/>
      <c r="O345" s="15"/>
      <c r="P345" s="15"/>
      <c r="Q345" s="6"/>
      <c r="R345" s="6"/>
      <c r="S345" s="6"/>
      <c r="T345" s="6"/>
      <c r="U345" s="6"/>
      <c r="V345" s="6"/>
      <c r="W345" s="6"/>
      <c r="X345" s="6"/>
      <c r="Y345" s="14"/>
      <c r="Z345" s="14"/>
      <c r="AA345" s="14"/>
      <c r="AB345" s="14"/>
      <c r="AC345" s="14"/>
      <c r="AE345" s="14"/>
      <c r="AF345" s="14"/>
      <c r="AG345" s="14"/>
      <c r="AH345" s="14"/>
      <c r="AI345" s="14"/>
      <c r="AJ345" s="14"/>
      <c r="AK345" s="14"/>
      <c r="AL345" s="14"/>
      <c r="AM345" s="14"/>
      <c r="AN345" s="14"/>
      <c r="AO345" s="14"/>
      <c r="AP345" s="14"/>
    </row>
    <row r="346" spans="1:46" s="7" customFormat="1" ht="28" x14ac:dyDescent="0.15">
      <c r="A346" s="85">
        <v>1</v>
      </c>
      <c r="B346" s="85" t="s">
        <v>485</v>
      </c>
      <c r="C346" s="85" t="s">
        <v>567</v>
      </c>
      <c r="D346" s="85" t="s">
        <v>339</v>
      </c>
      <c r="E346" s="86">
        <v>33</v>
      </c>
      <c r="F346" s="85">
        <v>2</v>
      </c>
      <c r="G346" s="86">
        <v>2019</v>
      </c>
      <c r="H346" s="85"/>
      <c r="I346" s="15"/>
      <c r="J346" s="15"/>
      <c r="K346" s="15"/>
      <c r="L346" s="15"/>
      <c r="M346" s="15"/>
      <c r="N346" s="15"/>
      <c r="O346" s="15"/>
      <c r="P346" s="15"/>
      <c r="Q346" s="6"/>
      <c r="R346" s="6"/>
      <c r="S346" s="6"/>
      <c r="T346" s="6"/>
      <c r="U346" s="6"/>
      <c r="V346" s="6"/>
      <c r="W346" s="6"/>
      <c r="X346" s="6"/>
      <c r="Y346" s="14"/>
      <c r="Z346" s="14"/>
      <c r="AA346" s="14"/>
      <c r="AB346" s="14"/>
      <c r="AC346" s="14"/>
      <c r="AE346" s="14"/>
      <c r="AF346" s="14"/>
      <c r="AG346" s="14"/>
      <c r="AH346" s="14"/>
      <c r="AI346" s="14"/>
      <c r="AJ346" s="14"/>
      <c r="AK346" s="14"/>
      <c r="AL346" s="14"/>
      <c r="AM346" s="14"/>
      <c r="AN346" s="14"/>
      <c r="AO346" s="14"/>
    </row>
    <row r="347" spans="1:46" s="7" customFormat="1" ht="28" x14ac:dyDescent="0.15">
      <c r="A347" s="85">
        <v>1</v>
      </c>
      <c r="B347" s="85" t="s">
        <v>491</v>
      </c>
      <c r="C347" s="85" t="s">
        <v>1358</v>
      </c>
      <c r="D347" s="85" t="s">
        <v>339</v>
      </c>
      <c r="E347" s="86">
        <v>33</v>
      </c>
      <c r="F347" s="85">
        <v>3</v>
      </c>
      <c r="G347" s="86">
        <v>2019</v>
      </c>
      <c r="H347" s="85"/>
      <c r="I347" s="15"/>
      <c r="J347" s="15"/>
      <c r="K347" s="15"/>
      <c r="L347" s="15"/>
      <c r="M347" s="15"/>
      <c r="N347" s="15"/>
      <c r="O347" s="15"/>
      <c r="P347" s="15"/>
      <c r="Q347" s="6"/>
      <c r="R347" s="6"/>
      <c r="S347" s="6"/>
      <c r="T347" s="6"/>
      <c r="U347" s="6"/>
      <c r="V347" s="6"/>
      <c r="W347" s="6"/>
      <c r="X347" s="6"/>
      <c r="Y347" s="12"/>
      <c r="Z347" s="12"/>
      <c r="AA347" s="12"/>
      <c r="AB347" s="12"/>
      <c r="AC347" s="12"/>
      <c r="AE347" s="12"/>
      <c r="AF347" s="12"/>
      <c r="AG347" s="12"/>
      <c r="AH347" s="12"/>
      <c r="AI347" s="12"/>
      <c r="AJ347" s="12"/>
      <c r="AK347" s="12"/>
      <c r="AL347" s="12"/>
      <c r="AM347" s="12"/>
      <c r="AN347" s="12"/>
      <c r="AO347" s="12"/>
      <c r="AP347" s="12"/>
      <c r="AQ347" s="12"/>
    </row>
    <row r="348" spans="1:46" s="7" customFormat="1" ht="28" x14ac:dyDescent="0.15">
      <c r="A348" s="85">
        <v>1</v>
      </c>
      <c r="B348" s="85" t="s">
        <v>449</v>
      </c>
      <c r="C348" s="85" t="s">
        <v>1357</v>
      </c>
      <c r="D348" s="85" t="s">
        <v>329</v>
      </c>
      <c r="E348" s="86">
        <v>43</v>
      </c>
      <c r="F348" s="85">
        <v>4</v>
      </c>
      <c r="G348" s="86">
        <v>2019</v>
      </c>
      <c r="H348" s="85"/>
      <c r="I348" s="15"/>
      <c r="J348" s="15"/>
      <c r="K348" s="15"/>
      <c r="L348" s="15"/>
      <c r="M348" s="15"/>
      <c r="N348" s="15"/>
      <c r="O348" s="15"/>
      <c r="P348" s="15"/>
      <c r="Q348" s="9"/>
      <c r="R348" s="9"/>
      <c r="S348" s="6"/>
      <c r="T348" s="6"/>
      <c r="U348" s="6"/>
      <c r="V348" s="6"/>
      <c r="W348" s="6"/>
      <c r="X348" s="6"/>
      <c r="Y348" s="14"/>
      <c r="Z348" s="14"/>
      <c r="AA348" s="14"/>
      <c r="AB348" s="14"/>
      <c r="AC348" s="14"/>
      <c r="AE348" s="14"/>
      <c r="AF348" s="14"/>
      <c r="AG348" s="14"/>
      <c r="AH348" s="14"/>
      <c r="AI348" s="14"/>
      <c r="AJ348" s="14"/>
      <c r="AK348" s="14"/>
      <c r="AL348" s="14"/>
      <c r="AM348" s="14"/>
      <c r="AN348" s="14"/>
      <c r="AO348" s="14"/>
      <c r="AP348" s="14"/>
      <c r="AQ348" s="14"/>
    </row>
    <row r="349" spans="1:46" s="7" customFormat="1" ht="42" x14ac:dyDescent="0.15">
      <c r="A349" s="85">
        <v>1</v>
      </c>
      <c r="B349" s="85" t="s">
        <v>450</v>
      </c>
      <c r="C349" s="85" t="s">
        <v>537</v>
      </c>
      <c r="D349" s="85" t="s">
        <v>329</v>
      </c>
      <c r="E349" s="86">
        <v>43</v>
      </c>
      <c r="F349" s="85">
        <v>4</v>
      </c>
      <c r="G349" s="86">
        <v>2019</v>
      </c>
      <c r="H349" s="85"/>
      <c r="I349" s="15"/>
      <c r="J349" s="15"/>
      <c r="K349" s="15"/>
      <c r="L349" s="15"/>
      <c r="M349" s="15"/>
      <c r="N349" s="15"/>
      <c r="O349" s="15"/>
      <c r="P349" s="15"/>
      <c r="Q349" s="6"/>
      <c r="R349" s="6"/>
      <c r="S349" s="6"/>
      <c r="T349" s="6"/>
      <c r="U349" s="6"/>
      <c r="V349" s="6"/>
      <c r="W349" s="6"/>
      <c r="X349" s="6"/>
      <c r="Y349" s="14"/>
      <c r="Z349" s="14"/>
      <c r="AA349" s="14"/>
      <c r="AB349" s="14"/>
      <c r="AC349" s="14"/>
      <c r="AE349" s="14"/>
      <c r="AF349" s="14"/>
      <c r="AG349" s="14"/>
      <c r="AH349" s="14"/>
      <c r="AI349" s="14"/>
      <c r="AJ349" s="14"/>
      <c r="AK349" s="14"/>
      <c r="AL349" s="14"/>
      <c r="AM349" s="14"/>
      <c r="AN349" s="14"/>
      <c r="AO349" s="14"/>
      <c r="AP349" s="14"/>
    </row>
    <row r="350" spans="1:46" s="7" customFormat="1" ht="28" x14ac:dyDescent="0.15">
      <c r="A350" s="85">
        <v>1</v>
      </c>
      <c r="B350" s="85" t="s">
        <v>448</v>
      </c>
      <c r="C350" s="85" t="s">
        <v>1356</v>
      </c>
      <c r="D350" s="85" t="s">
        <v>329</v>
      </c>
      <c r="E350" s="86">
        <v>44</v>
      </c>
      <c r="F350" s="85">
        <v>1</v>
      </c>
      <c r="G350" s="86">
        <v>2019</v>
      </c>
      <c r="H350" s="85"/>
      <c r="I350" s="15"/>
      <c r="J350" s="15"/>
      <c r="K350" s="15"/>
      <c r="L350" s="15"/>
      <c r="M350" s="15"/>
      <c r="N350" s="15"/>
      <c r="O350" s="15"/>
      <c r="P350" s="15"/>
      <c r="Q350" s="9"/>
      <c r="R350" s="6"/>
      <c r="S350" s="6"/>
      <c r="T350" s="6"/>
      <c r="U350" s="6"/>
      <c r="V350" s="6"/>
      <c r="W350" s="6"/>
      <c r="X350" s="6"/>
      <c r="Y350" s="14"/>
      <c r="Z350" s="14"/>
      <c r="AA350" s="14"/>
      <c r="AB350" s="14"/>
      <c r="AC350" s="14"/>
      <c r="AE350" s="14"/>
      <c r="AF350" s="14"/>
      <c r="AG350" s="14"/>
      <c r="AH350" s="14"/>
      <c r="AI350" s="14"/>
      <c r="AJ350" s="14"/>
      <c r="AK350" s="14"/>
      <c r="AL350" s="14"/>
      <c r="AM350" s="14"/>
      <c r="AN350" s="14"/>
      <c r="AO350" s="14"/>
      <c r="AP350" s="14"/>
      <c r="AQ350" s="14"/>
      <c r="AR350" s="14"/>
    </row>
    <row r="351" spans="1:46" s="7" customFormat="1" ht="28" x14ac:dyDescent="0.15">
      <c r="A351" s="85">
        <v>1</v>
      </c>
      <c r="B351" s="85" t="s">
        <v>447</v>
      </c>
      <c r="C351" s="85" t="s">
        <v>1234</v>
      </c>
      <c r="D351" s="85" t="s">
        <v>329</v>
      </c>
      <c r="E351" s="86">
        <v>44</v>
      </c>
      <c r="F351" s="85">
        <v>1</v>
      </c>
      <c r="G351" s="86">
        <v>2019</v>
      </c>
      <c r="H351" s="85"/>
      <c r="I351" s="15"/>
      <c r="J351" s="15"/>
      <c r="K351" s="15"/>
      <c r="L351" s="15"/>
      <c r="M351" s="15"/>
      <c r="N351" s="15"/>
      <c r="O351" s="15"/>
      <c r="P351" s="15"/>
      <c r="Q351" s="6"/>
      <c r="R351" s="6"/>
      <c r="S351" s="6"/>
      <c r="T351" s="6"/>
      <c r="U351" s="6"/>
      <c r="V351" s="6"/>
      <c r="W351" s="6"/>
      <c r="X351" s="6"/>
      <c r="Y351" s="14"/>
      <c r="Z351" s="14"/>
      <c r="AA351" s="14"/>
      <c r="AB351" s="14"/>
      <c r="AC351" s="14"/>
      <c r="AE351" s="14"/>
      <c r="AF351" s="14"/>
      <c r="AG351" s="14"/>
      <c r="AH351" s="14"/>
      <c r="AI351" s="14"/>
      <c r="AJ351" s="14"/>
      <c r="AK351" s="14"/>
      <c r="AL351" s="14"/>
      <c r="AM351" s="14"/>
      <c r="AN351" s="14"/>
      <c r="AO351" s="14"/>
      <c r="AP351" s="14"/>
      <c r="AQ351" s="14"/>
    </row>
    <row r="352" spans="1:46" s="7" customFormat="1" ht="28" x14ac:dyDescent="0.15">
      <c r="A352" s="85">
        <v>1</v>
      </c>
      <c r="B352" s="85" t="s">
        <v>446</v>
      </c>
      <c r="C352" s="85" t="s">
        <v>79</v>
      </c>
      <c r="D352" s="85" t="s">
        <v>329</v>
      </c>
      <c r="E352" s="86">
        <v>44</v>
      </c>
      <c r="F352" s="85">
        <v>3</v>
      </c>
      <c r="G352" s="86">
        <v>2019</v>
      </c>
      <c r="H352" s="85"/>
      <c r="I352" s="15"/>
      <c r="J352" s="15"/>
      <c r="K352" s="15"/>
      <c r="L352" s="15"/>
      <c r="M352" s="15"/>
      <c r="N352" s="15"/>
      <c r="O352" s="15"/>
      <c r="P352" s="15"/>
      <c r="Q352" s="6"/>
      <c r="R352" s="9"/>
      <c r="S352" s="6"/>
      <c r="T352" s="6"/>
      <c r="U352" s="6"/>
      <c r="V352" s="6"/>
      <c r="W352" s="6"/>
      <c r="X352" s="6"/>
    </row>
    <row r="353" spans="1:45" s="7" customFormat="1" ht="42" x14ac:dyDescent="0.15">
      <c r="A353" s="85">
        <v>1</v>
      </c>
      <c r="B353" s="85" t="s">
        <v>445</v>
      </c>
      <c r="C353" s="85" t="s">
        <v>1355</v>
      </c>
      <c r="D353" s="85" t="s">
        <v>329</v>
      </c>
      <c r="E353" s="86">
        <v>44</v>
      </c>
      <c r="F353" s="85">
        <v>3</v>
      </c>
      <c r="G353" s="86">
        <v>2019</v>
      </c>
      <c r="H353" s="85"/>
      <c r="I353" s="15"/>
      <c r="J353" s="15"/>
      <c r="K353" s="15"/>
      <c r="L353" s="15"/>
      <c r="M353" s="15"/>
      <c r="N353" s="15"/>
      <c r="O353" s="15"/>
      <c r="P353" s="15"/>
      <c r="Q353" s="6"/>
      <c r="R353" s="6"/>
      <c r="S353" s="6"/>
      <c r="T353" s="6"/>
      <c r="U353" s="6"/>
      <c r="V353" s="6"/>
      <c r="W353" s="6"/>
      <c r="X353" s="6"/>
    </row>
    <row r="354" spans="1:45" s="7" customFormat="1" ht="16" x14ac:dyDescent="0.15">
      <c r="A354" s="85">
        <v>1</v>
      </c>
      <c r="B354" s="85" t="s">
        <v>435</v>
      </c>
      <c r="C354" s="85" t="s">
        <v>1354</v>
      </c>
      <c r="D354" s="85" t="s">
        <v>331</v>
      </c>
      <c r="E354" s="86">
        <v>63</v>
      </c>
      <c r="F354" s="85">
        <v>1</v>
      </c>
      <c r="G354" s="86">
        <v>2019</v>
      </c>
      <c r="H354" s="85"/>
      <c r="I354" s="15"/>
      <c r="J354" s="15"/>
      <c r="K354" s="15"/>
      <c r="L354" s="15"/>
      <c r="M354" s="15"/>
      <c r="N354" s="15"/>
      <c r="O354" s="15"/>
      <c r="P354" s="15"/>
      <c r="Q354" s="6"/>
      <c r="R354" s="6"/>
      <c r="S354" s="6"/>
      <c r="T354" s="6"/>
      <c r="U354" s="6"/>
      <c r="V354" s="6"/>
      <c r="W354" s="6"/>
      <c r="X354" s="6"/>
    </row>
    <row r="355" spans="1:45" s="7" customFormat="1" ht="28" x14ac:dyDescent="0.15">
      <c r="A355" s="85">
        <v>1</v>
      </c>
      <c r="B355" s="85" t="s">
        <v>440</v>
      </c>
      <c r="C355" s="85" t="s">
        <v>1292</v>
      </c>
      <c r="D355" s="85" t="s">
        <v>331</v>
      </c>
      <c r="E355" s="86">
        <v>63</v>
      </c>
      <c r="F355" s="85">
        <v>1</v>
      </c>
      <c r="G355" s="86">
        <v>2019</v>
      </c>
      <c r="H355" s="85"/>
      <c r="I355" s="15"/>
      <c r="J355" s="15"/>
      <c r="K355" s="15"/>
      <c r="L355" s="15"/>
      <c r="M355" s="15"/>
      <c r="N355" s="15"/>
      <c r="O355" s="15"/>
      <c r="P355" s="15"/>
      <c r="Q355" s="6"/>
      <c r="R355" s="6"/>
      <c r="S355" s="6"/>
      <c r="T355" s="6"/>
      <c r="U355" s="6"/>
      <c r="V355" s="6"/>
      <c r="W355" s="6"/>
      <c r="X355" s="6"/>
    </row>
    <row r="356" spans="1:45" s="7" customFormat="1" ht="42" x14ac:dyDescent="0.15">
      <c r="A356" s="85">
        <v>1</v>
      </c>
      <c r="B356" s="85" t="s">
        <v>441</v>
      </c>
      <c r="C356" s="85" t="s">
        <v>1353</v>
      </c>
      <c r="D356" s="85" t="s">
        <v>331</v>
      </c>
      <c r="E356" s="86">
        <v>63</v>
      </c>
      <c r="F356" s="85">
        <v>3</v>
      </c>
      <c r="G356" s="86">
        <v>2019</v>
      </c>
      <c r="H356" s="85"/>
      <c r="I356" s="15"/>
      <c r="J356" s="15"/>
      <c r="K356" s="15"/>
      <c r="L356" s="15"/>
      <c r="M356" s="15"/>
      <c r="N356" s="15"/>
      <c r="O356" s="15"/>
      <c r="P356" s="15"/>
      <c r="Q356" s="9"/>
      <c r="R356" s="6"/>
      <c r="S356" s="6"/>
      <c r="T356" s="6"/>
      <c r="U356" s="6"/>
      <c r="V356" s="6"/>
      <c r="W356" s="6"/>
      <c r="X356" s="6"/>
    </row>
    <row r="357" spans="1:45" s="7" customFormat="1" ht="42" x14ac:dyDescent="0.15">
      <c r="A357" s="85">
        <v>1</v>
      </c>
      <c r="B357" s="85" t="s">
        <v>442</v>
      </c>
      <c r="C357" s="85" t="s">
        <v>1352</v>
      </c>
      <c r="D357" s="85" t="s">
        <v>331</v>
      </c>
      <c r="E357" s="86">
        <v>63</v>
      </c>
      <c r="F357" s="85">
        <v>3</v>
      </c>
      <c r="G357" s="86">
        <v>2019</v>
      </c>
      <c r="H357" s="85"/>
      <c r="I357" s="15"/>
      <c r="J357" s="15"/>
      <c r="K357" s="15"/>
      <c r="L357" s="15"/>
      <c r="M357" s="15"/>
      <c r="N357" s="15"/>
      <c r="O357" s="15"/>
      <c r="P357" s="15"/>
      <c r="Q357" s="10"/>
      <c r="R357" s="6"/>
      <c r="S357" s="6"/>
      <c r="T357" s="6"/>
      <c r="U357" s="6"/>
      <c r="V357" s="6"/>
      <c r="W357" s="6"/>
      <c r="X357" s="6"/>
    </row>
    <row r="358" spans="1:45" s="7" customFormat="1" ht="42" x14ac:dyDescent="0.15">
      <c r="A358" s="85">
        <v>1</v>
      </c>
      <c r="B358" s="85" t="s">
        <v>465</v>
      </c>
      <c r="C358" s="85" t="s">
        <v>1351</v>
      </c>
      <c r="D358" s="85" t="s">
        <v>335</v>
      </c>
      <c r="E358" s="86">
        <v>64</v>
      </c>
      <c r="F358" s="85" t="s">
        <v>466</v>
      </c>
      <c r="G358" s="86">
        <v>2019</v>
      </c>
      <c r="H358" s="85"/>
      <c r="I358" s="15"/>
      <c r="J358" s="15"/>
      <c r="K358" s="15"/>
      <c r="L358" s="15"/>
      <c r="M358" s="15"/>
      <c r="N358" s="15"/>
      <c r="O358" s="15"/>
      <c r="P358" s="15"/>
      <c r="Q358" s="6"/>
      <c r="R358" s="6"/>
      <c r="S358" s="6"/>
      <c r="T358" s="6"/>
      <c r="U358" s="6"/>
      <c r="V358" s="6"/>
      <c r="W358" s="6"/>
      <c r="X358" s="6"/>
      <c r="Y358" s="12"/>
      <c r="Z358" s="12"/>
      <c r="AA358" s="12"/>
      <c r="AB358" s="12"/>
      <c r="AC358" s="12"/>
      <c r="AD358" s="12"/>
      <c r="AE358" s="12"/>
      <c r="AF358" s="12"/>
      <c r="AG358" s="12"/>
      <c r="AH358" s="12"/>
      <c r="AI358" s="12"/>
      <c r="AJ358" s="12"/>
      <c r="AK358" s="12"/>
      <c r="AL358" s="12"/>
      <c r="AM358" s="12"/>
      <c r="AN358" s="12"/>
      <c r="AO358" s="12"/>
      <c r="AP358" s="12"/>
      <c r="AQ358" s="12"/>
      <c r="AR358" s="12"/>
      <c r="AS358" s="12"/>
    </row>
    <row r="359" spans="1:45" s="7" customFormat="1" ht="28" x14ac:dyDescent="0.15">
      <c r="A359" s="85">
        <v>1</v>
      </c>
      <c r="B359" s="85" t="s">
        <v>482</v>
      </c>
      <c r="C359" s="85" t="s">
        <v>1350</v>
      </c>
      <c r="D359" s="85" t="s">
        <v>340</v>
      </c>
      <c r="E359" s="86">
        <v>26</v>
      </c>
      <c r="F359" s="85">
        <v>5</v>
      </c>
      <c r="G359" s="86">
        <v>2019</v>
      </c>
      <c r="H359" s="85"/>
      <c r="I359" s="15"/>
      <c r="J359" s="15"/>
      <c r="K359" s="15"/>
      <c r="L359" s="15"/>
      <c r="M359" s="15"/>
      <c r="N359" s="15"/>
      <c r="O359" s="15"/>
      <c r="P359" s="15"/>
      <c r="Q359" s="9"/>
      <c r="R359" s="6"/>
      <c r="S359" s="6"/>
      <c r="T359" s="6"/>
      <c r="U359" s="6"/>
      <c r="V359" s="6"/>
      <c r="W359" s="6"/>
      <c r="X359" s="6"/>
    </row>
    <row r="360" spans="1:45" s="7" customFormat="1" ht="42" x14ac:dyDescent="0.15">
      <c r="A360" s="85">
        <v>1</v>
      </c>
      <c r="B360" s="85" t="s">
        <v>483</v>
      </c>
      <c r="C360" s="85" t="s">
        <v>1349</v>
      </c>
      <c r="D360" s="85" t="s">
        <v>340</v>
      </c>
      <c r="E360" s="86">
        <v>26</v>
      </c>
      <c r="F360" s="85">
        <v>5</v>
      </c>
      <c r="G360" s="86">
        <v>2019</v>
      </c>
      <c r="H360" s="85"/>
      <c r="I360" s="15"/>
      <c r="J360" s="15"/>
      <c r="K360" s="15"/>
      <c r="L360" s="15"/>
      <c r="M360" s="15"/>
      <c r="N360" s="15"/>
      <c r="O360" s="15"/>
      <c r="P360" s="15"/>
      <c r="Q360" s="9"/>
      <c r="R360" s="6"/>
      <c r="S360" s="6"/>
      <c r="T360" s="6"/>
      <c r="U360" s="6"/>
      <c r="V360" s="6"/>
      <c r="W360" s="6"/>
      <c r="X360" s="6"/>
    </row>
    <row r="361" spans="1:45" s="7" customFormat="1" ht="28" x14ac:dyDescent="0.15">
      <c r="A361" s="85">
        <v>1</v>
      </c>
      <c r="B361" s="85" t="s">
        <v>490</v>
      </c>
      <c r="C361" s="85" t="s">
        <v>1348</v>
      </c>
      <c r="D361" s="85" t="s">
        <v>340</v>
      </c>
      <c r="E361" s="86">
        <v>26</v>
      </c>
      <c r="F361" s="85">
        <v>6</v>
      </c>
      <c r="G361" s="86">
        <v>2019</v>
      </c>
      <c r="H361" s="85"/>
      <c r="I361" s="15"/>
      <c r="J361" s="15"/>
      <c r="K361" s="15"/>
      <c r="L361" s="15"/>
      <c r="M361" s="15"/>
      <c r="N361" s="15"/>
      <c r="O361" s="15"/>
      <c r="P361" s="15"/>
      <c r="Q361" s="9"/>
      <c r="R361" s="9"/>
      <c r="S361" s="6"/>
      <c r="T361" s="6"/>
      <c r="U361" s="6"/>
      <c r="V361" s="6"/>
      <c r="W361" s="6"/>
      <c r="X361" s="6"/>
    </row>
    <row r="362" spans="1:45" s="7" customFormat="1" ht="42" x14ac:dyDescent="0.15">
      <c r="A362" s="85">
        <v>1</v>
      </c>
      <c r="B362" s="85" t="s">
        <v>472</v>
      </c>
      <c r="C362" s="85" t="s">
        <v>1347</v>
      </c>
      <c r="D362" s="85" t="s">
        <v>334</v>
      </c>
      <c r="E362" s="86">
        <v>45</v>
      </c>
      <c r="F362" s="85">
        <v>4</v>
      </c>
      <c r="G362" s="86">
        <v>2019</v>
      </c>
      <c r="H362" s="85"/>
      <c r="I362" s="15"/>
      <c r="J362" s="15"/>
      <c r="K362" s="15"/>
      <c r="L362" s="15"/>
      <c r="M362" s="15"/>
      <c r="N362" s="15"/>
      <c r="O362" s="15"/>
      <c r="P362" s="15"/>
      <c r="Q362" s="9"/>
      <c r="R362" s="6"/>
      <c r="S362" s="6"/>
      <c r="T362" s="6"/>
      <c r="U362" s="6"/>
      <c r="V362" s="6"/>
      <c r="W362" s="6"/>
      <c r="X362" s="6"/>
    </row>
    <row r="363" spans="1:45" s="7" customFormat="1" ht="28" x14ac:dyDescent="0.15">
      <c r="A363" s="85">
        <v>1</v>
      </c>
      <c r="B363" s="85" t="s">
        <v>478</v>
      </c>
      <c r="C363" s="85" t="s">
        <v>567</v>
      </c>
      <c r="D363" s="85" t="s">
        <v>332</v>
      </c>
      <c r="E363" s="86">
        <v>28</v>
      </c>
      <c r="F363" s="85">
        <v>3</v>
      </c>
      <c r="G363" s="86">
        <v>2019</v>
      </c>
      <c r="H363" s="85"/>
      <c r="I363" s="15"/>
      <c r="J363" s="15"/>
      <c r="K363" s="15"/>
      <c r="L363" s="15"/>
      <c r="M363" s="15"/>
      <c r="N363" s="15"/>
      <c r="O363" s="15"/>
      <c r="P363" s="15"/>
      <c r="Q363" s="10"/>
      <c r="R363" s="6"/>
      <c r="S363" s="6"/>
      <c r="T363" s="6"/>
      <c r="U363" s="6"/>
      <c r="V363" s="6"/>
      <c r="W363" s="6"/>
      <c r="X363" s="6"/>
    </row>
    <row r="364" spans="1:45" s="7" customFormat="1" ht="28" x14ac:dyDescent="0.15">
      <c r="A364" s="77">
        <v>1</v>
      </c>
      <c r="B364" s="83" t="s">
        <v>480</v>
      </c>
      <c r="C364" s="83" t="s">
        <v>839</v>
      </c>
      <c r="D364" s="81" t="s">
        <v>332</v>
      </c>
      <c r="E364" s="82">
        <v>28</v>
      </c>
      <c r="F364" s="81">
        <v>4</v>
      </c>
      <c r="G364" s="82">
        <v>2019</v>
      </c>
      <c r="H364" s="81"/>
      <c r="I364" s="32"/>
      <c r="J364" s="32"/>
      <c r="K364" s="32"/>
      <c r="L364" s="32"/>
      <c r="M364" s="32"/>
      <c r="N364" s="32"/>
      <c r="O364" s="32"/>
      <c r="P364"/>
      <c r="Q364"/>
      <c r="R364"/>
      <c r="S364"/>
      <c r="T364"/>
      <c r="U364"/>
      <c r="V364" s="9"/>
      <c r="W364" s="9"/>
      <c r="X364" s="9"/>
    </row>
    <row r="365" spans="1:45" s="7" customFormat="1" ht="56" x14ac:dyDescent="0.15">
      <c r="A365" s="85">
        <v>1</v>
      </c>
      <c r="B365" s="85" t="s">
        <v>143</v>
      </c>
      <c r="C365" s="85" t="s">
        <v>1346</v>
      </c>
      <c r="D365" s="85" t="s">
        <v>337</v>
      </c>
      <c r="E365" s="86">
        <v>62</v>
      </c>
      <c r="F365" s="85">
        <v>1</v>
      </c>
      <c r="G365" s="78">
        <v>2018</v>
      </c>
      <c r="H365" s="85"/>
      <c r="I365" s="15"/>
      <c r="J365" s="15"/>
      <c r="K365" s="15"/>
      <c r="L365" s="15"/>
      <c r="M365" s="15"/>
      <c r="N365" s="15"/>
      <c r="O365" s="15"/>
      <c r="P365" s="15"/>
      <c r="Q365" s="9"/>
      <c r="R365" s="6"/>
      <c r="S365" s="6"/>
      <c r="T365" s="6"/>
      <c r="U365" s="6"/>
      <c r="V365" s="10"/>
      <c r="W365" s="10"/>
      <c r="X365" s="10"/>
    </row>
    <row r="366" spans="1:45" s="7" customFormat="1" ht="28" x14ac:dyDescent="0.15">
      <c r="A366" s="85">
        <v>1</v>
      </c>
      <c r="B366" s="85" t="s">
        <v>148</v>
      </c>
      <c r="C366" s="85" t="s">
        <v>1345</v>
      </c>
      <c r="D366" s="85" t="s">
        <v>337</v>
      </c>
      <c r="E366" s="86">
        <v>62</v>
      </c>
      <c r="F366" s="85">
        <v>3</v>
      </c>
      <c r="G366" s="78">
        <v>2018</v>
      </c>
      <c r="H366" s="85"/>
      <c r="I366" s="15"/>
      <c r="J366" s="15"/>
      <c r="K366" s="15"/>
      <c r="L366" s="15"/>
      <c r="M366" s="15"/>
      <c r="N366" s="15"/>
      <c r="O366" s="15"/>
      <c r="P366" s="15"/>
      <c r="Q366" s="9"/>
      <c r="R366" s="6"/>
      <c r="S366" s="6"/>
      <c r="T366" s="6"/>
      <c r="U366" s="6"/>
      <c r="V366" s="10"/>
      <c r="W366" s="10"/>
      <c r="X366" s="10"/>
    </row>
    <row r="367" spans="1:45" s="7" customFormat="1" ht="28" x14ac:dyDescent="0.15">
      <c r="A367" s="85">
        <v>1</v>
      </c>
      <c r="B367" s="85" t="s">
        <v>51</v>
      </c>
      <c r="C367" s="85" t="s">
        <v>379</v>
      </c>
      <c r="D367" s="85" t="s">
        <v>175</v>
      </c>
      <c r="E367" s="86">
        <v>112</v>
      </c>
      <c r="F367" s="85">
        <v>3</v>
      </c>
      <c r="G367" s="86">
        <v>2018</v>
      </c>
      <c r="H367" s="85"/>
      <c r="I367" s="15"/>
      <c r="J367" s="15"/>
      <c r="K367" s="15"/>
      <c r="L367" s="15"/>
      <c r="M367" s="15"/>
      <c r="N367" s="15"/>
      <c r="O367" s="15"/>
      <c r="P367" s="15"/>
      <c r="Q367" s="6"/>
      <c r="R367" s="6"/>
      <c r="S367" s="6"/>
      <c r="T367" s="6"/>
      <c r="U367" s="6"/>
      <c r="V367" s="10"/>
      <c r="W367" s="10"/>
      <c r="X367" s="10"/>
    </row>
    <row r="368" spans="1:45" s="7" customFormat="1" ht="16" x14ac:dyDescent="0.15">
      <c r="A368" s="77">
        <v>1</v>
      </c>
      <c r="B368" s="83" t="s">
        <v>764</v>
      </c>
      <c r="C368" s="83" t="s">
        <v>765</v>
      </c>
      <c r="D368" s="81" t="s">
        <v>175</v>
      </c>
      <c r="E368" s="82">
        <v>112</v>
      </c>
      <c r="F368" s="81">
        <v>4</v>
      </c>
      <c r="G368" s="82">
        <v>2018</v>
      </c>
      <c r="H368" s="81"/>
      <c r="I368" s="32"/>
      <c r="J368" s="32"/>
      <c r="K368" s="32"/>
      <c r="L368" s="32"/>
      <c r="M368" s="32"/>
      <c r="N368" s="32"/>
      <c r="O368" s="32"/>
      <c r="P368"/>
      <c r="Q368"/>
      <c r="R368"/>
      <c r="S368"/>
      <c r="T368"/>
      <c r="U368"/>
      <c r="V368" s="9"/>
      <c r="W368" s="9"/>
      <c r="X368" s="9"/>
    </row>
    <row r="369" spans="1:46" s="7" customFormat="1" ht="28" x14ac:dyDescent="0.15">
      <c r="A369" s="77">
        <v>1</v>
      </c>
      <c r="B369" s="83" t="s">
        <v>768</v>
      </c>
      <c r="C369" s="83" t="s">
        <v>769</v>
      </c>
      <c r="D369" s="81" t="s">
        <v>175</v>
      </c>
      <c r="E369" s="82">
        <v>112</v>
      </c>
      <c r="F369" s="81">
        <v>2</v>
      </c>
      <c r="G369" s="82">
        <v>2018</v>
      </c>
      <c r="H369" s="81"/>
      <c r="I369" s="32"/>
      <c r="J369" s="32"/>
      <c r="K369" s="32"/>
      <c r="L369" s="32"/>
      <c r="M369" s="32"/>
      <c r="N369" s="32"/>
      <c r="O369" s="32"/>
      <c r="P369"/>
      <c r="Q369"/>
      <c r="R369"/>
      <c r="S369"/>
      <c r="T369"/>
      <c r="U369"/>
      <c r="V369" s="10"/>
      <c r="W369" s="10"/>
      <c r="X369" s="10"/>
    </row>
    <row r="370" spans="1:46" s="7" customFormat="1" ht="42" x14ac:dyDescent="0.15">
      <c r="A370" s="85">
        <v>1</v>
      </c>
      <c r="B370" s="85" t="s">
        <v>53</v>
      </c>
      <c r="C370" s="85" t="s">
        <v>1344</v>
      </c>
      <c r="D370" s="85" t="s">
        <v>325</v>
      </c>
      <c r="E370" s="78">
        <v>97</v>
      </c>
      <c r="F370" s="78">
        <v>1</v>
      </c>
      <c r="G370" s="78">
        <v>2018</v>
      </c>
      <c r="H370" s="85"/>
      <c r="I370" s="15"/>
      <c r="J370" s="15"/>
      <c r="K370" s="15"/>
      <c r="L370" s="15"/>
      <c r="M370" s="15"/>
      <c r="N370" s="15"/>
      <c r="O370" s="15"/>
      <c r="P370" s="15"/>
      <c r="Q370" s="6"/>
      <c r="R370" s="6"/>
      <c r="S370" s="6"/>
      <c r="T370" s="6"/>
      <c r="U370" s="6"/>
      <c r="V370" s="10"/>
      <c r="W370" s="10"/>
      <c r="X370" s="10"/>
    </row>
    <row r="371" spans="1:46" s="7" customFormat="1" ht="16" x14ac:dyDescent="0.15">
      <c r="A371" s="85">
        <v>1</v>
      </c>
      <c r="B371" s="85" t="s">
        <v>263</v>
      </c>
      <c r="C371" s="85" t="s">
        <v>661</v>
      </c>
      <c r="D371" s="85" t="s">
        <v>325</v>
      </c>
      <c r="E371" s="78">
        <v>97</v>
      </c>
      <c r="F371" s="78">
        <v>2</v>
      </c>
      <c r="G371" s="78">
        <v>2018</v>
      </c>
      <c r="H371" s="85"/>
      <c r="I371" s="15"/>
      <c r="J371" s="15"/>
      <c r="K371" s="15"/>
      <c r="L371" s="15"/>
      <c r="M371" s="15"/>
      <c r="N371" s="15"/>
      <c r="O371" s="15"/>
      <c r="P371" s="15"/>
      <c r="Q371" s="6"/>
      <c r="R371" s="6"/>
      <c r="S371" s="6"/>
      <c r="T371" s="6"/>
      <c r="U371" s="6"/>
      <c r="V371" s="9"/>
      <c r="W371" s="9"/>
      <c r="X371" s="9"/>
    </row>
    <row r="372" spans="1:46" s="7" customFormat="1" ht="28" x14ac:dyDescent="0.15">
      <c r="A372" s="85">
        <v>1</v>
      </c>
      <c r="B372" s="85" t="s">
        <v>24</v>
      </c>
      <c r="C372" s="85" t="s">
        <v>657</v>
      </c>
      <c r="D372" s="85" t="s">
        <v>325</v>
      </c>
      <c r="E372" s="78">
        <v>97</v>
      </c>
      <c r="F372" s="78">
        <v>1</v>
      </c>
      <c r="G372" s="78">
        <v>2018</v>
      </c>
      <c r="H372" s="85"/>
      <c r="I372" s="15"/>
      <c r="J372" s="15"/>
      <c r="K372" s="15"/>
      <c r="L372" s="15"/>
      <c r="M372" s="15"/>
      <c r="N372" s="15"/>
      <c r="O372" s="15"/>
      <c r="P372" s="15"/>
      <c r="Q372" s="6"/>
      <c r="R372" s="6"/>
      <c r="S372" s="6"/>
      <c r="T372" s="6"/>
      <c r="U372" s="6"/>
      <c r="V372" s="9"/>
      <c r="W372" s="9"/>
      <c r="X372" s="9"/>
    </row>
    <row r="373" spans="1:46" s="7" customFormat="1" ht="28" x14ac:dyDescent="0.15">
      <c r="A373" s="85">
        <v>1</v>
      </c>
      <c r="B373" s="85" t="s">
        <v>285</v>
      </c>
      <c r="C373" s="85" t="s">
        <v>658</v>
      </c>
      <c r="D373" s="85" t="s">
        <v>325</v>
      </c>
      <c r="E373" s="78">
        <v>97</v>
      </c>
      <c r="F373" s="78">
        <v>2</v>
      </c>
      <c r="G373" s="78">
        <v>2018</v>
      </c>
      <c r="H373" s="85"/>
      <c r="I373" s="15"/>
      <c r="J373" s="15"/>
      <c r="K373" s="15"/>
      <c r="L373" s="15"/>
      <c r="M373" s="15"/>
      <c r="N373" s="15"/>
      <c r="O373" s="15"/>
      <c r="P373" s="15"/>
      <c r="Q373" s="6"/>
      <c r="R373" s="6"/>
      <c r="S373" s="6"/>
      <c r="T373" s="6"/>
      <c r="U373" s="6"/>
      <c r="V373" s="9"/>
      <c r="W373" s="9"/>
      <c r="X373" s="9"/>
    </row>
    <row r="374" spans="1:46" s="7" customFormat="1" ht="28" x14ac:dyDescent="0.15">
      <c r="A374" s="85">
        <v>1</v>
      </c>
      <c r="B374" s="85" t="s">
        <v>284</v>
      </c>
      <c r="C374" s="85" t="s">
        <v>659</v>
      </c>
      <c r="D374" s="85" t="s">
        <v>325</v>
      </c>
      <c r="E374" s="78">
        <v>97</v>
      </c>
      <c r="F374" s="78">
        <v>3</v>
      </c>
      <c r="G374" s="78">
        <v>2018</v>
      </c>
      <c r="H374" s="85"/>
      <c r="I374" s="15"/>
      <c r="J374" s="15"/>
      <c r="K374" s="15"/>
      <c r="L374" s="15"/>
      <c r="M374" s="15"/>
      <c r="N374" s="15"/>
      <c r="O374" s="15"/>
      <c r="P374" s="15"/>
      <c r="Q374" s="6"/>
      <c r="R374" s="6"/>
      <c r="S374" s="6"/>
      <c r="T374" s="6"/>
      <c r="U374" s="6"/>
      <c r="V374" s="9"/>
      <c r="W374" s="9"/>
      <c r="X374" s="9"/>
    </row>
    <row r="375" spans="1:46" s="7" customFormat="1" ht="16" x14ac:dyDescent="0.15">
      <c r="A375" s="85">
        <v>1</v>
      </c>
      <c r="B375" s="85" t="s">
        <v>283</v>
      </c>
      <c r="C375" s="85" t="s">
        <v>660</v>
      </c>
      <c r="D375" s="85" t="s">
        <v>325</v>
      </c>
      <c r="E375" s="78">
        <v>97</v>
      </c>
      <c r="F375" s="78">
        <v>4</v>
      </c>
      <c r="G375" s="78">
        <v>2018</v>
      </c>
      <c r="H375" s="85"/>
      <c r="I375" s="15"/>
      <c r="J375" s="15"/>
      <c r="K375" s="15"/>
      <c r="L375" s="15"/>
      <c r="M375" s="15"/>
      <c r="N375" s="15"/>
      <c r="O375" s="15"/>
      <c r="P375" s="15"/>
      <c r="Q375" s="6"/>
      <c r="R375" s="6"/>
      <c r="S375" s="6"/>
      <c r="T375" s="6"/>
      <c r="U375" s="6"/>
      <c r="V375" s="9"/>
      <c r="W375" s="9"/>
      <c r="X375" s="9"/>
    </row>
    <row r="376" spans="1:46" s="7" customFormat="1" ht="42" x14ac:dyDescent="0.15">
      <c r="A376" s="77">
        <v>1</v>
      </c>
      <c r="B376" s="84" t="s">
        <v>988</v>
      </c>
      <c r="C376" s="78" t="s">
        <v>1343</v>
      </c>
      <c r="D376" s="76" t="s">
        <v>325</v>
      </c>
      <c r="E376" s="80">
        <v>97</v>
      </c>
      <c r="F376" s="77">
        <v>5</v>
      </c>
      <c r="G376" s="80">
        <v>2018</v>
      </c>
      <c r="H376" s="76"/>
      <c r="I376" s="26"/>
      <c r="J376" s="26"/>
      <c r="K376" s="26"/>
      <c r="L376" s="26"/>
      <c r="M376" s="26"/>
      <c r="N376" s="26"/>
      <c r="O376" s="26"/>
      <c r="P376"/>
      <c r="Q376"/>
      <c r="R376"/>
      <c r="S376"/>
      <c r="T376"/>
      <c r="U376"/>
      <c r="V376" s="10"/>
      <c r="W376" s="10"/>
      <c r="X376" s="10"/>
    </row>
    <row r="377" spans="1:46" s="7" customFormat="1" ht="28" x14ac:dyDescent="0.15">
      <c r="A377" s="77">
        <v>1</v>
      </c>
      <c r="B377" s="84" t="s">
        <v>991</v>
      </c>
      <c r="C377" s="78" t="s">
        <v>992</v>
      </c>
      <c r="D377" s="76" t="s">
        <v>325</v>
      </c>
      <c r="E377" s="80">
        <v>97</v>
      </c>
      <c r="F377" s="77">
        <v>5</v>
      </c>
      <c r="G377" s="80">
        <v>2018</v>
      </c>
      <c r="H377" s="76"/>
      <c r="I377" s="26"/>
      <c r="J377" s="26"/>
      <c r="K377" s="26"/>
      <c r="L377" s="26"/>
      <c r="M377" s="26"/>
      <c r="N377" s="26"/>
      <c r="O377" s="26"/>
      <c r="P377"/>
      <c r="Q377"/>
      <c r="R377"/>
      <c r="S377"/>
      <c r="T377"/>
      <c r="U377"/>
      <c r="V377" s="9"/>
      <c r="W377" s="9"/>
      <c r="X377" s="9"/>
    </row>
    <row r="378" spans="1:46" s="7" customFormat="1" ht="98" x14ac:dyDescent="0.15">
      <c r="A378" s="78">
        <v>1</v>
      </c>
      <c r="B378" s="84" t="s">
        <v>989</v>
      </c>
      <c r="C378" s="78" t="s">
        <v>990</v>
      </c>
      <c r="D378" s="76" t="s">
        <v>325</v>
      </c>
      <c r="E378" s="80">
        <v>97</v>
      </c>
      <c r="F378" s="77">
        <v>5</v>
      </c>
      <c r="G378" s="80">
        <v>2018</v>
      </c>
      <c r="H378" s="76"/>
      <c r="I378" s="26"/>
      <c r="J378" s="26"/>
      <c r="K378" s="26"/>
      <c r="L378" s="26"/>
      <c r="M378" s="26"/>
      <c r="N378" s="26"/>
      <c r="O378" s="26"/>
      <c r="P378"/>
      <c r="Q378"/>
      <c r="R378"/>
      <c r="S378"/>
      <c r="T378"/>
      <c r="U378"/>
      <c r="V378" s="9"/>
      <c r="W378" s="9"/>
      <c r="X378" s="9"/>
    </row>
    <row r="379" spans="1:46" s="7" customFormat="1" ht="16" x14ac:dyDescent="0.15">
      <c r="A379" s="85">
        <v>1</v>
      </c>
      <c r="B379" s="85" t="s">
        <v>1179</v>
      </c>
      <c r="C379" s="85" t="s">
        <v>646</v>
      </c>
      <c r="D379" s="85" t="s">
        <v>326</v>
      </c>
      <c r="E379" s="86">
        <v>229</v>
      </c>
      <c r="F379" s="85"/>
      <c r="G379" s="78">
        <v>2018</v>
      </c>
      <c r="H379" s="85"/>
      <c r="I379" s="15"/>
      <c r="J379" s="15"/>
      <c r="K379" s="15"/>
      <c r="L379" s="15"/>
      <c r="M379" s="15"/>
      <c r="N379" s="15"/>
      <c r="O379" s="15"/>
      <c r="P379" s="15"/>
      <c r="Q379" s="6"/>
      <c r="R379" s="6"/>
      <c r="S379" s="6"/>
      <c r="T379" s="6"/>
      <c r="U379" s="6"/>
      <c r="V379" s="9"/>
      <c r="W379" s="9"/>
      <c r="X379" s="9"/>
    </row>
    <row r="380" spans="1:46" s="7" customFormat="1" ht="42" x14ac:dyDescent="0.15">
      <c r="A380" s="77">
        <v>1</v>
      </c>
      <c r="B380" s="78" t="s">
        <v>908</v>
      </c>
      <c r="C380" s="78" t="s">
        <v>909</v>
      </c>
      <c r="D380" s="76" t="s">
        <v>336</v>
      </c>
      <c r="E380" s="80">
        <v>24</v>
      </c>
      <c r="F380" s="77">
        <v>1</v>
      </c>
      <c r="G380" s="80">
        <v>2018</v>
      </c>
      <c r="H380" s="76"/>
      <c r="I380" s="26"/>
      <c r="J380" s="26"/>
      <c r="K380" s="26"/>
      <c r="L380" s="26"/>
      <c r="M380" s="26"/>
      <c r="N380" s="26"/>
      <c r="O380" s="26"/>
      <c r="P380"/>
      <c r="Q380"/>
      <c r="R380"/>
      <c r="S380"/>
      <c r="T380"/>
      <c r="U380"/>
      <c r="V380" s="9"/>
      <c r="W380" s="9"/>
      <c r="X380" s="9"/>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row>
    <row r="381" spans="1:46" s="7" customFormat="1" ht="28" x14ac:dyDescent="0.15">
      <c r="A381" s="85">
        <v>1</v>
      </c>
      <c r="B381" s="85" t="s">
        <v>412</v>
      </c>
      <c r="C381" s="85" t="s">
        <v>1342</v>
      </c>
      <c r="D381" s="85" t="s">
        <v>328</v>
      </c>
      <c r="E381" s="86">
        <v>94</v>
      </c>
      <c r="F381" s="85">
        <v>3</v>
      </c>
      <c r="G381" s="86">
        <v>2018</v>
      </c>
      <c r="H381" s="85"/>
      <c r="I381" s="15"/>
      <c r="J381" s="15"/>
      <c r="K381" s="15"/>
      <c r="L381" s="15"/>
      <c r="M381" s="15"/>
      <c r="N381" s="15"/>
      <c r="O381" s="15"/>
      <c r="P381" s="15"/>
      <c r="Q381" s="6"/>
      <c r="R381" s="6"/>
      <c r="S381" s="6"/>
      <c r="T381" s="6"/>
      <c r="U381" s="6"/>
      <c r="V381" s="6"/>
      <c r="W381" s="6"/>
      <c r="X381" s="6"/>
    </row>
    <row r="382" spans="1:46" s="7" customFormat="1" ht="28" x14ac:dyDescent="0.15">
      <c r="A382" s="85">
        <v>1</v>
      </c>
      <c r="B382" s="85" t="s">
        <v>415</v>
      </c>
      <c r="C382" s="85" t="s">
        <v>1341</v>
      </c>
      <c r="D382" s="85" t="s">
        <v>328</v>
      </c>
      <c r="E382" s="86">
        <v>94</v>
      </c>
      <c r="F382" s="85">
        <v>4</v>
      </c>
      <c r="G382" s="86">
        <v>2018</v>
      </c>
      <c r="H382" s="85"/>
      <c r="I382" s="15"/>
      <c r="J382" s="15"/>
      <c r="K382" s="15"/>
      <c r="L382" s="15"/>
      <c r="M382" s="15"/>
      <c r="N382" s="15"/>
      <c r="O382" s="15"/>
      <c r="P382" s="15"/>
      <c r="Q382" s="6"/>
      <c r="R382" s="6"/>
      <c r="S382" s="6"/>
      <c r="T382" s="6"/>
      <c r="U382" s="6"/>
      <c r="V382" s="6"/>
      <c r="W382" s="6"/>
      <c r="X382" s="6"/>
    </row>
    <row r="383" spans="1:46" s="7" customFormat="1" ht="28" x14ac:dyDescent="0.15">
      <c r="A383" s="85">
        <v>1</v>
      </c>
      <c r="B383" s="85" t="s">
        <v>416</v>
      </c>
      <c r="C383" s="85" t="s">
        <v>1340</v>
      </c>
      <c r="D383" s="85" t="s">
        <v>328</v>
      </c>
      <c r="E383" s="86">
        <v>94</v>
      </c>
      <c r="F383" s="85">
        <v>4</v>
      </c>
      <c r="G383" s="86">
        <v>2018</v>
      </c>
      <c r="H383" s="85"/>
      <c r="I383" s="15"/>
      <c r="J383" s="15"/>
      <c r="K383" s="15"/>
      <c r="L383" s="15"/>
      <c r="M383" s="15"/>
      <c r="N383" s="15"/>
      <c r="O383" s="15"/>
      <c r="P383" s="15"/>
      <c r="Q383" s="6"/>
      <c r="R383" s="6"/>
      <c r="S383" s="6"/>
      <c r="T383" s="6"/>
      <c r="U383" s="6"/>
      <c r="V383" s="6"/>
      <c r="W383" s="6"/>
      <c r="X383" s="6"/>
    </row>
    <row r="384" spans="1:46" s="7" customFormat="1" ht="28" x14ac:dyDescent="0.15">
      <c r="A384" s="85">
        <v>1</v>
      </c>
      <c r="B384" s="85" t="s">
        <v>418</v>
      </c>
      <c r="C384" s="85" t="s">
        <v>1339</v>
      </c>
      <c r="D384" s="85" t="s">
        <v>328</v>
      </c>
      <c r="E384" s="86">
        <v>94</v>
      </c>
      <c r="F384" s="85">
        <v>3</v>
      </c>
      <c r="G384" s="86">
        <v>2018</v>
      </c>
      <c r="H384" s="85"/>
      <c r="I384" s="15"/>
      <c r="J384" s="15"/>
      <c r="K384" s="15"/>
      <c r="L384" s="15"/>
      <c r="M384" s="15"/>
      <c r="N384" s="15"/>
      <c r="O384" s="15"/>
      <c r="P384" s="15"/>
      <c r="Q384" s="9"/>
      <c r="R384" s="6"/>
      <c r="S384" s="6"/>
      <c r="T384" s="6"/>
      <c r="U384" s="6"/>
      <c r="V384" s="6"/>
      <c r="W384" s="6"/>
      <c r="X384" s="6"/>
    </row>
    <row r="385" spans="1:45" s="7" customFormat="1" ht="42" x14ac:dyDescent="0.15">
      <c r="A385" s="85">
        <v>1</v>
      </c>
      <c r="B385" s="85" t="s">
        <v>419</v>
      </c>
      <c r="C385" s="85" t="s">
        <v>1338</v>
      </c>
      <c r="D385" s="85" t="s">
        <v>328</v>
      </c>
      <c r="E385" s="86">
        <v>94</v>
      </c>
      <c r="F385" s="85">
        <v>2</v>
      </c>
      <c r="G385" s="86">
        <v>2018</v>
      </c>
      <c r="H385" s="85"/>
      <c r="I385" s="15"/>
      <c r="J385" s="15"/>
      <c r="K385" s="15"/>
      <c r="L385" s="15"/>
      <c r="M385" s="15"/>
      <c r="N385" s="15"/>
      <c r="O385" s="15"/>
      <c r="P385" s="15"/>
      <c r="Q385" s="9"/>
      <c r="R385" s="6"/>
      <c r="S385" s="6"/>
      <c r="T385" s="6"/>
      <c r="U385" s="6"/>
      <c r="V385" s="6"/>
      <c r="W385" s="6"/>
      <c r="X385" s="6"/>
    </row>
    <row r="386" spans="1:45" s="7" customFormat="1" ht="42" x14ac:dyDescent="0.15">
      <c r="A386" s="77">
        <v>1</v>
      </c>
      <c r="B386" s="83" t="s">
        <v>796</v>
      </c>
      <c r="C386" s="83" t="s">
        <v>797</v>
      </c>
      <c r="D386" s="81" t="s">
        <v>328</v>
      </c>
      <c r="E386" s="82">
        <v>94</v>
      </c>
      <c r="F386" s="81">
        <v>6</v>
      </c>
      <c r="G386" s="82">
        <v>2018</v>
      </c>
      <c r="H386" s="81"/>
      <c r="I386" s="32"/>
      <c r="J386" s="32"/>
      <c r="K386" s="32"/>
      <c r="L386" s="32"/>
      <c r="M386" s="32"/>
      <c r="N386" s="32"/>
      <c r="O386" s="32"/>
      <c r="P386"/>
      <c r="Q386"/>
      <c r="R386"/>
      <c r="S386"/>
      <c r="T386"/>
      <c r="U386"/>
      <c r="V386" s="6"/>
      <c r="W386" s="6"/>
      <c r="X386" s="6"/>
    </row>
    <row r="387" spans="1:45" s="7" customFormat="1" ht="70" x14ac:dyDescent="0.15">
      <c r="A387" s="77">
        <v>1</v>
      </c>
      <c r="B387" s="78" t="s">
        <v>798</v>
      </c>
      <c r="C387" s="78" t="s">
        <v>1180</v>
      </c>
      <c r="D387" s="76" t="s">
        <v>328</v>
      </c>
      <c r="E387" s="80">
        <v>94</v>
      </c>
      <c r="F387" s="77">
        <v>5</v>
      </c>
      <c r="G387" s="80">
        <v>2018</v>
      </c>
      <c r="H387" s="76"/>
      <c r="I387" s="26"/>
      <c r="J387" s="26"/>
      <c r="K387" s="26"/>
      <c r="L387" s="26"/>
      <c r="M387" s="26"/>
      <c r="N387" s="26"/>
      <c r="O387" s="26"/>
      <c r="P387"/>
      <c r="Q387"/>
      <c r="R387"/>
      <c r="S387"/>
      <c r="T387"/>
      <c r="U387"/>
      <c r="V387" s="10"/>
      <c r="W387" s="10"/>
      <c r="X387" s="10"/>
    </row>
    <row r="388" spans="1:45" s="7" customFormat="1" ht="42" x14ac:dyDescent="0.15">
      <c r="A388" s="77">
        <v>1</v>
      </c>
      <c r="B388" s="78" t="s">
        <v>805</v>
      </c>
      <c r="C388" s="78" t="s">
        <v>1181</v>
      </c>
      <c r="D388" s="76" t="s">
        <v>328</v>
      </c>
      <c r="E388" s="80">
        <v>94</v>
      </c>
      <c r="F388" s="77">
        <v>6</v>
      </c>
      <c r="G388" s="80">
        <v>2018</v>
      </c>
      <c r="H388" s="76"/>
      <c r="I388" s="26"/>
      <c r="J388" s="26"/>
      <c r="K388" s="26"/>
      <c r="L388" s="26"/>
      <c r="M388" s="26"/>
      <c r="N388" s="26"/>
      <c r="O388" s="26"/>
      <c r="P388"/>
      <c r="Q388"/>
      <c r="R388"/>
      <c r="S388"/>
      <c r="T388"/>
      <c r="U388"/>
      <c r="V388" s="6"/>
      <c r="W388" s="6"/>
      <c r="X388" s="6"/>
    </row>
    <row r="389" spans="1:45" s="7" customFormat="1" ht="28" x14ac:dyDescent="0.15">
      <c r="A389" s="85">
        <v>1</v>
      </c>
      <c r="B389" s="85" t="s">
        <v>25</v>
      </c>
      <c r="C389" s="85" t="s">
        <v>1337</v>
      </c>
      <c r="D389" s="85" t="s">
        <v>378</v>
      </c>
      <c r="E389" s="78">
        <v>72</v>
      </c>
      <c r="F389" s="78">
        <v>3</v>
      </c>
      <c r="G389" s="86">
        <v>2018</v>
      </c>
      <c r="H389" s="85"/>
      <c r="I389" s="15"/>
      <c r="J389" s="15"/>
      <c r="K389" s="15"/>
      <c r="L389" s="15"/>
      <c r="M389" s="15"/>
      <c r="N389" s="15"/>
      <c r="O389" s="15"/>
      <c r="P389" s="15"/>
      <c r="Q389" s="6"/>
      <c r="R389" s="6"/>
      <c r="S389" s="6"/>
      <c r="T389" s="6"/>
      <c r="U389" s="6"/>
      <c r="V389" s="6"/>
      <c r="W389" s="6"/>
      <c r="X389" s="6"/>
    </row>
    <row r="390" spans="1:45" s="7" customFormat="1" ht="42" x14ac:dyDescent="0.15">
      <c r="A390" s="76">
        <v>1</v>
      </c>
      <c r="B390" s="78" t="s">
        <v>979</v>
      </c>
      <c r="C390" s="78" t="s">
        <v>925</v>
      </c>
      <c r="D390" s="76" t="s">
        <v>378</v>
      </c>
      <c r="E390" s="80">
        <v>72</v>
      </c>
      <c r="F390" s="77">
        <v>2</v>
      </c>
      <c r="G390" s="80">
        <v>2018</v>
      </c>
      <c r="H390" s="76"/>
      <c r="I390" s="26"/>
      <c r="J390" s="26"/>
      <c r="K390" s="26"/>
      <c r="L390" s="26"/>
      <c r="M390" s="26"/>
      <c r="N390" s="26"/>
      <c r="O390" s="26"/>
      <c r="P390"/>
      <c r="Q390"/>
      <c r="R390"/>
      <c r="S390"/>
      <c r="T390"/>
      <c r="U390"/>
      <c r="V390" s="6"/>
      <c r="W390" s="6"/>
      <c r="X390" s="6"/>
    </row>
    <row r="391" spans="1:45" s="7" customFormat="1" ht="28" x14ac:dyDescent="0.15">
      <c r="A391" s="85">
        <v>1</v>
      </c>
      <c r="B391" s="85" t="s">
        <v>193</v>
      </c>
      <c r="C391" s="85" t="s">
        <v>1336</v>
      </c>
      <c r="D391" s="85" t="s">
        <v>331</v>
      </c>
      <c r="E391" s="86">
        <v>62</v>
      </c>
      <c r="F391" s="85">
        <v>2</v>
      </c>
      <c r="G391" s="78">
        <v>2018</v>
      </c>
      <c r="H391" s="85"/>
      <c r="I391" s="15"/>
      <c r="J391" s="15"/>
      <c r="K391" s="15"/>
      <c r="L391" s="15"/>
      <c r="M391" s="15"/>
      <c r="N391" s="15"/>
      <c r="O391" s="15"/>
      <c r="P391" s="15"/>
      <c r="Q391" s="9"/>
      <c r="R391" s="6"/>
      <c r="S391" s="6"/>
      <c r="T391" s="6"/>
      <c r="U391" s="6"/>
      <c r="V391" s="6"/>
      <c r="W391" s="6"/>
      <c r="X391" s="6"/>
    </row>
    <row r="392" spans="1:45" s="7" customFormat="1" ht="42" x14ac:dyDescent="0.15">
      <c r="A392" s="77">
        <v>1</v>
      </c>
      <c r="B392" s="78" t="s">
        <v>946</v>
      </c>
      <c r="C392" s="78" t="s">
        <v>947</v>
      </c>
      <c r="D392" s="76" t="s">
        <v>338</v>
      </c>
      <c r="E392" s="80">
        <v>20</v>
      </c>
      <c r="F392" s="77">
        <v>4</v>
      </c>
      <c r="G392" s="80">
        <v>2018</v>
      </c>
      <c r="H392" s="76"/>
      <c r="I392" s="26"/>
      <c r="J392" s="26"/>
      <c r="K392" s="26"/>
      <c r="L392" s="26"/>
      <c r="M392" s="26"/>
      <c r="N392" s="26"/>
      <c r="O392" s="26"/>
      <c r="P392"/>
      <c r="Q392"/>
      <c r="R392"/>
      <c r="S392"/>
      <c r="T392"/>
      <c r="U392"/>
      <c r="V392" s="6"/>
      <c r="W392" s="6"/>
      <c r="X392" s="6"/>
      <c r="Y392" s="12"/>
      <c r="Z392" s="12"/>
      <c r="AA392" s="12"/>
      <c r="AB392" s="12"/>
      <c r="AC392" s="12"/>
      <c r="AD392" s="12"/>
      <c r="AE392" s="12"/>
      <c r="AF392" s="12"/>
      <c r="AG392" s="12"/>
      <c r="AH392" s="12"/>
      <c r="AI392" s="12"/>
      <c r="AJ392" s="12"/>
      <c r="AK392" s="12"/>
      <c r="AL392" s="12"/>
      <c r="AM392" s="12"/>
      <c r="AN392" s="12"/>
      <c r="AO392" s="12"/>
      <c r="AP392" s="12"/>
    </row>
    <row r="393" spans="1:45" s="7" customFormat="1" ht="42" x14ac:dyDescent="0.15">
      <c r="A393" s="77">
        <v>1</v>
      </c>
      <c r="B393" s="78" t="s">
        <v>937</v>
      </c>
      <c r="C393" s="78" t="s">
        <v>938</v>
      </c>
      <c r="D393" s="76" t="s">
        <v>341</v>
      </c>
      <c r="E393" s="80">
        <v>55</v>
      </c>
      <c r="F393" s="77">
        <v>3</v>
      </c>
      <c r="G393" s="80">
        <v>2018</v>
      </c>
      <c r="H393" s="76"/>
      <c r="I393" s="26"/>
      <c r="J393" s="26"/>
      <c r="K393" s="26"/>
      <c r="L393" s="26"/>
      <c r="M393" s="26"/>
      <c r="N393" s="26"/>
      <c r="O393" s="26"/>
      <c r="P393"/>
      <c r="Q393"/>
      <c r="R393"/>
      <c r="S393"/>
      <c r="T393"/>
      <c r="U393"/>
      <c r="V393" s="6"/>
      <c r="W393" s="6"/>
      <c r="X393" s="6"/>
    </row>
    <row r="394" spans="1:45" s="7" customFormat="1" ht="28" x14ac:dyDescent="0.15">
      <c r="A394" s="85">
        <v>1</v>
      </c>
      <c r="B394" s="85" t="s">
        <v>106</v>
      </c>
      <c r="C394" s="85" t="s">
        <v>1182</v>
      </c>
      <c r="D394" s="85" t="s">
        <v>334</v>
      </c>
      <c r="E394" s="78">
        <v>44</v>
      </c>
      <c r="F394" s="78">
        <v>3</v>
      </c>
      <c r="G394" s="78">
        <v>2018</v>
      </c>
      <c r="H394" s="85"/>
      <c r="I394" s="15"/>
      <c r="J394" s="15"/>
      <c r="K394" s="15"/>
      <c r="L394" s="15"/>
      <c r="M394" s="15"/>
      <c r="N394" s="15"/>
      <c r="O394" s="15"/>
      <c r="P394" s="15"/>
      <c r="Q394" s="6"/>
      <c r="R394" s="6"/>
      <c r="S394" s="6"/>
      <c r="T394" s="6"/>
      <c r="U394" s="6"/>
      <c r="V394" s="6"/>
      <c r="W394" s="6"/>
      <c r="X394" s="6"/>
    </row>
    <row r="395" spans="1:45" s="7" customFormat="1" ht="42" x14ac:dyDescent="0.15">
      <c r="A395" s="77">
        <v>1</v>
      </c>
      <c r="B395" s="83" t="s">
        <v>748</v>
      </c>
      <c r="C395" s="83" t="s">
        <v>747</v>
      </c>
      <c r="D395" s="81" t="s">
        <v>334</v>
      </c>
      <c r="E395" s="82">
        <v>44</v>
      </c>
      <c r="F395" s="81">
        <v>4</v>
      </c>
      <c r="G395" s="82">
        <v>2018</v>
      </c>
      <c r="H395" s="81"/>
      <c r="I395" s="32"/>
      <c r="J395" s="32"/>
      <c r="K395" s="32"/>
      <c r="L395" s="32"/>
      <c r="M395" s="32"/>
      <c r="N395" s="32"/>
      <c r="O395" s="32"/>
      <c r="P395"/>
      <c r="Q395"/>
      <c r="R395"/>
      <c r="S395"/>
      <c r="T395"/>
      <c r="U395"/>
      <c r="V395" s="6"/>
      <c r="W395" s="6"/>
      <c r="X395" s="6"/>
    </row>
    <row r="396" spans="1:45" s="7" customFormat="1" ht="28" x14ac:dyDescent="0.15">
      <c r="A396" s="77">
        <v>1</v>
      </c>
      <c r="B396" s="78" t="s">
        <v>840</v>
      </c>
      <c r="C396" s="78" t="s">
        <v>841</v>
      </c>
      <c r="D396" s="76" t="s">
        <v>332</v>
      </c>
      <c r="E396" s="80">
        <v>27</v>
      </c>
      <c r="F396" s="77">
        <v>3</v>
      </c>
      <c r="G396" s="80">
        <v>2018</v>
      </c>
      <c r="H396" s="76"/>
      <c r="I396" s="26"/>
      <c r="J396" s="26"/>
      <c r="K396" s="26"/>
      <c r="L396" s="26"/>
      <c r="M396" s="26"/>
      <c r="N396" s="26"/>
      <c r="O396" s="26"/>
      <c r="P396"/>
      <c r="Q396"/>
      <c r="R396"/>
      <c r="S396"/>
      <c r="T396"/>
      <c r="U396"/>
      <c r="V396" s="6"/>
      <c r="W396" s="6"/>
      <c r="X396" s="6"/>
    </row>
    <row r="397" spans="1:45" s="7" customFormat="1" ht="16" x14ac:dyDescent="0.15">
      <c r="A397" s="77">
        <v>1</v>
      </c>
      <c r="B397" s="78" t="s">
        <v>842</v>
      </c>
      <c r="C397" s="78" t="s">
        <v>843</v>
      </c>
      <c r="D397" s="76" t="s">
        <v>332</v>
      </c>
      <c r="E397" s="80">
        <v>27</v>
      </c>
      <c r="F397" s="77">
        <v>2</v>
      </c>
      <c r="G397" s="80">
        <v>2018</v>
      </c>
      <c r="H397" s="76"/>
      <c r="I397" s="26"/>
      <c r="J397" s="26"/>
      <c r="K397" s="26"/>
      <c r="L397" s="26"/>
      <c r="M397" s="26"/>
      <c r="N397" s="26"/>
      <c r="O397" s="26"/>
      <c r="P397"/>
      <c r="Q397"/>
      <c r="R397"/>
      <c r="S397"/>
      <c r="T397"/>
      <c r="U397"/>
      <c r="V397" s="6"/>
      <c r="W397" s="6"/>
      <c r="X397" s="6"/>
    </row>
    <row r="398" spans="1:45" s="7" customFormat="1" ht="28" x14ac:dyDescent="0.15">
      <c r="A398" s="77">
        <v>1</v>
      </c>
      <c r="B398" s="78" t="s">
        <v>844</v>
      </c>
      <c r="C398" s="78" t="s">
        <v>845</v>
      </c>
      <c r="D398" s="76" t="s">
        <v>332</v>
      </c>
      <c r="E398" s="80">
        <v>27</v>
      </c>
      <c r="F398" s="77">
        <v>1</v>
      </c>
      <c r="G398" s="80">
        <v>2018</v>
      </c>
      <c r="H398" s="76"/>
      <c r="I398" s="26"/>
      <c r="J398" s="26"/>
      <c r="K398" s="26"/>
      <c r="L398" s="26"/>
      <c r="M398" s="26"/>
      <c r="N398" s="26"/>
      <c r="O398" s="26"/>
      <c r="P398"/>
      <c r="Q398"/>
      <c r="R398"/>
      <c r="S398"/>
      <c r="T398"/>
      <c r="U398"/>
      <c r="V398" s="6"/>
      <c r="W398" s="6"/>
      <c r="X398" s="6"/>
    </row>
    <row r="399" spans="1:45" s="7" customFormat="1" ht="42" x14ac:dyDescent="0.15">
      <c r="A399" s="77">
        <v>1</v>
      </c>
      <c r="B399" s="78" t="s">
        <v>846</v>
      </c>
      <c r="C399" s="78" t="s">
        <v>847</v>
      </c>
      <c r="D399" s="76" t="s">
        <v>332</v>
      </c>
      <c r="E399" s="80">
        <v>27</v>
      </c>
      <c r="F399" s="77">
        <v>1</v>
      </c>
      <c r="G399" s="80">
        <v>2018</v>
      </c>
      <c r="H399" s="76"/>
      <c r="I399" s="26"/>
      <c r="J399" s="26"/>
      <c r="K399" s="26"/>
      <c r="L399" s="26"/>
      <c r="M399" s="26"/>
      <c r="N399" s="26"/>
      <c r="O399" s="26"/>
      <c r="P399"/>
      <c r="Q399"/>
      <c r="R399"/>
      <c r="S399"/>
      <c r="T399"/>
      <c r="U399"/>
      <c r="V399" s="6"/>
      <c r="W399" s="6"/>
      <c r="X399" s="6"/>
      <c r="Y399" s="12"/>
      <c r="Z399" s="12"/>
      <c r="AA399" s="12"/>
      <c r="AB399" s="12"/>
      <c r="AC399" s="12"/>
      <c r="AD399" s="12"/>
      <c r="AE399" s="12"/>
      <c r="AF399" s="12"/>
      <c r="AG399" s="12"/>
      <c r="AH399" s="12"/>
      <c r="AI399" s="12"/>
      <c r="AJ399" s="12"/>
      <c r="AK399" s="12"/>
      <c r="AL399" s="12"/>
      <c r="AM399" s="12"/>
      <c r="AN399" s="12"/>
      <c r="AO399" s="12"/>
      <c r="AP399" s="12"/>
      <c r="AQ399" s="12"/>
      <c r="AR399" s="12"/>
      <c r="AS399" s="12"/>
    </row>
    <row r="400" spans="1:45" s="7" customFormat="1" ht="28" x14ac:dyDescent="0.15">
      <c r="A400" s="77">
        <v>1</v>
      </c>
      <c r="B400" s="78" t="s">
        <v>848</v>
      </c>
      <c r="C400" s="78" t="s">
        <v>849</v>
      </c>
      <c r="D400" s="76" t="s">
        <v>332</v>
      </c>
      <c r="E400" s="80">
        <v>27</v>
      </c>
      <c r="F400" s="77">
        <v>1</v>
      </c>
      <c r="G400" s="80">
        <v>2018</v>
      </c>
      <c r="H400" s="76"/>
      <c r="I400" s="26"/>
      <c r="J400" s="26"/>
      <c r="K400" s="26"/>
      <c r="L400" s="26"/>
      <c r="M400" s="26"/>
      <c r="N400" s="26"/>
      <c r="O400" s="26"/>
      <c r="P400"/>
      <c r="Q400"/>
      <c r="R400"/>
      <c r="S400"/>
      <c r="T400"/>
      <c r="U400"/>
      <c r="V400" s="6"/>
      <c r="W400" s="6"/>
      <c r="X400" s="6"/>
      <c r="Y400" s="14"/>
      <c r="Z400" s="14"/>
      <c r="AA400" s="14"/>
      <c r="AB400" s="14"/>
      <c r="AC400" s="14"/>
      <c r="AD400" s="14"/>
      <c r="AE400" s="14"/>
      <c r="AF400" s="14"/>
      <c r="AG400" s="14"/>
      <c r="AH400" s="14"/>
      <c r="AI400" s="14"/>
      <c r="AJ400" s="14"/>
      <c r="AK400" s="14"/>
      <c r="AL400" s="14"/>
      <c r="AM400" s="14"/>
      <c r="AN400" s="14"/>
      <c r="AO400" s="14"/>
      <c r="AP400" s="14"/>
      <c r="AQ400" s="14"/>
    </row>
    <row r="401" spans="1:46" s="7" customFormat="1" ht="42" x14ac:dyDescent="0.15">
      <c r="A401" s="85">
        <v>1</v>
      </c>
      <c r="B401" s="85" t="s">
        <v>138</v>
      </c>
      <c r="C401" s="85" t="s">
        <v>1335</v>
      </c>
      <c r="D401" s="85" t="s">
        <v>337</v>
      </c>
      <c r="E401" s="86">
        <v>61</v>
      </c>
      <c r="F401" s="85">
        <v>1</v>
      </c>
      <c r="G401" s="78">
        <v>2017</v>
      </c>
      <c r="H401" s="85"/>
      <c r="I401" s="15"/>
      <c r="J401" s="15"/>
      <c r="K401" s="15"/>
      <c r="L401" s="15"/>
      <c r="M401" s="15"/>
      <c r="N401" s="15"/>
      <c r="O401" s="15"/>
      <c r="P401" s="15"/>
      <c r="Q401" s="13"/>
      <c r="R401" s="6"/>
      <c r="S401" s="6"/>
      <c r="T401" s="6"/>
      <c r="U401" s="6"/>
      <c r="V401" s="6"/>
      <c r="W401" s="6"/>
      <c r="X401" s="6"/>
    </row>
    <row r="402" spans="1:46" s="7" customFormat="1" ht="42" x14ac:dyDescent="0.15">
      <c r="A402" s="85">
        <v>1</v>
      </c>
      <c r="B402" s="85" t="s">
        <v>145</v>
      </c>
      <c r="C402" s="85" t="s">
        <v>1334</v>
      </c>
      <c r="D402" s="85" t="s">
        <v>337</v>
      </c>
      <c r="E402" s="86">
        <v>61</v>
      </c>
      <c r="F402" s="85">
        <v>4</v>
      </c>
      <c r="G402" s="78">
        <v>2017</v>
      </c>
      <c r="H402" s="85"/>
      <c r="I402" s="15"/>
      <c r="J402" s="15"/>
      <c r="K402" s="15"/>
      <c r="L402" s="15"/>
      <c r="M402" s="15"/>
      <c r="N402" s="15"/>
      <c r="O402" s="15"/>
      <c r="P402" s="15"/>
      <c r="Q402" s="13"/>
      <c r="R402" s="6"/>
      <c r="S402" s="6"/>
      <c r="T402" s="6"/>
      <c r="U402" s="6"/>
      <c r="V402" s="6"/>
      <c r="W402" s="6"/>
      <c r="X402" s="6"/>
    </row>
    <row r="403" spans="1:46" s="7" customFormat="1" ht="28" x14ac:dyDescent="0.15">
      <c r="A403" s="85">
        <v>1</v>
      </c>
      <c r="B403" s="85" t="s">
        <v>257</v>
      </c>
      <c r="C403" s="85" t="s">
        <v>1183</v>
      </c>
      <c r="D403" s="85" t="s">
        <v>175</v>
      </c>
      <c r="E403" s="86">
        <v>111</v>
      </c>
      <c r="F403" s="85">
        <v>2</v>
      </c>
      <c r="G403" s="86">
        <v>2017</v>
      </c>
      <c r="H403" s="87"/>
      <c r="I403" s="19"/>
      <c r="J403" s="19"/>
      <c r="K403" s="19"/>
      <c r="L403" s="19"/>
      <c r="M403" s="19"/>
      <c r="N403" s="19"/>
      <c r="O403" s="19"/>
      <c r="P403" s="19"/>
      <c r="Q403" s="13"/>
      <c r="R403" s="6"/>
      <c r="S403" s="6"/>
      <c r="T403" s="6"/>
      <c r="U403" s="6"/>
      <c r="V403" s="6"/>
      <c r="W403" s="6"/>
      <c r="X403" s="6"/>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row>
    <row r="404" spans="1:46" s="7" customFormat="1" ht="28" x14ac:dyDescent="0.15">
      <c r="A404" s="77">
        <v>1</v>
      </c>
      <c r="B404" s="78" t="s">
        <v>767</v>
      </c>
      <c r="C404" s="78" t="s">
        <v>1184</v>
      </c>
      <c r="D404" s="76" t="s">
        <v>175</v>
      </c>
      <c r="E404" s="80">
        <v>111</v>
      </c>
      <c r="F404" s="77">
        <v>1</v>
      </c>
      <c r="G404" s="80">
        <v>2017</v>
      </c>
      <c r="H404" s="76"/>
      <c r="I404" s="26"/>
      <c r="J404" s="26"/>
      <c r="K404" s="26"/>
      <c r="L404" s="26"/>
      <c r="M404" s="26"/>
      <c r="N404" s="26"/>
      <c r="O404" s="26"/>
      <c r="P404"/>
      <c r="Q404"/>
      <c r="R404"/>
      <c r="S404"/>
      <c r="T404"/>
      <c r="U404"/>
      <c r="V404" s="6"/>
      <c r="W404" s="6"/>
      <c r="X404" s="6"/>
    </row>
    <row r="405" spans="1:46" s="7" customFormat="1" ht="28" x14ac:dyDescent="0.15">
      <c r="A405" s="85">
        <v>1</v>
      </c>
      <c r="B405" s="85" t="s">
        <v>827</v>
      </c>
      <c r="C405" s="85" t="s">
        <v>173</v>
      </c>
      <c r="D405" s="85" t="s">
        <v>342</v>
      </c>
      <c r="E405" s="86">
        <v>49</v>
      </c>
      <c r="F405" s="85">
        <v>2</v>
      </c>
      <c r="G405" s="86">
        <v>2017</v>
      </c>
      <c r="H405" s="87"/>
      <c r="I405" s="19"/>
      <c r="J405" s="19"/>
      <c r="K405" s="19"/>
      <c r="L405" s="19"/>
      <c r="M405" s="19"/>
      <c r="N405" s="19"/>
      <c r="O405" s="19"/>
      <c r="P405" s="19"/>
      <c r="Q405" s="13"/>
      <c r="R405" s="6"/>
      <c r="S405" s="6"/>
      <c r="T405" s="6"/>
      <c r="U405" s="6"/>
      <c r="V405" s="6"/>
      <c r="W405" s="6"/>
      <c r="X405" s="6"/>
    </row>
    <row r="406" spans="1:46" s="7" customFormat="1" ht="28" x14ac:dyDescent="0.15">
      <c r="A406" s="85">
        <v>1</v>
      </c>
      <c r="B406" s="85" t="s">
        <v>828</v>
      </c>
      <c r="C406" s="85" t="s">
        <v>174</v>
      </c>
      <c r="D406" s="85" t="s">
        <v>342</v>
      </c>
      <c r="E406" s="86">
        <v>50</v>
      </c>
      <c r="F406" s="85">
        <v>1</v>
      </c>
      <c r="G406" s="86">
        <v>2017</v>
      </c>
      <c r="H406" s="85"/>
      <c r="I406" s="15"/>
      <c r="J406" s="15"/>
      <c r="K406" s="15"/>
      <c r="L406" s="15"/>
      <c r="M406" s="15"/>
      <c r="N406" s="15"/>
      <c r="O406" s="15"/>
      <c r="P406" s="15"/>
      <c r="Q406" s="13"/>
      <c r="R406" s="6"/>
      <c r="S406" s="6"/>
      <c r="T406" s="6"/>
      <c r="U406" s="6"/>
      <c r="V406" s="6"/>
      <c r="W406" s="6"/>
      <c r="X406" s="6"/>
    </row>
    <row r="407" spans="1:46" s="7" customFormat="1" ht="28" x14ac:dyDescent="0.15">
      <c r="A407" s="85">
        <v>1</v>
      </c>
      <c r="B407" s="85" t="s">
        <v>112</v>
      </c>
      <c r="C407" s="85" t="s">
        <v>1333</v>
      </c>
      <c r="D407" s="85" t="s">
        <v>330</v>
      </c>
      <c r="E407" s="78">
        <v>24</v>
      </c>
      <c r="F407" s="78">
        <v>3</v>
      </c>
      <c r="G407" s="86">
        <v>2017</v>
      </c>
      <c r="H407" s="87"/>
      <c r="I407" s="19"/>
      <c r="J407" s="19"/>
      <c r="K407" s="19"/>
      <c r="L407" s="19"/>
      <c r="M407" s="19"/>
      <c r="N407" s="19"/>
      <c r="O407" s="19"/>
      <c r="P407" s="19"/>
      <c r="Q407" s="13"/>
      <c r="R407" s="6"/>
      <c r="S407" s="6"/>
      <c r="T407" s="6"/>
      <c r="U407" s="6"/>
      <c r="V407" s="6"/>
      <c r="W407" s="6"/>
      <c r="X407" s="6"/>
    </row>
    <row r="408" spans="1:46" s="7" customFormat="1" ht="28" x14ac:dyDescent="0.15">
      <c r="A408" s="85">
        <v>1</v>
      </c>
      <c r="B408" s="85" t="s">
        <v>118</v>
      </c>
      <c r="C408" s="85" t="s">
        <v>1332</v>
      </c>
      <c r="D408" s="85" t="s">
        <v>330</v>
      </c>
      <c r="E408" s="86">
        <v>24</v>
      </c>
      <c r="F408" s="85">
        <v>2</v>
      </c>
      <c r="G408" s="86">
        <v>2017</v>
      </c>
      <c r="H408" s="85"/>
      <c r="I408" s="15"/>
      <c r="J408" s="15"/>
      <c r="K408" s="15"/>
      <c r="L408" s="15"/>
      <c r="M408" s="15"/>
      <c r="N408" s="15"/>
      <c r="O408" s="15"/>
      <c r="P408" s="15"/>
      <c r="Q408" s="13"/>
      <c r="R408" s="6"/>
      <c r="S408" s="6"/>
      <c r="T408" s="6"/>
      <c r="U408" s="6"/>
      <c r="V408" s="6"/>
      <c r="W408" s="6"/>
      <c r="X408" s="6"/>
    </row>
    <row r="409" spans="1:46" s="7" customFormat="1" ht="28" x14ac:dyDescent="0.15">
      <c r="A409" s="85">
        <v>1</v>
      </c>
      <c r="B409" s="85" t="s">
        <v>265</v>
      </c>
      <c r="C409" s="85" t="s">
        <v>401</v>
      </c>
      <c r="D409" s="85" t="s">
        <v>325</v>
      </c>
      <c r="E409" s="78">
        <v>96</v>
      </c>
      <c r="F409" s="78">
        <v>6</v>
      </c>
      <c r="G409" s="78">
        <v>2017</v>
      </c>
      <c r="H409" s="87"/>
      <c r="I409" s="19"/>
      <c r="J409" s="19"/>
      <c r="K409" s="19"/>
      <c r="L409" s="19"/>
      <c r="M409" s="19"/>
      <c r="N409" s="19"/>
      <c r="O409" s="19"/>
      <c r="P409" s="19"/>
      <c r="Q409" s="13"/>
      <c r="R409" s="10"/>
      <c r="S409" s="6"/>
      <c r="T409" s="6"/>
      <c r="U409" s="6"/>
      <c r="V409" s="6"/>
      <c r="W409" s="6"/>
      <c r="X409" s="6"/>
    </row>
    <row r="410" spans="1:46" s="7" customFormat="1" ht="28" x14ac:dyDescent="0.15">
      <c r="A410" s="85">
        <v>1</v>
      </c>
      <c r="B410" s="85" t="s">
        <v>288</v>
      </c>
      <c r="C410" s="85" t="s">
        <v>662</v>
      </c>
      <c r="D410" s="85" t="s">
        <v>325</v>
      </c>
      <c r="E410" s="78">
        <v>96</v>
      </c>
      <c r="F410" s="78">
        <v>2</v>
      </c>
      <c r="G410" s="78">
        <v>2017</v>
      </c>
      <c r="H410" s="87"/>
      <c r="I410" s="19"/>
      <c r="J410" s="19"/>
      <c r="K410" s="19"/>
      <c r="L410" s="19"/>
      <c r="M410" s="19"/>
      <c r="N410" s="19"/>
      <c r="O410" s="19"/>
      <c r="P410" s="19"/>
      <c r="Q410" s="10"/>
      <c r="R410" s="6"/>
      <c r="S410" s="6"/>
      <c r="T410" s="6"/>
      <c r="U410" s="6"/>
      <c r="V410" s="10"/>
      <c r="W410" s="10"/>
      <c r="X410" s="10"/>
    </row>
    <row r="411" spans="1:46" s="7" customFormat="1" ht="28" x14ac:dyDescent="0.15">
      <c r="A411" s="85">
        <v>1</v>
      </c>
      <c r="B411" s="85" t="s">
        <v>287</v>
      </c>
      <c r="C411" s="85" t="s">
        <v>663</v>
      </c>
      <c r="D411" s="85" t="s">
        <v>325</v>
      </c>
      <c r="E411" s="78">
        <v>96</v>
      </c>
      <c r="F411" s="78">
        <v>4</v>
      </c>
      <c r="G411" s="78">
        <v>2017</v>
      </c>
      <c r="H411" s="85"/>
      <c r="I411" s="15"/>
      <c r="J411" s="15"/>
      <c r="K411" s="15"/>
      <c r="L411" s="15"/>
      <c r="M411" s="15"/>
      <c r="N411" s="15"/>
      <c r="O411" s="15"/>
      <c r="P411" s="15"/>
      <c r="Q411" s="6"/>
      <c r="R411" s="6"/>
      <c r="S411" s="6"/>
      <c r="T411" s="6"/>
      <c r="U411" s="6"/>
      <c r="V411" s="6"/>
      <c r="W411" s="6"/>
      <c r="X411" s="6"/>
    </row>
    <row r="412" spans="1:46" s="7" customFormat="1" ht="16" x14ac:dyDescent="0.15">
      <c r="A412" s="78">
        <v>1</v>
      </c>
      <c r="B412" s="85" t="s">
        <v>266</v>
      </c>
      <c r="C412" s="85" t="s">
        <v>400</v>
      </c>
      <c r="D412" s="85" t="s">
        <v>325</v>
      </c>
      <c r="E412" s="86" t="s">
        <v>264</v>
      </c>
      <c r="F412" s="85" t="s">
        <v>1</v>
      </c>
      <c r="G412" s="78">
        <v>2017</v>
      </c>
      <c r="H412" s="85"/>
      <c r="I412" s="15"/>
      <c r="J412" s="15"/>
      <c r="K412" s="15"/>
      <c r="L412" s="15"/>
      <c r="M412" s="15"/>
      <c r="N412" s="15"/>
      <c r="O412" s="15"/>
      <c r="P412" s="15"/>
      <c r="Q412" s="6"/>
      <c r="R412" s="6"/>
      <c r="S412" s="6"/>
      <c r="T412" s="6"/>
      <c r="U412" s="6"/>
      <c r="V412" s="6"/>
      <c r="W412" s="6"/>
      <c r="X412" s="6"/>
    </row>
    <row r="413" spans="1:46" s="7" customFormat="1" ht="16" x14ac:dyDescent="0.15">
      <c r="A413" s="85">
        <v>1</v>
      </c>
      <c r="B413" s="85" t="s">
        <v>362</v>
      </c>
      <c r="C413" s="85" t="s">
        <v>644</v>
      </c>
      <c r="D413" s="85" t="s">
        <v>326</v>
      </c>
      <c r="E413" s="86">
        <v>224</v>
      </c>
      <c r="F413" s="85"/>
      <c r="G413" s="78">
        <v>2017</v>
      </c>
      <c r="H413" s="87"/>
      <c r="I413" s="19"/>
      <c r="J413" s="19"/>
      <c r="K413" s="19"/>
      <c r="L413" s="19"/>
      <c r="M413" s="19"/>
      <c r="N413" s="19"/>
      <c r="O413" s="19"/>
      <c r="P413" s="19"/>
      <c r="Q413" s="9"/>
      <c r="R413" s="6"/>
      <c r="S413" s="6"/>
      <c r="T413" s="6"/>
      <c r="U413" s="6"/>
      <c r="V413" s="6"/>
      <c r="W413" s="6"/>
      <c r="X413" s="6"/>
    </row>
    <row r="414" spans="1:46" s="7" customFormat="1" ht="28" x14ac:dyDescent="0.15">
      <c r="A414" s="77">
        <v>1</v>
      </c>
      <c r="B414" s="78" t="s">
        <v>910</v>
      </c>
      <c r="C414" s="78" t="s">
        <v>911</v>
      </c>
      <c r="D414" s="76" t="s">
        <v>336</v>
      </c>
      <c r="E414" s="80">
        <v>23</v>
      </c>
      <c r="F414" s="77">
        <v>4</v>
      </c>
      <c r="G414" s="80">
        <v>2017</v>
      </c>
      <c r="H414" s="76"/>
      <c r="I414" s="26"/>
      <c r="J414" s="26"/>
      <c r="K414" s="26"/>
      <c r="L414" s="26"/>
      <c r="M414" s="26"/>
      <c r="N414" s="26"/>
      <c r="O414" s="26"/>
      <c r="P414"/>
      <c r="Q414"/>
      <c r="R414"/>
      <c r="S414"/>
      <c r="T414"/>
      <c r="U414"/>
      <c r="V414" s="6"/>
      <c r="W414" s="6"/>
      <c r="X414" s="6"/>
    </row>
    <row r="415" spans="1:46" s="7" customFormat="1" ht="28" x14ac:dyDescent="0.15">
      <c r="A415" s="85">
        <v>1</v>
      </c>
      <c r="B415" s="85" t="s">
        <v>420</v>
      </c>
      <c r="C415" s="85" t="s">
        <v>1331</v>
      </c>
      <c r="D415" s="85" t="s">
        <v>328</v>
      </c>
      <c r="E415" s="86">
        <v>93</v>
      </c>
      <c r="F415" s="85">
        <v>2</v>
      </c>
      <c r="G415" s="86">
        <v>2017</v>
      </c>
      <c r="H415" s="87"/>
      <c r="I415" s="19"/>
      <c r="J415" s="19"/>
      <c r="K415" s="19"/>
      <c r="L415" s="19"/>
      <c r="M415" s="19"/>
      <c r="N415" s="19"/>
      <c r="O415" s="19"/>
      <c r="P415" s="19"/>
      <c r="Q415" s="9"/>
      <c r="R415" s="6"/>
      <c r="S415" s="6"/>
      <c r="T415" s="6"/>
      <c r="U415" s="6"/>
      <c r="V415" s="6"/>
      <c r="W415" s="6"/>
      <c r="X415" s="6"/>
    </row>
    <row r="416" spans="1:46" s="7" customFormat="1" ht="28" x14ac:dyDescent="0.15">
      <c r="A416" s="78">
        <v>1</v>
      </c>
      <c r="B416" s="85" t="s">
        <v>414</v>
      </c>
      <c r="C416" s="85" t="s">
        <v>1330</v>
      </c>
      <c r="D416" s="85" t="s">
        <v>328</v>
      </c>
      <c r="E416" s="86">
        <v>93</v>
      </c>
      <c r="F416" s="85">
        <v>4</v>
      </c>
      <c r="G416" s="86">
        <v>2017</v>
      </c>
      <c r="H416" s="85"/>
      <c r="I416" s="15"/>
      <c r="J416" s="15"/>
      <c r="K416" s="15"/>
      <c r="L416" s="15"/>
      <c r="M416" s="15"/>
      <c r="N416" s="15"/>
      <c r="O416" s="15"/>
      <c r="P416" s="15"/>
      <c r="Q416" s="6"/>
      <c r="R416" s="6"/>
      <c r="S416" s="6"/>
      <c r="T416" s="6"/>
      <c r="U416" s="6"/>
      <c r="V416" s="6"/>
      <c r="W416" s="6"/>
      <c r="X416" s="6"/>
    </row>
    <row r="417" spans="1:24" s="7" customFormat="1" ht="28" x14ac:dyDescent="0.15">
      <c r="A417" s="78">
        <v>1</v>
      </c>
      <c r="B417" s="85" t="s">
        <v>413</v>
      </c>
      <c r="C417" s="85" t="s">
        <v>1314</v>
      </c>
      <c r="D417" s="85" t="s">
        <v>328</v>
      </c>
      <c r="E417" s="86">
        <v>93</v>
      </c>
      <c r="F417" s="85">
        <v>5</v>
      </c>
      <c r="G417" s="86">
        <v>2017</v>
      </c>
      <c r="H417" s="85"/>
      <c r="I417" s="15"/>
      <c r="J417" s="15"/>
      <c r="K417" s="15"/>
      <c r="L417" s="15"/>
      <c r="M417" s="15"/>
      <c r="N417" s="15"/>
      <c r="O417" s="15"/>
      <c r="P417" s="15"/>
      <c r="Q417" s="6"/>
      <c r="R417" s="6"/>
      <c r="S417" s="6"/>
      <c r="T417" s="6"/>
      <c r="U417" s="6"/>
      <c r="V417" s="6"/>
      <c r="W417" s="6"/>
      <c r="X417" s="6"/>
    </row>
    <row r="418" spans="1:24" s="7" customFormat="1" ht="28" x14ac:dyDescent="0.15">
      <c r="A418" s="85">
        <v>1</v>
      </c>
      <c r="B418" s="85" t="s">
        <v>22</v>
      </c>
      <c r="C418" s="85" t="s">
        <v>384</v>
      </c>
      <c r="D418" s="85" t="s">
        <v>378</v>
      </c>
      <c r="E418" s="78">
        <v>71</v>
      </c>
      <c r="F418" s="78">
        <v>2</v>
      </c>
      <c r="G418" s="86">
        <v>2017</v>
      </c>
      <c r="H418" s="85"/>
      <c r="I418" s="15"/>
      <c r="J418" s="15"/>
      <c r="K418" s="15"/>
      <c r="L418" s="15"/>
      <c r="M418" s="15"/>
      <c r="N418" s="15"/>
      <c r="O418" s="15"/>
      <c r="P418" s="15"/>
      <c r="Q418" s="9"/>
      <c r="R418" s="6"/>
      <c r="S418" s="6"/>
      <c r="T418" s="6"/>
      <c r="U418" s="6"/>
      <c r="V418" s="6"/>
      <c r="W418" s="6"/>
      <c r="X418" s="6"/>
    </row>
    <row r="419" spans="1:24" s="7" customFormat="1" ht="42" x14ac:dyDescent="0.15">
      <c r="A419" s="85">
        <v>1</v>
      </c>
      <c r="B419" s="85" t="s">
        <v>105</v>
      </c>
      <c r="C419" s="85" t="s">
        <v>1329</v>
      </c>
      <c r="D419" s="85" t="s">
        <v>378</v>
      </c>
      <c r="E419" s="78">
        <v>71</v>
      </c>
      <c r="F419" s="78">
        <v>4</v>
      </c>
      <c r="G419" s="86">
        <v>2017</v>
      </c>
      <c r="H419" s="88"/>
      <c r="I419" s="20"/>
      <c r="J419" s="20"/>
      <c r="K419" s="20"/>
      <c r="L419" s="20"/>
      <c r="M419" s="20"/>
      <c r="N419" s="20"/>
      <c r="O419" s="20"/>
      <c r="P419" s="20"/>
      <c r="Q419" s="10"/>
      <c r="R419" s="6"/>
      <c r="S419" s="6"/>
      <c r="T419" s="6"/>
      <c r="U419" s="6"/>
      <c r="V419" s="6"/>
      <c r="W419" s="6"/>
      <c r="X419" s="6"/>
    </row>
    <row r="420" spans="1:24" s="7" customFormat="1" ht="42" x14ac:dyDescent="0.15">
      <c r="A420" s="85">
        <v>1</v>
      </c>
      <c r="B420" s="85" t="s">
        <v>93</v>
      </c>
      <c r="C420" s="85" t="s">
        <v>1328</v>
      </c>
      <c r="D420" s="85" t="s">
        <v>329</v>
      </c>
      <c r="E420" s="86">
        <v>42</v>
      </c>
      <c r="F420" s="85">
        <v>3</v>
      </c>
      <c r="G420" s="78">
        <v>2017</v>
      </c>
      <c r="H420" s="85"/>
      <c r="I420" s="15"/>
      <c r="J420" s="15"/>
      <c r="K420" s="15"/>
      <c r="L420" s="15"/>
      <c r="M420" s="15"/>
      <c r="N420" s="15"/>
      <c r="O420" s="15"/>
      <c r="P420" s="15"/>
      <c r="Q420" s="9"/>
      <c r="R420" s="6"/>
      <c r="S420" s="6"/>
      <c r="T420" s="6"/>
      <c r="U420" s="6"/>
      <c r="V420" s="6"/>
      <c r="W420" s="6"/>
      <c r="X420" s="6"/>
    </row>
    <row r="421" spans="1:24" s="7" customFormat="1" ht="28" x14ac:dyDescent="0.15">
      <c r="A421" s="85">
        <v>1</v>
      </c>
      <c r="B421" s="85" t="s">
        <v>73</v>
      </c>
      <c r="C421" s="85" t="s">
        <v>1327</v>
      </c>
      <c r="D421" s="85" t="s">
        <v>329</v>
      </c>
      <c r="E421" s="86">
        <v>42</v>
      </c>
      <c r="F421" s="85">
        <v>2</v>
      </c>
      <c r="G421" s="86">
        <v>2017</v>
      </c>
      <c r="H421" s="87"/>
      <c r="I421" s="19"/>
      <c r="J421" s="19"/>
      <c r="K421" s="19"/>
      <c r="L421" s="19"/>
      <c r="M421" s="19"/>
      <c r="N421" s="19"/>
      <c r="O421" s="19"/>
      <c r="P421" s="19"/>
      <c r="Q421" s="9"/>
      <c r="R421" s="6"/>
      <c r="S421" s="6"/>
      <c r="T421" s="6"/>
      <c r="U421" s="6"/>
      <c r="V421" s="6"/>
      <c r="W421" s="6"/>
      <c r="X421" s="6"/>
    </row>
    <row r="422" spans="1:24" s="7" customFormat="1" ht="42" x14ac:dyDescent="0.15">
      <c r="A422" s="85">
        <v>1</v>
      </c>
      <c r="B422" s="85" t="s">
        <v>191</v>
      </c>
      <c r="C422" s="85" t="s">
        <v>1326</v>
      </c>
      <c r="D422" s="85" t="s">
        <v>331</v>
      </c>
      <c r="E422" s="86">
        <v>61</v>
      </c>
      <c r="F422" s="85">
        <v>3</v>
      </c>
      <c r="G422" s="78">
        <v>2017</v>
      </c>
      <c r="H422" s="87"/>
      <c r="I422" s="19"/>
      <c r="J422" s="19"/>
      <c r="K422" s="19"/>
      <c r="L422" s="19"/>
      <c r="M422" s="19"/>
      <c r="N422" s="19"/>
      <c r="O422" s="19"/>
      <c r="P422" s="19"/>
      <c r="Q422" s="9"/>
      <c r="R422" s="6"/>
      <c r="S422" s="6"/>
      <c r="T422" s="6"/>
      <c r="U422" s="6"/>
      <c r="V422" s="10"/>
      <c r="W422" s="10"/>
      <c r="X422" s="10"/>
    </row>
    <row r="423" spans="1:24" s="7" customFormat="1" ht="16" x14ac:dyDescent="0.15">
      <c r="A423" s="85">
        <v>1</v>
      </c>
      <c r="B423" s="85" t="s">
        <v>183</v>
      </c>
      <c r="C423" s="85" t="s">
        <v>1325</v>
      </c>
      <c r="D423" s="85" t="s">
        <v>331</v>
      </c>
      <c r="E423" s="86">
        <v>61</v>
      </c>
      <c r="F423" s="85">
        <v>3</v>
      </c>
      <c r="G423" s="78">
        <v>2017</v>
      </c>
      <c r="H423" s="88"/>
      <c r="I423" s="20"/>
      <c r="J423" s="20"/>
      <c r="K423" s="20"/>
      <c r="L423" s="20"/>
      <c r="M423" s="20"/>
      <c r="N423" s="20"/>
      <c r="O423" s="20"/>
      <c r="P423" s="20"/>
      <c r="Q423" s="9"/>
      <c r="R423" s="6"/>
      <c r="S423" s="6"/>
      <c r="T423" s="6"/>
      <c r="U423" s="6"/>
      <c r="V423" s="6"/>
      <c r="W423" s="6"/>
      <c r="X423" s="6"/>
    </row>
    <row r="424" spans="1:24" s="7" customFormat="1" ht="28" x14ac:dyDescent="0.15">
      <c r="A424" s="85">
        <v>1</v>
      </c>
      <c r="B424" s="85" t="s">
        <v>189</v>
      </c>
      <c r="C424" s="85" t="s">
        <v>1324</v>
      </c>
      <c r="D424" s="85" t="s">
        <v>331</v>
      </c>
      <c r="E424" s="86">
        <v>61</v>
      </c>
      <c r="F424" s="85">
        <v>3</v>
      </c>
      <c r="G424" s="78">
        <v>2017</v>
      </c>
      <c r="H424" s="85"/>
      <c r="I424" s="15"/>
      <c r="J424" s="15"/>
      <c r="K424" s="15"/>
      <c r="L424" s="15"/>
      <c r="M424" s="15"/>
      <c r="N424" s="15"/>
      <c r="O424" s="15"/>
      <c r="P424" s="15"/>
      <c r="Q424" s="9"/>
      <c r="R424" s="6"/>
      <c r="S424" s="6"/>
      <c r="T424" s="6"/>
      <c r="U424" s="6"/>
      <c r="V424" s="6"/>
      <c r="W424" s="6"/>
      <c r="X424" s="6"/>
    </row>
    <row r="425" spans="1:24" s="7" customFormat="1" ht="16" x14ac:dyDescent="0.15">
      <c r="A425" s="85">
        <v>1</v>
      </c>
      <c r="B425" s="85" t="s">
        <v>128</v>
      </c>
      <c r="C425" s="85" t="s">
        <v>1323</v>
      </c>
      <c r="D425" s="85" t="s">
        <v>335</v>
      </c>
      <c r="E425" s="78">
        <v>61</v>
      </c>
      <c r="F425" s="78">
        <v>9</v>
      </c>
      <c r="G425" s="78">
        <v>2017</v>
      </c>
      <c r="H425" s="87"/>
      <c r="I425" s="19"/>
      <c r="J425" s="19"/>
      <c r="K425" s="19"/>
      <c r="L425" s="19"/>
      <c r="M425" s="19"/>
      <c r="N425" s="19"/>
      <c r="O425" s="19"/>
      <c r="P425" s="19"/>
      <c r="Q425" s="9"/>
      <c r="R425" s="6"/>
      <c r="S425" s="6"/>
      <c r="T425" s="6"/>
      <c r="U425" s="6"/>
      <c r="V425" s="6"/>
      <c r="W425" s="6"/>
      <c r="X425" s="6"/>
    </row>
    <row r="426" spans="1:24" s="7" customFormat="1" ht="42" x14ac:dyDescent="0.15">
      <c r="A426" s="85">
        <v>1</v>
      </c>
      <c r="B426" s="85" t="s">
        <v>261</v>
      </c>
      <c r="C426" s="85" t="s">
        <v>1322</v>
      </c>
      <c r="D426" s="85" t="s">
        <v>335</v>
      </c>
      <c r="E426" s="78">
        <v>61</v>
      </c>
      <c r="F426" s="78">
        <v>9</v>
      </c>
      <c r="G426" s="78">
        <v>2017</v>
      </c>
      <c r="H426" s="88"/>
      <c r="I426" s="20"/>
      <c r="J426" s="20"/>
      <c r="K426" s="20"/>
      <c r="L426" s="20"/>
      <c r="M426" s="20"/>
      <c r="N426" s="20"/>
      <c r="O426" s="20"/>
      <c r="P426" s="20"/>
      <c r="Q426" s="9"/>
      <c r="R426" s="6"/>
      <c r="S426" s="6"/>
      <c r="T426" s="6"/>
      <c r="U426" s="6"/>
      <c r="V426" s="6"/>
      <c r="W426" s="6"/>
      <c r="X426" s="6"/>
    </row>
    <row r="427" spans="1:24" s="7" customFormat="1" ht="42" x14ac:dyDescent="0.15">
      <c r="A427" s="85">
        <v>1</v>
      </c>
      <c r="B427" s="85" t="s">
        <v>156</v>
      </c>
      <c r="C427" s="85" t="s">
        <v>1321</v>
      </c>
      <c r="D427" s="85" t="s">
        <v>341</v>
      </c>
      <c r="E427" s="78">
        <v>54</v>
      </c>
      <c r="F427" s="78">
        <v>1</v>
      </c>
      <c r="G427" s="78">
        <v>2017</v>
      </c>
      <c r="H427" s="87"/>
      <c r="I427" s="19"/>
      <c r="J427" s="19"/>
      <c r="K427" s="19"/>
      <c r="L427" s="19"/>
      <c r="M427" s="19"/>
      <c r="N427" s="19"/>
      <c r="O427" s="19"/>
      <c r="P427" s="19"/>
      <c r="Q427" s="6"/>
      <c r="R427" s="6"/>
      <c r="S427" s="6"/>
      <c r="T427" s="6"/>
      <c r="U427" s="6"/>
      <c r="V427" s="6"/>
      <c r="W427" s="6"/>
      <c r="X427" s="6"/>
    </row>
    <row r="428" spans="1:24" s="7" customFormat="1" ht="28" x14ac:dyDescent="0.15">
      <c r="A428" s="85">
        <v>1</v>
      </c>
      <c r="B428" s="85" t="s">
        <v>423</v>
      </c>
      <c r="C428" s="85" t="s">
        <v>1320</v>
      </c>
      <c r="D428" s="85" t="s">
        <v>327</v>
      </c>
      <c r="E428" s="86">
        <v>45</v>
      </c>
      <c r="F428" s="85">
        <v>3</v>
      </c>
      <c r="G428" s="86">
        <v>2017</v>
      </c>
      <c r="H428" s="87"/>
      <c r="I428" s="19"/>
      <c r="J428" s="19"/>
      <c r="K428" s="19"/>
      <c r="L428" s="19"/>
      <c r="M428" s="19"/>
      <c r="N428" s="19"/>
      <c r="O428" s="19"/>
      <c r="P428" s="19"/>
      <c r="Q428" s="6"/>
      <c r="R428" s="9"/>
      <c r="S428" s="9"/>
      <c r="T428" s="9"/>
      <c r="U428" s="9"/>
      <c r="V428" s="6"/>
      <c r="W428" s="6"/>
      <c r="X428" s="6"/>
    </row>
    <row r="429" spans="1:24" s="7" customFormat="1" ht="28" x14ac:dyDescent="0.15">
      <c r="A429" s="77">
        <v>1</v>
      </c>
      <c r="B429" s="78" t="s">
        <v>850</v>
      </c>
      <c r="C429" s="78" t="s">
        <v>851</v>
      </c>
      <c r="D429" s="76" t="s">
        <v>332</v>
      </c>
      <c r="E429" s="80">
        <v>26</v>
      </c>
      <c r="F429" s="77">
        <v>4</v>
      </c>
      <c r="G429" s="80">
        <v>2017</v>
      </c>
      <c r="H429" s="76"/>
      <c r="I429" s="26"/>
      <c r="J429" s="26"/>
      <c r="K429" s="26"/>
      <c r="L429" s="26"/>
      <c r="M429" s="26"/>
      <c r="N429" s="26"/>
      <c r="O429" s="26"/>
      <c r="P429"/>
      <c r="Q429"/>
      <c r="R429"/>
      <c r="S429"/>
      <c r="T429"/>
      <c r="U429"/>
      <c r="V429" s="10"/>
      <c r="W429" s="10"/>
      <c r="X429" s="10"/>
    </row>
    <row r="430" spans="1:24" s="7" customFormat="1" ht="42" x14ac:dyDescent="0.15">
      <c r="A430" s="77">
        <v>1</v>
      </c>
      <c r="B430" s="78" t="s">
        <v>852</v>
      </c>
      <c r="C430" s="78" t="s">
        <v>853</v>
      </c>
      <c r="D430" s="76" t="s">
        <v>332</v>
      </c>
      <c r="E430" s="80">
        <v>26</v>
      </c>
      <c r="F430" s="77">
        <v>4</v>
      </c>
      <c r="G430" s="80">
        <v>2017</v>
      </c>
      <c r="H430" s="76"/>
      <c r="I430" s="26"/>
      <c r="J430" s="26"/>
      <c r="K430" s="26"/>
      <c r="L430" s="26"/>
      <c r="M430" s="26"/>
      <c r="N430" s="26"/>
      <c r="O430" s="26"/>
      <c r="P430"/>
      <c r="Q430"/>
      <c r="R430"/>
      <c r="S430"/>
      <c r="T430"/>
      <c r="U430"/>
      <c r="V430" s="9"/>
      <c r="W430" s="9"/>
      <c r="X430" s="9"/>
    </row>
    <row r="431" spans="1:24" s="7" customFormat="1" ht="28" x14ac:dyDescent="0.15">
      <c r="A431" s="77">
        <v>1</v>
      </c>
      <c r="B431" s="78" t="s">
        <v>854</v>
      </c>
      <c r="C431" s="78" t="s">
        <v>855</v>
      </c>
      <c r="D431" s="76" t="s">
        <v>332</v>
      </c>
      <c r="E431" s="80">
        <v>26</v>
      </c>
      <c r="F431" s="77">
        <v>4</v>
      </c>
      <c r="G431" s="80">
        <v>2017</v>
      </c>
      <c r="H431" s="76"/>
      <c r="I431" s="26"/>
      <c r="J431" s="26"/>
      <c r="K431" s="26"/>
      <c r="L431" s="26"/>
      <c r="M431" s="26"/>
      <c r="N431" s="26"/>
      <c r="O431" s="26"/>
      <c r="P431"/>
      <c r="Q431"/>
      <c r="R431"/>
      <c r="S431"/>
      <c r="T431"/>
      <c r="U431"/>
      <c r="V431" s="6"/>
      <c r="W431" s="6"/>
      <c r="X431" s="6"/>
    </row>
    <row r="432" spans="1:24" s="7" customFormat="1" ht="28" x14ac:dyDescent="0.15">
      <c r="A432" s="77">
        <v>1</v>
      </c>
      <c r="B432" s="78" t="s">
        <v>856</v>
      </c>
      <c r="C432" s="78" t="s">
        <v>857</v>
      </c>
      <c r="D432" s="76" t="s">
        <v>332</v>
      </c>
      <c r="E432" s="80">
        <v>26</v>
      </c>
      <c r="F432" s="77">
        <v>3</v>
      </c>
      <c r="G432" s="80">
        <v>2017</v>
      </c>
      <c r="H432" s="76"/>
      <c r="I432" s="26"/>
      <c r="J432" s="26"/>
      <c r="K432" s="26"/>
      <c r="L432" s="26"/>
      <c r="M432" s="26"/>
      <c r="N432" s="26"/>
      <c r="O432" s="26"/>
      <c r="P432"/>
      <c r="Q432"/>
      <c r="R432"/>
      <c r="S432"/>
      <c r="T432"/>
      <c r="U432"/>
      <c r="V432" s="6"/>
      <c r="W432" s="6"/>
      <c r="X432" s="6"/>
    </row>
    <row r="433" spans="1:24" s="7" customFormat="1" ht="28" x14ac:dyDescent="0.15">
      <c r="A433" s="77">
        <v>1</v>
      </c>
      <c r="B433" s="78" t="s">
        <v>858</v>
      </c>
      <c r="C433" s="78" t="s">
        <v>859</v>
      </c>
      <c r="D433" s="76" t="s">
        <v>332</v>
      </c>
      <c r="E433" s="80">
        <v>26</v>
      </c>
      <c r="F433" s="77">
        <v>3</v>
      </c>
      <c r="G433" s="80">
        <v>2017</v>
      </c>
      <c r="H433" s="76"/>
      <c r="I433" s="26"/>
      <c r="J433" s="26"/>
      <c r="K433" s="26"/>
      <c r="L433" s="26"/>
      <c r="M433" s="26"/>
      <c r="N433" s="26"/>
      <c r="O433" s="26"/>
      <c r="P433"/>
      <c r="Q433"/>
      <c r="R433"/>
      <c r="S433"/>
      <c r="T433"/>
      <c r="U433"/>
      <c r="V433" s="9"/>
      <c r="W433" s="9"/>
      <c r="X433" s="9"/>
    </row>
    <row r="434" spans="1:24" s="7" customFormat="1" ht="28" x14ac:dyDescent="0.15">
      <c r="A434" s="77">
        <v>1</v>
      </c>
      <c r="B434" s="78" t="s">
        <v>860</v>
      </c>
      <c r="C434" s="78" t="s">
        <v>861</v>
      </c>
      <c r="D434" s="76" t="s">
        <v>332</v>
      </c>
      <c r="E434" s="80">
        <v>26</v>
      </c>
      <c r="F434" s="77">
        <v>3</v>
      </c>
      <c r="G434" s="80">
        <v>2017</v>
      </c>
      <c r="H434" s="76"/>
      <c r="I434" s="26"/>
      <c r="J434" s="26"/>
      <c r="K434" s="26"/>
      <c r="L434" s="26"/>
      <c r="M434" s="26"/>
      <c r="N434" s="26"/>
      <c r="O434" s="26"/>
      <c r="P434"/>
      <c r="Q434"/>
      <c r="R434"/>
      <c r="S434"/>
      <c r="T434"/>
      <c r="U434"/>
      <c r="V434" s="6"/>
      <c r="W434" s="6"/>
      <c r="X434" s="6"/>
    </row>
    <row r="435" spans="1:24" s="7" customFormat="1" ht="56" x14ac:dyDescent="0.15">
      <c r="A435" s="85">
        <v>1</v>
      </c>
      <c r="B435" s="85" t="s">
        <v>137</v>
      </c>
      <c r="C435" s="85" t="s">
        <v>1319</v>
      </c>
      <c r="D435" s="85" t="s">
        <v>337</v>
      </c>
      <c r="E435" s="86">
        <v>60</v>
      </c>
      <c r="F435" s="85">
        <v>1</v>
      </c>
      <c r="G435" s="78">
        <v>2016</v>
      </c>
      <c r="H435" s="87"/>
      <c r="I435" s="19"/>
      <c r="J435" s="19"/>
      <c r="K435" s="19"/>
      <c r="L435" s="19"/>
      <c r="M435" s="19"/>
      <c r="N435" s="19"/>
      <c r="O435" s="19"/>
      <c r="P435" s="19"/>
      <c r="Q435" s="6"/>
      <c r="R435" s="9"/>
      <c r="S435" s="9"/>
      <c r="T435" s="9"/>
      <c r="U435" s="9"/>
      <c r="V435" s="6"/>
      <c r="W435" s="6"/>
      <c r="X435" s="6"/>
    </row>
    <row r="436" spans="1:24" s="7" customFormat="1" ht="28" x14ac:dyDescent="0.15">
      <c r="A436" s="85">
        <v>1</v>
      </c>
      <c r="B436" s="85" t="s">
        <v>117</v>
      </c>
      <c r="C436" s="85" t="s">
        <v>1318</v>
      </c>
      <c r="D436" s="85" t="s">
        <v>330</v>
      </c>
      <c r="E436" s="86">
        <v>23</v>
      </c>
      <c r="F436" s="85">
        <v>1</v>
      </c>
      <c r="G436" s="86">
        <v>2016</v>
      </c>
      <c r="H436" s="87"/>
      <c r="I436" s="19"/>
      <c r="J436" s="19"/>
      <c r="K436" s="19"/>
      <c r="L436" s="19"/>
      <c r="M436" s="19"/>
      <c r="N436" s="19"/>
      <c r="O436" s="19"/>
      <c r="P436" s="19"/>
      <c r="Q436" s="6"/>
      <c r="R436" s="10"/>
      <c r="S436" s="10"/>
      <c r="T436" s="10"/>
      <c r="U436" s="10"/>
      <c r="V436" s="6"/>
      <c r="W436" s="6"/>
      <c r="X436" s="6"/>
    </row>
    <row r="437" spans="1:24" s="7" customFormat="1" ht="28" x14ac:dyDescent="0.15">
      <c r="A437" s="85">
        <v>1</v>
      </c>
      <c r="B437" s="85" t="s">
        <v>115</v>
      </c>
      <c r="C437" s="85" t="s">
        <v>1317</v>
      </c>
      <c r="D437" s="85" t="s">
        <v>330</v>
      </c>
      <c r="E437" s="86">
        <v>23</v>
      </c>
      <c r="F437" s="85">
        <v>2</v>
      </c>
      <c r="G437" s="86">
        <v>2016</v>
      </c>
      <c r="H437" s="87"/>
      <c r="I437" s="19"/>
      <c r="J437" s="19"/>
      <c r="K437" s="19"/>
      <c r="L437" s="19"/>
      <c r="M437" s="19"/>
      <c r="N437" s="19"/>
      <c r="O437" s="19"/>
      <c r="P437" s="19"/>
      <c r="Q437" s="6"/>
      <c r="R437" s="10"/>
      <c r="S437" s="10"/>
      <c r="T437" s="10"/>
      <c r="U437" s="10"/>
      <c r="V437" s="6"/>
      <c r="W437" s="6"/>
      <c r="X437" s="6"/>
    </row>
    <row r="438" spans="1:24" s="7" customFormat="1" ht="28" x14ac:dyDescent="0.15">
      <c r="A438" s="85">
        <v>1</v>
      </c>
      <c r="B438" s="85" t="s">
        <v>116</v>
      </c>
      <c r="C438" s="85" t="s">
        <v>1316</v>
      </c>
      <c r="D438" s="85" t="s">
        <v>330</v>
      </c>
      <c r="E438" s="86">
        <v>23</v>
      </c>
      <c r="F438" s="85">
        <v>3</v>
      </c>
      <c r="G438" s="86">
        <v>2016</v>
      </c>
      <c r="H438" s="87"/>
      <c r="I438" s="19"/>
      <c r="J438" s="19"/>
      <c r="K438" s="19"/>
      <c r="L438" s="19"/>
      <c r="M438" s="19"/>
      <c r="N438" s="19"/>
      <c r="O438" s="19"/>
      <c r="P438" s="19"/>
      <c r="Q438" s="6"/>
      <c r="R438" s="10"/>
      <c r="S438" s="10"/>
      <c r="T438" s="10"/>
      <c r="U438" s="10"/>
      <c r="V438" s="6"/>
      <c r="W438" s="6"/>
      <c r="X438" s="6"/>
    </row>
    <row r="439" spans="1:24" s="7" customFormat="1" ht="28" x14ac:dyDescent="0.15">
      <c r="A439" s="85">
        <v>1</v>
      </c>
      <c r="B439" s="85" t="s">
        <v>290</v>
      </c>
      <c r="C439" s="85" t="s">
        <v>664</v>
      </c>
      <c r="D439" s="85" t="s">
        <v>325</v>
      </c>
      <c r="E439" s="78">
        <v>95</v>
      </c>
      <c r="F439" s="78">
        <v>3</v>
      </c>
      <c r="G439" s="78">
        <v>2016</v>
      </c>
      <c r="H439" s="87"/>
      <c r="I439" s="19"/>
      <c r="J439" s="19"/>
      <c r="K439" s="19"/>
      <c r="L439" s="19"/>
      <c r="M439" s="19"/>
      <c r="N439" s="19"/>
      <c r="O439" s="19"/>
      <c r="P439" s="19"/>
      <c r="Q439" s="6"/>
      <c r="R439" s="9"/>
      <c r="S439" s="9"/>
      <c r="T439" s="9"/>
      <c r="U439" s="9"/>
      <c r="V439" s="6"/>
      <c r="W439" s="6"/>
      <c r="X439" s="6"/>
    </row>
    <row r="440" spans="1:24" s="7" customFormat="1" ht="42" x14ac:dyDescent="0.15">
      <c r="A440" s="78">
        <v>1</v>
      </c>
      <c r="B440" s="85" t="s">
        <v>289</v>
      </c>
      <c r="C440" s="85" t="s">
        <v>640</v>
      </c>
      <c r="D440" s="85" t="s">
        <v>325</v>
      </c>
      <c r="E440" s="86" t="s">
        <v>40</v>
      </c>
      <c r="F440" s="85" t="s">
        <v>1</v>
      </c>
      <c r="G440" s="78">
        <v>2016</v>
      </c>
      <c r="H440" s="85"/>
      <c r="I440" s="15"/>
      <c r="J440" s="15"/>
      <c r="K440" s="15"/>
      <c r="L440" s="15"/>
      <c r="M440" s="15"/>
      <c r="N440" s="15"/>
      <c r="O440" s="15"/>
      <c r="P440" s="15"/>
      <c r="Q440" s="6"/>
      <c r="R440" s="6"/>
      <c r="S440" s="6"/>
      <c r="T440" s="6"/>
      <c r="U440" s="6"/>
      <c r="V440" s="6"/>
      <c r="W440" s="6"/>
      <c r="X440" s="6"/>
    </row>
    <row r="441" spans="1:24" s="7" customFormat="1" ht="16" x14ac:dyDescent="0.15">
      <c r="A441" s="85">
        <v>1</v>
      </c>
      <c r="B441" s="85" t="s">
        <v>353</v>
      </c>
      <c r="C441" s="85" t="s">
        <v>506</v>
      </c>
      <c r="D441" s="85" t="s">
        <v>326</v>
      </c>
      <c r="E441" s="86">
        <v>217</v>
      </c>
      <c r="F441" s="85"/>
      <c r="G441" s="78">
        <v>2016</v>
      </c>
      <c r="H441" s="87"/>
      <c r="I441" s="19"/>
      <c r="J441" s="19"/>
      <c r="K441" s="19"/>
      <c r="L441" s="19"/>
      <c r="M441" s="19"/>
      <c r="N441" s="19"/>
      <c r="O441" s="19"/>
      <c r="P441" s="19"/>
      <c r="Q441" s="9"/>
      <c r="R441" s="10"/>
      <c r="S441" s="10"/>
      <c r="T441" s="10"/>
      <c r="U441" s="10"/>
      <c r="V441" s="6"/>
      <c r="W441" s="6"/>
      <c r="X441" s="6"/>
    </row>
    <row r="442" spans="1:24" s="7" customFormat="1" ht="16" x14ac:dyDescent="0.15">
      <c r="A442" s="85">
        <v>1</v>
      </c>
      <c r="B442" s="85" t="s">
        <v>1185</v>
      </c>
      <c r="C442" s="85" t="s">
        <v>645</v>
      </c>
      <c r="D442" s="85" t="s">
        <v>326</v>
      </c>
      <c r="E442" s="86">
        <v>218</v>
      </c>
      <c r="F442" s="85"/>
      <c r="G442" s="78">
        <v>2016</v>
      </c>
      <c r="H442" s="85"/>
      <c r="I442" s="15"/>
      <c r="J442" s="15"/>
      <c r="K442" s="15"/>
      <c r="L442" s="15"/>
      <c r="M442" s="15"/>
      <c r="N442" s="15"/>
      <c r="O442" s="15"/>
      <c r="P442" s="15"/>
      <c r="Q442" s="9"/>
      <c r="R442" s="10"/>
      <c r="S442" s="10"/>
      <c r="T442" s="10"/>
      <c r="U442" s="10"/>
      <c r="V442" s="6"/>
      <c r="W442" s="6"/>
      <c r="X442" s="6"/>
    </row>
    <row r="443" spans="1:24" s="7" customFormat="1" ht="16" x14ac:dyDescent="0.15">
      <c r="A443" s="85">
        <v>1</v>
      </c>
      <c r="B443" s="85" t="s">
        <v>369</v>
      </c>
      <c r="C443" s="85" t="s">
        <v>1191</v>
      </c>
      <c r="D443" s="85" t="s">
        <v>326</v>
      </c>
      <c r="E443" s="86">
        <v>218</v>
      </c>
      <c r="F443" s="85"/>
      <c r="G443" s="78">
        <v>2016</v>
      </c>
      <c r="H443" s="88"/>
      <c r="I443" s="20"/>
      <c r="J443" s="20"/>
      <c r="K443" s="20"/>
      <c r="L443" s="20"/>
      <c r="M443" s="20"/>
      <c r="N443" s="20"/>
      <c r="O443" s="20"/>
      <c r="P443" s="20"/>
      <c r="Q443" s="6"/>
      <c r="R443" s="9"/>
      <c r="S443" s="9"/>
      <c r="T443" s="9"/>
      <c r="U443" s="9"/>
      <c r="V443" s="6"/>
      <c r="W443" s="6"/>
      <c r="X443" s="6"/>
    </row>
    <row r="444" spans="1:24" s="7" customFormat="1" ht="16" x14ac:dyDescent="0.15">
      <c r="A444" s="85">
        <v>1</v>
      </c>
      <c r="B444" s="85" t="s">
        <v>1186</v>
      </c>
      <c r="C444" s="85" t="s">
        <v>506</v>
      </c>
      <c r="D444" s="85" t="s">
        <v>326</v>
      </c>
      <c r="E444" s="86">
        <v>220</v>
      </c>
      <c r="F444" s="85"/>
      <c r="G444" s="78">
        <v>2016</v>
      </c>
      <c r="H444" s="87"/>
      <c r="I444" s="19"/>
      <c r="J444" s="19"/>
      <c r="K444" s="19"/>
      <c r="L444" s="19"/>
      <c r="M444" s="19"/>
      <c r="N444" s="19"/>
      <c r="O444" s="19"/>
      <c r="P444" s="19"/>
      <c r="Q444" s="10"/>
      <c r="R444" s="9"/>
      <c r="S444" s="9"/>
      <c r="T444" s="9"/>
      <c r="U444" s="9"/>
      <c r="V444" s="6"/>
      <c r="W444" s="6"/>
      <c r="X444" s="6"/>
    </row>
    <row r="445" spans="1:24" s="7" customFormat="1" ht="16" x14ac:dyDescent="0.15">
      <c r="A445" s="85">
        <v>1</v>
      </c>
      <c r="B445" s="85" t="s">
        <v>368</v>
      </c>
      <c r="C445" s="85" t="s">
        <v>1187</v>
      </c>
      <c r="D445" s="85" t="s">
        <v>326</v>
      </c>
      <c r="E445" s="86">
        <v>220</v>
      </c>
      <c r="F445" s="85"/>
      <c r="G445" s="78">
        <v>2016</v>
      </c>
      <c r="H445" s="87"/>
      <c r="I445" s="19"/>
      <c r="J445" s="19"/>
      <c r="K445" s="19"/>
      <c r="L445" s="19"/>
      <c r="M445" s="19"/>
      <c r="N445" s="19"/>
      <c r="O445" s="19"/>
      <c r="P445" s="19"/>
      <c r="Q445" s="9"/>
      <c r="R445" s="9"/>
      <c r="S445" s="9"/>
      <c r="T445" s="9"/>
      <c r="U445" s="9"/>
      <c r="V445" s="6"/>
      <c r="W445" s="6"/>
      <c r="X445" s="6"/>
    </row>
    <row r="446" spans="1:24" s="7" customFormat="1" ht="28" x14ac:dyDescent="0.15">
      <c r="A446" s="85">
        <v>1</v>
      </c>
      <c r="B446" s="85" t="s">
        <v>222</v>
      </c>
      <c r="C446" s="85" t="s">
        <v>1188</v>
      </c>
      <c r="D446" s="85" t="s">
        <v>328</v>
      </c>
      <c r="E446" s="86">
        <v>92</v>
      </c>
      <c r="F446" s="85">
        <v>5</v>
      </c>
      <c r="G446" s="78">
        <v>2016</v>
      </c>
      <c r="H446" s="87"/>
      <c r="I446" s="19"/>
      <c r="J446" s="19"/>
      <c r="K446" s="19"/>
      <c r="L446" s="19"/>
      <c r="M446" s="19"/>
      <c r="N446" s="19"/>
      <c r="O446" s="19"/>
      <c r="P446" s="19"/>
      <c r="Q446" s="9"/>
      <c r="R446" s="9"/>
      <c r="S446" s="9"/>
      <c r="T446" s="9"/>
      <c r="U446" s="9"/>
      <c r="V446" s="6"/>
      <c r="W446" s="6"/>
      <c r="X446" s="6"/>
    </row>
    <row r="447" spans="1:24" s="7" customFormat="1" ht="28" x14ac:dyDescent="0.15">
      <c r="A447" s="85">
        <v>1</v>
      </c>
      <c r="B447" s="85" t="s">
        <v>252</v>
      </c>
      <c r="C447" s="85" t="s">
        <v>1189</v>
      </c>
      <c r="D447" s="85" t="s">
        <v>328</v>
      </c>
      <c r="E447" s="78">
        <v>92</v>
      </c>
      <c r="F447" s="78">
        <v>3</v>
      </c>
      <c r="G447" s="78">
        <v>2016</v>
      </c>
      <c r="H447" s="85"/>
      <c r="I447" s="15"/>
      <c r="J447" s="15"/>
      <c r="K447" s="15"/>
      <c r="L447" s="15"/>
      <c r="M447" s="15"/>
      <c r="N447" s="15"/>
      <c r="O447" s="15"/>
      <c r="P447" s="15"/>
      <c r="Q447" s="13"/>
      <c r="R447" s="9"/>
      <c r="S447" s="9"/>
      <c r="T447" s="9"/>
      <c r="U447" s="9"/>
      <c r="V447" s="6"/>
      <c r="W447" s="6"/>
      <c r="X447" s="6"/>
    </row>
    <row r="448" spans="1:24" s="7" customFormat="1" ht="28" x14ac:dyDescent="0.15">
      <c r="A448" s="85">
        <v>1</v>
      </c>
      <c r="B448" s="85" t="s">
        <v>254</v>
      </c>
      <c r="C448" s="85" t="s">
        <v>1190</v>
      </c>
      <c r="D448" s="85" t="s">
        <v>328</v>
      </c>
      <c r="E448" s="78">
        <v>92</v>
      </c>
      <c r="F448" s="78">
        <v>4</v>
      </c>
      <c r="G448" s="78">
        <v>2016</v>
      </c>
      <c r="H448" s="87"/>
      <c r="I448" s="19"/>
      <c r="J448" s="19"/>
      <c r="K448" s="19"/>
      <c r="L448" s="19"/>
      <c r="M448" s="19"/>
      <c r="N448" s="19"/>
      <c r="O448" s="19"/>
      <c r="P448" s="19"/>
      <c r="Q448" s="6"/>
      <c r="R448" s="10"/>
      <c r="S448" s="10"/>
      <c r="T448" s="10"/>
      <c r="U448" s="10"/>
      <c r="V448" s="6"/>
      <c r="W448" s="6"/>
      <c r="X448" s="6"/>
    </row>
    <row r="449" spans="1:24" s="7" customFormat="1" ht="28" x14ac:dyDescent="0.15">
      <c r="A449" s="85">
        <v>1</v>
      </c>
      <c r="B449" s="85" t="s">
        <v>253</v>
      </c>
      <c r="C449" s="85" t="s">
        <v>1289</v>
      </c>
      <c r="D449" s="85" t="s">
        <v>328</v>
      </c>
      <c r="E449" s="78">
        <v>92</v>
      </c>
      <c r="F449" s="78">
        <v>1</v>
      </c>
      <c r="G449" s="78">
        <v>2016</v>
      </c>
      <c r="H449" s="87"/>
      <c r="I449" s="19"/>
      <c r="J449" s="19"/>
      <c r="K449" s="19"/>
      <c r="L449" s="19"/>
      <c r="M449" s="19"/>
      <c r="N449" s="19"/>
      <c r="O449" s="19"/>
      <c r="P449" s="19"/>
      <c r="Q449" s="6"/>
      <c r="R449" s="9"/>
      <c r="S449" s="9"/>
      <c r="T449" s="9"/>
      <c r="U449" s="9"/>
      <c r="V449" s="6"/>
      <c r="W449" s="6"/>
      <c r="X449" s="6"/>
    </row>
    <row r="450" spans="1:24" s="7" customFormat="1" ht="84" x14ac:dyDescent="0.15">
      <c r="A450" s="78">
        <v>1</v>
      </c>
      <c r="B450" s="85" t="s">
        <v>211</v>
      </c>
      <c r="C450" s="85" t="s">
        <v>1315</v>
      </c>
      <c r="D450" s="85" t="s">
        <v>328</v>
      </c>
      <c r="E450" s="86">
        <v>92</v>
      </c>
      <c r="F450" s="85">
        <v>3</v>
      </c>
      <c r="G450" s="78">
        <v>2016</v>
      </c>
      <c r="H450" s="85"/>
      <c r="I450" s="15"/>
      <c r="J450" s="15"/>
      <c r="K450" s="15"/>
      <c r="L450" s="15"/>
      <c r="M450" s="15"/>
      <c r="N450" s="15"/>
      <c r="O450" s="15"/>
      <c r="P450" s="15"/>
      <c r="Q450" s="6"/>
      <c r="R450" s="6"/>
      <c r="S450" s="6"/>
      <c r="T450" s="6"/>
      <c r="U450" s="6"/>
      <c r="V450" s="6"/>
      <c r="W450" s="6"/>
      <c r="X450" s="6"/>
    </row>
    <row r="451" spans="1:24" s="7" customFormat="1" ht="70" x14ac:dyDescent="0.15">
      <c r="A451" s="78">
        <v>1</v>
      </c>
      <c r="B451" s="85" t="s">
        <v>214</v>
      </c>
      <c r="C451" s="85" t="s">
        <v>1314</v>
      </c>
      <c r="D451" s="85" t="s">
        <v>328</v>
      </c>
      <c r="E451" s="86">
        <v>92</v>
      </c>
      <c r="F451" s="85">
        <v>5</v>
      </c>
      <c r="G451" s="78">
        <v>2016</v>
      </c>
      <c r="H451" s="85"/>
      <c r="I451" s="15"/>
      <c r="J451" s="15"/>
      <c r="K451" s="15"/>
      <c r="L451" s="15"/>
      <c r="M451" s="15"/>
      <c r="N451" s="15"/>
      <c r="O451" s="15"/>
      <c r="P451" s="15"/>
      <c r="Q451" s="6"/>
      <c r="R451" s="6"/>
      <c r="S451" s="6"/>
      <c r="T451" s="6"/>
      <c r="U451" s="6"/>
      <c r="V451" s="6"/>
      <c r="W451" s="6"/>
      <c r="X451" s="6"/>
    </row>
    <row r="452" spans="1:24" s="7" customFormat="1" ht="42" x14ac:dyDescent="0.15">
      <c r="A452" s="85">
        <v>1</v>
      </c>
      <c r="B452" s="85" t="s">
        <v>104</v>
      </c>
      <c r="C452" s="85" t="s">
        <v>382</v>
      </c>
      <c r="D452" s="85" t="s">
        <v>378</v>
      </c>
      <c r="E452" s="78">
        <v>70</v>
      </c>
      <c r="F452" s="78">
        <v>1</v>
      </c>
      <c r="G452" s="86">
        <v>2016</v>
      </c>
      <c r="H452" s="85"/>
      <c r="I452" s="15"/>
      <c r="J452" s="15"/>
      <c r="K452" s="15"/>
      <c r="L452" s="15"/>
      <c r="M452" s="15"/>
      <c r="N452" s="15"/>
      <c r="O452" s="15"/>
      <c r="P452" s="15"/>
      <c r="Q452" s="10"/>
      <c r="R452" s="9"/>
      <c r="S452" s="9"/>
      <c r="T452" s="9"/>
      <c r="U452" s="9"/>
      <c r="V452" s="6"/>
      <c r="W452" s="6"/>
      <c r="X452" s="6"/>
    </row>
    <row r="453" spans="1:24" s="7" customFormat="1" ht="42" x14ac:dyDescent="0.15">
      <c r="A453" s="85">
        <v>1</v>
      </c>
      <c r="B453" s="85" t="s">
        <v>27</v>
      </c>
      <c r="C453" s="85" t="s">
        <v>383</v>
      </c>
      <c r="D453" s="85" t="s">
        <v>378</v>
      </c>
      <c r="E453" s="78">
        <v>70</v>
      </c>
      <c r="F453" s="78">
        <v>1</v>
      </c>
      <c r="G453" s="86">
        <v>2016</v>
      </c>
      <c r="H453" s="87"/>
      <c r="I453" s="19"/>
      <c r="J453" s="19"/>
      <c r="K453" s="19"/>
      <c r="L453" s="19"/>
      <c r="M453" s="19"/>
      <c r="N453" s="19"/>
      <c r="O453" s="19"/>
      <c r="P453" s="19"/>
      <c r="Q453" s="9"/>
      <c r="R453" s="9"/>
      <c r="S453" s="9"/>
      <c r="T453" s="9"/>
      <c r="U453" s="9"/>
      <c r="V453" s="6"/>
      <c r="W453" s="6"/>
      <c r="X453" s="6"/>
    </row>
    <row r="454" spans="1:24" s="7" customFormat="1" ht="16" x14ac:dyDescent="0.15">
      <c r="A454" s="85">
        <v>1</v>
      </c>
      <c r="B454" s="85" t="s">
        <v>60</v>
      </c>
      <c r="C454" s="85" t="s">
        <v>1313</v>
      </c>
      <c r="D454" s="85" t="s">
        <v>329</v>
      </c>
      <c r="E454" s="86">
        <v>41</v>
      </c>
      <c r="F454" s="85">
        <v>3</v>
      </c>
      <c r="G454" s="78">
        <v>2016</v>
      </c>
      <c r="H454" s="85"/>
      <c r="I454" s="15"/>
      <c r="J454" s="15"/>
      <c r="K454" s="15"/>
      <c r="L454" s="15"/>
      <c r="M454" s="15"/>
      <c r="N454" s="15"/>
      <c r="O454" s="15"/>
      <c r="P454" s="15"/>
      <c r="Q454" s="9"/>
      <c r="R454" s="9"/>
      <c r="S454" s="9"/>
      <c r="T454" s="9"/>
      <c r="U454" s="9"/>
      <c r="V454" s="6"/>
      <c r="W454" s="6"/>
      <c r="X454" s="6"/>
    </row>
    <row r="455" spans="1:24" s="7" customFormat="1" ht="56" x14ac:dyDescent="0.15">
      <c r="A455" s="85">
        <v>1</v>
      </c>
      <c r="B455" s="85" t="s">
        <v>96</v>
      </c>
      <c r="C455" s="85" t="s">
        <v>1312</v>
      </c>
      <c r="D455" s="85" t="s">
        <v>329</v>
      </c>
      <c r="E455" s="86">
        <v>41</v>
      </c>
      <c r="F455" s="85">
        <v>2</v>
      </c>
      <c r="G455" s="86">
        <v>2016</v>
      </c>
      <c r="H455" s="88"/>
      <c r="I455" s="20"/>
      <c r="J455" s="20"/>
      <c r="K455" s="20"/>
      <c r="L455" s="20"/>
      <c r="M455" s="20"/>
      <c r="N455" s="20"/>
      <c r="O455" s="20"/>
      <c r="P455" s="20"/>
      <c r="Q455" s="9"/>
      <c r="R455" s="6"/>
      <c r="S455" s="6"/>
      <c r="T455" s="6"/>
      <c r="U455" s="6"/>
      <c r="V455" s="6"/>
      <c r="W455" s="6"/>
      <c r="X455" s="6"/>
    </row>
    <row r="456" spans="1:24" s="7" customFormat="1" ht="28" x14ac:dyDescent="0.15">
      <c r="A456" s="85">
        <v>1</v>
      </c>
      <c r="B456" s="85" t="s">
        <v>94</v>
      </c>
      <c r="C456" s="85" t="s">
        <v>1311</v>
      </c>
      <c r="D456" s="85" t="s">
        <v>329</v>
      </c>
      <c r="E456" s="86">
        <v>40</v>
      </c>
      <c r="F456" s="85">
        <v>4</v>
      </c>
      <c r="G456" s="86">
        <v>2016</v>
      </c>
      <c r="H456" s="85"/>
      <c r="I456" s="15"/>
      <c r="J456" s="15"/>
      <c r="K456" s="15"/>
      <c r="L456" s="15"/>
      <c r="M456" s="15"/>
      <c r="N456" s="15"/>
      <c r="O456" s="15"/>
      <c r="P456" s="15"/>
      <c r="Q456" s="9"/>
      <c r="R456" s="6"/>
      <c r="S456" s="6"/>
      <c r="T456" s="6"/>
      <c r="U456" s="6"/>
      <c r="V456" s="6"/>
      <c r="W456" s="6"/>
      <c r="X456" s="6"/>
    </row>
    <row r="457" spans="1:24" s="7" customFormat="1" ht="56" x14ac:dyDescent="0.15">
      <c r="A457" s="85">
        <v>1</v>
      </c>
      <c r="B457" s="85" t="s">
        <v>81</v>
      </c>
      <c r="C457" s="85" t="s">
        <v>1310</v>
      </c>
      <c r="D457" s="85" t="s">
        <v>329</v>
      </c>
      <c r="E457" s="86">
        <v>41</v>
      </c>
      <c r="F457" s="85">
        <v>1</v>
      </c>
      <c r="G457" s="86">
        <v>2016</v>
      </c>
      <c r="H457" s="85"/>
      <c r="I457" s="15"/>
      <c r="J457" s="15"/>
      <c r="K457" s="15"/>
      <c r="L457" s="15"/>
      <c r="M457" s="15"/>
      <c r="N457" s="15"/>
      <c r="O457" s="15"/>
      <c r="P457" s="15"/>
      <c r="Q457" s="9"/>
      <c r="R457" s="6"/>
      <c r="S457" s="6"/>
      <c r="T457" s="6"/>
      <c r="U457" s="6"/>
      <c r="V457" s="6"/>
      <c r="W457" s="6"/>
      <c r="X457" s="6"/>
    </row>
    <row r="458" spans="1:24" s="7" customFormat="1" ht="42" x14ac:dyDescent="0.15">
      <c r="A458" s="85">
        <v>1</v>
      </c>
      <c r="B458" s="85" t="s">
        <v>86</v>
      </c>
      <c r="C458" s="85" t="s">
        <v>1309</v>
      </c>
      <c r="D458" s="85" t="s">
        <v>329</v>
      </c>
      <c r="E458" s="86">
        <v>41</v>
      </c>
      <c r="F458" s="85">
        <v>1</v>
      </c>
      <c r="G458" s="86">
        <v>2016</v>
      </c>
      <c r="H458" s="85"/>
      <c r="I458" s="15"/>
      <c r="J458" s="15"/>
      <c r="K458" s="15"/>
      <c r="L458" s="15"/>
      <c r="M458" s="15"/>
      <c r="N458" s="15"/>
      <c r="O458" s="15"/>
      <c r="P458" s="15"/>
      <c r="Q458" s="9"/>
      <c r="R458" s="6"/>
      <c r="S458" s="6"/>
      <c r="T458" s="6"/>
      <c r="U458" s="6"/>
      <c r="V458" s="6"/>
      <c r="W458" s="6"/>
      <c r="X458" s="6"/>
    </row>
    <row r="459" spans="1:24" s="7" customFormat="1" ht="42" x14ac:dyDescent="0.15">
      <c r="A459" s="85">
        <v>1</v>
      </c>
      <c r="B459" s="85" t="s">
        <v>188</v>
      </c>
      <c r="C459" s="85" t="s">
        <v>1308</v>
      </c>
      <c r="D459" s="85" t="s">
        <v>331</v>
      </c>
      <c r="E459" s="86">
        <v>60</v>
      </c>
      <c r="F459" s="85">
        <v>2</v>
      </c>
      <c r="G459" s="78">
        <v>2016</v>
      </c>
      <c r="H459" s="85"/>
      <c r="I459" s="15"/>
      <c r="J459" s="15"/>
      <c r="K459" s="15"/>
      <c r="L459" s="15"/>
      <c r="M459" s="15"/>
      <c r="N459" s="15"/>
      <c r="O459" s="15"/>
      <c r="P459" s="15"/>
      <c r="Q459" s="9"/>
      <c r="R459" s="6"/>
      <c r="S459" s="6"/>
      <c r="T459" s="6"/>
      <c r="U459" s="6"/>
      <c r="V459" s="6"/>
      <c r="W459" s="6"/>
      <c r="X459" s="6"/>
    </row>
    <row r="460" spans="1:24" s="7" customFormat="1" ht="42" x14ac:dyDescent="0.15">
      <c r="A460" s="77">
        <v>1</v>
      </c>
      <c r="B460" s="78" t="s">
        <v>950</v>
      </c>
      <c r="C460" s="78" t="s">
        <v>1307</v>
      </c>
      <c r="D460" s="76" t="s">
        <v>338</v>
      </c>
      <c r="E460" s="80">
        <v>18</v>
      </c>
      <c r="F460" s="77">
        <v>2</v>
      </c>
      <c r="G460" s="80">
        <v>2016</v>
      </c>
      <c r="H460" s="76"/>
      <c r="I460" s="26"/>
      <c r="J460" s="26"/>
      <c r="K460" s="26"/>
      <c r="L460" s="26"/>
      <c r="M460" s="26"/>
      <c r="N460" s="26"/>
      <c r="O460" s="26"/>
      <c r="P460"/>
      <c r="Q460"/>
      <c r="R460"/>
      <c r="S460"/>
      <c r="T460"/>
      <c r="U460"/>
      <c r="V460" s="6"/>
      <c r="W460" s="6"/>
      <c r="X460" s="6"/>
    </row>
    <row r="461" spans="1:24" s="7" customFormat="1" ht="28" x14ac:dyDescent="0.15">
      <c r="A461" s="78">
        <v>1</v>
      </c>
      <c r="B461" s="85" t="s">
        <v>410</v>
      </c>
      <c r="C461" s="85" t="s">
        <v>1306</v>
      </c>
      <c r="D461" s="85" t="s">
        <v>338</v>
      </c>
      <c r="E461" s="86" t="s">
        <v>21</v>
      </c>
      <c r="F461" s="85" t="s">
        <v>4</v>
      </c>
      <c r="G461" s="78">
        <v>2016</v>
      </c>
      <c r="H461" s="85"/>
      <c r="I461" s="15"/>
      <c r="J461" s="15"/>
      <c r="K461" s="15"/>
      <c r="L461" s="15"/>
      <c r="M461" s="15"/>
      <c r="N461" s="15"/>
      <c r="O461" s="15"/>
      <c r="P461" s="15"/>
      <c r="Q461" s="6"/>
      <c r="R461" s="6"/>
      <c r="S461" s="6"/>
      <c r="T461" s="6"/>
      <c r="U461" s="6"/>
      <c r="V461" s="6"/>
      <c r="W461" s="6"/>
      <c r="X461" s="6"/>
    </row>
    <row r="462" spans="1:24" s="7" customFormat="1" ht="16" x14ac:dyDescent="0.15">
      <c r="A462" s="78">
        <v>1</v>
      </c>
      <c r="B462" s="85" t="s">
        <v>409</v>
      </c>
      <c r="C462" s="85" t="s">
        <v>1305</v>
      </c>
      <c r="D462" s="85" t="s">
        <v>338</v>
      </c>
      <c r="E462" s="86" t="s">
        <v>21</v>
      </c>
      <c r="F462" s="85" t="s">
        <v>1</v>
      </c>
      <c r="G462" s="78">
        <v>2016</v>
      </c>
      <c r="H462" s="85"/>
      <c r="I462" s="15"/>
      <c r="J462" s="15"/>
      <c r="K462" s="15"/>
      <c r="L462" s="15"/>
      <c r="M462" s="15"/>
      <c r="N462" s="15"/>
      <c r="O462" s="15"/>
      <c r="P462" s="15"/>
      <c r="Q462" s="6"/>
      <c r="R462" s="6"/>
      <c r="S462" s="6"/>
      <c r="T462" s="6"/>
      <c r="U462" s="6"/>
      <c r="V462" s="6"/>
      <c r="W462" s="6"/>
      <c r="X462" s="6"/>
    </row>
    <row r="463" spans="1:24" s="7" customFormat="1" ht="28" x14ac:dyDescent="0.15">
      <c r="A463" s="85">
        <v>1</v>
      </c>
      <c r="B463" s="85" t="s">
        <v>258</v>
      </c>
      <c r="C463" s="85" t="s">
        <v>1304</v>
      </c>
      <c r="D463" s="85" t="s">
        <v>335</v>
      </c>
      <c r="E463" s="78">
        <v>62</v>
      </c>
      <c r="F463" s="78">
        <v>2</v>
      </c>
      <c r="G463" s="78">
        <v>2016</v>
      </c>
      <c r="H463" s="85"/>
      <c r="I463" s="15"/>
      <c r="J463" s="15"/>
      <c r="K463" s="15"/>
      <c r="L463" s="15"/>
      <c r="M463" s="15"/>
      <c r="N463" s="15"/>
      <c r="O463" s="15"/>
      <c r="P463" s="15"/>
      <c r="Q463" s="9"/>
      <c r="R463" s="6"/>
      <c r="S463" s="6"/>
      <c r="T463" s="6"/>
      <c r="U463" s="6"/>
      <c r="V463" s="6"/>
      <c r="W463" s="6"/>
      <c r="X463" s="6"/>
    </row>
    <row r="464" spans="1:24" s="7" customFormat="1" ht="42" x14ac:dyDescent="0.15">
      <c r="A464" s="85">
        <v>1</v>
      </c>
      <c r="B464" s="85" t="s">
        <v>55</v>
      </c>
      <c r="C464" s="78" t="s">
        <v>776</v>
      </c>
      <c r="D464" s="85" t="s">
        <v>334</v>
      </c>
      <c r="E464" s="78">
        <v>42</v>
      </c>
      <c r="F464" s="78">
        <v>1</v>
      </c>
      <c r="G464" s="78">
        <v>2016</v>
      </c>
      <c r="H464" s="85"/>
      <c r="I464" s="15"/>
      <c r="J464" s="15"/>
      <c r="K464" s="15"/>
      <c r="L464" s="15"/>
      <c r="M464" s="15"/>
      <c r="N464" s="15"/>
      <c r="O464" s="15"/>
      <c r="P464" s="15"/>
      <c r="Q464" s="9"/>
      <c r="R464" s="10"/>
      <c r="S464" s="10"/>
      <c r="T464" s="10"/>
      <c r="U464" s="10"/>
      <c r="V464" s="6"/>
      <c r="W464" s="6"/>
      <c r="X464" s="6"/>
    </row>
    <row r="465" spans="1:24" s="7" customFormat="1" ht="42" x14ac:dyDescent="0.15">
      <c r="A465" s="77">
        <v>1</v>
      </c>
      <c r="B465" s="78" t="s">
        <v>781</v>
      </c>
      <c r="C465" s="78" t="s">
        <v>782</v>
      </c>
      <c r="D465" s="76" t="s">
        <v>334</v>
      </c>
      <c r="E465" s="80">
        <v>42</v>
      </c>
      <c r="F465" s="77">
        <v>4</v>
      </c>
      <c r="G465" s="80">
        <v>2016</v>
      </c>
      <c r="H465" s="76"/>
      <c r="I465" s="26"/>
      <c r="J465" s="26"/>
      <c r="K465" s="26"/>
      <c r="L465" s="26"/>
      <c r="M465" s="26"/>
      <c r="N465" s="26"/>
      <c r="O465" s="26"/>
      <c r="P465"/>
      <c r="Q465"/>
      <c r="R465"/>
      <c r="S465"/>
      <c r="T465"/>
      <c r="U465"/>
      <c r="V465" s="6"/>
      <c r="W465" s="6"/>
      <c r="X465" s="6"/>
    </row>
    <row r="466" spans="1:24" s="7" customFormat="1" ht="28" x14ac:dyDescent="0.15">
      <c r="A466" s="77">
        <v>1</v>
      </c>
      <c r="B466" s="78" t="s">
        <v>864</v>
      </c>
      <c r="C466" s="78" t="s">
        <v>865</v>
      </c>
      <c r="D466" s="76" t="s">
        <v>332</v>
      </c>
      <c r="E466" s="80">
        <v>25</v>
      </c>
      <c r="F466" s="77">
        <v>4</v>
      </c>
      <c r="G466" s="80">
        <v>2016</v>
      </c>
      <c r="H466" s="76"/>
      <c r="I466" s="26"/>
      <c r="J466" s="26"/>
      <c r="K466" s="26"/>
      <c r="L466" s="26"/>
      <c r="M466" s="26"/>
      <c r="N466" s="26"/>
      <c r="O466" s="26"/>
      <c r="P466"/>
      <c r="Q466"/>
      <c r="R466"/>
      <c r="S466"/>
      <c r="T466"/>
      <c r="U466"/>
      <c r="V466" s="6"/>
      <c r="W466" s="6"/>
      <c r="X466" s="6"/>
    </row>
    <row r="467" spans="1:24" s="7" customFormat="1" ht="28" x14ac:dyDescent="0.15">
      <c r="A467" s="77">
        <v>1</v>
      </c>
      <c r="B467" s="78" t="s">
        <v>870</v>
      </c>
      <c r="C467" s="78" t="s">
        <v>871</v>
      </c>
      <c r="D467" s="76" t="s">
        <v>332</v>
      </c>
      <c r="E467" s="80">
        <v>25</v>
      </c>
      <c r="F467" s="77">
        <v>1</v>
      </c>
      <c r="G467" s="80">
        <v>2016</v>
      </c>
      <c r="H467" s="76"/>
      <c r="I467" s="26"/>
      <c r="J467" s="26"/>
      <c r="K467" s="26"/>
      <c r="L467" s="26"/>
      <c r="M467" s="26"/>
      <c r="N467" s="26"/>
      <c r="O467" s="26"/>
      <c r="P467"/>
      <c r="Q467"/>
      <c r="R467"/>
      <c r="S467"/>
      <c r="T467"/>
      <c r="U467"/>
      <c r="V467" s="6"/>
      <c r="W467" s="6"/>
      <c r="X467" s="6"/>
    </row>
    <row r="468" spans="1:24" s="7" customFormat="1" ht="28" x14ac:dyDescent="0.15">
      <c r="A468" s="77">
        <v>1</v>
      </c>
      <c r="B468" s="78" t="s">
        <v>872</v>
      </c>
      <c r="C468" s="78" t="s">
        <v>873</v>
      </c>
      <c r="D468" s="76" t="s">
        <v>332</v>
      </c>
      <c r="E468" s="80">
        <v>25</v>
      </c>
      <c r="F468" s="77">
        <v>2</v>
      </c>
      <c r="G468" s="80">
        <v>2016</v>
      </c>
      <c r="H468" s="76"/>
      <c r="I468" s="26"/>
      <c r="J468" s="26"/>
      <c r="K468" s="26"/>
      <c r="L468" s="26"/>
      <c r="M468" s="26"/>
      <c r="N468" s="26"/>
      <c r="O468" s="26"/>
      <c r="P468"/>
      <c r="Q468"/>
      <c r="R468"/>
      <c r="S468"/>
      <c r="T468"/>
      <c r="U468"/>
      <c r="V468" s="6"/>
      <c r="W468" s="6"/>
      <c r="X468" s="6"/>
    </row>
    <row r="469" spans="1:24" s="7" customFormat="1" ht="42" x14ac:dyDescent="0.15">
      <c r="A469" s="85">
        <v>1</v>
      </c>
      <c r="B469" s="85" t="s">
        <v>88</v>
      </c>
      <c r="C469" s="85" t="s">
        <v>1303</v>
      </c>
      <c r="D469" s="85" t="s">
        <v>333</v>
      </c>
      <c r="E469" s="86">
        <v>68</v>
      </c>
      <c r="F469" s="85">
        <v>1</v>
      </c>
      <c r="G469" s="86">
        <v>2016</v>
      </c>
      <c r="H469" s="85"/>
      <c r="I469" s="15"/>
      <c r="J469" s="15"/>
      <c r="K469" s="15"/>
      <c r="L469" s="15"/>
      <c r="M469" s="15"/>
      <c r="N469" s="15"/>
      <c r="O469" s="15"/>
      <c r="P469" s="15"/>
      <c r="Q469" s="9"/>
      <c r="R469" s="6"/>
      <c r="S469" s="6"/>
      <c r="T469" s="6"/>
      <c r="U469" s="6"/>
      <c r="V469" s="6"/>
      <c r="W469" s="6"/>
      <c r="X469" s="6"/>
    </row>
    <row r="470" spans="1:24" s="7" customFormat="1" ht="42" x14ac:dyDescent="0.15">
      <c r="A470" s="85">
        <v>1</v>
      </c>
      <c r="B470" s="85" t="s">
        <v>256</v>
      </c>
      <c r="C470" s="85" t="s">
        <v>172</v>
      </c>
      <c r="D470" s="85" t="s">
        <v>175</v>
      </c>
      <c r="E470" s="86">
        <v>109</v>
      </c>
      <c r="F470" s="85">
        <v>3</v>
      </c>
      <c r="G470" s="86">
        <v>2015</v>
      </c>
      <c r="H470" s="85"/>
      <c r="I470" s="15"/>
      <c r="J470" s="15"/>
      <c r="K470" s="15"/>
      <c r="L470" s="15"/>
      <c r="M470" s="15"/>
      <c r="N470" s="15"/>
      <c r="O470" s="15"/>
      <c r="P470" s="15"/>
      <c r="Q470" s="9"/>
      <c r="R470" s="6"/>
      <c r="S470" s="6"/>
      <c r="T470" s="6"/>
      <c r="U470" s="6"/>
      <c r="V470" s="6"/>
      <c r="W470" s="6"/>
      <c r="X470" s="6"/>
    </row>
    <row r="471" spans="1:24" s="7" customFormat="1" ht="16" x14ac:dyDescent="0.15">
      <c r="A471" s="85">
        <v>1</v>
      </c>
      <c r="B471" s="85" t="s">
        <v>171</v>
      </c>
      <c r="C471" s="85" t="s">
        <v>172</v>
      </c>
      <c r="D471" s="85" t="s">
        <v>342</v>
      </c>
      <c r="E471" s="86">
        <v>47</v>
      </c>
      <c r="F471" s="85">
        <v>4</v>
      </c>
      <c r="G471" s="86">
        <v>2015</v>
      </c>
      <c r="H471" s="85"/>
      <c r="I471" s="15"/>
      <c r="J471" s="15"/>
      <c r="K471" s="15"/>
      <c r="L471" s="15"/>
      <c r="M471" s="15"/>
      <c r="N471" s="15"/>
      <c r="O471" s="15"/>
      <c r="P471" s="15"/>
      <c r="Q471" s="9"/>
      <c r="R471" s="6"/>
      <c r="S471" s="6"/>
      <c r="T471" s="6"/>
      <c r="U471" s="6"/>
      <c r="V471" s="6"/>
      <c r="W471" s="6"/>
      <c r="X471" s="6"/>
    </row>
    <row r="472" spans="1:24" s="7" customFormat="1" ht="28" x14ac:dyDescent="0.15">
      <c r="A472" s="85">
        <v>1</v>
      </c>
      <c r="B472" s="85" t="s">
        <v>124</v>
      </c>
      <c r="C472" s="85" t="s">
        <v>1302</v>
      </c>
      <c r="D472" s="85" t="s">
        <v>330</v>
      </c>
      <c r="E472" s="86">
        <v>22</v>
      </c>
      <c r="F472" s="85">
        <v>1</v>
      </c>
      <c r="G472" s="86">
        <v>2015</v>
      </c>
      <c r="H472" s="87"/>
      <c r="I472" s="19"/>
      <c r="J472" s="19"/>
      <c r="K472" s="19"/>
      <c r="L472" s="19"/>
      <c r="M472" s="19"/>
      <c r="N472" s="19"/>
      <c r="O472" s="19"/>
      <c r="P472" s="19"/>
      <c r="Q472" s="9"/>
      <c r="R472" s="6"/>
      <c r="S472" s="6"/>
      <c r="T472" s="6"/>
      <c r="U472" s="6"/>
      <c r="V472" s="6"/>
      <c r="W472" s="6"/>
      <c r="X472" s="6"/>
    </row>
    <row r="473" spans="1:24" s="7" customFormat="1" ht="28" x14ac:dyDescent="0.15">
      <c r="A473" s="85">
        <v>1</v>
      </c>
      <c r="B473" s="85" t="s">
        <v>123</v>
      </c>
      <c r="C473" s="85" t="s">
        <v>1301</v>
      </c>
      <c r="D473" s="85" t="s">
        <v>330</v>
      </c>
      <c r="E473" s="86">
        <v>23</v>
      </c>
      <c r="F473" s="85">
        <v>1</v>
      </c>
      <c r="G473" s="86">
        <v>2015</v>
      </c>
      <c r="H473" s="88"/>
      <c r="I473" s="20"/>
      <c r="J473" s="20"/>
      <c r="K473" s="20"/>
      <c r="L473" s="20"/>
      <c r="M473" s="20"/>
      <c r="N473" s="20"/>
      <c r="O473" s="20"/>
      <c r="P473" s="20"/>
      <c r="Q473" s="6"/>
      <c r="R473" s="6"/>
      <c r="S473" s="6"/>
      <c r="T473" s="6"/>
      <c r="U473" s="6"/>
      <c r="V473" s="6"/>
      <c r="W473" s="6"/>
      <c r="X473" s="6"/>
    </row>
    <row r="474" spans="1:24" s="7" customFormat="1" ht="16" x14ac:dyDescent="0.15">
      <c r="A474" s="85">
        <v>1</v>
      </c>
      <c r="B474" s="85" t="s">
        <v>268</v>
      </c>
      <c r="C474" s="85" t="s">
        <v>399</v>
      </c>
      <c r="D474" s="85" t="s">
        <v>325</v>
      </c>
      <c r="E474" s="78">
        <v>94</v>
      </c>
      <c r="F474" s="78">
        <v>4</v>
      </c>
      <c r="G474" s="78">
        <v>2015</v>
      </c>
      <c r="H474" s="85"/>
      <c r="I474" s="15"/>
      <c r="J474" s="15"/>
      <c r="K474" s="15"/>
      <c r="L474" s="15"/>
      <c r="M474" s="15"/>
      <c r="N474" s="15"/>
      <c r="O474" s="15"/>
      <c r="P474" s="15"/>
      <c r="Q474" s="6"/>
      <c r="R474" s="6"/>
      <c r="S474" s="6"/>
      <c r="T474" s="6"/>
      <c r="U474" s="6"/>
      <c r="V474" s="6"/>
      <c r="W474" s="6"/>
      <c r="X474" s="6"/>
    </row>
    <row r="475" spans="1:24" s="7" customFormat="1" ht="28" x14ac:dyDescent="0.15">
      <c r="A475" s="85">
        <v>1</v>
      </c>
      <c r="B475" s="85" t="s">
        <v>299</v>
      </c>
      <c r="C475" s="85" t="s">
        <v>665</v>
      </c>
      <c r="D475" s="85" t="s">
        <v>325</v>
      </c>
      <c r="E475" s="78">
        <v>94</v>
      </c>
      <c r="F475" s="78">
        <v>1</v>
      </c>
      <c r="G475" s="78">
        <v>2015</v>
      </c>
      <c r="H475" s="89"/>
      <c r="I475" s="21"/>
      <c r="J475" s="21"/>
      <c r="K475" s="21"/>
      <c r="L475" s="21"/>
      <c r="M475" s="21"/>
      <c r="N475" s="21"/>
      <c r="O475" s="21"/>
      <c r="P475" s="21"/>
      <c r="Q475" s="6"/>
      <c r="R475" s="6"/>
      <c r="S475" s="6"/>
      <c r="T475" s="6"/>
      <c r="U475" s="6"/>
      <c r="V475" s="6"/>
      <c r="W475" s="6"/>
      <c r="X475" s="6"/>
    </row>
    <row r="476" spans="1:24" s="7" customFormat="1" ht="28" x14ac:dyDescent="0.15">
      <c r="A476" s="85">
        <v>1</v>
      </c>
      <c r="B476" s="85" t="s">
        <v>31</v>
      </c>
      <c r="C476" s="85" t="s">
        <v>666</v>
      </c>
      <c r="D476" s="85" t="s">
        <v>325</v>
      </c>
      <c r="E476" s="78">
        <v>94</v>
      </c>
      <c r="F476" s="78">
        <v>1</v>
      </c>
      <c r="G476" s="78">
        <v>2015</v>
      </c>
      <c r="H476" s="89"/>
      <c r="I476" s="21"/>
      <c r="J476" s="21"/>
      <c r="K476" s="21"/>
      <c r="L476" s="21"/>
      <c r="M476" s="21"/>
      <c r="N476" s="21"/>
      <c r="O476" s="21"/>
      <c r="P476" s="21"/>
      <c r="Q476" s="6"/>
      <c r="R476" s="6"/>
      <c r="S476" s="6"/>
      <c r="T476" s="6"/>
      <c r="U476" s="6"/>
      <c r="V476" s="6"/>
      <c r="W476" s="6"/>
      <c r="X476" s="6"/>
    </row>
    <row r="477" spans="1:24" s="7" customFormat="1" ht="28" x14ac:dyDescent="0.15">
      <c r="A477" s="85">
        <v>1</v>
      </c>
      <c r="B477" s="85" t="s">
        <v>298</v>
      </c>
      <c r="C477" s="85" t="s">
        <v>667</v>
      </c>
      <c r="D477" s="85" t="s">
        <v>325</v>
      </c>
      <c r="E477" s="78">
        <v>94</v>
      </c>
      <c r="F477" s="78">
        <v>1</v>
      </c>
      <c r="G477" s="78">
        <v>2015</v>
      </c>
      <c r="H477" s="89"/>
      <c r="I477" s="21"/>
      <c r="J477" s="21"/>
      <c r="K477" s="21"/>
      <c r="L477" s="21"/>
      <c r="M477" s="21"/>
      <c r="N477" s="21"/>
      <c r="O477" s="21"/>
      <c r="P477" s="21"/>
      <c r="Q477" s="6"/>
      <c r="R477" s="6"/>
      <c r="S477" s="6"/>
      <c r="T477" s="6"/>
      <c r="U477" s="6"/>
      <c r="V477" s="6"/>
      <c r="W477" s="6"/>
      <c r="X477" s="6"/>
    </row>
    <row r="478" spans="1:24" s="7" customFormat="1" ht="28" x14ac:dyDescent="0.15">
      <c r="A478" s="85">
        <v>1</v>
      </c>
      <c r="B478" s="85" t="s">
        <v>297</v>
      </c>
      <c r="C478" s="85" t="s">
        <v>668</v>
      </c>
      <c r="D478" s="85" t="s">
        <v>325</v>
      </c>
      <c r="E478" s="78">
        <v>94</v>
      </c>
      <c r="F478" s="78">
        <v>2</v>
      </c>
      <c r="G478" s="78">
        <v>2015</v>
      </c>
      <c r="H478" s="89"/>
      <c r="I478" s="21"/>
      <c r="J478" s="21"/>
      <c r="K478" s="21"/>
      <c r="L478" s="21"/>
      <c r="M478" s="21"/>
      <c r="N478" s="21"/>
      <c r="O478" s="21"/>
      <c r="P478" s="21"/>
      <c r="Q478" s="6"/>
      <c r="R478" s="6"/>
      <c r="S478" s="6"/>
      <c r="T478" s="6"/>
      <c r="U478" s="6"/>
      <c r="V478" s="6"/>
      <c r="W478" s="6"/>
      <c r="X478" s="6"/>
    </row>
    <row r="479" spans="1:24" s="7" customFormat="1" ht="28" x14ac:dyDescent="0.15">
      <c r="A479" s="85">
        <v>1</v>
      </c>
      <c r="B479" s="85" t="s">
        <v>296</v>
      </c>
      <c r="C479" s="85" t="s">
        <v>669</v>
      </c>
      <c r="D479" s="85" t="s">
        <v>325</v>
      </c>
      <c r="E479" s="78">
        <v>94</v>
      </c>
      <c r="F479" s="78">
        <v>2</v>
      </c>
      <c r="G479" s="78">
        <v>2015</v>
      </c>
      <c r="H479" s="89"/>
      <c r="I479" s="21"/>
      <c r="J479" s="21"/>
      <c r="K479" s="21"/>
      <c r="L479" s="21"/>
      <c r="M479" s="21"/>
      <c r="N479" s="21"/>
      <c r="O479" s="21"/>
      <c r="P479" s="21"/>
      <c r="Q479" s="6"/>
      <c r="R479" s="6"/>
      <c r="S479" s="6"/>
      <c r="T479" s="6"/>
      <c r="U479" s="6"/>
      <c r="V479" s="6"/>
      <c r="W479" s="6"/>
      <c r="X479" s="6"/>
    </row>
    <row r="480" spans="1:24" s="7" customFormat="1" ht="28" x14ac:dyDescent="0.15">
      <c r="A480" s="85">
        <v>1</v>
      </c>
      <c r="B480" s="85" t="s">
        <v>295</v>
      </c>
      <c r="C480" s="85" t="s">
        <v>670</v>
      </c>
      <c r="D480" s="85" t="s">
        <v>325</v>
      </c>
      <c r="E480" s="78">
        <v>94</v>
      </c>
      <c r="F480" s="78">
        <v>2</v>
      </c>
      <c r="G480" s="78">
        <v>2015</v>
      </c>
      <c r="H480" s="89"/>
      <c r="I480" s="21"/>
      <c r="J480" s="21"/>
      <c r="K480" s="21"/>
      <c r="L480" s="21"/>
      <c r="M480" s="21"/>
      <c r="N480" s="21"/>
      <c r="O480" s="21"/>
      <c r="P480" s="21"/>
      <c r="Q480" s="6"/>
      <c r="R480" s="6"/>
      <c r="S480" s="6"/>
      <c r="T480" s="6"/>
      <c r="U480" s="6"/>
      <c r="V480" s="6"/>
      <c r="W480" s="6"/>
      <c r="X480" s="6"/>
    </row>
    <row r="481" spans="1:24" s="7" customFormat="1" ht="28" x14ac:dyDescent="0.15">
      <c r="A481" s="85">
        <v>1</v>
      </c>
      <c r="B481" s="85" t="s">
        <v>16</v>
      </c>
      <c r="C481" s="85" t="s">
        <v>671</v>
      </c>
      <c r="D481" s="85" t="s">
        <v>325</v>
      </c>
      <c r="E481" s="78">
        <v>94</v>
      </c>
      <c r="F481" s="78">
        <v>2</v>
      </c>
      <c r="G481" s="78">
        <v>2015</v>
      </c>
      <c r="H481" s="89"/>
      <c r="I481" s="21"/>
      <c r="J481" s="21"/>
      <c r="K481" s="21"/>
      <c r="L481" s="21"/>
      <c r="M481" s="21"/>
      <c r="N481" s="21"/>
      <c r="O481" s="21"/>
      <c r="P481" s="21"/>
      <c r="Q481" s="6"/>
      <c r="R481" s="6"/>
      <c r="S481" s="6"/>
      <c r="T481" s="6"/>
      <c r="U481" s="6"/>
      <c r="V481" s="6"/>
      <c r="W481" s="6"/>
      <c r="X481" s="6"/>
    </row>
    <row r="482" spans="1:24" s="7" customFormat="1" ht="28" x14ac:dyDescent="0.15">
      <c r="A482" s="85">
        <v>1</v>
      </c>
      <c r="B482" s="85" t="s">
        <v>292</v>
      </c>
      <c r="C482" s="85" t="s">
        <v>672</v>
      </c>
      <c r="D482" s="85" t="s">
        <v>325</v>
      </c>
      <c r="E482" s="78">
        <v>94</v>
      </c>
      <c r="F482" s="78">
        <v>5</v>
      </c>
      <c r="G482" s="78">
        <v>2015</v>
      </c>
      <c r="H482" s="89"/>
      <c r="I482" s="21"/>
      <c r="J482" s="21"/>
      <c r="K482" s="21"/>
      <c r="L482" s="21"/>
      <c r="M482" s="21"/>
      <c r="N482" s="21"/>
      <c r="O482" s="21"/>
      <c r="P482" s="21"/>
      <c r="Q482" s="6"/>
      <c r="R482" s="6"/>
      <c r="S482" s="6"/>
      <c r="T482" s="6"/>
      <c r="U482" s="6"/>
      <c r="V482" s="6"/>
      <c r="W482" s="6"/>
      <c r="X482" s="6"/>
    </row>
    <row r="483" spans="1:24" s="7" customFormat="1" ht="28" x14ac:dyDescent="0.15">
      <c r="A483" s="85">
        <v>1</v>
      </c>
      <c r="B483" s="85" t="s">
        <v>291</v>
      </c>
      <c r="C483" s="85" t="s">
        <v>673</v>
      </c>
      <c r="D483" s="85" t="s">
        <v>325</v>
      </c>
      <c r="E483" s="78">
        <v>94</v>
      </c>
      <c r="F483" s="78">
        <v>5</v>
      </c>
      <c r="G483" s="78">
        <v>2015</v>
      </c>
      <c r="H483" s="88"/>
      <c r="I483" s="20"/>
      <c r="J483" s="20"/>
      <c r="K483" s="20"/>
      <c r="L483" s="20"/>
      <c r="M483" s="20"/>
      <c r="N483" s="20"/>
      <c r="O483" s="20"/>
      <c r="P483" s="20"/>
      <c r="Q483" s="6"/>
      <c r="R483" s="6"/>
      <c r="S483" s="6"/>
      <c r="T483" s="6"/>
      <c r="U483" s="6"/>
      <c r="V483" s="6"/>
      <c r="W483" s="6"/>
      <c r="X483" s="6"/>
    </row>
    <row r="484" spans="1:24" s="7" customFormat="1" ht="28" x14ac:dyDescent="0.15">
      <c r="A484" s="85">
        <v>1</v>
      </c>
      <c r="B484" s="85" t="s">
        <v>28</v>
      </c>
      <c r="C484" s="85" t="s">
        <v>674</v>
      </c>
      <c r="D484" s="85" t="s">
        <v>325</v>
      </c>
      <c r="E484" s="78">
        <v>94</v>
      </c>
      <c r="F484" s="78">
        <v>6</v>
      </c>
      <c r="G484" s="78">
        <v>2015</v>
      </c>
      <c r="H484" s="85"/>
      <c r="I484" s="15"/>
      <c r="J484" s="15"/>
      <c r="K484" s="15"/>
      <c r="L484" s="15"/>
      <c r="M484" s="15"/>
      <c r="N484" s="15"/>
      <c r="O484" s="15"/>
      <c r="P484" s="15"/>
      <c r="Q484" s="6"/>
      <c r="R484" s="6"/>
      <c r="S484" s="6"/>
      <c r="T484" s="6"/>
      <c r="U484" s="6"/>
      <c r="V484" s="6"/>
      <c r="W484" s="6"/>
      <c r="X484" s="6"/>
    </row>
    <row r="485" spans="1:24" s="7" customFormat="1" ht="28" x14ac:dyDescent="0.15">
      <c r="A485" s="78">
        <v>1</v>
      </c>
      <c r="B485" s="85" t="s">
        <v>269</v>
      </c>
      <c r="C485" s="85" t="s">
        <v>398</v>
      </c>
      <c r="D485" s="85" t="s">
        <v>325</v>
      </c>
      <c r="E485" s="86" t="s">
        <v>17</v>
      </c>
      <c r="F485" s="85" t="s">
        <v>4</v>
      </c>
      <c r="G485" s="78">
        <v>2015</v>
      </c>
      <c r="H485" s="85"/>
      <c r="I485" s="15"/>
      <c r="J485" s="15"/>
      <c r="K485" s="15"/>
      <c r="L485" s="15"/>
      <c r="M485" s="15"/>
      <c r="N485" s="15"/>
      <c r="O485" s="15"/>
      <c r="P485" s="15"/>
      <c r="Q485" s="6"/>
      <c r="R485" s="6"/>
      <c r="S485" s="6"/>
      <c r="T485" s="6"/>
      <c r="U485" s="6"/>
      <c r="V485" s="6"/>
      <c r="W485" s="6"/>
      <c r="X485" s="6"/>
    </row>
    <row r="486" spans="1:24" s="7" customFormat="1" ht="56" x14ac:dyDescent="0.15">
      <c r="A486" s="78">
        <v>1</v>
      </c>
      <c r="B486" s="85" t="s">
        <v>32</v>
      </c>
      <c r="C486" s="85" t="s">
        <v>1300</v>
      </c>
      <c r="D486" s="85" t="s">
        <v>325</v>
      </c>
      <c r="E486" s="86" t="s">
        <v>17</v>
      </c>
      <c r="F486" s="85" t="s">
        <v>3</v>
      </c>
      <c r="G486" s="78">
        <v>2015</v>
      </c>
      <c r="H486" s="85"/>
      <c r="I486" s="15"/>
      <c r="J486" s="15"/>
      <c r="K486" s="15"/>
      <c r="L486" s="15"/>
      <c r="M486" s="15"/>
      <c r="N486" s="15"/>
      <c r="O486" s="15"/>
      <c r="P486" s="15"/>
      <c r="Q486" s="6"/>
      <c r="R486" s="6"/>
      <c r="S486" s="6"/>
      <c r="T486" s="6"/>
      <c r="U486" s="6"/>
      <c r="V486" s="6"/>
      <c r="W486" s="6"/>
      <c r="X486" s="6"/>
    </row>
    <row r="487" spans="1:24" s="7" customFormat="1" ht="28" x14ac:dyDescent="0.15">
      <c r="A487" s="78">
        <v>1</v>
      </c>
      <c r="B487" s="85" t="s">
        <v>294</v>
      </c>
      <c r="C487" s="85" t="s">
        <v>639</v>
      </c>
      <c r="D487" s="85" t="s">
        <v>325</v>
      </c>
      <c r="E487" s="86" t="s">
        <v>17</v>
      </c>
      <c r="F487" s="85" t="s">
        <v>1</v>
      </c>
      <c r="G487" s="78">
        <v>2015</v>
      </c>
      <c r="H487" s="85"/>
      <c r="I487" s="15"/>
      <c r="J487" s="15"/>
      <c r="K487" s="15"/>
      <c r="L487" s="15"/>
      <c r="M487" s="15"/>
      <c r="N487" s="15"/>
      <c r="O487" s="15"/>
      <c r="P487" s="15"/>
      <c r="Q487" s="6"/>
      <c r="R487" s="6"/>
      <c r="S487" s="6"/>
      <c r="T487" s="6"/>
      <c r="U487" s="6"/>
      <c r="V487" s="6"/>
      <c r="W487" s="6"/>
      <c r="X487" s="6"/>
    </row>
    <row r="488" spans="1:24" s="7" customFormat="1" ht="28" x14ac:dyDescent="0.15">
      <c r="A488" s="78">
        <v>1</v>
      </c>
      <c r="B488" s="85" t="s">
        <v>293</v>
      </c>
      <c r="C488" s="85" t="s">
        <v>638</v>
      </c>
      <c r="D488" s="85" t="s">
        <v>325</v>
      </c>
      <c r="E488" s="86" t="s">
        <v>17</v>
      </c>
      <c r="F488" s="85" t="s">
        <v>1</v>
      </c>
      <c r="G488" s="78">
        <v>2015</v>
      </c>
      <c r="H488" s="85"/>
      <c r="I488" s="15"/>
      <c r="J488" s="15"/>
      <c r="K488" s="15"/>
      <c r="L488" s="15"/>
      <c r="M488" s="15"/>
      <c r="N488" s="15"/>
      <c r="O488" s="15"/>
      <c r="P488" s="15"/>
      <c r="Q488" s="6"/>
      <c r="R488" s="6"/>
      <c r="S488" s="6"/>
      <c r="T488" s="6"/>
      <c r="U488" s="6"/>
      <c r="V488" s="6"/>
      <c r="W488" s="6"/>
      <c r="X488" s="6"/>
    </row>
    <row r="489" spans="1:24" s="7" customFormat="1" ht="16" x14ac:dyDescent="0.15">
      <c r="A489" s="85">
        <v>1</v>
      </c>
      <c r="B489" s="85" t="s">
        <v>1192</v>
      </c>
      <c r="C489" s="85" t="s">
        <v>646</v>
      </c>
      <c r="D489" s="85" t="s">
        <v>326</v>
      </c>
      <c r="E489" s="86">
        <v>212</v>
      </c>
      <c r="F489" s="85"/>
      <c r="G489" s="78">
        <v>2015</v>
      </c>
      <c r="H489" s="89"/>
      <c r="I489" s="21"/>
      <c r="J489" s="21"/>
      <c r="K489" s="21"/>
      <c r="L489" s="21"/>
      <c r="M489" s="21"/>
      <c r="N489" s="21"/>
      <c r="O489" s="21"/>
      <c r="P489" s="21"/>
      <c r="Q489" s="6"/>
      <c r="R489" s="6"/>
      <c r="S489" s="6"/>
      <c r="T489" s="6"/>
      <c r="U489" s="6"/>
      <c r="V489" s="6"/>
      <c r="W489" s="6"/>
      <c r="X489" s="6"/>
    </row>
    <row r="490" spans="1:24" s="7" customFormat="1" ht="16" x14ac:dyDescent="0.15">
      <c r="A490" s="85">
        <v>1</v>
      </c>
      <c r="B490" s="85" t="s">
        <v>354</v>
      </c>
      <c r="C490" s="85" t="s">
        <v>1194</v>
      </c>
      <c r="D490" s="85" t="s">
        <v>326</v>
      </c>
      <c r="E490" s="86">
        <v>210</v>
      </c>
      <c r="F490" s="85"/>
      <c r="G490" s="78">
        <v>2015</v>
      </c>
      <c r="H490" s="85"/>
      <c r="I490" s="15"/>
      <c r="J490" s="15"/>
      <c r="K490" s="15"/>
      <c r="L490" s="15"/>
      <c r="M490" s="15"/>
      <c r="N490" s="15"/>
      <c r="O490" s="15"/>
      <c r="P490" s="15"/>
      <c r="Q490" s="10"/>
      <c r="R490" s="6"/>
      <c r="S490" s="6"/>
      <c r="T490" s="6"/>
      <c r="U490" s="6"/>
      <c r="V490" s="6"/>
      <c r="W490" s="6"/>
      <c r="X490" s="6"/>
    </row>
    <row r="491" spans="1:24" s="7" customFormat="1" ht="16" x14ac:dyDescent="0.15">
      <c r="A491" s="85">
        <v>1</v>
      </c>
      <c r="B491" s="85" t="s">
        <v>359</v>
      </c>
      <c r="C491" s="87" t="s">
        <v>99</v>
      </c>
      <c r="D491" s="85" t="s">
        <v>326</v>
      </c>
      <c r="E491" s="86">
        <v>214</v>
      </c>
      <c r="F491" s="85"/>
      <c r="G491" s="78">
        <v>2015</v>
      </c>
      <c r="H491" s="85"/>
      <c r="I491" s="15"/>
      <c r="J491" s="15"/>
      <c r="K491" s="15"/>
      <c r="L491" s="15"/>
      <c r="M491" s="15"/>
      <c r="N491" s="15"/>
      <c r="O491" s="15"/>
      <c r="P491" s="15"/>
      <c r="Q491" s="9"/>
      <c r="R491" s="6"/>
      <c r="S491" s="6"/>
      <c r="T491" s="6"/>
      <c r="U491" s="6"/>
      <c r="V491" s="6"/>
      <c r="W491" s="6"/>
      <c r="X491" s="6"/>
    </row>
    <row r="492" spans="1:24" s="7" customFormat="1" ht="16" x14ac:dyDescent="0.15">
      <c r="A492" s="85">
        <v>1</v>
      </c>
      <c r="B492" s="85" t="s">
        <v>360</v>
      </c>
      <c r="C492" s="85" t="s">
        <v>506</v>
      </c>
      <c r="D492" s="85" t="s">
        <v>326</v>
      </c>
      <c r="E492" s="86">
        <v>213</v>
      </c>
      <c r="F492" s="85"/>
      <c r="G492" s="78">
        <v>2015</v>
      </c>
      <c r="H492" s="88"/>
      <c r="I492" s="20"/>
      <c r="J492" s="20"/>
      <c r="K492" s="20"/>
      <c r="L492" s="20"/>
      <c r="M492" s="20"/>
      <c r="N492" s="20"/>
      <c r="O492" s="20"/>
      <c r="P492" s="20"/>
      <c r="Q492" s="9"/>
      <c r="R492" s="6"/>
      <c r="S492" s="6"/>
      <c r="T492" s="6"/>
      <c r="U492" s="6"/>
      <c r="V492" s="6"/>
      <c r="W492" s="6"/>
      <c r="X492" s="6"/>
    </row>
    <row r="493" spans="1:24" s="7" customFormat="1" ht="28" x14ac:dyDescent="0.15">
      <c r="A493" s="85">
        <v>1</v>
      </c>
      <c r="B493" s="85" t="s">
        <v>1193</v>
      </c>
      <c r="C493" s="85" t="s">
        <v>1195</v>
      </c>
      <c r="D493" s="85" t="s">
        <v>326</v>
      </c>
      <c r="E493" s="86">
        <v>212</v>
      </c>
      <c r="F493" s="85"/>
      <c r="G493" s="78">
        <v>2015</v>
      </c>
      <c r="H493" s="87"/>
      <c r="I493" s="19"/>
      <c r="J493" s="19"/>
      <c r="K493" s="19"/>
      <c r="L493" s="19"/>
      <c r="M493" s="19"/>
      <c r="N493" s="19"/>
      <c r="O493" s="19"/>
      <c r="P493" s="19"/>
      <c r="Q493" s="6"/>
      <c r="R493" s="6"/>
      <c r="S493" s="6"/>
      <c r="T493" s="6"/>
      <c r="U493" s="6"/>
      <c r="V493" s="6"/>
      <c r="W493" s="6"/>
      <c r="X493" s="6"/>
    </row>
    <row r="494" spans="1:24" s="7" customFormat="1" ht="16" x14ac:dyDescent="0.15">
      <c r="A494" s="78">
        <v>1</v>
      </c>
      <c r="B494" s="85" t="s">
        <v>357</v>
      </c>
      <c r="C494" s="85" t="s">
        <v>506</v>
      </c>
      <c r="D494" s="85" t="s">
        <v>326</v>
      </c>
      <c r="E494" s="86">
        <v>215</v>
      </c>
      <c r="F494" s="85"/>
      <c r="G494" s="78">
        <v>2015</v>
      </c>
      <c r="H494" s="85"/>
      <c r="I494" s="15"/>
      <c r="J494" s="15"/>
      <c r="K494" s="15"/>
      <c r="L494" s="15"/>
      <c r="M494" s="15"/>
      <c r="N494" s="15"/>
      <c r="O494" s="15"/>
      <c r="P494" s="15"/>
      <c r="Q494" s="6"/>
      <c r="R494" s="6"/>
      <c r="S494" s="6"/>
      <c r="T494" s="6"/>
      <c r="U494" s="6"/>
      <c r="V494" s="6"/>
      <c r="W494" s="6"/>
      <c r="X494" s="6"/>
    </row>
    <row r="495" spans="1:24" s="7" customFormat="1" ht="56" x14ac:dyDescent="0.15">
      <c r="A495" s="85">
        <v>1</v>
      </c>
      <c r="B495" s="85" t="s">
        <v>202</v>
      </c>
      <c r="C495" s="85" t="s">
        <v>1299</v>
      </c>
      <c r="D495" s="85" t="s">
        <v>336</v>
      </c>
      <c r="E495" s="86">
        <v>21</v>
      </c>
      <c r="F495" s="85">
        <v>3</v>
      </c>
      <c r="G495" s="86">
        <v>2015</v>
      </c>
      <c r="H495" s="88"/>
      <c r="I495" s="20"/>
      <c r="J495" s="20"/>
      <c r="K495" s="20"/>
      <c r="L495" s="20"/>
      <c r="M495" s="20"/>
      <c r="N495" s="20"/>
      <c r="O495" s="20"/>
      <c r="P495" s="20"/>
      <c r="Q495" s="6"/>
      <c r="R495" s="6"/>
      <c r="S495" s="6"/>
      <c r="T495" s="6"/>
      <c r="U495" s="6"/>
      <c r="V495" s="6"/>
      <c r="W495" s="6"/>
      <c r="X495" s="6"/>
    </row>
    <row r="496" spans="1:24" s="7" customFormat="1" ht="28" x14ac:dyDescent="0.15">
      <c r="A496" s="85">
        <v>1</v>
      </c>
      <c r="B496" s="85" t="s">
        <v>229</v>
      </c>
      <c r="C496" s="85" t="s">
        <v>1196</v>
      </c>
      <c r="D496" s="85" t="s">
        <v>328</v>
      </c>
      <c r="E496" s="86">
        <v>91</v>
      </c>
      <c r="F496" s="85">
        <v>2</v>
      </c>
      <c r="G496" s="78">
        <v>2015</v>
      </c>
      <c r="H496" s="87"/>
      <c r="I496" s="19"/>
      <c r="J496" s="19"/>
      <c r="K496" s="19"/>
      <c r="L496" s="19"/>
      <c r="M496" s="19"/>
      <c r="N496" s="19"/>
      <c r="O496" s="19"/>
      <c r="P496" s="19"/>
      <c r="Q496" s="6"/>
      <c r="R496" s="10"/>
      <c r="S496" s="10"/>
      <c r="T496" s="10"/>
      <c r="U496" s="10"/>
      <c r="V496" s="6"/>
      <c r="W496" s="6"/>
      <c r="X496" s="6"/>
    </row>
    <row r="497" spans="1:24" s="7" customFormat="1" ht="28" x14ac:dyDescent="0.15">
      <c r="A497" s="85">
        <v>1</v>
      </c>
      <c r="B497" s="85" t="s">
        <v>225</v>
      </c>
      <c r="C497" s="85" t="s">
        <v>1197</v>
      </c>
      <c r="D497" s="85" t="s">
        <v>328</v>
      </c>
      <c r="E497" s="86">
        <v>91</v>
      </c>
      <c r="F497" s="85">
        <v>2</v>
      </c>
      <c r="G497" s="78">
        <v>2015</v>
      </c>
      <c r="H497" s="88"/>
      <c r="I497" s="20"/>
      <c r="J497" s="20"/>
      <c r="K497" s="20"/>
      <c r="L497" s="20"/>
      <c r="M497" s="20"/>
      <c r="N497" s="20"/>
      <c r="O497" s="20"/>
      <c r="P497" s="20"/>
      <c r="Q497" s="6"/>
      <c r="R497" s="6"/>
      <c r="S497" s="6"/>
      <c r="T497" s="6"/>
      <c r="U497" s="6"/>
      <c r="V497" s="6"/>
      <c r="W497" s="6"/>
      <c r="X497" s="6"/>
    </row>
    <row r="498" spans="1:24" s="7" customFormat="1" ht="28" x14ac:dyDescent="0.15">
      <c r="A498" s="85">
        <v>1</v>
      </c>
      <c r="B498" s="85" t="s">
        <v>228</v>
      </c>
      <c r="C498" s="85" t="s">
        <v>1198</v>
      </c>
      <c r="D498" s="85" t="s">
        <v>328</v>
      </c>
      <c r="E498" s="86">
        <v>91</v>
      </c>
      <c r="F498" s="85">
        <v>1</v>
      </c>
      <c r="G498" s="78">
        <v>2015</v>
      </c>
      <c r="H498" s="85"/>
      <c r="I498" s="15"/>
      <c r="J498" s="15"/>
      <c r="K498" s="15"/>
      <c r="L498" s="15"/>
      <c r="M498" s="15"/>
      <c r="N498" s="15"/>
      <c r="O498" s="15"/>
      <c r="P498" s="15"/>
      <c r="Q498" s="6"/>
      <c r="R498" s="6"/>
      <c r="S498" s="6"/>
      <c r="T498" s="6"/>
      <c r="U498" s="6"/>
      <c r="V498" s="6"/>
      <c r="W498" s="6"/>
      <c r="X498" s="6"/>
    </row>
    <row r="499" spans="1:24" s="7" customFormat="1" ht="28" x14ac:dyDescent="0.15">
      <c r="A499" s="85">
        <v>1</v>
      </c>
      <c r="B499" s="85" t="s">
        <v>242</v>
      </c>
      <c r="C499" s="85" t="s">
        <v>1199</v>
      </c>
      <c r="D499" s="85" t="s">
        <v>328</v>
      </c>
      <c r="E499" s="78">
        <v>91</v>
      </c>
      <c r="F499" s="78">
        <v>2</v>
      </c>
      <c r="G499" s="78">
        <v>2015</v>
      </c>
      <c r="H499" s="85"/>
      <c r="I499" s="15"/>
      <c r="J499" s="15"/>
      <c r="K499" s="15"/>
      <c r="L499" s="15"/>
      <c r="M499" s="15"/>
      <c r="N499" s="15"/>
      <c r="O499" s="15"/>
      <c r="P499" s="15"/>
      <c r="Q499" s="6"/>
      <c r="R499" s="6"/>
      <c r="S499" s="6"/>
      <c r="T499" s="6"/>
      <c r="U499" s="6"/>
      <c r="V499" s="6"/>
      <c r="W499" s="6"/>
      <c r="X499" s="6"/>
    </row>
    <row r="500" spans="1:24" s="7" customFormat="1" ht="28" x14ac:dyDescent="0.15">
      <c r="A500" s="78">
        <v>1</v>
      </c>
      <c r="B500" s="85" t="s">
        <v>421</v>
      </c>
      <c r="C500" s="85" t="s">
        <v>1298</v>
      </c>
      <c r="D500" s="85" t="s">
        <v>328</v>
      </c>
      <c r="E500" s="86" t="s">
        <v>276</v>
      </c>
      <c r="F500" s="85" t="s">
        <v>1</v>
      </c>
      <c r="G500" s="78">
        <v>2015</v>
      </c>
      <c r="H500" s="85"/>
      <c r="I500" s="15"/>
      <c r="J500" s="15"/>
      <c r="K500" s="15"/>
      <c r="L500" s="15"/>
      <c r="M500" s="15"/>
      <c r="N500" s="15"/>
      <c r="O500" s="15"/>
      <c r="P500" s="15"/>
      <c r="Q500" s="6"/>
      <c r="R500" s="6"/>
      <c r="S500" s="6"/>
      <c r="T500" s="6"/>
      <c r="U500" s="6"/>
      <c r="V500" s="6"/>
      <c r="W500" s="6"/>
      <c r="X500" s="6"/>
    </row>
    <row r="501" spans="1:24" s="7" customFormat="1" ht="28" x14ac:dyDescent="0.15">
      <c r="A501" s="78">
        <v>1</v>
      </c>
      <c r="B501" s="85" t="s">
        <v>422</v>
      </c>
      <c r="C501" s="85" t="s">
        <v>1297</v>
      </c>
      <c r="D501" s="85" t="s">
        <v>328</v>
      </c>
      <c r="E501" s="86" t="s">
        <v>276</v>
      </c>
      <c r="F501" s="85" t="s">
        <v>1</v>
      </c>
      <c r="G501" s="78">
        <v>2015</v>
      </c>
      <c r="H501" s="85"/>
      <c r="I501" s="15"/>
      <c r="J501" s="15"/>
      <c r="K501" s="15"/>
      <c r="L501" s="15"/>
      <c r="M501" s="15"/>
      <c r="N501" s="15"/>
      <c r="O501" s="15"/>
      <c r="P501" s="15"/>
      <c r="Q501" s="6"/>
      <c r="R501" s="6"/>
      <c r="S501" s="6"/>
      <c r="T501" s="6"/>
      <c r="U501" s="6"/>
      <c r="V501" s="6"/>
      <c r="W501" s="6"/>
      <c r="X501" s="6"/>
    </row>
    <row r="502" spans="1:24" s="7" customFormat="1" ht="42" x14ac:dyDescent="0.15">
      <c r="A502" s="85">
        <v>1</v>
      </c>
      <c r="B502" s="85" t="s">
        <v>74</v>
      </c>
      <c r="C502" s="85" t="s">
        <v>1296</v>
      </c>
      <c r="D502" s="85" t="s">
        <v>329</v>
      </c>
      <c r="E502" s="86">
        <v>40</v>
      </c>
      <c r="F502" s="85">
        <v>1</v>
      </c>
      <c r="G502" s="86">
        <v>2015</v>
      </c>
      <c r="H502" s="85"/>
      <c r="I502" s="15"/>
      <c r="J502" s="15"/>
      <c r="K502" s="15"/>
      <c r="L502" s="15"/>
      <c r="M502" s="15"/>
      <c r="N502" s="15"/>
      <c r="O502" s="15"/>
      <c r="P502" s="15"/>
      <c r="Q502" s="6"/>
      <c r="R502" s="6"/>
      <c r="S502" s="6"/>
      <c r="T502" s="6"/>
      <c r="U502" s="6"/>
      <c r="V502" s="6"/>
      <c r="W502" s="6"/>
      <c r="X502" s="6"/>
    </row>
    <row r="503" spans="1:24" s="7" customFormat="1" ht="42" x14ac:dyDescent="0.15">
      <c r="A503" s="85">
        <v>1</v>
      </c>
      <c r="B503" s="85" t="s">
        <v>78</v>
      </c>
      <c r="C503" s="85" t="s">
        <v>1295</v>
      </c>
      <c r="D503" s="85" t="s">
        <v>329</v>
      </c>
      <c r="E503" s="86">
        <v>39</v>
      </c>
      <c r="F503" s="85">
        <v>4</v>
      </c>
      <c r="G503" s="86">
        <v>2015</v>
      </c>
      <c r="H503" s="85"/>
      <c r="I503" s="15"/>
      <c r="J503" s="15"/>
      <c r="K503" s="15"/>
      <c r="L503" s="15"/>
      <c r="M503" s="15"/>
      <c r="N503" s="15"/>
      <c r="O503" s="15"/>
      <c r="P503" s="15"/>
      <c r="Q503" s="6"/>
      <c r="R503" s="6"/>
      <c r="S503" s="6"/>
      <c r="T503" s="6"/>
      <c r="U503" s="6"/>
      <c r="V503" s="6"/>
      <c r="W503" s="6"/>
      <c r="X503" s="6"/>
    </row>
    <row r="504" spans="1:24" s="7" customFormat="1" ht="42" x14ac:dyDescent="0.15">
      <c r="A504" s="85">
        <v>1</v>
      </c>
      <c r="B504" s="85" t="s">
        <v>87</v>
      </c>
      <c r="C504" s="85" t="s">
        <v>1294</v>
      </c>
      <c r="D504" s="85" t="s">
        <v>329</v>
      </c>
      <c r="E504" s="86">
        <v>40</v>
      </c>
      <c r="F504" s="85">
        <v>1</v>
      </c>
      <c r="G504" s="86">
        <v>2015</v>
      </c>
      <c r="H504" s="85"/>
      <c r="I504" s="15"/>
      <c r="J504" s="15"/>
      <c r="K504" s="15"/>
      <c r="L504" s="15"/>
      <c r="M504" s="15"/>
      <c r="N504" s="15"/>
      <c r="O504" s="15"/>
      <c r="P504" s="15"/>
      <c r="Q504" s="6"/>
      <c r="R504" s="6"/>
      <c r="S504" s="6"/>
      <c r="T504" s="6"/>
      <c r="U504" s="6"/>
      <c r="V504" s="6"/>
      <c r="W504" s="6"/>
      <c r="X504" s="6"/>
    </row>
    <row r="505" spans="1:24" s="7" customFormat="1" ht="42" x14ac:dyDescent="0.15">
      <c r="A505" s="85">
        <v>1</v>
      </c>
      <c r="B505" s="85" t="s">
        <v>90</v>
      </c>
      <c r="C505" s="85" t="s">
        <v>1293</v>
      </c>
      <c r="D505" s="85" t="s">
        <v>329</v>
      </c>
      <c r="E505" s="86">
        <v>40</v>
      </c>
      <c r="F505" s="85">
        <v>2</v>
      </c>
      <c r="G505" s="86">
        <v>2015</v>
      </c>
      <c r="H505" s="87"/>
      <c r="I505" s="19"/>
      <c r="J505" s="19"/>
      <c r="K505" s="19"/>
      <c r="L505" s="19"/>
      <c r="M505" s="19"/>
      <c r="N505" s="19"/>
      <c r="O505" s="19"/>
      <c r="P505" s="19"/>
      <c r="Q505" s="6"/>
      <c r="R505" s="6"/>
      <c r="S505" s="6"/>
      <c r="T505" s="6"/>
      <c r="U505" s="6"/>
      <c r="V505" s="6"/>
      <c r="W505" s="6"/>
      <c r="X505" s="6"/>
    </row>
    <row r="506" spans="1:24" s="7" customFormat="1" ht="28" x14ac:dyDescent="0.15">
      <c r="A506" s="85">
        <v>1</v>
      </c>
      <c r="B506" s="85" t="s">
        <v>184</v>
      </c>
      <c r="C506" s="85" t="s">
        <v>1292</v>
      </c>
      <c r="D506" s="85" t="s">
        <v>331</v>
      </c>
      <c r="E506" s="86">
        <v>59</v>
      </c>
      <c r="F506" s="85">
        <v>4</v>
      </c>
      <c r="G506" s="78">
        <v>2015</v>
      </c>
      <c r="H506" s="87"/>
      <c r="I506" s="19"/>
      <c r="J506" s="19"/>
      <c r="K506" s="19"/>
      <c r="L506" s="19"/>
      <c r="M506" s="19"/>
      <c r="N506" s="19"/>
      <c r="O506" s="19"/>
      <c r="P506" s="19"/>
      <c r="Q506" s="9"/>
      <c r="R506" s="6"/>
      <c r="S506" s="6"/>
      <c r="T506" s="6"/>
      <c r="U506" s="6"/>
      <c r="V506" s="6"/>
      <c r="W506" s="6"/>
      <c r="X506" s="6"/>
    </row>
    <row r="507" spans="1:24" s="7" customFormat="1" ht="42" x14ac:dyDescent="0.15">
      <c r="A507" s="85">
        <v>1</v>
      </c>
      <c r="B507" s="85" t="s">
        <v>260</v>
      </c>
      <c r="C507" s="85" t="s">
        <v>1291</v>
      </c>
      <c r="D507" s="85" t="s">
        <v>335</v>
      </c>
      <c r="E507" s="78">
        <v>60</v>
      </c>
      <c r="F507" s="78">
        <v>7</v>
      </c>
      <c r="G507" s="78">
        <v>2015</v>
      </c>
      <c r="H507" s="88"/>
      <c r="I507" s="20"/>
      <c r="J507" s="20"/>
      <c r="K507" s="20"/>
      <c r="L507" s="20"/>
      <c r="M507" s="20"/>
      <c r="N507" s="20"/>
      <c r="O507" s="20"/>
      <c r="P507" s="20"/>
      <c r="Q507" s="9"/>
      <c r="R507" s="6"/>
      <c r="S507" s="6"/>
      <c r="T507" s="6"/>
      <c r="U507" s="6"/>
      <c r="V507" s="6"/>
      <c r="W507" s="6"/>
      <c r="X507" s="6"/>
    </row>
    <row r="508" spans="1:24" s="7" customFormat="1" ht="42" x14ac:dyDescent="0.15">
      <c r="A508" s="77">
        <v>1</v>
      </c>
      <c r="B508" s="78" t="s">
        <v>935</v>
      </c>
      <c r="C508" s="78" t="s">
        <v>936</v>
      </c>
      <c r="D508" s="76" t="s">
        <v>341</v>
      </c>
      <c r="E508" s="80">
        <v>52</v>
      </c>
      <c r="F508" s="77">
        <v>3</v>
      </c>
      <c r="G508" s="80">
        <v>2015</v>
      </c>
      <c r="H508" s="76"/>
      <c r="I508" s="26"/>
      <c r="J508" s="26"/>
      <c r="K508" s="26"/>
      <c r="L508" s="26"/>
      <c r="M508" s="26"/>
      <c r="N508" s="26"/>
      <c r="O508" s="26"/>
      <c r="P508"/>
      <c r="Q508"/>
      <c r="R508"/>
      <c r="S508"/>
      <c r="T508"/>
      <c r="U508"/>
      <c r="V508" s="6"/>
      <c r="W508" s="6"/>
      <c r="X508" s="6"/>
    </row>
    <row r="509" spans="1:24" s="7" customFormat="1" ht="28" x14ac:dyDescent="0.15">
      <c r="A509" s="85">
        <v>1</v>
      </c>
      <c r="B509" s="85" t="s">
        <v>407</v>
      </c>
      <c r="C509" s="85" t="s">
        <v>1290</v>
      </c>
      <c r="D509" s="85" t="s">
        <v>327</v>
      </c>
      <c r="E509" s="78">
        <v>43</v>
      </c>
      <c r="F509" s="78">
        <v>2</v>
      </c>
      <c r="G509" s="78">
        <v>2015</v>
      </c>
      <c r="H509" s="88"/>
      <c r="I509" s="20"/>
      <c r="J509" s="20"/>
      <c r="K509" s="20"/>
      <c r="L509" s="20"/>
      <c r="M509" s="20"/>
      <c r="N509" s="20"/>
      <c r="O509" s="20"/>
      <c r="P509" s="20"/>
      <c r="Q509" s="6"/>
      <c r="R509" s="6"/>
      <c r="S509" s="6"/>
      <c r="T509" s="6"/>
      <c r="U509" s="6"/>
      <c r="V509" s="6"/>
      <c r="W509" s="6"/>
      <c r="X509" s="6"/>
    </row>
    <row r="510" spans="1:24" s="7" customFormat="1" ht="16" x14ac:dyDescent="0.15">
      <c r="A510" s="85">
        <v>1</v>
      </c>
      <c r="B510" s="85" t="s">
        <v>196</v>
      </c>
      <c r="C510" s="85" t="s">
        <v>1289</v>
      </c>
      <c r="D510" s="85" t="s">
        <v>327</v>
      </c>
      <c r="E510" s="86">
        <v>43</v>
      </c>
      <c r="F510" s="85">
        <v>2</v>
      </c>
      <c r="G510" s="86">
        <v>2015</v>
      </c>
      <c r="H510" s="88"/>
      <c r="I510" s="20"/>
      <c r="J510" s="20"/>
      <c r="K510" s="20"/>
      <c r="L510" s="20"/>
      <c r="M510" s="20"/>
      <c r="N510" s="20"/>
      <c r="O510" s="20"/>
      <c r="P510" s="20"/>
      <c r="Q510" s="9"/>
      <c r="R510" s="6"/>
      <c r="S510" s="6"/>
      <c r="T510" s="6"/>
      <c r="U510" s="6"/>
      <c r="V510" s="6"/>
      <c r="W510" s="6"/>
      <c r="X510" s="6"/>
    </row>
    <row r="511" spans="1:24" s="7" customFormat="1" ht="28" x14ac:dyDescent="0.15">
      <c r="A511" s="77">
        <v>1</v>
      </c>
      <c r="B511" s="78" t="s">
        <v>820</v>
      </c>
      <c r="C511" s="78" t="s">
        <v>1200</v>
      </c>
      <c r="D511" s="76" t="s">
        <v>340</v>
      </c>
      <c r="E511" s="80">
        <v>22</v>
      </c>
      <c r="F511" s="77">
        <v>6</v>
      </c>
      <c r="G511" s="80">
        <v>2015</v>
      </c>
      <c r="H511" s="76"/>
      <c r="I511" s="26"/>
      <c r="J511" s="26"/>
      <c r="K511" s="26"/>
      <c r="L511" s="26"/>
      <c r="M511" s="26"/>
      <c r="N511" s="26"/>
      <c r="O511" s="26"/>
      <c r="P511"/>
      <c r="Q511"/>
      <c r="R511"/>
      <c r="S511"/>
      <c r="T511"/>
      <c r="U511"/>
      <c r="V511" s="6"/>
      <c r="W511" s="6"/>
      <c r="X511" s="6"/>
    </row>
    <row r="512" spans="1:24" s="7" customFormat="1" ht="42" x14ac:dyDescent="0.15">
      <c r="A512" s="77">
        <v>1</v>
      </c>
      <c r="B512" s="78" t="s">
        <v>821</v>
      </c>
      <c r="C512" s="78" t="s">
        <v>822</v>
      </c>
      <c r="D512" s="76" t="s">
        <v>340</v>
      </c>
      <c r="E512" s="80">
        <v>22</v>
      </c>
      <c r="F512" s="77">
        <v>2</v>
      </c>
      <c r="G512" s="80">
        <v>2015</v>
      </c>
      <c r="H512" s="76"/>
      <c r="I512" s="26"/>
      <c r="J512" s="26"/>
      <c r="K512" s="26"/>
      <c r="L512" s="26"/>
      <c r="M512" s="26"/>
      <c r="N512" s="26"/>
      <c r="O512" s="26"/>
      <c r="P512"/>
      <c r="Q512"/>
      <c r="R512"/>
      <c r="S512"/>
      <c r="T512"/>
      <c r="U512"/>
      <c r="V512" s="6"/>
      <c r="W512" s="6"/>
      <c r="X512" s="6"/>
    </row>
    <row r="513" spans="1:24" s="7" customFormat="1" ht="42" x14ac:dyDescent="0.15">
      <c r="A513" s="77">
        <v>1</v>
      </c>
      <c r="B513" s="78" t="s">
        <v>779</v>
      </c>
      <c r="C513" s="78" t="s">
        <v>780</v>
      </c>
      <c r="D513" s="76" t="s">
        <v>334</v>
      </c>
      <c r="E513" s="80">
        <v>41</v>
      </c>
      <c r="F513" s="77">
        <v>1</v>
      </c>
      <c r="G513" s="80">
        <v>2015</v>
      </c>
      <c r="H513" s="76"/>
      <c r="I513" s="26"/>
      <c r="J513" s="26"/>
      <c r="K513" s="26"/>
      <c r="L513" s="26"/>
      <c r="M513" s="26"/>
      <c r="N513" s="26"/>
      <c r="O513" s="26"/>
      <c r="P513"/>
      <c r="Q513"/>
      <c r="R513"/>
      <c r="S513"/>
      <c r="T513"/>
      <c r="U513"/>
      <c r="V513" s="6"/>
      <c r="W513" s="6"/>
      <c r="X513" s="6"/>
    </row>
    <row r="514" spans="1:24" s="7" customFormat="1" ht="28" x14ac:dyDescent="0.15">
      <c r="A514" s="77">
        <v>1</v>
      </c>
      <c r="B514" s="78" t="s">
        <v>874</v>
      </c>
      <c r="C514" s="78" t="s">
        <v>875</v>
      </c>
      <c r="D514" s="76" t="s">
        <v>332</v>
      </c>
      <c r="E514" s="80">
        <v>24</v>
      </c>
      <c r="F514" s="77">
        <v>4</v>
      </c>
      <c r="G514" s="80">
        <v>2015</v>
      </c>
      <c r="H514" s="76"/>
      <c r="I514" s="26"/>
      <c r="J514" s="26"/>
      <c r="K514" s="26"/>
      <c r="L514" s="26"/>
      <c r="M514" s="26"/>
      <c r="N514" s="26"/>
      <c r="O514" s="26"/>
      <c r="P514"/>
      <c r="Q514"/>
      <c r="R514"/>
      <c r="S514"/>
      <c r="T514"/>
      <c r="U514"/>
      <c r="V514" s="6"/>
      <c r="W514" s="6"/>
      <c r="X514" s="6"/>
    </row>
    <row r="515" spans="1:24" s="7" customFormat="1" ht="42" x14ac:dyDescent="0.15">
      <c r="A515" s="77">
        <v>1</v>
      </c>
      <c r="B515" s="78" t="s">
        <v>876</v>
      </c>
      <c r="C515" s="78" t="s">
        <v>877</v>
      </c>
      <c r="D515" s="76" t="s">
        <v>332</v>
      </c>
      <c r="E515" s="80">
        <v>24</v>
      </c>
      <c r="F515" s="77">
        <v>4</v>
      </c>
      <c r="G515" s="80">
        <v>2015</v>
      </c>
      <c r="H515" s="76"/>
      <c r="I515" s="26"/>
      <c r="J515" s="26"/>
      <c r="K515" s="26"/>
      <c r="L515" s="26"/>
      <c r="M515" s="26"/>
      <c r="N515" s="26"/>
      <c r="O515" s="26"/>
      <c r="P515"/>
      <c r="Q515"/>
      <c r="R515"/>
      <c r="S515"/>
      <c r="T515"/>
      <c r="U515"/>
      <c r="V515" s="6"/>
      <c r="W515" s="6"/>
      <c r="X515" s="6"/>
    </row>
    <row r="516" spans="1:24" s="7" customFormat="1" ht="28" x14ac:dyDescent="0.15">
      <c r="A516" s="77">
        <v>1</v>
      </c>
      <c r="B516" s="78" t="s">
        <v>878</v>
      </c>
      <c r="C516" s="78" t="s">
        <v>879</v>
      </c>
      <c r="D516" s="76" t="s">
        <v>332</v>
      </c>
      <c r="E516" s="80">
        <v>24</v>
      </c>
      <c r="F516" s="77">
        <v>3</v>
      </c>
      <c r="G516" s="80">
        <v>2015</v>
      </c>
      <c r="H516" s="76"/>
      <c r="I516" s="26"/>
      <c r="J516" s="26"/>
      <c r="K516" s="26"/>
      <c r="L516" s="26"/>
      <c r="M516" s="26"/>
      <c r="N516" s="26"/>
      <c r="O516" s="26"/>
      <c r="P516"/>
      <c r="Q516"/>
      <c r="R516"/>
      <c r="S516"/>
      <c r="T516"/>
      <c r="U516"/>
      <c r="V516" s="6"/>
      <c r="W516" s="6"/>
      <c r="X516" s="6"/>
    </row>
    <row r="517" spans="1:24" s="7" customFormat="1" ht="28" x14ac:dyDescent="0.15">
      <c r="A517" s="77">
        <v>1</v>
      </c>
      <c r="B517" s="78" t="s">
        <v>882</v>
      </c>
      <c r="C517" s="78" t="s">
        <v>883</v>
      </c>
      <c r="D517" s="76" t="s">
        <v>332</v>
      </c>
      <c r="E517" s="80">
        <v>24</v>
      </c>
      <c r="F517" s="77">
        <v>1</v>
      </c>
      <c r="G517" s="80">
        <v>2015</v>
      </c>
      <c r="H517" s="76"/>
      <c r="I517" s="26"/>
      <c r="J517" s="26"/>
      <c r="K517" s="26"/>
      <c r="L517" s="26"/>
      <c r="M517" s="26"/>
      <c r="N517" s="26"/>
      <c r="O517" s="26"/>
      <c r="P517"/>
      <c r="Q517"/>
      <c r="R517"/>
      <c r="S517"/>
      <c r="T517"/>
      <c r="U517"/>
      <c r="V517" s="6"/>
      <c r="W517" s="6"/>
      <c r="X517" s="6"/>
    </row>
    <row r="518" spans="1:24" s="7" customFormat="1" ht="42" x14ac:dyDescent="0.15">
      <c r="A518" s="77">
        <v>1</v>
      </c>
      <c r="B518" s="78" t="s">
        <v>812</v>
      </c>
      <c r="C518" s="78" t="s">
        <v>813</v>
      </c>
      <c r="D518" s="76" t="s">
        <v>333</v>
      </c>
      <c r="E518" s="80">
        <v>67</v>
      </c>
      <c r="F518" s="77">
        <v>2</v>
      </c>
      <c r="G518" s="80">
        <v>2015</v>
      </c>
      <c r="H518" s="76"/>
      <c r="I518" s="26"/>
      <c r="J518" s="26"/>
      <c r="K518" s="26"/>
      <c r="L518" s="26"/>
      <c r="M518" s="26"/>
      <c r="N518" s="26"/>
      <c r="O518" s="26"/>
      <c r="P518"/>
      <c r="Q518"/>
      <c r="R518"/>
      <c r="S518"/>
      <c r="T518"/>
      <c r="U518"/>
      <c r="V518" s="6"/>
      <c r="W518" s="6"/>
      <c r="X518" s="6"/>
    </row>
    <row r="519" spans="1:24" s="7" customFormat="1" ht="42" x14ac:dyDescent="0.15">
      <c r="A519" s="85">
        <v>1</v>
      </c>
      <c r="B519" s="85" t="s">
        <v>142</v>
      </c>
      <c r="C519" s="85" t="s">
        <v>1288</v>
      </c>
      <c r="D519" s="85" t="s">
        <v>337</v>
      </c>
      <c r="E519" s="86">
        <v>58</v>
      </c>
      <c r="F519" s="85">
        <v>1</v>
      </c>
      <c r="G519" s="78">
        <v>2014</v>
      </c>
      <c r="H519" s="87"/>
      <c r="I519" s="19"/>
      <c r="J519" s="19"/>
      <c r="K519" s="19"/>
      <c r="L519" s="19"/>
      <c r="M519" s="19"/>
      <c r="N519" s="19"/>
      <c r="O519" s="19"/>
      <c r="P519" s="19"/>
      <c r="Q519" s="9"/>
      <c r="R519" s="10"/>
      <c r="S519" s="10"/>
      <c r="T519" s="10"/>
      <c r="U519" s="10"/>
      <c r="V519" s="6"/>
      <c r="W519" s="6"/>
      <c r="X519" s="6"/>
    </row>
    <row r="520" spans="1:24" s="7" customFormat="1" ht="42" x14ac:dyDescent="0.15">
      <c r="A520" s="85">
        <v>1</v>
      </c>
      <c r="B520" s="85" t="s">
        <v>144</v>
      </c>
      <c r="C520" s="85" t="s">
        <v>1287</v>
      </c>
      <c r="D520" s="85" t="s">
        <v>337</v>
      </c>
      <c r="E520" s="86">
        <v>58</v>
      </c>
      <c r="F520" s="85">
        <v>2</v>
      </c>
      <c r="G520" s="78">
        <v>2014</v>
      </c>
      <c r="H520" s="88"/>
      <c r="I520" s="20"/>
      <c r="J520" s="20"/>
      <c r="K520" s="20"/>
      <c r="L520" s="20"/>
      <c r="M520" s="20"/>
      <c r="N520" s="20"/>
      <c r="O520" s="20"/>
      <c r="P520" s="20"/>
      <c r="Q520" s="9"/>
      <c r="R520" s="6"/>
      <c r="S520" s="6"/>
      <c r="T520" s="6"/>
      <c r="U520" s="6"/>
      <c r="V520" s="6"/>
      <c r="W520" s="6"/>
      <c r="X520" s="6"/>
    </row>
    <row r="521" spans="1:24" s="7" customFormat="1" ht="56" x14ac:dyDescent="0.15">
      <c r="A521" s="85">
        <v>1</v>
      </c>
      <c r="B521" s="85" t="s">
        <v>146</v>
      </c>
      <c r="C521" s="85" t="s">
        <v>1286</v>
      </c>
      <c r="D521" s="85" t="s">
        <v>337</v>
      </c>
      <c r="E521" s="86">
        <v>58</v>
      </c>
      <c r="F521" s="85">
        <v>2</v>
      </c>
      <c r="G521" s="78">
        <v>2014</v>
      </c>
      <c r="H521" s="88"/>
      <c r="I521" s="20"/>
      <c r="J521" s="20"/>
      <c r="K521" s="20"/>
      <c r="L521" s="20"/>
      <c r="M521" s="20"/>
      <c r="N521" s="20"/>
      <c r="O521" s="20"/>
      <c r="P521" s="20"/>
      <c r="Q521" s="10"/>
      <c r="R521" s="6"/>
      <c r="S521" s="6"/>
      <c r="T521" s="6"/>
      <c r="U521" s="6"/>
      <c r="V521" s="6"/>
      <c r="W521" s="6"/>
      <c r="X521" s="6"/>
    </row>
    <row r="522" spans="1:24" s="7" customFormat="1" ht="28" x14ac:dyDescent="0.15">
      <c r="A522" s="85">
        <v>1</v>
      </c>
      <c r="B522" s="85" t="s">
        <v>119</v>
      </c>
      <c r="C522" s="85" t="s">
        <v>1285</v>
      </c>
      <c r="D522" s="85" t="s">
        <v>330</v>
      </c>
      <c r="E522" s="86">
        <v>21</v>
      </c>
      <c r="F522" s="85">
        <v>1</v>
      </c>
      <c r="G522" s="86">
        <v>2014</v>
      </c>
      <c r="H522" s="87"/>
      <c r="I522" s="19"/>
      <c r="J522" s="19"/>
      <c r="K522" s="19"/>
      <c r="L522" s="19"/>
      <c r="M522" s="19"/>
      <c r="N522" s="19"/>
      <c r="O522" s="19"/>
      <c r="P522" s="19"/>
      <c r="Q522" s="6"/>
      <c r="R522" s="6"/>
      <c r="S522" s="6"/>
      <c r="T522" s="6"/>
      <c r="U522" s="6"/>
      <c r="V522" s="6"/>
      <c r="W522" s="6"/>
      <c r="X522" s="6"/>
    </row>
    <row r="523" spans="1:24" s="7" customFormat="1" ht="42" x14ac:dyDescent="0.15">
      <c r="A523" s="85">
        <v>1</v>
      </c>
      <c r="B523" s="85" t="s">
        <v>120</v>
      </c>
      <c r="C523" s="85" t="s">
        <v>1284</v>
      </c>
      <c r="D523" s="85" t="s">
        <v>330</v>
      </c>
      <c r="E523" s="86">
        <v>21</v>
      </c>
      <c r="F523" s="85">
        <v>2</v>
      </c>
      <c r="G523" s="86">
        <v>2014</v>
      </c>
      <c r="H523" s="87"/>
      <c r="I523" s="19"/>
      <c r="J523" s="19"/>
      <c r="K523" s="19"/>
      <c r="L523" s="19"/>
      <c r="M523" s="19"/>
      <c r="N523" s="19"/>
      <c r="O523" s="19"/>
      <c r="P523" s="19"/>
      <c r="Q523" s="6"/>
      <c r="R523" s="6"/>
      <c r="S523" s="6"/>
      <c r="T523" s="6"/>
      <c r="U523" s="6"/>
      <c r="V523" s="6"/>
      <c r="W523" s="6"/>
      <c r="X523" s="6"/>
    </row>
    <row r="524" spans="1:24" s="7" customFormat="1" ht="28" x14ac:dyDescent="0.15">
      <c r="A524" s="85">
        <v>1</v>
      </c>
      <c r="B524" s="85" t="s">
        <v>271</v>
      </c>
      <c r="C524" s="85" t="s">
        <v>396</v>
      </c>
      <c r="D524" s="85" t="s">
        <v>325</v>
      </c>
      <c r="E524" s="78">
        <v>93</v>
      </c>
      <c r="F524" s="78">
        <v>1</v>
      </c>
      <c r="G524" s="78">
        <v>2014</v>
      </c>
      <c r="H524" s="87"/>
      <c r="I524" s="19"/>
      <c r="J524" s="19"/>
      <c r="K524" s="19"/>
      <c r="L524" s="19"/>
      <c r="M524" s="19"/>
      <c r="N524" s="19"/>
      <c r="O524" s="19"/>
      <c r="P524" s="19"/>
      <c r="Q524" s="9"/>
      <c r="R524" s="6"/>
      <c r="S524" s="6"/>
      <c r="T524" s="6"/>
      <c r="U524" s="6"/>
      <c r="V524" s="6"/>
      <c r="W524" s="6"/>
      <c r="X524" s="6"/>
    </row>
    <row r="525" spans="1:24" s="7" customFormat="1" ht="28" x14ac:dyDescent="0.15">
      <c r="A525" s="85">
        <v>1</v>
      </c>
      <c r="B525" s="85" t="s">
        <v>307</v>
      </c>
      <c r="C525" s="85" t="s">
        <v>675</v>
      </c>
      <c r="D525" s="85" t="s">
        <v>325</v>
      </c>
      <c r="E525" s="78">
        <v>93</v>
      </c>
      <c r="F525" s="78">
        <v>2</v>
      </c>
      <c r="G525" s="78">
        <v>2014</v>
      </c>
      <c r="H525" s="87"/>
      <c r="I525" s="19"/>
      <c r="J525" s="19"/>
      <c r="K525" s="19"/>
      <c r="L525" s="19"/>
      <c r="M525" s="19"/>
      <c r="N525" s="19"/>
      <c r="O525" s="19"/>
      <c r="P525" s="19"/>
      <c r="Q525" s="9"/>
      <c r="R525" s="6"/>
      <c r="S525" s="6"/>
      <c r="T525" s="6"/>
      <c r="U525" s="6"/>
      <c r="V525" s="6"/>
      <c r="W525" s="6"/>
      <c r="X525" s="6"/>
    </row>
    <row r="526" spans="1:24" s="7" customFormat="1" ht="42" x14ac:dyDescent="0.15">
      <c r="A526" s="85">
        <v>1</v>
      </c>
      <c r="B526" s="85" t="s">
        <v>11</v>
      </c>
      <c r="C526" s="85" t="s">
        <v>676</v>
      </c>
      <c r="D526" s="85" t="s">
        <v>325</v>
      </c>
      <c r="E526" s="78">
        <v>93</v>
      </c>
      <c r="F526" s="78">
        <v>4</v>
      </c>
      <c r="G526" s="78">
        <v>2014</v>
      </c>
      <c r="H526" s="87"/>
      <c r="I526" s="19"/>
      <c r="J526" s="19"/>
      <c r="K526" s="19"/>
      <c r="L526" s="19"/>
      <c r="M526" s="19"/>
      <c r="N526" s="19"/>
      <c r="O526" s="19"/>
      <c r="P526" s="19"/>
      <c r="Q526" s="9"/>
      <c r="R526" s="10"/>
      <c r="S526" s="10"/>
      <c r="T526" s="10"/>
      <c r="U526" s="10"/>
      <c r="V526" s="6"/>
      <c r="W526" s="6"/>
      <c r="X526" s="6"/>
    </row>
    <row r="527" spans="1:24" s="7" customFormat="1" ht="28" x14ac:dyDescent="0.15">
      <c r="A527" s="85">
        <v>1</v>
      </c>
      <c r="B527" s="85" t="s">
        <v>304</v>
      </c>
      <c r="C527" s="85" t="s">
        <v>677</v>
      </c>
      <c r="D527" s="85" t="s">
        <v>325</v>
      </c>
      <c r="E527" s="78">
        <v>93</v>
      </c>
      <c r="F527" s="78">
        <v>4</v>
      </c>
      <c r="G527" s="78">
        <v>2014</v>
      </c>
      <c r="H527" s="88"/>
      <c r="I527" s="20"/>
      <c r="J527" s="20"/>
      <c r="K527" s="20"/>
      <c r="L527" s="20"/>
      <c r="M527" s="20"/>
      <c r="N527" s="20"/>
      <c r="O527" s="20"/>
      <c r="P527" s="20"/>
      <c r="Q527" s="9"/>
      <c r="R527" s="9"/>
      <c r="S527" s="9"/>
      <c r="T527" s="9"/>
      <c r="U527" s="9"/>
      <c r="V527" s="6"/>
      <c r="W527" s="6"/>
      <c r="X527" s="6"/>
    </row>
    <row r="528" spans="1:24" s="7" customFormat="1" ht="42" x14ac:dyDescent="0.15">
      <c r="A528" s="85">
        <v>1</v>
      </c>
      <c r="B528" s="85" t="s">
        <v>13</v>
      </c>
      <c r="C528" s="85" t="s">
        <v>678</v>
      </c>
      <c r="D528" s="85" t="s">
        <v>325</v>
      </c>
      <c r="E528" s="78">
        <v>93</v>
      </c>
      <c r="F528" s="78">
        <v>4</v>
      </c>
      <c r="G528" s="78">
        <v>2014</v>
      </c>
      <c r="H528" s="87"/>
      <c r="I528" s="19"/>
      <c r="J528" s="19"/>
      <c r="K528" s="19"/>
      <c r="L528" s="19"/>
      <c r="M528" s="19"/>
      <c r="N528" s="19"/>
      <c r="O528" s="19"/>
      <c r="P528" s="19"/>
      <c r="Q528" s="9"/>
      <c r="R528" s="6"/>
      <c r="S528" s="6"/>
      <c r="T528" s="6"/>
      <c r="U528" s="6"/>
      <c r="V528"/>
      <c r="W528"/>
      <c r="X528"/>
    </row>
    <row r="529" spans="1:24" s="7" customFormat="1" ht="28" x14ac:dyDescent="0.15">
      <c r="A529" s="85">
        <v>1</v>
      </c>
      <c r="B529" s="85" t="s">
        <v>302</v>
      </c>
      <c r="C529" s="85" t="s">
        <v>679</v>
      </c>
      <c r="D529" s="85" t="s">
        <v>325</v>
      </c>
      <c r="E529" s="78">
        <v>93</v>
      </c>
      <c r="F529" s="78">
        <v>5</v>
      </c>
      <c r="G529" s="78">
        <v>2014</v>
      </c>
      <c r="H529" s="87"/>
      <c r="I529" s="19"/>
      <c r="J529" s="19"/>
      <c r="K529" s="19"/>
      <c r="L529" s="19"/>
      <c r="M529" s="19"/>
      <c r="N529" s="19"/>
      <c r="O529" s="19"/>
      <c r="P529" s="19"/>
      <c r="Q529" s="9"/>
      <c r="R529" s="6"/>
      <c r="S529" s="6"/>
      <c r="T529" s="6"/>
      <c r="U529" s="6"/>
      <c r="V529"/>
      <c r="W529"/>
      <c r="X529"/>
    </row>
    <row r="530" spans="1:24" s="7" customFormat="1" ht="42" x14ac:dyDescent="0.15">
      <c r="A530" s="78">
        <v>1</v>
      </c>
      <c r="B530" s="85" t="s">
        <v>270</v>
      </c>
      <c r="C530" s="85" t="s">
        <v>397</v>
      </c>
      <c r="D530" s="85" t="s">
        <v>325</v>
      </c>
      <c r="E530" s="86" t="s">
        <v>12</v>
      </c>
      <c r="F530" s="85" t="s">
        <v>4</v>
      </c>
      <c r="G530" s="78">
        <v>2014</v>
      </c>
      <c r="H530" s="85"/>
      <c r="I530" s="15"/>
      <c r="J530" s="15"/>
      <c r="K530" s="15"/>
      <c r="L530" s="15"/>
      <c r="M530" s="15"/>
      <c r="N530" s="15"/>
      <c r="O530" s="15"/>
      <c r="P530" s="15"/>
      <c r="Q530" s="6"/>
      <c r="R530" s="6"/>
      <c r="S530" s="6"/>
      <c r="T530" s="6"/>
      <c r="U530" s="6"/>
      <c r="V530"/>
      <c r="W530"/>
      <c r="X530"/>
    </row>
    <row r="531" spans="1:24" s="7" customFormat="1" ht="28" x14ac:dyDescent="0.15">
      <c r="A531" s="78">
        <v>1</v>
      </c>
      <c r="B531" s="85" t="s">
        <v>306</v>
      </c>
      <c r="C531" s="85" t="s">
        <v>637</v>
      </c>
      <c r="D531" s="85" t="s">
        <v>325</v>
      </c>
      <c r="E531" s="86" t="s">
        <v>12</v>
      </c>
      <c r="F531" s="85" t="s">
        <v>4</v>
      </c>
      <c r="G531" s="78">
        <v>2014</v>
      </c>
      <c r="H531" s="85"/>
      <c r="I531" s="15"/>
      <c r="J531" s="15"/>
      <c r="K531" s="15"/>
      <c r="L531" s="15"/>
      <c r="M531" s="15"/>
      <c r="N531" s="15"/>
      <c r="O531" s="15"/>
      <c r="P531" s="15"/>
      <c r="Q531" s="10"/>
      <c r="R531" s="6"/>
      <c r="S531" s="6"/>
      <c r="T531" s="6"/>
      <c r="U531" s="6"/>
      <c r="V531"/>
      <c r="W531"/>
      <c r="X531"/>
    </row>
    <row r="532" spans="1:24" s="7" customFormat="1" ht="28" x14ac:dyDescent="0.15">
      <c r="A532" s="78">
        <v>1</v>
      </c>
      <c r="B532" s="85" t="s">
        <v>305</v>
      </c>
      <c r="C532" s="85" t="s">
        <v>636</v>
      </c>
      <c r="D532" s="85" t="s">
        <v>325</v>
      </c>
      <c r="E532" s="86" t="s">
        <v>12</v>
      </c>
      <c r="F532" s="85" t="s">
        <v>1</v>
      </c>
      <c r="G532" s="78">
        <v>2014</v>
      </c>
      <c r="H532" s="85"/>
      <c r="I532" s="15"/>
      <c r="J532" s="15"/>
      <c r="K532" s="15"/>
      <c r="L532" s="15"/>
      <c r="M532" s="15"/>
      <c r="N532" s="15"/>
      <c r="O532" s="15"/>
      <c r="P532" s="15"/>
      <c r="Q532" s="6"/>
      <c r="R532" s="6"/>
      <c r="S532" s="6"/>
      <c r="T532" s="6"/>
      <c r="U532" s="6"/>
      <c r="V532"/>
      <c r="W532"/>
      <c r="X532"/>
    </row>
    <row r="533" spans="1:24" s="7" customFormat="1" ht="28" x14ac:dyDescent="0.15">
      <c r="A533" s="78">
        <v>1</v>
      </c>
      <c r="B533" s="85" t="s">
        <v>303</v>
      </c>
      <c r="C533" s="85" t="s">
        <v>635</v>
      </c>
      <c r="D533" s="85" t="s">
        <v>325</v>
      </c>
      <c r="E533" s="86" t="s">
        <v>12</v>
      </c>
      <c r="F533" s="85" t="s">
        <v>8</v>
      </c>
      <c r="G533" s="78">
        <v>2014</v>
      </c>
      <c r="H533" s="85"/>
      <c r="I533" s="15"/>
      <c r="J533" s="15"/>
      <c r="K533" s="15"/>
      <c r="L533" s="15"/>
      <c r="M533" s="15"/>
      <c r="N533" s="15"/>
      <c r="O533" s="15"/>
      <c r="P533" s="15"/>
      <c r="Q533" s="6"/>
      <c r="R533" s="6"/>
      <c r="S533" s="6"/>
      <c r="T533" s="6"/>
      <c r="U533" s="6"/>
      <c r="V533"/>
      <c r="W533"/>
      <c r="X533"/>
    </row>
    <row r="534" spans="1:24" s="7" customFormat="1" ht="42" x14ac:dyDescent="0.15">
      <c r="A534" s="78">
        <v>1</v>
      </c>
      <c r="B534" s="85" t="s">
        <v>33</v>
      </c>
      <c r="C534" s="85" t="s">
        <v>634</v>
      </c>
      <c r="D534" s="85" t="s">
        <v>325</v>
      </c>
      <c r="E534" s="86" t="s">
        <v>12</v>
      </c>
      <c r="F534" s="85" t="s">
        <v>8</v>
      </c>
      <c r="G534" s="78">
        <v>2014</v>
      </c>
      <c r="H534" s="85"/>
      <c r="I534" s="15"/>
      <c r="J534" s="15"/>
      <c r="K534" s="15"/>
      <c r="L534" s="15"/>
      <c r="M534" s="15"/>
      <c r="N534" s="15"/>
      <c r="O534" s="15"/>
      <c r="P534" s="15"/>
      <c r="Q534" s="6"/>
      <c r="R534" s="6"/>
      <c r="S534" s="6"/>
      <c r="T534" s="6"/>
      <c r="U534" s="6"/>
      <c r="V534"/>
      <c r="W534"/>
      <c r="X534"/>
    </row>
    <row r="535" spans="1:24" s="7" customFormat="1" ht="28" x14ac:dyDescent="0.15">
      <c r="A535" s="78">
        <v>1</v>
      </c>
      <c r="B535" s="85" t="s">
        <v>14</v>
      </c>
      <c r="C535" s="85" t="s">
        <v>633</v>
      </c>
      <c r="D535" s="85" t="s">
        <v>325</v>
      </c>
      <c r="E535" s="86" t="s">
        <v>12</v>
      </c>
      <c r="F535" s="85" t="s">
        <v>9</v>
      </c>
      <c r="G535" s="78">
        <v>2014</v>
      </c>
      <c r="H535" s="85"/>
      <c r="I535" s="15"/>
      <c r="J535" s="15"/>
      <c r="K535" s="15"/>
      <c r="L535" s="15"/>
      <c r="M535" s="15"/>
      <c r="N535" s="15"/>
      <c r="O535" s="15"/>
      <c r="P535" s="15"/>
      <c r="Q535" s="6"/>
      <c r="R535" s="6"/>
      <c r="S535" s="6"/>
      <c r="T535" s="6"/>
      <c r="U535" s="6"/>
      <c r="V535"/>
      <c r="W535"/>
      <c r="X535"/>
    </row>
    <row r="536" spans="1:24" s="7" customFormat="1" ht="42" x14ac:dyDescent="0.15">
      <c r="A536" s="78">
        <v>1</v>
      </c>
      <c r="B536" s="85" t="s">
        <v>301</v>
      </c>
      <c r="C536" s="85" t="s">
        <v>632</v>
      </c>
      <c r="D536" s="85" t="s">
        <v>325</v>
      </c>
      <c r="E536" s="86" t="s">
        <v>12</v>
      </c>
      <c r="F536" s="85" t="s">
        <v>5</v>
      </c>
      <c r="G536" s="78">
        <v>2014</v>
      </c>
      <c r="H536" s="85"/>
      <c r="I536" s="15"/>
      <c r="J536" s="15"/>
      <c r="K536" s="15"/>
      <c r="L536" s="15"/>
      <c r="M536" s="15"/>
      <c r="N536" s="15"/>
      <c r="O536" s="15"/>
      <c r="P536" s="15"/>
      <c r="Q536" s="6"/>
      <c r="R536" s="6"/>
      <c r="S536" s="6"/>
      <c r="T536" s="6"/>
      <c r="U536" s="6"/>
      <c r="V536"/>
      <c r="W536"/>
      <c r="X536"/>
    </row>
    <row r="537" spans="1:24" s="7" customFormat="1" ht="16" x14ac:dyDescent="0.15">
      <c r="A537" s="85">
        <v>1</v>
      </c>
      <c r="B537" s="85" t="s">
        <v>1201</v>
      </c>
      <c r="C537" s="85" t="s">
        <v>1202</v>
      </c>
      <c r="D537" s="85" t="s">
        <v>326</v>
      </c>
      <c r="E537" s="86">
        <v>208</v>
      </c>
      <c r="F537" s="85"/>
      <c r="G537" s="78">
        <v>2014</v>
      </c>
      <c r="H537" s="87"/>
      <c r="I537" s="19"/>
      <c r="J537" s="19"/>
      <c r="K537" s="19"/>
      <c r="L537" s="19"/>
      <c r="M537" s="19"/>
      <c r="N537" s="19"/>
      <c r="O537" s="19"/>
      <c r="P537" s="19"/>
      <c r="Q537" s="9"/>
      <c r="R537" s="9"/>
      <c r="S537" s="9"/>
      <c r="T537" s="9"/>
      <c r="U537" s="9"/>
      <c r="V537"/>
      <c r="W537"/>
      <c r="X537"/>
    </row>
    <row r="538" spans="1:24" s="7" customFormat="1" ht="16" x14ac:dyDescent="0.15">
      <c r="A538" s="85">
        <v>1</v>
      </c>
      <c r="B538" s="85" t="s">
        <v>363</v>
      </c>
      <c r="C538" s="85" t="s">
        <v>647</v>
      </c>
      <c r="D538" s="85" t="s">
        <v>326</v>
      </c>
      <c r="E538" s="86">
        <v>206</v>
      </c>
      <c r="F538" s="85"/>
      <c r="G538" s="78">
        <v>2014</v>
      </c>
      <c r="H538" s="87"/>
      <c r="I538" s="19"/>
      <c r="J538" s="19"/>
      <c r="K538" s="19"/>
      <c r="L538" s="19"/>
      <c r="M538" s="19"/>
      <c r="N538" s="19"/>
      <c r="O538" s="19"/>
      <c r="P538" s="19"/>
      <c r="Q538" s="9"/>
      <c r="R538" s="6"/>
      <c r="S538" s="6"/>
      <c r="T538" s="6"/>
      <c r="U538" s="6"/>
      <c r="V538"/>
      <c r="W538"/>
      <c r="X538"/>
    </row>
    <row r="539" spans="1:24" s="7" customFormat="1" ht="16" x14ac:dyDescent="0.15">
      <c r="A539" s="85">
        <v>1</v>
      </c>
      <c r="B539" s="85" t="s">
        <v>364</v>
      </c>
      <c r="C539" s="85" t="s">
        <v>648</v>
      </c>
      <c r="D539" s="85" t="s">
        <v>326</v>
      </c>
      <c r="E539" s="86">
        <v>206</v>
      </c>
      <c r="F539" s="85"/>
      <c r="G539" s="78">
        <v>2014</v>
      </c>
      <c r="H539" s="87"/>
      <c r="I539" s="19"/>
      <c r="J539" s="19"/>
      <c r="K539" s="19"/>
      <c r="L539" s="19"/>
      <c r="M539" s="19"/>
      <c r="N539" s="19"/>
      <c r="O539" s="19"/>
      <c r="P539" s="19"/>
      <c r="Q539" s="6"/>
      <c r="R539" s="6"/>
      <c r="S539" s="6"/>
      <c r="T539" s="6"/>
      <c r="U539" s="6"/>
      <c r="V539"/>
      <c r="W539"/>
      <c r="X539"/>
    </row>
    <row r="540" spans="1:24" s="7" customFormat="1" ht="16" x14ac:dyDescent="0.15">
      <c r="A540" s="85">
        <v>1</v>
      </c>
      <c r="B540" s="85" t="s">
        <v>365</v>
      </c>
      <c r="C540" s="85" t="s">
        <v>1203</v>
      </c>
      <c r="D540" s="85" t="s">
        <v>326</v>
      </c>
      <c r="E540" s="86">
        <v>204</v>
      </c>
      <c r="F540" s="85"/>
      <c r="G540" s="78">
        <v>2014</v>
      </c>
      <c r="H540" s="87"/>
      <c r="I540" s="19"/>
      <c r="J540" s="19"/>
      <c r="K540" s="19"/>
      <c r="L540" s="19"/>
      <c r="M540" s="19"/>
      <c r="N540" s="19"/>
      <c r="O540" s="19"/>
      <c r="P540" s="19"/>
      <c r="Q540" s="6"/>
      <c r="R540" s="6"/>
      <c r="S540" s="6"/>
      <c r="T540" s="6"/>
      <c r="U540" s="6"/>
      <c r="V540"/>
      <c r="W540"/>
      <c r="X540"/>
    </row>
    <row r="541" spans="1:24" s="7" customFormat="1" ht="42" x14ac:dyDescent="0.15">
      <c r="A541" s="85">
        <v>1</v>
      </c>
      <c r="B541" s="85" t="s">
        <v>203</v>
      </c>
      <c r="C541" s="85" t="s">
        <v>1281</v>
      </c>
      <c r="D541" s="85" t="s">
        <v>336</v>
      </c>
      <c r="E541" s="86">
        <v>20</v>
      </c>
      <c r="F541" s="85">
        <v>3</v>
      </c>
      <c r="G541" s="86">
        <v>2014</v>
      </c>
      <c r="H541" s="87"/>
      <c r="I541" s="19"/>
      <c r="J541" s="19"/>
      <c r="K541" s="19"/>
      <c r="L541" s="19"/>
      <c r="M541" s="19"/>
      <c r="N541" s="19"/>
      <c r="O541" s="19"/>
      <c r="P541" s="19"/>
      <c r="Q541" s="6"/>
      <c r="R541" s="6"/>
      <c r="S541" s="6"/>
      <c r="T541" s="6"/>
      <c r="U541" s="6"/>
      <c r="V541"/>
      <c r="W541"/>
      <c r="X541"/>
    </row>
    <row r="542" spans="1:24" s="7" customFormat="1" ht="28" x14ac:dyDescent="0.15">
      <c r="A542" s="85">
        <v>1</v>
      </c>
      <c r="B542" s="85" t="s">
        <v>212</v>
      </c>
      <c r="C542" s="85" t="s">
        <v>1204</v>
      </c>
      <c r="D542" s="85" t="s">
        <v>328</v>
      </c>
      <c r="E542" s="86">
        <v>90</v>
      </c>
      <c r="F542" s="85">
        <v>4</v>
      </c>
      <c r="G542" s="78">
        <v>2014</v>
      </c>
      <c r="H542" s="87"/>
      <c r="I542" s="19"/>
      <c r="J542" s="19"/>
      <c r="K542" s="19"/>
      <c r="L542" s="19"/>
      <c r="M542" s="19"/>
      <c r="N542" s="19"/>
      <c r="O542" s="19"/>
      <c r="P542" s="19"/>
      <c r="Q542" s="6"/>
      <c r="R542" s="6"/>
      <c r="S542" s="6"/>
      <c r="T542" s="6"/>
      <c r="U542" s="6"/>
      <c r="V542"/>
      <c r="W542"/>
      <c r="X542"/>
    </row>
    <row r="543" spans="1:24" s="7" customFormat="1" ht="16" x14ac:dyDescent="0.15">
      <c r="A543" s="85">
        <v>1</v>
      </c>
      <c r="B543" s="85" t="s">
        <v>237</v>
      </c>
      <c r="C543" s="85" t="s">
        <v>1205</v>
      </c>
      <c r="D543" s="85" t="s">
        <v>328</v>
      </c>
      <c r="E543" s="78">
        <v>90</v>
      </c>
      <c r="F543" s="78">
        <v>3</v>
      </c>
      <c r="G543" s="78">
        <v>2014</v>
      </c>
      <c r="H543" s="87"/>
      <c r="I543" s="19"/>
      <c r="J543" s="19"/>
      <c r="K543" s="19"/>
      <c r="L543" s="19"/>
      <c r="M543" s="19"/>
      <c r="N543" s="19"/>
      <c r="O543" s="19"/>
      <c r="P543" s="19"/>
      <c r="Q543" s="6"/>
      <c r="R543" s="6"/>
      <c r="S543" s="6"/>
      <c r="T543" s="6"/>
      <c r="U543" s="6"/>
      <c r="V543"/>
      <c r="W543"/>
      <c r="X543"/>
    </row>
    <row r="544" spans="1:24" s="7" customFormat="1" ht="16" x14ac:dyDescent="0.15">
      <c r="A544" s="85">
        <v>1</v>
      </c>
      <c r="B544" s="85" t="s">
        <v>239</v>
      </c>
      <c r="C544" s="85" t="s">
        <v>1206</v>
      </c>
      <c r="D544" s="85" t="s">
        <v>328</v>
      </c>
      <c r="E544" s="78">
        <v>90</v>
      </c>
      <c r="F544" s="78">
        <v>1</v>
      </c>
      <c r="G544" s="78">
        <v>2014</v>
      </c>
      <c r="H544" s="87"/>
      <c r="I544" s="19"/>
      <c r="J544" s="19"/>
      <c r="K544" s="19"/>
      <c r="L544" s="19"/>
      <c r="M544" s="19"/>
      <c r="N544" s="19"/>
      <c r="O544" s="19"/>
      <c r="P544" s="19"/>
      <c r="Q544" s="10"/>
      <c r="R544" s="6"/>
      <c r="S544" s="6"/>
      <c r="T544" s="6"/>
      <c r="U544" s="6"/>
      <c r="V544"/>
      <c r="W544"/>
      <c r="X544"/>
    </row>
    <row r="545" spans="1:24" s="7" customFormat="1" ht="28" x14ac:dyDescent="0.15">
      <c r="A545" s="76">
        <v>1</v>
      </c>
      <c r="B545" s="78" t="s">
        <v>959</v>
      </c>
      <c r="C545" s="78" t="s">
        <v>960</v>
      </c>
      <c r="D545" s="76" t="s">
        <v>328</v>
      </c>
      <c r="E545" s="80">
        <v>90</v>
      </c>
      <c r="F545" s="77">
        <v>3</v>
      </c>
      <c r="G545" s="80">
        <v>2014</v>
      </c>
      <c r="H545" s="76"/>
      <c r="I545" s="26"/>
      <c r="J545" s="26"/>
      <c r="K545" s="26"/>
      <c r="L545" s="26"/>
      <c r="M545" s="26"/>
      <c r="N545" s="26"/>
      <c r="O545" s="26"/>
      <c r="P545"/>
      <c r="Q545"/>
      <c r="R545"/>
      <c r="S545"/>
      <c r="T545"/>
      <c r="U545"/>
      <c r="V545"/>
      <c r="W545"/>
      <c r="X545"/>
    </row>
    <row r="546" spans="1:24" s="7" customFormat="1" ht="28" x14ac:dyDescent="0.15">
      <c r="A546" s="85">
        <v>1</v>
      </c>
      <c r="B546" s="85" t="s">
        <v>15</v>
      </c>
      <c r="C546" s="85" t="s">
        <v>381</v>
      </c>
      <c r="D546" s="85" t="s">
        <v>378</v>
      </c>
      <c r="E546" s="78">
        <v>68</v>
      </c>
      <c r="F546" s="78">
        <v>4</v>
      </c>
      <c r="G546" s="86">
        <v>2014</v>
      </c>
      <c r="H546" s="87"/>
      <c r="I546" s="19"/>
      <c r="J546" s="19"/>
      <c r="K546" s="19"/>
      <c r="L546" s="19"/>
      <c r="M546" s="19"/>
      <c r="N546" s="19"/>
      <c r="O546" s="19"/>
      <c r="P546" s="19"/>
      <c r="Q546" s="6"/>
      <c r="R546" s="6"/>
      <c r="S546" s="6"/>
      <c r="T546" s="6"/>
      <c r="U546" s="6"/>
      <c r="V546"/>
      <c r="W546"/>
      <c r="X546"/>
    </row>
    <row r="547" spans="1:24" s="7" customFormat="1" ht="28" x14ac:dyDescent="0.15">
      <c r="A547" s="77">
        <v>1</v>
      </c>
      <c r="B547" s="78" t="s">
        <v>793</v>
      </c>
      <c r="C547" s="78" t="s">
        <v>792</v>
      </c>
      <c r="D547" s="76" t="s">
        <v>378</v>
      </c>
      <c r="E547" s="80">
        <v>68</v>
      </c>
      <c r="F547" s="76">
        <v>3</v>
      </c>
      <c r="G547" s="80">
        <v>2014</v>
      </c>
      <c r="H547" s="76"/>
      <c r="I547" s="26"/>
      <c r="J547" s="26"/>
      <c r="K547" s="26"/>
      <c r="L547" s="26"/>
      <c r="M547" s="26"/>
      <c r="N547" s="26"/>
      <c r="O547" s="26"/>
      <c r="P547"/>
      <c r="Q547"/>
      <c r="R547"/>
      <c r="S547"/>
      <c r="T547"/>
      <c r="U547"/>
      <c r="V547"/>
      <c r="W547"/>
      <c r="X547"/>
    </row>
    <row r="548" spans="1:24" s="7" customFormat="1" ht="28" x14ac:dyDescent="0.15">
      <c r="A548" s="85">
        <v>1</v>
      </c>
      <c r="B548" s="85" t="s">
        <v>72</v>
      </c>
      <c r="C548" s="85" t="s">
        <v>534</v>
      </c>
      <c r="D548" s="85" t="s">
        <v>329</v>
      </c>
      <c r="E548" s="86">
        <v>39</v>
      </c>
      <c r="F548" s="85">
        <v>3</v>
      </c>
      <c r="G548" s="78">
        <v>2014</v>
      </c>
      <c r="H548" s="85"/>
      <c r="I548" s="15"/>
      <c r="J548" s="15"/>
      <c r="K548" s="15"/>
      <c r="L548" s="15"/>
      <c r="M548" s="15"/>
      <c r="N548" s="15"/>
      <c r="O548" s="15"/>
      <c r="P548" s="15"/>
      <c r="Q548" s="9"/>
      <c r="R548" s="6"/>
      <c r="S548" s="6"/>
      <c r="T548" s="6"/>
      <c r="U548" s="6"/>
      <c r="V548"/>
      <c r="W548"/>
      <c r="X548"/>
    </row>
    <row r="549" spans="1:24" s="7" customFormat="1" ht="56" x14ac:dyDescent="0.15">
      <c r="A549" s="85">
        <v>1</v>
      </c>
      <c r="B549" s="85" t="s">
        <v>192</v>
      </c>
      <c r="C549" s="85" t="s">
        <v>1282</v>
      </c>
      <c r="D549" s="85" t="s">
        <v>331</v>
      </c>
      <c r="E549" s="86">
        <v>58</v>
      </c>
      <c r="F549" s="85">
        <v>2</v>
      </c>
      <c r="G549" s="78">
        <v>2014</v>
      </c>
      <c r="H549" s="87"/>
      <c r="I549" s="19"/>
      <c r="J549" s="19"/>
      <c r="K549" s="19"/>
      <c r="L549" s="19"/>
      <c r="M549" s="19"/>
      <c r="N549" s="19"/>
      <c r="O549" s="19"/>
      <c r="P549" s="19"/>
      <c r="Q549" s="9"/>
      <c r="R549" s="6"/>
      <c r="S549" s="6"/>
      <c r="T549" s="6"/>
      <c r="U549" s="6"/>
      <c r="V549"/>
      <c r="W549"/>
      <c r="X549"/>
    </row>
    <row r="550" spans="1:24" s="7" customFormat="1" ht="28" x14ac:dyDescent="0.15">
      <c r="A550" s="76">
        <v>1</v>
      </c>
      <c r="B550" s="78" t="s">
        <v>951</v>
      </c>
      <c r="C550" s="78" t="s">
        <v>952</v>
      </c>
      <c r="D550" s="76" t="s">
        <v>338</v>
      </c>
      <c r="E550" s="80">
        <v>16</v>
      </c>
      <c r="F550" s="77">
        <v>4</v>
      </c>
      <c r="G550" s="80">
        <v>2014</v>
      </c>
      <c r="H550" s="76"/>
      <c r="I550" s="26"/>
      <c r="J550" s="26"/>
      <c r="K550" s="26"/>
      <c r="L550" s="26"/>
      <c r="M550" s="26"/>
      <c r="N550" s="26"/>
      <c r="O550" s="26"/>
      <c r="P550"/>
      <c r="Q550"/>
      <c r="R550"/>
      <c r="S550"/>
      <c r="T550"/>
      <c r="U550"/>
      <c r="V550"/>
      <c r="W550"/>
      <c r="X550"/>
    </row>
    <row r="551" spans="1:24" ht="16" x14ac:dyDescent="0.15">
      <c r="A551" s="85">
        <v>1</v>
      </c>
      <c r="B551" s="85" t="s">
        <v>406</v>
      </c>
      <c r="C551" s="85" t="s">
        <v>1283</v>
      </c>
      <c r="D551" s="85" t="s">
        <v>327</v>
      </c>
      <c r="E551" s="78">
        <v>43</v>
      </c>
      <c r="F551" s="78">
        <v>1</v>
      </c>
      <c r="G551" s="78">
        <v>2014</v>
      </c>
      <c r="H551" s="87"/>
      <c r="I551" s="19"/>
      <c r="J551" s="19"/>
      <c r="K551" s="19"/>
      <c r="L551" s="19"/>
      <c r="M551" s="19"/>
      <c r="N551" s="19"/>
      <c r="O551" s="19"/>
      <c r="P551" s="19"/>
      <c r="Q551" s="9"/>
      <c r="R551" s="6"/>
      <c r="S551" s="6"/>
      <c r="T551" s="6"/>
      <c r="U551" s="6"/>
    </row>
    <row r="552" spans="1:24" ht="42" x14ac:dyDescent="0.15">
      <c r="A552" s="77">
        <v>1</v>
      </c>
      <c r="B552" s="78" t="s">
        <v>823</v>
      </c>
      <c r="C552" s="78" t="s">
        <v>824</v>
      </c>
      <c r="D552" s="76" t="s">
        <v>340</v>
      </c>
      <c r="E552" s="80">
        <v>21</v>
      </c>
      <c r="F552" s="77">
        <v>1</v>
      </c>
      <c r="G552" s="80">
        <v>2014</v>
      </c>
      <c r="H552" s="76"/>
      <c r="I552" s="26"/>
      <c r="J552" s="26"/>
      <c r="K552" s="26"/>
      <c r="L552" s="26"/>
      <c r="M552" s="26"/>
      <c r="N552" s="26"/>
      <c r="O552" s="26"/>
    </row>
    <row r="553" spans="1:24" ht="28" x14ac:dyDescent="0.15">
      <c r="A553" s="77">
        <v>1</v>
      </c>
      <c r="B553" s="78" t="s">
        <v>774</v>
      </c>
      <c r="C553" s="78" t="s">
        <v>775</v>
      </c>
      <c r="D553" s="76" t="s">
        <v>334</v>
      </c>
      <c r="E553" s="80">
        <v>40</v>
      </c>
      <c r="F553" s="77">
        <v>3</v>
      </c>
      <c r="G553" s="80">
        <v>2014</v>
      </c>
      <c r="H553" s="76"/>
      <c r="I553" s="26"/>
      <c r="J553" s="26"/>
      <c r="K553" s="26"/>
      <c r="L553" s="26"/>
      <c r="M553" s="26"/>
      <c r="N553" s="26"/>
      <c r="O553" s="26"/>
    </row>
    <row r="554" spans="1:24" ht="16" x14ac:dyDescent="0.15">
      <c r="A554" s="85">
        <v>1</v>
      </c>
      <c r="B554" s="85" t="s">
        <v>131</v>
      </c>
      <c r="C554" s="85" t="s">
        <v>1280</v>
      </c>
      <c r="D554" s="85" t="s">
        <v>332</v>
      </c>
      <c r="E554" s="86">
        <v>23</v>
      </c>
      <c r="F554" s="85">
        <v>2</v>
      </c>
      <c r="G554" s="78">
        <v>2014</v>
      </c>
      <c r="H554" s="87"/>
      <c r="I554" s="19"/>
      <c r="J554" s="19"/>
      <c r="K554" s="19"/>
      <c r="L554" s="19"/>
      <c r="M554" s="19"/>
      <c r="N554" s="19"/>
      <c r="O554" s="19"/>
      <c r="P554" s="19"/>
      <c r="Q554" s="9"/>
      <c r="R554" s="6"/>
      <c r="S554" s="6"/>
      <c r="T554" s="6"/>
      <c r="U554" s="6"/>
    </row>
    <row r="555" spans="1:24" ht="42" x14ac:dyDescent="0.15">
      <c r="A555" s="77">
        <v>1</v>
      </c>
      <c r="B555" s="78" t="s">
        <v>886</v>
      </c>
      <c r="C555" s="78" t="s">
        <v>887</v>
      </c>
      <c r="D555" s="76" t="s">
        <v>332</v>
      </c>
      <c r="E555" s="80">
        <v>23</v>
      </c>
      <c r="F555" s="77">
        <v>3</v>
      </c>
      <c r="G555" s="80">
        <v>2014</v>
      </c>
      <c r="H555" s="76"/>
      <c r="I555" s="26"/>
      <c r="J555" s="26"/>
      <c r="K555" s="26"/>
      <c r="L555" s="26"/>
      <c r="M555" s="26"/>
      <c r="N555" s="26"/>
      <c r="O555" s="26"/>
    </row>
    <row r="556" spans="1:24" ht="28" x14ac:dyDescent="0.15">
      <c r="A556" s="77">
        <v>1</v>
      </c>
      <c r="B556" s="78" t="s">
        <v>888</v>
      </c>
      <c r="C556" s="78" t="s">
        <v>889</v>
      </c>
      <c r="D556" s="76" t="s">
        <v>332</v>
      </c>
      <c r="E556" s="80">
        <v>23</v>
      </c>
      <c r="F556" s="77">
        <v>1</v>
      </c>
      <c r="G556" s="80">
        <v>2014</v>
      </c>
      <c r="H556" s="76"/>
      <c r="I556" s="26"/>
      <c r="J556" s="26"/>
      <c r="K556" s="26"/>
      <c r="L556" s="26"/>
      <c r="M556" s="26"/>
      <c r="N556" s="26"/>
      <c r="O556" s="26"/>
    </row>
    <row r="557" spans="1:24" ht="28" x14ac:dyDescent="0.15">
      <c r="A557" s="77">
        <v>1</v>
      </c>
      <c r="B557" s="78" t="s">
        <v>890</v>
      </c>
      <c r="C557" s="78" t="s">
        <v>891</v>
      </c>
      <c r="D557" s="76" t="s">
        <v>332</v>
      </c>
      <c r="E557" s="80">
        <v>23</v>
      </c>
      <c r="F557" s="77">
        <v>1</v>
      </c>
      <c r="G557" s="80">
        <v>2014</v>
      </c>
      <c r="H557" s="76"/>
      <c r="I557" s="26"/>
      <c r="J557" s="26"/>
      <c r="K557" s="26"/>
      <c r="L557" s="26"/>
      <c r="M557" s="26"/>
      <c r="N557" s="26"/>
      <c r="O557" s="26"/>
    </row>
    <row r="558" spans="1:24" ht="42" x14ac:dyDescent="0.15">
      <c r="A558" s="85">
        <v>1</v>
      </c>
      <c r="B558" s="85" t="s">
        <v>141</v>
      </c>
      <c r="C558" s="85" t="s">
        <v>1279</v>
      </c>
      <c r="D558" s="85" t="s">
        <v>337</v>
      </c>
      <c r="E558" s="86">
        <v>57</v>
      </c>
      <c r="F558" s="85">
        <v>1</v>
      </c>
      <c r="G558" s="78">
        <v>2013</v>
      </c>
      <c r="H558" s="87"/>
      <c r="I558" s="19"/>
      <c r="J558" s="19"/>
      <c r="K558" s="19"/>
      <c r="L558" s="19"/>
      <c r="M558" s="19"/>
      <c r="N558" s="19"/>
      <c r="O558" s="19"/>
      <c r="P558" s="19"/>
      <c r="Q558" s="9"/>
      <c r="R558" s="6"/>
      <c r="S558" s="6"/>
      <c r="T558" s="6"/>
      <c r="U558" s="6"/>
    </row>
    <row r="559" spans="1:24" ht="28" x14ac:dyDescent="0.15">
      <c r="A559" s="85">
        <v>1</v>
      </c>
      <c r="B559" s="85" t="s">
        <v>122</v>
      </c>
      <c r="C559" s="85" t="s">
        <v>525</v>
      </c>
      <c r="D559" s="85" t="s">
        <v>330</v>
      </c>
      <c r="E559" s="86">
        <v>20</v>
      </c>
      <c r="F559" s="85">
        <v>3</v>
      </c>
      <c r="G559" s="86">
        <v>2013</v>
      </c>
      <c r="H559" s="87"/>
      <c r="I559" s="19"/>
      <c r="J559" s="19"/>
      <c r="K559" s="19"/>
      <c r="L559" s="19"/>
      <c r="M559" s="19"/>
      <c r="N559" s="19"/>
      <c r="O559" s="19"/>
      <c r="P559" s="19"/>
      <c r="Q559" s="9"/>
      <c r="R559" s="6"/>
      <c r="S559" s="6"/>
      <c r="T559" s="6"/>
      <c r="U559" s="6"/>
    </row>
    <row r="560" spans="1:24" ht="28" x14ac:dyDescent="0.15">
      <c r="A560" s="85">
        <v>1</v>
      </c>
      <c r="B560" s="85" t="s">
        <v>273</v>
      </c>
      <c r="C560" s="85" t="s">
        <v>1278</v>
      </c>
      <c r="D560" s="85" t="s">
        <v>325</v>
      </c>
      <c r="E560" s="78">
        <v>92</v>
      </c>
      <c r="F560" s="78">
        <v>6</v>
      </c>
      <c r="G560" s="78">
        <v>2013</v>
      </c>
      <c r="H560" s="87"/>
      <c r="I560" s="19"/>
      <c r="J560" s="19"/>
      <c r="K560" s="19"/>
      <c r="L560" s="19"/>
      <c r="M560" s="19"/>
      <c r="N560" s="19"/>
      <c r="O560" s="19"/>
      <c r="P560" s="19"/>
      <c r="Q560" s="6"/>
      <c r="R560" s="6"/>
      <c r="S560" s="6"/>
      <c r="T560" s="6"/>
      <c r="U560" s="6"/>
    </row>
    <row r="561" spans="1:21" ht="42" x14ac:dyDescent="0.15">
      <c r="A561" s="85">
        <v>1</v>
      </c>
      <c r="B561" s="85" t="s">
        <v>312</v>
      </c>
      <c r="C561" s="85" t="s">
        <v>1277</v>
      </c>
      <c r="D561" s="85" t="s">
        <v>325</v>
      </c>
      <c r="E561" s="78">
        <v>92</v>
      </c>
      <c r="F561" s="78">
        <v>4</v>
      </c>
      <c r="G561" s="78">
        <v>2013</v>
      </c>
      <c r="H561" s="87"/>
      <c r="I561" s="19"/>
      <c r="J561" s="19"/>
      <c r="K561" s="19"/>
      <c r="L561" s="19"/>
      <c r="M561" s="19"/>
      <c r="N561" s="19"/>
      <c r="O561" s="19"/>
      <c r="P561" s="19"/>
      <c r="Q561" s="6"/>
      <c r="R561" s="6"/>
      <c r="S561" s="6"/>
      <c r="T561" s="6"/>
      <c r="U561" s="6"/>
    </row>
    <row r="562" spans="1:21" ht="28" x14ac:dyDescent="0.15">
      <c r="A562" s="85">
        <v>1</v>
      </c>
      <c r="B562" s="85" t="s">
        <v>311</v>
      </c>
      <c r="C562" s="85" t="s">
        <v>680</v>
      </c>
      <c r="D562" s="85" t="s">
        <v>325</v>
      </c>
      <c r="E562" s="78">
        <v>92</v>
      </c>
      <c r="F562" s="78">
        <v>4</v>
      </c>
      <c r="G562" s="78">
        <v>2013</v>
      </c>
      <c r="H562" s="87"/>
      <c r="I562" s="19"/>
      <c r="J562" s="19"/>
      <c r="K562" s="19"/>
      <c r="L562" s="19"/>
      <c r="M562" s="19"/>
      <c r="N562" s="19"/>
      <c r="O562" s="19"/>
      <c r="P562" s="19"/>
      <c r="Q562" s="6"/>
      <c r="R562" s="6"/>
      <c r="S562" s="6"/>
      <c r="T562" s="6"/>
      <c r="U562" s="6"/>
    </row>
    <row r="563" spans="1:21" ht="28" x14ac:dyDescent="0.15">
      <c r="A563" s="85">
        <v>1</v>
      </c>
      <c r="B563" s="85" t="s">
        <v>308</v>
      </c>
      <c r="C563" s="85" t="s">
        <v>681</v>
      </c>
      <c r="D563" s="85" t="s">
        <v>325</v>
      </c>
      <c r="E563" s="78">
        <v>92</v>
      </c>
      <c r="F563" s="78">
        <v>5</v>
      </c>
      <c r="G563" s="78">
        <v>2013</v>
      </c>
      <c r="H563" s="87"/>
      <c r="I563" s="19"/>
      <c r="J563" s="19"/>
      <c r="K563" s="19"/>
      <c r="L563" s="19"/>
      <c r="M563" s="19"/>
      <c r="N563" s="19"/>
      <c r="O563" s="19"/>
      <c r="P563" s="19"/>
      <c r="Q563" s="6"/>
      <c r="R563" s="6"/>
      <c r="S563" s="6"/>
      <c r="T563" s="6"/>
      <c r="U563" s="6"/>
    </row>
    <row r="564" spans="1:21" ht="28" x14ac:dyDescent="0.15">
      <c r="A564" s="78">
        <v>1</v>
      </c>
      <c r="B564" s="85" t="s">
        <v>313</v>
      </c>
      <c r="C564" s="85" t="s">
        <v>631</v>
      </c>
      <c r="D564" s="85" t="s">
        <v>325</v>
      </c>
      <c r="E564" s="86" t="s">
        <v>272</v>
      </c>
      <c r="F564" s="85" t="s">
        <v>4</v>
      </c>
      <c r="G564" s="78">
        <v>2013</v>
      </c>
      <c r="H564" s="85"/>
      <c r="I564" s="15"/>
      <c r="J564" s="15"/>
      <c r="K564" s="15"/>
      <c r="L564" s="15"/>
      <c r="M564" s="15"/>
      <c r="N564" s="15"/>
      <c r="O564" s="15"/>
      <c r="P564" s="15"/>
      <c r="Q564" s="6"/>
      <c r="R564" s="6"/>
      <c r="S564" s="6"/>
      <c r="T564" s="6"/>
      <c r="U564" s="6"/>
    </row>
    <row r="565" spans="1:21" ht="28" x14ac:dyDescent="0.15">
      <c r="A565" s="78">
        <v>1</v>
      </c>
      <c r="B565" s="85" t="s">
        <v>310</v>
      </c>
      <c r="C565" s="85" t="s">
        <v>630</v>
      </c>
      <c r="D565" s="85" t="s">
        <v>325</v>
      </c>
      <c r="E565" s="86" t="s">
        <v>272</v>
      </c>
      <c r="F565" s="85" t="s">
        <v>8</v>
      </c>
      <c r="G565" s="78">
        <v>2013</v>
      </c>
      <c r="H565" s="85"/>
      <c r="I565" s="15"/>
      <c r="J565" s="15"/>
      <c r="K565" s="15"/>
      <c r="L565" s="15"/>
      <c r="M565" s="15"/>
      <c r="N565" s="15"/>
      <c r="O565" s="15"/>
      <c r="P565" s="15"/>
      <c r="Q565" s="6"/>
      <c r="R565" s="6"/>
      <c r="S565" s="6"/>
      <c r="T565" s="6"/>
      <c r="U565" s="6"/>
    </row>
    <row r="566" spans="1:21" ht="28" x14ac:dyDescent="0.15">
      <c r="A566" s="78">
        <v>1</v>
      </c>
      <c r="B566" s="85" t="s">
        <v>309</v>
      </c>
      <c r="C566" s="85" t="s">
        <v>629</v>
      </c>
      <c r="D566" s="85" t="s">
        <v>325</v>
      </c>
      <c r="E566" s="86" t="s">
        <v>272</v>
      </c>
      <c r="F566" s="85" t="s">
        <v>8</v>
      </c>
      <c r="G566" s="78">
        <v>2013</v>
      </c>
      <c r="H566" s="85"/>
      <c r="I566" s="15"/>
      <c r="J566" s="15"/>
      <c r="K566" s="15"/>
      <c r="L566" s="15"/>
      <c r="M566" s="15"/>
      <c r="N566" s="15"/>
      <c r="O566" s="15"/>
      <c r="P566" s="15"/>
      <c r="Q566" s="6"/>
      <c r="R566" s="6"/>
      <c r="S566" s="6"/>
      <c r="T566" s="6"/>
      <c r="U566" s="6"/>
    </row>
    <row r="567" spans="1:21" ht="16" x14ac:dyDescent="0.15">
      <c r="A567" s="85">
        <v>1</v>
      </c>
      <c r="B567" s="85" t="s">
        <v>361</v>
      </c>
      <c r="C567" s="87" t="s">
        <v>99</v>
      </c>
      <c r="D567" s="85" t="s">
        <v>326</v>
      </c>
      <c r="E567" s="86">
        <v>203</v>
      </c>
      <c r="F567" s="85"/>
      <c r="G567" s="78">
        <v>2013</v>
      </c>
      <c r="H567" s="87"/>
      <c r="I567" s="19"/>
      <c r="J567" s="19"/>
      <c r="K567" s="19"/>
      <c r="L567" s="19"/>
      <c r="M567" s="19"/>
      <c r="N567" s="19"/>
      <c r="O567" s="19"/>
      <c r="P567" s="19"/>
      <c r="Q567" s="6"/>
      <c r="R567" s="6"/>
      <c r="S567" s="6"/>
      <c r="T567" s="6"/>
      <c r="U567" s="6"/>
    </row>
    <row r="568" spans="1:21" ht="16" x14ac:dyDescent="0.15">
      <c r="A568" s="85">
        <v>1</v>
      </c>
      <c r="B568" s="85" t="s">
        <v>366</v>
      </c>
      <c r="C568" s="85" t="s">
        <v>649</v>
      </c>
      <c r="D568" s="85" t="s">
        <v>326</v>
      </c>
      <c r="E568" s="86">
        <v>199</v>
      </c>
      <c r="F568" s="85"/>
      <c r="G568" s="78">
        <v>2013</v>
      </c>
      <c r="H568" s="87"/>
      <c r="I568" s="19"/>
      <c r="J568" s="19"/>
      <c r="K568" s="19"/>
      <c r="L568" s="19"/>
      <c r="M568" s="19"/>
      <c r="N568" s="19"/>
      <c r="O568" s="19"/>
      <c r="P568" s="19"/>
      <c r="Q568" s="6"/>
      <c r="R568" s="6"/>
      <c r="S568" s="6"/>
      <c r="T568" s="6"/>
      <c r="U568" s="6"/>
    </row>
    <row r="569" spans="1:21" ht="16" x14ac:dyDescent="0.15">
      <c r="A569" s="78">
        <v>1</v>
      </c>
      <c r="B569" s="85" t="s">
        <v>1207</v>
      </c>
      <c r="C569" s="85" t="s">
        <v>1089</v>
      </c>
      <c r="D569" s="85" t="s">
        <v>326</v>
      </c>
      <c r="E569" s="86">
        <v>200</v>
      </c>
      <c r="F569" s="85"/>
      <c r="G569" s="78">
        <v>2013</v>
      </c>
      <c r="H569" s="85"/>
      <c r="I569" s="15"/>
      <c r="J569" s="15"/>
      <c r="K569" s="15"/>
      <c r="L569" s="15"/>
      <c r="M569" s="15"/>
      <c r="N569" s="15"/>
      <c r="O569" s="15"/>
      <c r="P569" s="15"/>
      <c r="Q569" s="6"/>
      <c r="R569" s="6"/>
      <c r="S569" s="6"/>
      <c r="T569" s="6"/>
      <c r="U569" s="6"/>
    </row>
    <row r="570" spans="1:21" ht="42" x14ac:dyDescent="0.15">
      <c r="A570" s="85">
        <v>1</v>
      </c>
      <c r="B570" s="85" t="s">
        <v>201</v>
      </c>
      <c r="C570" s="85" t="s">
        <v>1276</v>
      </c>
      <c r="D570" s="85" t="s">
        <v>336</v>
      </c>
      <c r="E570" s="86">
        <v>19</v>
      </c>
      <c r="F570" s="85">
        <v>3</v>
      </c>
      <c r="G570" s="86">
        <v>2013</v>
      </c>
      <c r="H570" s="87"/>
      <c r="I570" s="19"/>
      <c r="J570" s="19"/>
      <c r="K570" s="19"/>
      <c r="L570" s="19"/>
      <c r="M570" s="19"/>
      <c r="N570" s="19"/>
      <c r="O570" s="19"/>
      <c r="P570" s="19"/>
      <c r="Q570" s="6"/>
      <c r="R570" s="6"/>
      <c r="S570" s="6"/>
      <c r="T570" s="6"/>
      <c r="U570" s="6"/>
    </row>
    <row r="571" spans="1:21" ht="28" x14ac:dyDescent="0.15">
      <c r="A571" s="85">
        <v>1</v>
      </c>
      <c r="B571" s="85" t="s">
        <v>240</v>
      </c>
      <c r="C571" s="85" t="s">
        <v>1208</v>
      </c>
      <c r="D571" s="85" t="s">
        <v>328</v>
      </c>
      <c r="E571" s="78">
        <v>89</v>
      </c>
      <c r="F571" s="78">
        <v>1</v>
      </c>
      <c r="G571" s="78">
        <v>2013</v>
      </c>
      <c r="H571" s="87"/>
      <c r="I571" s="19"/>
      <c r="J571" s="19"/>
      <c r="K571" s="19"/>
      <c r="L571" s="19"/>
      <c r="M571" s="19"/>
      <c r="N571" s="19"/>
      <c r="O571" s="19"/>
      <c r="P571" s="19"/>
      <c r="Q571" s="6"/>
      <c r="R571" s="6"/>
      <c r="S571" s="6"/>
      <c r="T571" s="6"/>
      <c r="U571" s="6"/>
    </row>
    <row r="572" spans="1:21" ht="42" x14ac:dyDescent="0.15">
      <c r="A572" s="85">
        <v>1</v>
      </c>
      <c r="B572" s="85" t="s">
        <v>243</v>
      </c>
      <c r="C572" s="85" t="s">
        <v>1209</v>
      </c>
      <c r="D572" s="85" t="s">
        <v>328</v>
      </c>
      <c r="E572" s="78">
        <v>89</v>
      </c>
      <c r="F572" s="78">
        <v>5</v>
      </c>
      <c r="G572" s="78">
        <v>2013</v>
      </c>
      <c r="H572" s="87"/>
      <c r="I572" s="19"/>
      <c r="J572" s="19"/>
      <c r="K572" s="19"/>
      <c r="L572" s="19"/>
      <c r="M572" s="19"/>
      <c r="N572" s="19"/>
      <c r="O572" s="19"/>
      <c r="P572" s="19"/>
      <c r="Q572" s="6"/>
      <c r="R572" s="6"/>
      <c r="S572" s="6"/>
      <c r="T572" s="6"/>
      <c r="U572" s="6"/>
    </row>
    <row r="573" spans="1:21" ht="28" x14ac:dyDescent="0.15">
      <c r="A573" s="85">
        <v>1</v>
      </c>
      <c r="B573" s="85" t="s">
        <v>246</v>
      </c>
      <c r="C573" s="85" t="s">
        <v>1210</v>
      </c>
      <c r="D573" s="85" t="s">
        <v>328</v>
      </c>
      <c r="E573" s="78">
        <v>89</v>
      </c>
      <c r="F573" s="78">
        <v>1</v>
      </c>
      <c r="G573" s="78">
        <v>2013</v>
      </c>
      <c r="H573" s="87"/>
      <c r="I573" s="19"/>
      <c r="J573" s="19"/>
      <c r="K573" s="19"/>
      <c r="L573" s="19"/>
      <c r="M573" s="19"/>
      <c r="N573" s="19"/>
      <c r="O573" s="19"/>
      <c r="P573" s="19"/>
      <c r="Q573" s="6"/>
      <c r="R573" s="6"/>
      <c r="S573" s="6"/>
      <c r="T573" s="6"/>
      <c r="U573" s="6"/>
    </row>
    <row r="574" spans="1:21" ht="28" x14ac:dyDescent="0.15">
      <c r="A574" s="85">
        <v>1</v>
      </c>
      <c r="B574" s="85" t="s">
        <v>238</v>
      </c>
      <c r="C574" s="85" t="s">
        <v>1211</v>
      </c>
      <c r="D574" s="85" t="s">
        <v>328</v>
      </c>
      <c r="E574" s="78">
        <v>89</v>
      </c>
      <c r="F574" s="78">
        <v>4</v>
      </c>
      <c r="G574" s="78">
        <v>2013</v>
      </c>
      <c r="H574" s="87"/>
      <c r="I574" s="19"/>
      <c r="J574" s="19"/>
      <c r="K574" s="19"/>
      <c r="L574" s="19"/>
      <c r="M574" s="19"/>
      <c r="N574" s="19"/>
      <c r="O574" s="19"/>
      <c r="P574" s="19"/>
      <c r="Q574" s="6"/>
      <c r="R574" s="6"/>
      <c r="S574" s="6"/>
      <c r="T574" s="6"/>
      <c r="U574" s="6"/>
    </row>
    <row r="575" spans="1:21" ht="28" x14ac:dyDescent="0.15">
      <c r="A575" s="76">
        <v>1</v>
      </c>
      <c r="B575" s="78" t="s">
        <v>961</v>
      </c>
      <c r="C575" s="78" t="s">
        <v>962</v>
      </c>
      <c r="D575" s="76" t="s">
        <v>328</v>
      </c>
      <c r="E575" s="80">
        <v>89</v>
      </c>
      <c r="F575" s="77">
        <v>5</v>
      </c>
      <c r="G575" s="80">
        <v>2013</v>
      </c>
      <c r="H575" s="76"/>
      <c r="I575" s="26"/>
      <c r="J575" s="26"/>
      <c r="K575" s="26"/>
      <c r="L575" s="26"/>
      <c r="M575" s="26"/>
      <c r="N575" s="26"/>
      <c r="O575" s="26"/>
    </row>
    <row r="576" spans="1:21" ht="16" x14ac:dyDescent="0.15">
      <c r="A576" s="85">
        <v>1</v>
      </c>
      <c r="B576" s="85" t="s">
        <v>103</v>
      </c>
      <c r="C576" s="85" t="s">
        <v>642</v>
      </c>
      <c r="D576" s="85" t="s">
        <v>378</v>
      </c>
      <c r="E576" s="78">
        <v>67</v>
      </c>
      <c r="F576" s="78">
        <v>2</v>
      </c>
      <c r="G576" s="86">
        <v>2013</v>
      </c>
      <c r="H576" s="87"/>
      <c r="I576" s="19"/>
      <c r="J576" s="19"/>
      <c r="K576" s="19"/>
      <c r="L576" s="19"/>
      <c r="M576" s="19"/>
      <c r="N576" s="19"/>
      <c r="O576" s="19"/>
      <c r="P576" s="19"/>
      <c r="Q576" s="6"/>
      <c r="R576" s="6"/>
      <c r="S576" s="6"/>
      <c r="T576" s="6"/>
      <c r="U576" s="6"/>
    </row>
    <row r="577" spans="1:21" ht="28" x14ac:dyDescent="0.15">
      <c r="A577" s="85">
        <v>1</v>
      </c>
      <c r="B577" s="85" t="s">
        <v>34</v>
      </c>
      <c r="C577" s="85" t="s">
        <v>643</v>
      </c>
      <c r="D577" s="85" t="s">
        <v>378</v>
      </c>
      <c r="E577" s="78">
        <v>67</v>
      </c>
      <c r="F577" s="78">
        <v>4</v>
      </c>
      <c r="G577" s="86">
        <v>2013</v>
      </c>
      <c r="H577" s="87"/>
      <c r="I577" s="19"/>
      <c r="J577" s="19"/>
      <c r="K577" s="19"/>
      <c r="L577" s="19"/>
      <c r="M577" s="19"/>
      <c r="N577" s="19"/>
      <c r="O577" s="19"/>
      <c r="P577" s="19"/>
      <c r="Q577" s="8"/>
      <c r="R577" s="6"/>
      <c r="S577" s="6"/>
      <c r="T577" s="6"/>
      <c r="U577" s="6"/>
    </row>
    <row r="578" spans="1:21" ht="28" x14ac:dyDescent="0.15">
      <c r="A578" s="85">
        <v>1</v>
      </c>
      <c r="B578" s="85" t="s">
        <v>64</v>
      </c>
      <c r="C578" s="85" t="s">
        <v>1275</v>
      </c>
      <c r="D578" s="85" t="s">
        <v>329</v>
      </c>
      <c r="E578" s="86">
        <v>38</v>
      </c>
      <c r="F578" s="85">
        <v>2</v>
      </c>
      <c r="G578" s="86">
        <v>2013</v>
      </c>
      <c r="H578" s="87"/>
      <c r="I578" s="19"/>
      <c r="J578" s="19"/>
      <c r="K578" s="19"/>
      <c r="L578" s="19"/>
      <c r="M578" s="19"/>
      <c r="N578" s="19"/>
      <c r="O578" s="19"/>
      <c r="P578" s="19"/>
      <c r="Q578" s="6"/>
      <c r="R578" s="6"/>
      <c r="S578" s="6"/>
      <c r="T578" s="6"/>
      <c r="U578" s="6"/>
    </row>
    <row r="579" spans="1:21" ht="28" x14ac:dyDescent="0.15">
      <c r="A579" s="85">
        <v>1</v>
      </c>
      <c r="B579" s="85" t="s">
        <v>89</v>
      </c>
      <c r="C579" s="85" t="s">
        <v>1274</v>
      </c>
      <c r="D579" s="85" t="s">
        <v>329</v>
      </c>
      <c r="E579" s="86">
        <v>38</v>
      </c>
      <c r="F579" s="85">
        <v>1</v>
      </c>
      <c r="G579" s="86">
        <v>2013</v>
      </c>
      <c r="H579" s="87"/>
      <c r="I579" s="19"/>
      <c r="J579" s="19"/>
      <c r="K579" s="19"/>
      <c r="L579" s="19"/>
      <c r="M579" s="19"/>
      <c r="N579" s="19"/>
      <c r="O579" s="19"/>
      <c r="P579" s="19"/>
      <c r="Q579" s="6"/>
      <c r="R579" s="6"/>
      <c r="S579" s="6"/>
      <c r="T579" s="6"/>
      <c r="U579" s="6"/>
    </row>
    <row r="580" spans="1:21" ht="42" x14ac:dyDescent="0.15">
      <c r="A580" s="85">
        <v>1</v>
      </c>
      <c r="B580" s="85" t="s">
        <v>186</v>
      </c>
      <c r="C580" s="85" t="s">
        <v>1273</v>
      </c>
      <c r="D580" s="85" t="s">
        <v>331</v>
      </c>
      <c r="E580" s="86">
        <v>57</v>
      </c>
      <c r="F580" s="85">
        <v>3</v>
      </c>
      <c r="G580" s="78">
        <v>2013</v>
      </c>
      <c r="H580" s="87"/>
      <c r="I580" s="19"/>
      <c r="J580" s="19"/>
      <c r="K580" s="19"/>
      <c r="L580" s="19"/>
      <c r="M580" s="19"/>
      <c r="N580" s="19"/>
      <c r="O580" s="19"/>
      <c r="P580" s="19"/>
      <c r="Q580" s="6"/>
      <c r="R580" s="6"/>
      <c r="S580" s="6"/>
      <c r="T580" s="6"/>
      <c r="U580" s="6"/>
    </row>
    <row r="581" spans="1:21" ht="28" x14ac:dyDescent="0.15">
      <c r="A581" s="85">
        <v>1</v>
      </c>
      <c r="B581" s="85" t="s">
        <v>185</v>
      </c>
      <c r="C581" s="85" t="s">
        <v>1272</v>
      </c>
      <c r="D581" s="85" t="s">
        <v>331</v>
      </c>
      <c r="E581" s="86">
        <v>57</v>
      </c>
      <c r="F581" s="85">
        <v>4</v>
      </c>
      <c r="G581" s="78">
        <v>2013</v>
      </c>
      <c r="H581" s="87"/>
      <c r="I581" s="19"/>
      <c r="J581" s="19"/>
      <c r="K581" s="19"/>
      <c r="L581" s="19"/>
      <c r="M581" s="19"/>
      <c r="N581" s="19"/>
      <c r="O581" s="19"/>
      <c r="P581" s="19"/>
      <c r="Q581" s="6"/>
      <c r="R581" s="6"/>
      <c r="S581" s="6"/>
      <c r="T581" s="6"/>
      <c r="U581" s="6"/>
    </row>
    <row r="582" spans="1:21" ht="42" x14ac:dyDescent="0.15">
      <c r="A582" s="85">
        <v>1</v>
      </c>
      <c r="B582" s="85" t="s">
        <v>160</v>
      </c>
      <c r="C582" s="85" t="s">
        <v>1271</v>
      </c>
      <c r="D582" s="85" t="s">
        <v>338</v>
      </c>
      <c r="E582" s="86">
        <v>15</v>
      </c>
      <c r="F582" s="85">
        <v>1</v>
      </c>
      <c r="G582" s="78">
        <v>2013</v>
      </c>
      <c r="H582" s="87"/>
      <c r="I582" s="19"/>
      <c r="J582" s="19"/>
      <c r="K582" s="19"/>
      <c r="L582" s="19"/>
      <c r="M582" s="19"/>
      <c r="N582" s="19"/>
      <c r="O582" s="19"/>
      <c r="P582" s="19"/>
      <c r="Q582" s="6"/>
      <c r="R582" s="6"/>
      <c r="S582" s="6"/>
      <c r="T582" s="6"/>
      <c r="U582" s="6"/>
    </row>
    <row r="583" spans="1:21" ht="28" x14ac:dyDescent="0.15">
      <c r="A583" s="85">
        <v>1</v>
      </c>
      <c r="B583" s="85" t="s">
        <v>161</v>
      </c>
      <c r="C583" s="85" t="s">
        <v>1270</v>
      </c>
      <c r="D583" s="85" t="s">
        <v>338</v>
      </c>
      <c r="E583" s="86">
        <v>15</v>
      </c>
      <c r="F583" s="85">
        <v>1</v>
      </c>
      <c r="G583" s="78">
        <v>2013</v>
      </c>
      <c r="H583" s="87"/>
      <c r="I583" s="19"/>
      <c r="J583" s="19"/>
      <c r="K583" s="19"/>
      <c r="L583" s="19"/>
      <c r="M583" s="19"/>
      <c r="N583" s="19"/>
      <c r="O583" s="19"/>
      <c r="P583" s="19"/>
      <c r="Q583" s="9"/>
      <c r="R583" s="6"/>
      <c r="S583" s="6"/>
      <c r="T583" s="6"/>
      <c r="U583" s="6"/>
    </row>
    <row r="584" spans="1:21" ht="28" x14ac:dyDescent="0.15">
      <c r="A584" s="85">
        <v>1</v>
      </c>
      <c r="B584" s="85" t="s">
        <v>159</v>
      </c>
      <c r="C584" s="85" t="s">
        <v>1269</v>
      </c>
      <c r="D584" s="85" t="s">
        <v>338</v>
      </c>
      <c r="E584" s="86">
        <v>15</v>
      </c>
      <c r="F584" s="85">
        <v>2</v>
      </c>
      <c r="G584" s="78">
        <v>2013</v>
      </c>
      <c r="H584" s="87"/>
      <c r="I584" s="19"/>
      <c r="J584" s="19"/>
      <c r="K584" s="19"/>
      <c r="L584" s="19"/>
      <c r="M584" s="19"/>
      <c r="N584" s="19"/>
      <c r="O584" s="19"/>
      <c r="P584" s="19"/>
      <c r="Q584" s="10"/>
      <c r="R584" s="6"/>
      <c r="S584" s="6"/>
      <c r="T584" s="6"/>
      <c r="U584" s="6"/>
    </row>
    <row r="585" spans="1:21" ht="196" x14ac:dyDescent="0.15">
      <c r="A585" s="85">
        <v>1</v>
      </c>
      <c r="B585" s="85" t="s">
        <v>162</v>
      </c>
      <c r="C585" s="85" t="s">
        <v>1268</v>
      </c>
      <c r="D585" s="85" t="s">
        <v>338</v>
      </c>
      <c r="E585" s="86">
        <v>15</v>
      </c>
      <c r="F585" s="85">
        <v>4</v>
      </c>
      <c r="G585" s="78">
        <v>2013</v>
      </c>
      <c r="H585" s="87"/>
      <c r="I585" s="19"/>
      <c r="J585" s="19"/>
      <c r="K585" s="19"/>
      <c r="L585" s="19"/>
      <c r="M585" s="19"/>
      <c r="N585" s="19"/>
      <c r="O585" s="19"/>
      <c r="P585" s="19"/>
      <c r="Q585" s="6"/>
      <c r="R585" s="6"/>
      <c r="S585" s="6"/>
      <c r="T585" s="6"/>
      <c r="U585" s="6"/>
    </row>
    <row r="586" spans="1:21" ht="28" x14ac:dyDescent="0.15">
      <c r="A586" s="85">
        <v>1</v>
      </c>
      <c r="B586" s="85" t="s">
        <v>130</v>
      </c>
      <c r="C586" s="85" t="s">
        <v>1267</v>
      </c>
      <c r="D586" s="85" t="s">
        <v>332</v>
      </c>
      <c r="E586" s="86">
        <v>22</v>
      </c>
      <c r="F586" s="85">
        <v>3</v>
      </c>
      <c r="G586" s="78">
        <v>2013</v>
      </c>
      <c r="H586" s="87"/>
      <c r="I586" s="19"/>
      <c r="J586" s="19"/>
      <c r="K586" s="19"/>
      <c r="L586" s="19"/>
      <c r="M586" s="19"/>
      <c r="N586" s="19"/>
      <c r="O586" s="19"/>
      <c r="P586" s="19"/>
      <c r="Q586" s="6"/>
      <c r="R586" s="6"/>
      <c r="S586" s="6"/>
      <c r="T586" s="6"/>
      <c r="U586" s="6"/>
    </row>
    <row r="587" spans="1:21" ht="28" x14ac:dyDescent="0.15">
      <c r="A587" s="77">
        <v>1</v>
      </c>
      <c r="B587" s="78" t="s">
        <v>885</v>
      </c>
      <c r="C587" s="78" t="s">
        <v>884</v>
      </c>
      <c r="D587" s="76" t="s">
        <v>332</v>
      </c>
      <c r="E587" s="80">
        <v>23</v>
      </c>
      <c r="F587" s="77">
        <v>4</v>
      </c>
      <c r="G587" s="80">
        <v>2013</v>
      </c>
      <c r="H587" s="76"/>
      <c r="I587" s="26"/>
      <c r="J587" s="26"/>
      <c r="K587" s="26"/>
      <c r="L587" s="26"/>
      <c r="M587" s="26"/>
      <c r="N587" s="26"/>
      <c r="O587" s="26"/>
    </row>
    <row r="588" spans="1:21" ht="42" x14ac:dyDescent="0.15">
      <c r="A588" s="77">
        <v>1</v>
      </c>
      <c r="B588" s="78" t="s">
        <v>892</v>
      </c>
      <c r="C588" s="78" t="s">
        <v>893</v>
      </c>
      <c r="D588" s="76" t="s">
        <v>332</v>
      </c>
      <c r="E588" s="80">
        <v>22</v>
      </c>
      <c r="F588" s="77">
        <v>4</v>
      </c>
      <c r="G588" s="80">
        <v>2013</v>
      </c>
      <c r="H588" s="76"/>
      <c r="I588" s="26"/>
      <c r="J588" s="26"/>
      <c r="K588" s="26"/>
      <c r="L588" s="26"/>
      <c r="M588" s="26"/>
      <c r="N588" s="26"/>
      <c r="O588" s="26"/>
    </row>
    <row r="589" spans="1:21" ht="28" x14ac:dyDescent="0.15">
      <c r="A589" s="77">
        <v>1</v>
      </c>
      <c r="B589" s="78" t="s">
        <v>894</v>
      </c>
      <c r="C589" s="78" t="s">
        <v>895</v>
      </c>
      <c r="D589" s="76" t="s">
        <v>332</v>
      </c>
      <c r="E589" s="80">
        <v>22</v>
      </c>
      <c r="F589" s="77">
        <v>3</v>
      </c>
      <c r="G589" s="80">
        <v>2013</v>
      </c>
      <c r="H589" s="76"/>
      <c r="I589" s="26"/>
      <c r="J589" s="26"/>
      <c r="K589" s="26"/>
      <c r="L589" s="26"/>
      <c r="M589" s="26"/>
      <c r="N589" s="26"/>
      <c r="O589" s="26"/>
    </row>
    <row r="590" spans="1:21" ht="28" x14ac:dyDescent="0.15">
      <c r="A590" s="77">
        <v>1</v>
      </c>
      <c r="B590" s="78" t="s">
        <v>896</v>
      </c>
      <c r="C590" s="78" t="s">
        <v>897</v>
      </c>
      <c r="D590" s="76" t="s">
        <v>332</v>
      </c>
      <c r="E590" s="80">
        <v>22</v>
      </c>
      <c r="F590" s="77">
        <v>2</v>
      </c>
      <c r="G590" s="80">
        <v>2013</v>
      </c>
      <c r="H590" s="76"/>
      <c r="I590" s="26"/>
      <c r="J590" s="26"/>
      <c r="K590" s="26"/>
      <c r="L590" s="26"/>
      <c r="M590" s="26"/>
      <c r="N590" s="26"/>
      <c r="O590" s="26"/>
    </row>
    <row r="591" spans="1:21" ht="28" x14ac:dyDescent="0.15">
      <c r="A591" s="77">
        <v>1</v>
      </c>
      <c r="B591" s="78" t="s">
        <v>898</v>
      </c>
      <c r="C591" s="78" t="s">
        <v>899</v>
      </c>
      <c r="D591" s="76" t="s">
        <v>332</v>
      </c>
      <c r="E591" s="80">
        <v>22</v>
      </c>
      <c r="F591" s="77">
        <v>1</v>
      </c>
      <c r="G591" s="80">
        <v>2013</v>
      </c>
      <c r="H591" s="76"/>
      <c r="I591" s="26"/>
      <c r="J591" s="26"/>
      <c r="K591" s="26"/>
      <c r="L591" s="26"/>
      <c r="M591" s="26"/>
      <c r="N591" s="26"/>
      <c r="O591" s="26"/>
    </row>
    <row r="592" spans="1:21" ht="42" x14ac:dyDescent="0.15">
      <c r="A592" s="85">
        <v>1</v>
      </c>
      <c r="B592" s="85" t="s">
        <v>149</v>
      </c>
      <c r="C592" s="85" t="s">
        <v>1266</v>
      </c>
      <c r="D592" s="85" t="s">
        <v>337</v>
      </c>
      <c r="E592" s="86">
        <v>56</v>
      </c>
      <c r="F592" s="85">
        <v>3</v>
      </c>
      <c r="G592" s="78">
        <v>2012</v>
      </c>
      <c r="H592" s="87"/>
      <c r="I592" s="19"/>
      <c r="J592" s="19"/>
      <c r="K592" s="19"/>
      <c r="L592" s="19"/>
      <c r="M592" s="19"/>
      <c r="N592" s="19"/>
      <c r="O592" s="19"/>
      <c r="P592" s="19"/>
      <c r="Q592" s="6"/>
      <c r="R592" s="6"/>
      <c r="S592" s="6"/>
      <c r="T592" s="6"/>
      <c r="U592" s="6"/>
    </row>
    <row r="593" spans="1:21" ht="28" x14ac:dyDescent="0.15">
      <c r="A593" s="85">
        <v>1</v>
      </c>
      <c r="B593" s="85" t="s">
        <v>314</v>
      </c>
      <c r="C593" s="85" t="s">
        <v>671</v>
      </c>
      <c r="D593" s="85" t="s">
        <v>325</v>
      </c>
      <c r="E593" s="78">
        <v>91</v>
      </c>
      <c r="F593" s="78">
        <v>6</v>
      </c>
      <c r="G593" s="78">
        <v>2012</v>
      </c>
      <c r="H593" s="87"/>
      <c r="I593" s="19"/>
      <c r="J593" s="19"/>
      <c r="K593" s="19"/>
      <c r="L593" s="19"/>
      <c r="M593" s="19"/>
      <c r="N593" s="19"/>
      <c r="O593" s="19"/>
      <c r="P593" s="19"/>
      <c r="Q593" s="6"/>
      <c r="R593" s="6"/>
      <c r="S593" s="6"/>
      <c r="T593" s="6"/>
      <c r="U593" s="6"/>
    </row>
    <row r="594" spans="1:21" ht="42" x14ac:dyDescent="0.15">
      <c r="A594" s="78">
        <v>1</v>
      </c>
      <c r="B594" s="85" t="s">
        <v>277</v>
      </c>
      <c r="C594" s="85" t="s">
        <v>393</v>
      </c>
      <c r="D594" s="85" t="s">
        <v>325</v>
      </c>
      <c r="E594" s="86" t="s">
        <v>276</v>
      </c>
      <c r="F594" s="85" t="s">
        <v>8</v>
      </c>
      <c r="G594" s="78">
        <v>2012</v>
      </c>
      <c r="H594" s="85"/>
      <c r="I594" s="15"/>
      <c r="J594" s="15"/>
      <c r="K594" s="15"/>
      <c r="L594" s="15"/>
      <c r="M594" s="15"/>
      <c r="N594" s="15"/>
      <c r="O594" s="15"/>
      <c r="P594" s="15"/>
      <c r="Q594" s="6"/>
      <c r="R594" s="6"/>
      <c r="S594" s="6"/>
      <c r="T594" s="6"/>
      <c r="U594" s="6"/>
    </row>
    <row r="595" spans="1:21" ht="28" x14ac:dyDescent="0.15">
      <c r="A595" s="78">
        <v>1</v>
      </c>
      <c r="B595" s="85" t="s">
        <v>317</v>
      </c>
      <c r="C595" s="85" t="s">
        <v>626</v>
      </c>
      <c r="D595" s="85" t="s">
        <v>325</v>
      </c>
      <c r="E595" s="86" t="s">
        <v>276</v>
      </c>
      <c r="F595" s="85" t="s">
        <v>9</v>
      </c>
      <c r="G595" s="78">
        <v>2012</v>
      </c>
      <c r="H595" s="85"/>
      <c r="I595" s="15"/>
      <c r="J595" s="15"/>
      <c r="K595" s="15"/>
      <c r="L595" s="15"/>
      <c r="M595" s="15"/>
      <c r="N595" s="15"/>
      <c r="O595" s="15"/>
      <c r="P595" s="15"/>
      <c r="Q595" s="6"/>
      <c r="R595" s="6"/>
      <c r="S595" s="6"/>
      <c r="T595" s="6"/>
      <c r="U595" s="6"/>
    </row>
    <row r="596" spans="1:21" ht="28" x14ac:dyDescent="0.15">
      <c r="A596" s="78">
        <v>1</v>
      </c>
      <c r="B596" s="85" t="s">
        <v>316</v>
      </c>
      <c r="C596" s="85" t="s">
        <v>625</v>
      </c>
      <c r="D596" s="85" t="s">
        <v>325</v>
      </c>
      <c r="E596" s="86" t="s">
        <v>276</v>
      </c>
      <c r="F596" s="85" t="s">
        <v>9</v>
      </c>
      <c r="G596" s="78">
        <v>2012</v>
      </c>
      <c r="H596" s="85"/>
      <c r="I596" s="15"/>
      <c r="J596" s="15"/>
      <c r="K596" s="15"/>
      <c r="L596" s="15"/>
      <c r="M596" s="15"/>
      <c r="N596" s="15"/>
      <c r="O596" s="15"/>
      <c r="P596" s="15"/>
      <c r="Q596" s="6"/>
      <c r="R596" s="6"/>
      <c r="S596" s="6"/>
      <c r="T596" s="6"/>
      <c r="U596" s="6"/>
    </row>
    <row r="597" spans="1:21" ht="42" x14ac:dyDescent="0.15">
      <c r="A597" s="78">
        <v>1</v>
      </c>
      <c r="B597" s="85" t="s">
        <v>315</v>
      </c>
      <c r="C597" s="85" t="s">
        <v>1265</v>
      </c>
      <c r="D597" s="85" t="s">
        <v>325</v>
      </c>
      <c r="E597" s="86" t="s">
        <v>276</v>
      </c>
      <c r="F597" s="85" t="s">
        <v>9</v>
      </c>
      <c r="G597" s="78">
        <v>2012</v>
      </c>
      <c r="H597" s="85"/>
      <c r="I597" s="15"/>
      <c r="J597" s="15"/>
      <c r="K597" s="15"/>
      <c r="L597" s="15"/>
      <c r="M597" s="15"/>
      <c r="N597" s="15"/>
      <c r="O597" s="15"/>
      <c r="P597" s="15"/>
      <c r="Q597" s="6"/>
      <c r="R597" s="6"/>
      <c r="S597" s="6"/>
      <c r="T597" s="6"/>
      <c r="U597" s="6"/>
    </row>
    <row r="598" spans="1:21" ht="42" x14ac:dyDescent="0.15">
      <c r="A598" s="85">
        <v>1</v>
      </c>
      <c r="B598" s="85" t="s">
        <v>367</v>
      </c>
      <c r="C598" s="85" t="s">
        <v>1264</v>
      </c>
      <c r="D598" s="85" t="s">
        <v>326</v>
      </c>
      <c r="E598" s="86">
        <v>195</v>
      </c>
      <c r="F598" s="85"/>
      <c r="G598" s="78">
        <v>2012</v>
      </c>
      <c r="H598" s="87"/>
      <c r="I598" s="19"/>
      <c r="J598" s="19"/>
      <c r="K598" s="19"/>
      <c r="L598" s="19"/>
      <c r="M598" s="19"/>
      <c r="N598" s="19"/>
      <c r="O598" s="19"/>
      <c r="P598" s="19"/>
      <c r="Q598" s="6"/>
      <c r="R598" s="6"/>
      <c r="S598" s="6"/>
      <c r="T598" s="6"/>
      <c r="U598" s="6"/>
    </row>
    <row r="599" spans="1:21" ht="16" x14ac:dyDescent="0.15">
      <c r="A599" s="85">
        <v>1</v>
      </c>
      <c r="B599" s="85" t="s">
        <v>372</v>
      </c>
      <c r="C599" s="85" t="s">
        <v>1212</v>
      </c>
      <c r="D599" s="85" t="s">
        <v>326</v>
      </c>
      <c r="E599" s="86">
        <v>193</v>
      </c>
      <c r="F599" s="85"/>
      <c r="G599" s="78">
        <v>2012</v>
      </c>
      <c r="H599" s="87"/>
      <c r="I599" s="19"/>
      <c r="J599" s="19"/>
      <c r="K599" s="19"/>
      <c r="L599" s="19"/>
      <c r="M599" s="19"/>
      <c r="N599" s="19"/>
      <c r="O599" s="19"/>
      <c r="P599" s="19"/>
      <c r="Q599" s="6"/>
      <c r="R599" s="6"/>
      <c r="S599" s="6"/>
      <c r="T599" s="6"/>
      <c r="U599" s="6"/>
    </row>
    <row r="600" spans="1:21" ht="16" x14ac:dyDescent="0.15">
      <c r="A600" s="85">
        <v>1</v>
      </c>
      <c r="B600" s="85" t="s">
        <v>1213</v>
      </c>
      <c r="C600" s="87" t="s">
        <v>99</v>
      </c>
      <c r="D600" s="85" t="s">
        <v>326</v>
      </c>
      <c r="E600" s="86">
        <v>197</v>
      </c>
      <c r="F600" s="85"/>
      <c r="G600" s="78">
        <v>2012</v>
      </c>
      <c r="H600" s="87"/>
      <c r="I600" s="19"/>
      <c r="J600" s="19"/>
      <c r="K600" s="19"/>
      <c r="L600" s="19"/>
      <c r="M600" s="19"/>
      <c r="N600" s="19"/>
      <c r="O600" s="19"/>
      <c r="P600" s="19"/>
      <c r="Q600" s="9"/>
      <c r="R600" s="6"/>
      <c r="S600" s="6"/>
      <c r="T600" s="6"/>
      <c r="U600" s="6"/>
    </row>
    <row r="601" spans="1:21" ht="28" x14ac:dyDescent="0.15">
      <c r="A601" s="85">
        <v>1</v>
      </c>
      <c r="B601" s="85" t="s">
        <v>373</v>
      </c>
      <c r="C601" s="87" t="s">
        <v>99</v>
      </c>
      <c r="D601" s="85" t="s">
        <v>326</v>
      </c>
      <c r="E601" s="86">
        <v>195</v>
      </c>
      <c r="F601" s="85"/>
      <c r="G601" s="78">
        <v>2012</v>
      </c>
      <c r="H601" s="87"/>
      <c r="I601" s="19"/>
      <c r="J601" s="19"/>
      <c r="K601" s="19"/>
      <c r="L601" s="19"/>
      <c r="M601" s="19"/>
      <c r="N601" s="19"/>
      <c r="O601" s="19"/>
      <c r="P601" s="19"/>
      <c r="Q601" s="9"/>
      <c r="R601" s="6"/>
      <c r="S601" s="6"/>
      <c r="T601" s="6"/>
      <c r="U601" s="6"/>
    </row>
    <row r="602" spans="1:21" ht="16" x14ac:dyDescent="0.15">
      <c r="A602" s="85">
        <v>1</v>
      </c>
      <c r="B602" s="85" t="s">
        <v>1214</v>
      </c>
      <c r="C602" s="87" t="s">
        <v>99</v>
      </c>
      <c r="D602" s="85" t="s">
        <v>326</v>
      </c>
      <c r="E602" s="86">
        <v>197</v>
      </c>
      <c r="F602" s="85"/>
      <c r="G602" s="78">
        <v>2012</v>
      </c>
      <c r="H602" s="87"/>
      <c r="I602" s="19"/>
      <c r="J602" s="19"/>
      <c r="K602" s="19"/>
      <c r="L602" s="19"/>
      <c r="M602" s="19"/>
      <c r="N602" s="19"/>
      <c r="O602" s="19"/>
      <c r="P602" s="19"/>
      <c r="Q602" s="9"/>
      <c r="R602" s="6"/>
      <c r="S602" s="6"/>
      <c r="T602" s="6"/>
      <c r="U602" s="6"/>
    </row>
    <row r="603" spans="1:21" ht="28" x14ac:dyDescent="0.15">
      <c r="A603" s="77">
        <v>1</v>
      </c>
      <c r="B603" s="84" t="s">
        <v>993</v>
      </c>
      <c r="C603" s="78" t="s">
        <v>994</v>
      </c>
      <c r="D603" s="76" t="s">
        <v>326</v>
      </c>
      <c r="E603" s="80">
        <v>196</v>
      </c>
      <c r="F603" s="77"/>
      <c r="G603" s="80">
        <v>2012</v>
      </c>
      <c r="H603" s="76"/>
      <c r="I603" s="26"/>
      <c r="J603" s="26"/>
      <c r="K603" s="26"/>
      <c r="L603" s="26"/>
      <c r="M603" s="26"/>
      <c r="N603" s="26"/>
      <c r="O603" s="26"/>
    </row>
    <row r="604" spans="1:21" ht="16" x14ac:dyDescent="0.15">
      <c r="A604" s="78">
        <v>1</v>
      </c>
      <c r="B604" s="85" t="s">
        <v>348</v>
      </c>
      <c r="C604" s="85" t="s">
        <v>1216</v>
      </c>
      <c r="D604" s="85" t="s">
        <v>326</v>
      </c>
      <c r="E604" s="86">
        <v>193</v>
      </c>
      <c r="F604" s="85"/>
      <c r="G604" s="78">
        <v>2012</v>
      </c>
      <c r="H604" s="85"/>
      <c r="I604" s="15"/>
      <c r="J604" s="15"/>
      <c r="K604" s="15"/>
      <c r="L604" s="15"/>
      <c r="M604" s="15"/>
      <c r="N604" s="15"/>
      <c r="O604" s="15"/>
      <c r="P604" s="15"/>
      <c r="Q604" s="6"/>
      <c r="R604" s="6"/>
      <c r="S604" s="6"/>
      <c r="T604" s="6"/>
      <c r="U604" s="6"/>
    </row>
    <row r="605" spans="1:21" ht="28" x14ac:dyDescent="0.15">
      <c r="A605" s="85">
        <v>1</v>
      </c>
      <c r="B605" s="85" t="s">
        <v>241</v>
      </c>
      <c r="C605" s="85" t="s">
        <v>1215</v>
      </c>
      <c r="D605" s="85" t="s">
        <v>328</v>
      </c>
      <c r="E605" s="78">
        <v>88</v>
      </c>
      <c r="F605" s="78">
        <v>5</v>
      </c>
      <c r="G605" s="86">
        <v>2012</v>
      </c>
      <c r="H605" s="87"/>
      <c r="I605" s="19"/>
      <c r="J605" s="19"/>
      <c r="K605" s="19"/>
      <c r="L605" s="19"/>
      <c r="M605" s="19"/>
      <c r="N605" s="19"/>
      <c r="O605" s="19"/>
      <c r="P605" s="19"/>
      <c r="Q605" s="9"/>
      <c r="R605" s="6"/>
      <c r="S605" s="6"/>
      <c r="T605" s="6"/>
      <c r="U605" s="6"/>
    </row>
    <row r="606" spans="1:21" ht="42" x14ac:dyDescent="0.15">
      <c r="A606" s="76">
        <v>1</v>
      </c>
      <c r="B606" s="78" t="s">
        <v>963</v>
      </c>
      <c r="C606" s="78" t="s">
        <v>964</v>
      </c>
      <c r="D606" s="76" t="s">
        <v>328</v>
      </c>
      <c r="E606" s="80">
        <v>88</v>
      </c>
      <c r="F606" s="77">
        <v>3</v>
      </c>
      <c r="G606" s="80">
        <v>2012</v>
      </c>
      <c r="H606" s="76"/>
      <c r="I606" s="26"/>
      <c r="J606" s="26"/>
      <c r="K606" s="26"/>
      <c r="L606" s="26"/>
      <c r="M606" s="26"/>
      <c r="N606" s="26"/>
      <c r="O606" s="26"/>
    </row>
    <row r="607" spans="1:21" ht="42" x14ac:dyDescent="0.15">
      <c r="A607" s="76">
        <v>1</v>
      </c>
      <c r="B607" s="78" t="s">
        <v>965</v>
      </c>
      <c r="C607" s="78" t="s">
        <v>966</v>
      </c>
      <c r="D607" s="76" t="s">
        <v>328</v>
      </c>
      <c r="E607" s="80">
        <v>88</v>
      </c>
      <c r="F607" s="77">
        <v>1</v>
      </c>
      <c r="G607" s="80">
        <v>2012</v>
      </c>
      <c r="H607" s="76"/>
      <c r="I607" s="26"/>
      <c r="J607" s="26"/>
      <c r="K607" s="26"/>
      <c r="L607" s="26"/>
      <c r="M607" s="26"/>
      <c r="N607" s="26"/>
      <c r="O607" s="26"/>
    </row>
    <row r="608" spans="1:21" ht="42" x14ac:dyDescent="0.15">
      <c r="A608" s="85">
        <v>1</v>
      </c>
      <c r="B608" s="85" t="s">
        <v>43</v>
      </c>
      <c r="C608" s="85" t="s">
        <v>380</v>
      </c>
      <c r="D608" s="85" t="s">
        <v>378</v>
      </c>
      <c r="E608" s="78">
        <v>66</v>
      </c>
      <c r="F608" s="78">
        <v>1</v>
      </c>
      <c r="G608" s="86">
        <v>2012</v>
      </c>
      <c r="H608" s="87"/>
      <c r="I608" s="19"/>
      <c r="J608" s="19"/>
      <c r="K608" s="19"/>
      <c r="L608" s="19"/>
      <c r="M608" s="19"/>
      <c r="N608" s="19"/>
      <c r="O608" s="19"/>
      <c r="P608" s="19"/>
      <c r="Q608" s="9"/>
      <c r="R608" s="6"/>
      <c r="S608" s="6"/>
      <c r="T608" s="6"/>
      <c r="U608" s="6"/>
    </row>
    <row r="609" spans="1:21" ht="56" x14ac:dyDescent="0.15">
      <c r="A609" s="85">
        <v>1</v>
      </c>
      <c r="B609" s="85" t="s">
        <v>35</v>
      </c>
      <c r="C609" s="85" t="s">
        <v>1263</v>
      </c>
      <c r="D609" s="85" t="s">
        <v>378</v>
      </c>
      <c r="E609" s="78">
        <v>66</v>
      </c>
      <c r="F609" s="78">
        <v>4</v>
      </c>
      <c r="G609" s="86">
        <v>2012</v>
      </c>
      <c r="H609" s="87"/>
      <c r="I609" s="19"/>
      <c r="J609" s="19"/>
      <c r="K609" s="19"/>
      <c r="L609" s="19"/>
      <c r="M609" s="19"/>
      <c r="N609" s="19"/>
      <c r="O609" s="19"/>
      <c r="P609" s="19"/>
      <c r="Q609" s="9"/>
      <c r="R609" s="6"/>
      <c r="S609" s="6"/>
      <c r="T609" s="6"/>
      <c r="U609" s="6"/>
    </row>
    <row r="610" spans="1:21" ht="28" x14ac:dyDescent="0.15">
      <c r="A610" s="77">
        <v>1</v>
      </c>
      <c r="B610" s="78" t="s">
        <v>1057</v>
      </c>
      <c r="C610" s="78" t="s">
        <v>1058</v>
      </c>
      <c r="D610" s="76" t="s">
        <v>339</v>
      </c>
      <c r="E610" s="80">
        <v>26</v>
      </c>
      <c r="F610" s="77">
        <v>3</v>
      </c>
      <c r="G610" s="80">
        <v>2012</v>
      </c>
      <c r="H610" s="76"/>
      <c r="I610" s="26"/>
      <c r="J610" s="26"/>
      <c r="K610" s="26"/>
      <c r="L610" s="26"/>
      <c r="M610" s="26"/>
      <c r="N610" s="26"/>
      <c r="O610" s="26"/>
    </row>
    <row r="611" spans="1:21" ht="28" x14ac:dyDescent="0.15">
      <c r="A611" s="77">
        <v>1</v>
      </c>
      <c r="B611" s="84" t="s">
        <v>1059</v>
      </c>
      <c r="C611" s="78" t="s">
        <v>1060</v>
      </c>
      <c r="D611" s="76" t="s">
        <v>339</v>
      </c>
      <c r="E611" s="80">
        <v>26</v>
      </c>
      <c r="F611" s="77">
        <v>3</v>
      </c>
      <c r="G611" s="80">
        <v>2012</v>
      </c>
      <c r="H611" s="76"/>
      <c r="I611" s="26"/>
      <c r="J611" s="26"/>
      <c r="K611" s="26"/>
      <c r="L611" s="26"/>
      <c r="M611" s="26"/>
      <c r="N611" s="26"/>
      <c r="O611" s="26"/>
    </row>
    <row r="612" spans="1:21" ht="28" x14ac:dyDescent="0.15">
      <c r="A612" s="85">
        <v>1</v>
      </c>
      <c r="B612" s="85" t="s">
        <v>85</v>
      </c>
      <c r="C612" s="85" t="s">
        <v>1262</v>
      </c>
      <c r="D612" s="85" t="s">
        <v>329</v>
      </c>
      <c r="E612" s="86">
        <v>36</v>
      </c>
      <c r="F612" s="85">
        <v>2</v>
      </c>
      <c r="G612" s="86">
        <v>2012</v>
      </c>
      <c r="H612" s="87"/>
      <c r="I612" s="19"/>
      <c r="J612" s="19"/>
      <c r="K612" s="19"/>
      <c r="L612" s="19"/>
      <c r="M612" s="19"/>
      <c r="N612" s="19"/>
      <c r="O612" s="19"/>
      <c r="P612" s="19"/>
      <c r="Q612" s="6"/>
      <c r="R612" s="6"/>
      <c r="S612" s="6"/>
      <c r="T612" s="6"/>
      <c r="U612" s="6"/>
    </row>
    <row r="613" spans="1:21" ht="28" x14ac:dyDescent="0.15">
      <c r="A613" s="85">
        <v>1</v>
      </c>
      <c r="B613" s="85" t="s">
        <v>63</v>
      </c>
      <c r="C613" s="85" t="s">
        <v>1261</v>
      </c>
      <c r="D613" s="85" t="s">
        <v>329</v>
      </c>
      <c r="E613" s="86">
        <v>37</v>
      </c>
      <c r="F613" s="85">
        <v>1</v>
      </c>
      <c r="G613" s="86">
        <v>2012</v>
      </c>
      <c r="H613" s="87"/>
      <c r="I613" s="19"/>
      <c r="J613" s="19"/>
      <c r="K613" s="19"/>
      <c r="L613" s="19"/>
      <c r="M613" s="19"/>
      <c r="N613" s="19"/>
      <c r="O613" s="19"/>
      <c r="P613" s="19"/>
      <c r="Q613" s="6"/>
      <c r="R613" s="6"/>
      <c r="S613" s="6"/>
      <c r="T613" s="6"/>
      <c r="U613" s="6"/>
    </row>
    <row r="614" spans="1:21" ht="42" x14ac:dyDescent="0.15">
      <c r="A614" s="85">
        <v>1</v>
      </c>
      <c r="B614" s="85" t="s">
        <v>75</v>
      </c>
      <c r="C614" s="85" t="s">
        <v>1234</v>
      </c>
      <c r="D614" s="85" t="s">
        <v>329</v>
      </c>
      <c r="E614" s="86">
        <v>37</v>
      </c>
      <c r="F614" s="85">
        <v>2</v>
      </c>
      <c r="G614" s="86">
        <v>2012</v>
      </c>
      <c r="H614" s="87"/>
      <c r="I614" s="19"/>
      <c r="J614" s="19"/>
      <c r="K614" s="19"/>
      <c r="L614" s="19"/>
      <c r="M614" s="19"/>
      <c r="N614" s="19"/>
      <c r="O614" s="19"/>
      <c r="P614" s="19"/>
      <c r="Q614" s="6"/>
      <c r="R614" s="6"/>
      <c r="S614" s="6"/>
      <c r="T614" s="6"/>
      <c r="U614" s="6"/>
    </row>
    <row r="615" spans="1:21" ht="56" x14ac:dyDescent="0.15">
      <c r="A615" s="85">
        <v>1</v>
      </c>
      <c r="B615" s="85" t="s">
        <v>77</v>
      </c>
      <c r="C615" s="85" t="s">
        <v>1260</v>
      </c>
      <c r="D615" s="85" t="s">
        <v>329</v>
      </c>
      <c r="E615" s="86">
        <v>37</v>
      </c>
      <c r="F615" s="85">
        <v>2</v>
      </c>
      <c r="G615" s="86">
        <v>2012</v>
      </c>
      <c r="H615" s="87"/>
      <c r="I615" s="19"/>
      <c r="J615" s="19"/>
      <c r="K615" s="19"/>
      <c r="L615" s="19"/>
      <c r="M615" s="19"/>
      <c r="N615" s="19"/>
      <c r="O615" s="19"/>
      <c r="P615" s="19"/>
      <c r="Q615" s="6"/>
      <c r="R615" s="6"/>
      <c r="S615" s="6"/>
      <c r="T615" s="6"/>
      <c r="U615" s="6"/>
    </row>
    <row r="616" spans="1:21" ht="42" x14ac:dyDescent="0.15">
      <c r="A616" s="85">
        <v>1</v>
      </c>
      <c r="B616" s="85" t="s">
        <v>182</v>
      </c>
      <c r="C616" s="85" t="s">
        <v>1259</v>
      </c>
      <c r="D616" s="85" t="s">
        <v>331</v>
      </c>
      <c r="E616" s="86">
        <v>56</v>
      </c>
      <c r="F616" s="85">
        <v>4</v>
      </c>
      <c r="G616" s="78">
        <v>2012</v>
      </c>
      <c r="H616" s="87"/>
      <c r="I616" s="19"/>
      <c r="J616" s="19"/>
      <c r="K616" s="19"/>
      <c r="L616" s="19"/>
      <c r="M616" s="19"/>
      <c r="N616" s="19"/>
      <c r="O616" s="19"/>
      <c r="P616" s="19"/>
      <c r="Q616" s="6"/>
      <c r="R616" s="6"/>
      <c r="S616" s="6"/>
      <c r="T616" s="6"/>
      <c r="U616" s="6"/>
    </row>
    <row r="617" spans="1:21" ht="28" x14ac:dyDescent="0.15">
      <c r="A617" s="78">
        <v>1</v>
      </c>
      <c r="B617" s="85" t="s">
        <v>157</v>
      </c>
      <c r="C617" s="85" t="s">
        <v>1258</v>
      </c>
      <c r="D617" s="85" t="s">
        <v>338</v>
      </c>
      <c r="E617" s="86">
        <v>14</v>
      </c>
      <c r="F617" s="85">
        <v>1</v>
      </c>
      <c r="G617" s="78">
        <v>2012</v>
      </c>
      <c r="H617" s="85"/>
      <c r="I617" s="15"/>
      <c r="J617" s="15"/>
      <c r="K617" s="15"/>
      <c r="L617" s="15"/>
      <c r="M617" s="15"/>
      <c r="N617" s="15"/>
      <c r="O617" s="15"/>
      <c r="P617" s="15"/>
      <c r="Q617" s="6"/>
      <c r="R617" s="6"/>
      <c r="S617" s="6"/>
      <c r="T617" s="6"/>
      <c r="U617" s="6"/>
    </row>
    <row r="618" spans="1:21" ht="28" x14ac:dyDescent="0.15">
      <c r="A618" s="78">
        <v>1</v>
      </c>
      <c r="B618" s="85" t="s">
        <v>158</v>
      </c>
      <c r="C618" s="85" t="s">
        <v>1217</v>
      </c>
      <c r="D618" s="85" t="s">
        <v>338</v>
      </c>
      <c r="E618" s="86">
        <v>14</v>
      </c>
      <c r="F618" s="85">
        <v>3</v>
      </c>
      <c r="G618" s="78">
        <v>2012</v>
      </c>
      <c r="H618" s="85"/>
      <c r="I618" s="15"/>
      <c r="J618" s="15"/>
      <c r="K618" s="15"/>
      <c r="L618" s="15"/>
      <c r="M618" s="15"/>
      <c r="N618" s="15"/>
      <c r="O618" s="15"/>
      <c r="P618" s="15"/>
      <c r="Q618" s="6"/>
      <c r="R618" s="6"/>
      <c r="S618" s="6"/>
      <c r="T618" s="6"/>
      <c r="U618" s="6"/>
    </row>
    <row r="619" spans="1:21" ht="28" x14ac:dyDescent="0.15">
      <c r="A619" s="85">
        <v>1</v>
      </c>
      <c r="B619" s="85" t="s">
        <v>405</v>
      </c>
      <c r="C619" s="85" t="s">
        <v>1257</v>
      </c>
      <c r="D619" s="85" t="s">
        <v>327</v>
      </c>
      <c r="E619" s="78">
        <v>41</v>
      </c>
      <c r="F619" s="78">
        <v>2</v>
      </c>
      <c r="G619" s="78">
        <v>2012</v>
      </c>
      <c r="H619" s="87"/>
      <c r="I619" s="19"/>
      <c r="J619" s="19"/>
      <c r="K619" s="19"/>
      <c r="L619" s="19"/>
      <c r="M619" s="19"/>
      <c r="N619" s="19"/>
      <c r="O619" s="19"/>
      <c r="P619" s="19"/>
      <c r="Q619" s="6"/>
      <c r="R619" s="6"/>
      <c r="S619" s="6"/>
      <c r="T619" s="6"/>
      <c r="U619" s="6"/>
    </row>
    <row r="620" spans="1:21" ht="28" x14ac:dyDescent="0.15">
      <c r="A620" s="85">
        <v>1</v>
      </c>
      <c r="B620" s="85" t="s">
        <v>408</v>
      </c>
      <c r="C620" s="85" t="s">
        <v>1256</v>
      </c>
      <c r="D620" s="85" t="s">
        <v>327</v>
      </c>
      <c r="E620" s="78">
        <v>41</v>
      </c>
      <c r="F620" s="78">
        <v>1</v>
      </c>
      <c r="G620" s="78">
        <v>2012</v>
      </c>
      <c r="H620" s="87"/>
      <c r="I620" s="19"/>
      <c r="J620" s="19"/>
      <c r="K620" s="19"/>
      <c r="L620" s="19"/>
      <c r="M620" s="19"/>
      <c r="N620" s="19"/>
      <c r="O620" s="19"/>
      <c r="P620" s="19"/>
      <c r="Q620" s="6"/>
      <c r="R620" s="6"/>
      <c r="S620" s="6"/>
      <c r="T620" s="6"/>
      <c r="U620" s="6"/>
    </row>
    <row r="621" spans="1:21" ht="42" x14ac:dyDescent="0.15">
      <c r="A621" s="78">
        <v>1</v>
      </c>
      <c r="B621" s="85" t="s">
        <v>194</v>
      </c>
      <c r="C621" s="85" t="s">
        <v>1255</v>
      </c>
      <c r="D621" s="85" t="s">
        <v>327</v>
      </c>
      <c r="E621" s="86">
        <v>40</v>
      </c>
      <c r="F621" s="85">
        <v>3</v>
      </c>
      <c r="G621" s="86">
        <v>2012</v>
      </c>
      <c r="H621" s="85"/>
      <c r="I621" s="15"/>
      <c r="J621" s="15"/>
      <c r="K621" s="15"/>
      <c r="L621" s="15"/>
      <c r="M621" s="15"/>
      <c r="N621" s="15"/>
      <c r="O621" s="15"/>
      <c r="P621" s="15"/>
      <c r="Q621" s="6"/>
      <c r="R621" s="6"/>
      <c r="S621" s="6"/>
      <c r="T621" s="6"/>
      <c r="U621" s="6"/>
    </row>
    <row r="622" spans="1:21" ht="56" x14ac:dyDescent="0.15">
      <c r="A622" s="77">
        <v>1</v>
      </c>
      <c r="B622" s="78" t="s">
        <v>900</v>
      </c>
      <c r="C622" s="78" t="s">
        <v>901</v>
      </c>
      <c r="D622" s="76" t="s">
        <v>332</v>
      </c>
      <c r="E622" s="80">
        <v>21</v>
      </c>
      <c r="F622" s="77">
        <v>3</v>
      </c>
      <c r="G622" s="80">
        <v>2012</v>
      </c>
      <c r="H622" s="76"/>
      <c r="I622" s="26"/>
      <c r="J622" s="26"/>
      <c r="K622" s="26"/>
      <c r="L622" s="26"/>
      <c r="M622" s="26"/>
      <c r="N622" s="26"/>
      <c r="O622" s="26"/>
    </row>
    <row r="623" spans="1:21" ht="28" x14ac:dyDescent="0.15">
      <c r="A623" s="85">
        <v>1</v>
      </c>
      <c r="B623" s="85" t="s">
        <v>139</v>
      </c>
      <c r="C623" s="85" t="s">
        <v>1254</v>
      </c>
      <c r="D623" s="85" t="s">
        <v>337</v>
      </c>
      <c r="E623" s="86">
        <v>55</v>
      </c>
      <c r="F623" s="85">
        <v>3</v>
      </c>
      <c r="G623" s="78">
        <v>2011</v>
      </c>
      <c r="H623" s="87"/>
      <c r="I623" s="19"/>
      <c r="J623" s="19"/>
      <c r="K623" s="19"/>
      <c r="L623" s="19"/>
      <c r="M623" s="19"/>
      <c r="N623" s="19"/>
      <c r="O623" s="19"/>
      <c r="P623" s="19"/>
      <c r="Q623" s="9"/>
      <c r="R623" s="6"/>
      <c r="S623" s="6"/>
      <c r="T623" s="6"/>
      <c r="U623" s="6"/>
    </row>
    <row r="624" spans="1:21" ht="28" x14ac:dyDescent="0.15">
      <c r="A624" s="85">
        <v>1</v>
      </c>
      <c r="B624" s="85" t="s">
        <v>140</v>
      </c>
      <c r="C624" s="85" t="s">
        <v>1253</v>
      </c>
      <c r="D624" s="85" t="s">
        <v>337</v>
      </c>
      <c r="E624" s="86">
        <v>55</v>
      </c>
      <c r="F624" s="85">
        <v>4</v>
      </c>
      <c r="G624" s="78">
        <v>2011</v>
      </c>
      <c r="H624" s="85"/>
      <c r="I624" s="15"/>
      <c r="J624" s="15"/>
      <c r="K624" s="15"/>
      <c r="L624" s="15"/>
      <c r="M624" s="15"/>
      <c r="N624" s="15"/>
      <c r="O624" s="15"/>
      <c r="P624" s="15"/>
      <c r="Q624" s="10"/>
      <c r="R624" s="6"/>
      <c r="S624" s="6"/>
      <c r="T624" s="6"/>
      <c r="U624" s="6"/>
    </row>
    <row r="625" spans="1:24" ht="56" x14ac:dyDescent="0.15">
      <c r="A625" s="77">
        <v>1</v>
      </c>
      <c r="B625" s="78" t="s">
        <v>770</v>
      </c>
      <c r="C625" s="78" t="s">
        <v>771</v>
      </c>
      <c r="D625" s="76" t="s">
        <v>175</v>
      </c>
      <c r="E625" s="80">
        <v>105</v>
      </c>
      <c r="F625" s="77">
        <v>1</v>
      </c>
      <c r="G625" s="80">
        <v>2011</v>
      </c>
      <c r="H625" s="76"/>
      <c r="I625" s="26"/>
      <c r="J625" s="26"/>
      <c r="K625" s="26"/>
      <c r="L625" s="26"/>
      <c r="M625" s="26"/>
      <c r="N625" s="26"/>
      <c r="O625" s="26"/>
    </row>
    <row r="626" spans="1:24" ht="42" x14ac:dyDescent="0.15">
      <c r="A626" s="77">
        <v>1</v>
      </c>
      <c r="B626" s="78" t="s">
        <v>772</v>
      </c>
      <c r="C626" s="78" t="s">
        <v>773</v>
      </c>
      <c r="D626" s="76" t="s">
        <v>175</v>
      </c>
      <c r="E626" s="80">
        <v>105</v>
      </c>
      <c r="F626" s="77">
        <v>1</v>
      </c>
      <c r="G626" s="80">
        <v>2011</v>
      </c>
      <c r="H626" s="76"/>
      <c r="I626" s="26"/>
      <c r="J626" s="26"/>
      <c r="K626" s="26"/>
      <c r="L626" s="26"/>
      <c r="M626" s="26"/>
      <c r="N626" s="26"/>
      <c r="O626" s="26"/>
    </row>
    <row r="627" spans="1:24" ht="42" x14ac:dyDescent="0.15">
      <c r="A627" s="85">
        <v>1</v>
      </c>
      <c r="B627" s="85" t="s">
        <v>282</v>
      </c>
      <c r="C627" s="85" t="s">
        <v>388</v>
      </c>
      <c r="D627" s="85" t="s">
        <v>325</v>
      </c>
      <c r="E627" s="78">
        <v>90</v>
      </c>
      <c r="F627" s="78">
        <v>1</v>
      </c>
      <c r="G627" s="78">
        <v>2011</v>
      </c>
      <c r="H627" s="85"/>
      <c r="I627" s="15"/>
      <c r="J627" s="15"/>
      <c r="K627" s="15"/>
      <c r="L627" s="15"/>
      <c r="M627" s="15"/>
      <c r="N627" s="15"/>
      <c r="O627" s="15"/>
      <c r="P627" s="15"/>
      <c r="Q627" s="6"/>
      <c r="R627" s="6"/>
      <c r="S627" s="6"/>
      <c r="T627" s="6"/>
      <c r="U627" s="6"/>
    </row>
    <row r="628" spans="1:24" ht="42" x14ac:dyDescent="0.15">
      <c r="A628" s="85">
        <v>1</v>
      </c>
      <c r="B628" s="85" t="s">
        <v>320</v>
      </c>
      <c r="C628" s="85" t="s">
        <v>682</v>
      </c>
      <c r="D628" s="85" t="s">
        <v>325</v>
      </c>
      <c r="E628" s="78">
        <v>90</v>
      </c>
      <c r="F628" s="78">
        <v>2</v>
      </c>
      <c r="G628" s="78">
        <v>2011</v>
      </c>
      <c r="H628" s="85"/>
      <c r="I628" s="15"/>
      <c r="J628" s="15"/>
      <c r="K628" s="15"/>
      <c r="L628" s="15"/>
      <c r="M628" s="15"/>
      <c r="N628" s="15"/>
      <c r="O628" s="15"/>
      <c r="P628" s="15"/>
      <c r="Q628" s="6"/>
      <c r="R628" s="6"/>
      <c r="S628" s="6"/>
      <c r="T628" s="6"/>
      <c r="U628" s="6"/>
      <c r="V628" s="6"/>
      <c r="W628" s="6"/>
      <c r="X628" s="6"/>
    </row>
    <row r="629" spans="1:24" ht="28" x14ac:dyDescent="0.15">
      <c r="A629" s="85">
        <v>1</v>
      </c>
      <c r="B629" s="85" t="s">
        <v>318</v>
      </c>
      <c r="C629" s="85" t="s">
        <v>683</v>
      </c>
      <c r="D629" s="85" t="s">
        <v>325</v>
      </c>
      <c r="E629" s="78">
        <v>90</v>
      </c>
      <c r="F629" s="78">
        <v>6</v>
      </c>
      <c r="G629" s="78">
        <v>2011</v>
      </c>
      <c r="H629" s="85"/>
      <c r="I629" s="15"/>
      <c r="J629" s="15"/>
      <c r="K629" s="15"/>
      <c r="L629" s="15"/>
      <c r="M629" s="15"/>
      <c r="N629" s="15"/>
      <c r="O629" s="15"/>
      <c r="P629" s="15"/>
      <c r="Q629" s="9"/>
      <c r="R629" s="6"/>
      <c r="S629" s="6"/>
      <c r="T629" s="6"/>
      <c r="U629" s="6"/>
      <c r="V629" s="6"/>
      <c r="W629" s="6"/>
      <c r="X629" s="6"/>
    </row>
    <row r="630" spans="1:24" ht="28" x14ac:dyDescent="0.15">
      <c r="A630" s="78">
        <v>1</v>
      </c>
      <c r="B630" s="85" t="s">
        <v>281</v>
      </c>
      <c r="C630" s="85" t="s">
        <v>389</v>
      </c>
      <c r="D630" s="85" t="s">
        <v>325</v>
      </c>
      <c r="E630" s="78">
        <v>90</v>
      </c>
      <c r="F630" s="78">
        <v>2</v>
      </c>
      <c r="G630" s="78">
        <v>2011</v>
      </c>
      <c r="H630" s="85"/>
      <c r="I630" s="15"/>
      <c r="J630" s="15"/>
      <c r="K630" s="15"/>
      <c r="L630" s="15"/>
      <c r="M630" s="15"/>
      <c r="N630" s="15"/>
      <c r="O630" s="15"/>
      <c r="P630" s="15"/>
      <c r="Q630" s="6"/>
      <c r="R630" s="6"/>
      <c r="S630" s="6"/>
      <c r="T630" s="6"/>
      <c r="U630" s="6"/>
      <c r="V630" s="6"/>
      <c r="W630" s="6"/>
      <c r="X630" s="6"/>
    </row>
    <row r="631" spans="1:24" ht="42" x14ac:dyDescent="0.15">
      <c r="A631" s="78">
        <v>1</v>
      </c>
      <c r="B631" s="85" t="s">
        <v>321</v>
      </c>
      <c r="C631" s="85" t="s">
        <v>627</v>
      </c>
      <c r="D631" s="85" t="s">
        <v>325</v>
      </c>
      <c r="E631" s="78">
        <v>90</v>
      </c>
      <c r="F631" s="78">
        <v>1</v>
      </c>
      <c r="G631" s="78">
        <v>2011</v>
      </c>
      <c r="H631" s="85"/>
      <c r="I631" s="15"/>
      <c r="J631" s="15"/>
      <c r="K631" s="15"/>
      <c r="L631" s="15"/>
      <c r="M631" s="15"/>
      <c r="N631" s="15"/>
      <c r="O631" s="15"/>
      <c r="P631" s="15"/>
      <c r="Q631" s="6"/>
      <c r="R631" s="6"/>
      <c r="S631" s="6"/>
      <c r="T631" s="6"/>
      <c r="U631" s="6"/>
      <c r="V631" s="6"/>
      <c r="W631" s="6"/>
      <c r="X631" s="6"/>
    </row>
    <row r="632" spans="1:24" ht="28" x14ac:dyDescent="0.15">
      <c r="A632" s="78">
        <v>1</v>
      </c>
      <c r="B632" s="85" t="s">
        <v>319</v>
      </c>
      <c r="C632" s="85" t="s">
        <v>628</v>
      </c>
      <c r="D632" s="85" t="s">
        <v>325</v>
      </c>
      <c r="E632" s="78">
        <v>90</v>
      </c>
      <c r="F632" s="78">
        <v>5</v>
      </c>
      <c r="G632" s="78">
        <v>2011</v>
      </c>
      <c r="H632" s="88"/>
      <c r="I632" s="20"/>
      <c r="J632" s="20"/>
      <c r="K632" s="20"/>
      <c r="L632" s="20"/>
      <c r="M632" s="20"/>
      <c r="N632" s="20"/>
      <c r="O632" s="20"/>
      <c r="P632" s="20"/>
      <c r="Q632" s="6"/>
      <c r="R632" s="6"/>
      <c r="S632" s="6"/>
      <c r="T632" s="6"/>
      <c r="U632" s="6"/>
      <c r="V632" s="6"/>
      <c r="W632" s="6"/>
      <c r="X632" s="6"/>
    </row>
    <row r="633" spans="1:24" ht="16" x14ac:dyDescent="0.15">
      <c r="A633" s="85">
        <v>1</v>
      </c>
      <c r="B633" s="85" t="s">
        <v>1218</v>
      </c>
      <c r="C633" s="85" t="s">
        <v>1219</v>
      </c>
      <c r="D633" s="85" t="s">
        <v>326</v>
      </c>
      <c r="E633" s="86">
        <v>184</v>
      </c>
      <c r="F633" s="85"/>
      <c r="G633" s="78">
        <v>2011</v>
      </c>
      <c r="H633" s="85"/>
      <c r="I633" s="15"/>
      <c r="J633" s="15"/>
      <c r="K633" s="15"/>
      <c r="L633" s="15"/>
      <c r="M633" s="15"/>
      <c r="N633" s="15"/>
      <c r="O633" s="15"/>
      <c r="P633" s="15"/>
      <c r="Q633" s="9"/>
      <c r="R633" s="6"/>
      <c r="S633" s="6"/>
      <c r="T633" s="6"/>
      <c r="U633" s="6"/>
      <c r="V633" s="6"/>
      <c r="W633" s="6"/>
      <c r="X633" s="6"/>
    </row>
    <row r="634" spans="1:24" ht="28" x14ac:dyDescent="0.15">
      <c r="A634" s="85">
        <v>1</v>
      </c>
      <c r="B634" s="85" t="s">
        <v>1220</v>
      </c>
      <c r="C634" s="85" t="s">
        <v>674</v>
      </c>
      <c r="D634" s="85" t="s">
        <v>326</v>
      </c>
      <c r="E634" s="86">
        <v>184</v>
      </c>
      <c r="F634" s="85"/>
      <c r="G634" s="78">
        <v>2011</v>
      </c>
      <c r="H634" s="85"/>
      <c r="I634" s="15"/>
      <c r="J634" s="15"/>
      <c r="K634" s="15"/>
      <c r="L634" s="15"/>
      <c r="M634" s="15"/>
      <c r="N634" s="15"/>
      <c r="O634" s="15"/>
      <c r="P634" s="15"/>
      <c r="Q634" s="9"/>
      <c r="R634" s="6"/>
      <c r="S634" s="6"/>
      <c r="T634" s="6"/>
      <c r="U634" s="6"/>
      <c r="V634" s="6"/>
      <c r="W634" s="6"/>
      <c r="X634" s="6"/>
    </row>
    <row r="635" spans="1:24" ht="16" x14ac:dyDescent="0.15">
      <c r="A635" s="85">
        <v>1</v>
      </c>
      <c r="B635" s="85" t="s">
        <v>1221</v>
      </c>
      <c r="C635" s="85" t="s">
        <v>650</v>
      </c>
      <c r="D635" s="85" t="s">
        <v>326</v>
      </c>
      <c r="E635" s="86">
        <v>190</v>
      </c>
      <c r="F635" s="85"/>
      <c r="G635" s="78">
        <v>2011</v>
      </c>
      <c r="H635" s="85"/>
      <c r="I635" s="15"/>
      <c r="J635" s="15"/>
      <c r="K635" s="15"/>
      <c r="L635" s="15"/>
      <c r="M635" s="15"/>
      <c r="N635" s="15"/>
      <c r="O635" s="15"/>
      <c r="P635" s="15"/>
      <c r="Q635" s="9"/>
      <c r="R635" s="6"/>
      <c r="S635" s="6"/>
      <c r="T635" s="6"/>
      <c r="U635" s="6"/>
      <c r="V635" s="6"/>
      <c r="W635" s="6"/>
      <c r="X635" s="6"/>
    </row>
    <row r="636" spans="1:24" ht="28" x14ac:dyDescent="0.15">
      <c r="A636" s="85">
        <v>1</v>
      </c>
      <c r="B636" s="85" t="s">
        <v>356</v>
      </c>
      <c r="C636" s="85" t="s">
        <v>671</v>
      </c>
      <c r="D636" s="85" t="s">
        <v>326</v>
      </c>
      <c r="E636" s="86">
        <v>188</v>
      </c>
      <c r="F636" s="85"/>
      <c r="G636" s="78">
        <v>2011</v>
      </c>
      <c r="H636" s="85"/>
      <c r="I636" s="15"/>
      <c r="J636" s="15"/>
      <c r="K636" s="15"/>
      <c r="L636" s="15"/>
      <c r="M636" s="15"/>
      <c r="N636" s="15"/>
      <c r="O636" s="15"/>
      <c r="P636" s="15"/>
      <c r="Q636" s="9"/>
      <c r="R636" s="6"/>
      <c r="S636" s="6"/>
      <c r="T636" s="6"/>
      <c r="U636" s="6"/>
      <c r="V636" s="6"/>
      <c r="W636" s="6"/>
      <c r="X636" s="6"/>
    </row>
    <row r="637" spans="1:24" ht="28" x14ac:dyDescent="0.15">
      <c r="A637" s="85">
        <v>1</v>
      </c>
      <c r="B637" s="85" t="s">
        <v>358</v>
      </c>
      <c r="C637" s="85" t="s">
        <v>1222</v>
      </c>
      <c r="D637" s="85" t="s">
        <v>326</v>
      </c>
      <c r="E637" s="86">
        <v>188</v>
      </c>
      <c r="F637" s="85"/>
      <c r="G637" s="78">
        <v>2011</v>
      </c>
      <c r="H637" s="85"/>
      <c r="I637" s="15"/>
      <c r="J637" s="15"/>
      <c r="K637" s="15"/>
      <c r="L637" s="15"/>
      <c r="M637" s="15"/>
      <c r="N637" s="15"/>
      <c r="O637" s="15"/>
      <c r="P637" s="15"/>
      <c r="Q637" s="6"/>
      <c r="R637" s="6"/>
      <c r="S637" s="6"/>
      <c r="T637" s="6"/>
      <c r="U637" s="6"/>
      <c r="V637" s="6"/>
      <c r="W637" s="6"/>
      <c r="X637" s="6"/>
    </row>
    <row r="638" spans="1:24" ht="16" x14ac:dyDescent="0.15">
      <c r="A638" s="85">
        <v>1</v>
      </c>
      <c r="B638" s="85" t="s">
        <v>1227</v>
      </c>
      <c r="C638" s="85" t="s">
        <v>652</v>
      </c>
      <c r="D638" s="85" t="s">
        <v>326</v>
      </c>
      <c r="E638" s="86">
        <v>187</v>
      </c>
      <c r="F638" s="85"/>
      <c r="G638" s="78">
        <v>2011</v>
      </c>
      <c r="H638" s="85"/>
      <c r="I638" s="15"/>
      <c r="J638" s="15"/>
      <c r="K638" s="15"/>
      <c r="L638" s="15"/>
      <c r="M638" s="15"/>
      <c r="N638" s="15"/>
      <c r="O638" s="15"/>
      <c r="P638" s="15"/>
      <c r="Q638" s="6"/>
      <c r="R638" s="6"/>
      <c r="S638" s="6"/>
      <c r="T638" s="6"/>
      <c r="U638" s="6"/>
      <c r="V638" s="6"/>
      <c r="W638" s="6"/>
      <c r="X638" s="6"/>
    </row>
    <row r="639" spans="1:24" ht="16" x14ac:dyDescent="0.15">
      <c r="A639" s="85">
        <v>1</v>
      </c>
      <c r="B639" s="85" t="s">
        <v>375</v>
      </c>
      <c r="C639" s="85" t="s">
        <v>651</v>
      </c>
      <c r="D639" s="85" t="s">
        <v>326</v>
      </c>
      <c r="E639" s="86">
        <v>187</v>
      </c>
      <c r="F639" s="85"/>
      <c r="G639" s="78">
        <v>2011</v>
      </c>
      <c r="H639" s="85"/>
      <c r="I639" s="15"/>
      <c r="J639" s="15"/>
      <c r="K639" s="15"/>
      <c r="L639" s="15"/>
      <c r="M639" s="15"/>
      <c r="N639" s="15"/>
      <c r="O639" s="15"/>
      <c r="P639" s="15"/>
      <c r="Q639" s="9"/>
      <c r="R639" s="6"/>
      <c r="S639" s="6"/>
      <c r="T639" s="6"/>
      <c r="U639" s="6"/>
      <c r="V639" s="6"/>
      <c r="W639" s="6"/>
      <c r="X639" s="6"/>
    </row>
    <row r="640" spans="1:24" ht="16" x14ac:dyDescent="0.15">
      <c r="A640" s="78">
        <v>1</v>
      </c>
      <c r="B640" s="85" t="s">
        <v>1223</v>
      </c>
      <c r="C640" s="87" t="s">
        <v>99</v>
      </c>
      <c r="D640" s="85" t="s">
        <v>326</v>
      </c>
      <c r="E640" s="86">
        <v>184</v>
      </c>
      <c r="F640" s="85"/>
      <c r="G640" s="78">
        <v>2011</v>
      </c>
      <c r="H640" s="85"/>
      <c r="I640" s="15"/>
      <c r="J640" s="15"/>
      <c r="K640" s="15"/>
      <c r="L640" s="15"/>
      <c r="M640" s="15"/>
      <c r="N640" s="15"/>
      <c r="O640" s="15"/>
      <c r="P640" s="15"/>
      <c r="Q640" s="6"/>
      <c r="R640" s="6"/>
      <c r="S640" s="6"/>
      <c r="T640" s="6"/>
      <c r="U640" s="6"/>
      <c r="V640" s="6"/>
      <c r="W640" s="6"/>
      <c r="X640" s="6"/>
    </row>
    <row r="641" spans="1:24" ht="16" x14ac:dyDescent="0.15">
      <c r="A641" s="78">
        <v>1</v>
      </c>
      <c r="B641" s="85" t="s">
        <v>1224</v>
      </c>
      <c r="C641" s="85" t="s">
        <v>622</v>
      </c>
      <c r="D641" s="85" t="s">
        <v>326</v>
      </c>
      <c r="E641" s="86">
        <v>184</v>
      </c>
      <c r="F641" s="85"/>
      <c r="G641" s="78">
        <v>2011</v>
      </c>
      <c r="H641" s="85"/>
      <c r="I641" s="15"/>
      <c r="J641" s="15"/>
      <c r="K641" s="15"/>
      <c r="L641" s="15"/>
      <c r="M641" s="15"/>
      <c r="N641" s="15"/>
      <c r="O641" s="15"/>
      <c r="P641" s="15"/>
      <c r="Q641" s="6"/>
      <c r="R641" s="6"/>
      <c r="S641" s="6"/>
      <c r="T641" s="6"/>
      <c r="U641" s="6"/>
      <c r="V641" s="6"/>
      <c r="W641" s="6"/>
      <c r="X641" s="6"/>
    </row>
    <row r="642" spans="1:24" ht="16" x14ac:dyDescent="0.15">
      <c r="A642" s="78">
        <v>1</v>
      </c>
      <c r="B642" s="85" t="s">
        <v>343</v>
      </c>
      <c r="C642" s="85" t="s">
        <v>388</v>
      </c>
      <c r="D642" s="85" t="s">
        <v>326</v>
      </c>
      <c r="E642" s="86">
        <v>185</v>
      </c>
      <c r="F642" s="85"/>
      <c r="G642" s="78">
        <v>2011</v>
      </c>
      <c r="H642" s="85"/>
      <c r="I642" s="15"/>
      <c r="J642" s="15"/>
      <c r="K642" s="15"/>
      <c r="L642" s="15"/>
      <c r="M642" s="15"/>
      <c r="N642" s="15"/>
      <c r="O642" s="15"/>
      <c r="P642" s="15"/>
      <c r="Q642" s="6"/>
      <c r="R642" s="6"/>
      <c r="S642" s="6"/>
      <c r="T642" s="6"/>
      <c r="U642" s="6"/>
      <c r="V642" s="6"/>
      <c r="W642" s="6"/>
      <c r="X642" s="6"/>
    </row>
    <row r="643" spans="1:24" ht="16" x14ac:dyDescent="0.15">
      <c r="A643" s="78">
        <v>1</v>
      </c>
      <c r="B643" s="85" t="s">
        <v>344</v>
      </c>
      <c r="C643" s="85" t="s">
        <v>622</v>
      </c>
      <c r="D643" s="85" t="s">
        <v>326</v>
      </c>
      <c r="E643" s="86">
        <v>188</v>
      </c>
      <c r="F643" s="85"/>
      <c r="G643" s="78">
        <v>2011</v>
      </c>
      <c r="H643" s="85"/>
      <c r="I643" s="15"/>
      <c r="J643" s="15"/>
      <c r="K643" s="15"/>
      <c r="L643" s="15"/>
      <c r="M643" s="15"/>
      <c r="N643" s="15"/>
      <c r="O643" s="15"/>
      <c r="P643" s="15"/>
      <c r="Q643" s="6"/>
      <c r="R643" s="6"/>
      <c r="S643" s="6"/>
      <c r="T643" s="6"/>
      <c r="U643" s="6"/>
      <c r="V643" s="6"/>
      <c r="W643" s="6"/>
      <c r="X643" s="6"/>
    </row>
    <row r="644" spans="1:24" ht="16" x14ac:dyDescent="0.15">
      <c r="A644" s="78">
        <v>1</v>
      </c>
      <c r="B644" s="85" t="s">
        <v>1224</v>
      </c>
      <c r="C644" s="85" t="s">
        <v>622</v>
      </c>
      <c r="D644" s="85" t="s">
        <v>326</v>
      </c>
      <c r="E644" s="86">
        <v>190</v>
      </c>
      <c r="F644" s="85"/>
      <c r="G644" s="78">
        <v>2011</v>
      </c>
      <c r="H644" s="85"/>
      <c r="I644" s="15"/>
      <c r="J644" s="15"/>
      <c r="K644" s="15"/>
      <c r="L644" s="15"/>
      <c r="M644" s="15"/>
      <c r="N644" s="15"/>
      <c r="O644" s="15"/>
      <c r="P644" s="15"/>
      <c r="Q644" s="6"/>
      <c r="R644" s="6"/>
      <c r="S644" s="6"/>
      <c r="T644" s="6"/>
      <c r="U644" s="6"/>
      <c r="V644" s="6"/>
      <c r="W644" s="6"/>
      <c r="X644" s="6"/>
    </row>
    <row r="645" spans="1:24" ht="28" x14ac:dyDescent="0.15">
      <c r="A645" s="85">
        <v>1</v>
      </c>
      <c r="B645" s="85" t="s">
        <v>206</v>
      </c>
      <c r="C645" s="85" t="s">
        <v>1251</v>
      </c>
      <c r="D645" s="85" t="s">
        <v>336</v>
      </c>
      <c r="E645" s="86">
        <v>17</v>
      </c>
      <c r="F645" s="85">
        <v>1</v>
      </c>
      <c r="G645" s="86">
        <v>2011</v>
      </c>
      <c r="H645" s="85"/>
      <c r="I645" s="15"/>
      <c r="J645" s="15"/>
      <c r="K645" s="15"/>
      <c r="L645" s="15"/>
      <c r="M645" s="15"/>
      <c r="N645" s="15"/>
      <c r="O645" s="15"/>
      <c r="P645" s="15"/>
      <c r="Q645" s="9"/>
      <c r="R645" s="6"/>
      <c r="S645" s="6"/>
      <c r="T645" s="6"/>
      <c r="U645" s="6"/>
      <c r="V645" s="6"/>
      <c r="W645" s="6"/>
      <c r="X645" s="6"/>
    </row>
    <row r="646" spans="1:24" ht="42" x14ac:dyDescent="0.15">
      <c r="A646" s="85">
        <v>1</v>
      </c>
      <c r="B646" s="85" t="s">
        <v>205</v>
      </c>
      <c r="C646" s="85" t="s">
        <v>1252</v>
      </c>
      <c r="D646" s="85" t="s">
        <v>336</v>
      </c>
      <c r="E646" s="86">
        <v>17</v>
      </c>
      <c r="F646" s="85">
        <v>4</v>
      </c>
      <c r="G646" s="86">
        <v>2011</v>
      </c>
      <c r="H646" s="85"/>
      <c r="I646" s="15"/>
      <c r="J646" s="15"/>
      <c r="K646" s="15"/>
      <c r="L646" s="15"/>
      <c r="M646" s="15"/>
      <c r="N646" s="15"/>
      <c r="O646" s="15"/>
      <c r="P646" s="15"/>
      <c r="Q646" s="9"/>
      <c r="R646" s="6"/>
      <c r="S646" s="6"/>
      <c r="T646" s="6"/>
      <c r="U646" s="6"/>
      <c r="V646" s="6"/>
      <c r="W646" s="6"/>
      <c r="X646" s="6"/>
    </row>
    <row r="647" spans="1:24" ht="42" x14ac:dyDescent="0.15">
      <c r="A647" s="85">
        <v>1</v>
      </c>
      <c r="B647" s="85" t="s">
        <v>248</v>
      </c>
      <c r="C647" s="85" t="s">
        <v>1225</v>
      </c>
      <c r="D647" s="85" t="s">
        <v>328</v>
      </c>
      <c r="E647" s="86" t="s">
        <v>41</v>
      </c>
      <c r="F647" s="85" t="s">
        <v>8</v>
      </c>
      <c r="G647" s="86">
        <v>2011</v>
      </c>
      <c r="H647" s="85"/>
      <c r="I647" s="15"/>
      <c r="J647" s="15"/>
      <c r="K647" s="15"/>
      <c r="L647" s="15"/>
      <c r="M647" s="15"/>
      <c r="N647" s="15"/>
      <c r="O647" s="15"/>
      <c r="P647" s="15"/>
      <c r="Q647" s="9"/>
      <c r="R647" s="6"/>
      <c r="S647" s="6"/>
      <c r="T647" s="6"/>
      <c r="U647" s="6"/>
      <c r="V647" s="6"/>
      <c r="W647" s="6"/>
      <c r="X647" s="6"/>
    </row>
    <row r="648" spans="1:24" ht="16" x14ac:dyDescent="0.15">
      <c r="A648" s="85">
        <v>1</v>
      </c>
      <c r="B648" s="85" t="s">
        <v>251</v>
      </c>
      <c r="C648" s="85" t="s">
        <v>1226</v>
      </c>
      <c r="D648" s="85" t="s">
        <v>328</v>
      </c>
      <c r="E648" s="86" t="s">
        <v>41</v>
      </c>
      <c r="F648" s="85" t="s">
        <v>5</v>
      </c>
      <c r="G648" s="86">
        <v>2011</v>
      </c>
      <c r="H648" s="85"/>
      <c r="I648" s="15"/>
      <c r="J648" s="15"/>
      <c r="K648" s="15"/>
      <c r="L648" s="15"/>
      <c r="M648" s="15"/>
      <c r="N648" s="15"/>
      <c r="O648" s="15"/>
      <c r="P648" s="15"/>
      <c r="Q648" s="6"/>
      <c r="R648" s="6"/>
      <c r="S648" s="6"/>
      <c r="T648" s="6"/>
      <c r="U648" s="6"/>
      <c r="V648" s="6"/>
      <c r="W648" s="6"/>
      <c r="X648" s="6"/>
    </row>
    <row r="649" spans="1:24" ht="42" x14ac:dyDescent="0.15">
      <c r="A649" s="76">
        <v>1</v>
      </c>
      <c r="B649" s="78" t="s">
        <v>958</v>
      </c>
      <c r="C649" s="78" t="s">
        <v>1228</v>
      </c>
      <c r="D649" s="76" t="s">
        <v>328</v>
      </c>
      <c r="E649" s="80">
        <v>87</v>
      </c>
      <c r="F649" s="77">
        <v>2</v>
      </c>
      <c r="G649" s="80">
        <v>2011</v>
      </c>
      <c r="H649" s="76"/>
      <c r="I649" s="26"/>
      <c r="J649" s="26"/>
      <c r="K649" s="26"/>
      <c r="L649" s="26"/>
      <c r="M649" s="26"/>
      <c r="N649" s="26"/>
      <c r="O649" s="26"/>
      <c r="V649" s="6"/>
      <c r="W649" s="6"/>
      <c r="X649" s="6"/>
    </row>
    <row r="650" spans="1:24" ht="28" x14ac:dyDescent="0.15">
      <c r="A650" s="76">
        <v>1</v>
      </c>
      <c r="B650" s="78" t="s">
        <v>970</v>
      </c>
      <c r="C650" s="78" t="s">
        <v>566</v>
      </c>
      <c r="D650" s="76" t="s">
        <v>328</v>
      </c>
      <c r="E650" s="80">
        <v>87</v>
      </c>
      <c r="F650" s="77">
        <v>5</v>
      </c>
      <c r="G650" s="80">
        <v>2011</v>
      </c>
      <c r="H650" s="76"/>
      <c r="I650" s="26"/>
      <c r="J650" s="26"/>
      <c r="K650" s="26"/>
      <c r="L650" s="26"/>
      <c r="M650" s="26"/>
      <c r="N650" s="26"/>
      <c r="O650" s="26"/>
      <c r="V650" s="6"/>
      <c r="W650" s="6"/>
      <c r="X650" s="6"/>
    </row>
    <row r="651" spans="1:24" ht="42" x14ac:dyDescent="0.15">
      <c r="A651" s="85">
        <v>1</v>
      </c>
      <c r="B651" s="85" t="s">
        <v>45</v>
      </c>
      <c r="C651" s="85" t="s">
        <v>1250</v>
      </c>
      <c r="D651" s="85" t="s">
        <v>378</v>
      </c>
      <c r="E651" s="86" t="s">
        <v>44</v>
      </c>
      <c r="F651" s="85" t="s">
        <v>8</v>
      </c>
      <c r="G651" s="86">
        <v>2011</v>
      </c>
      <c r="H651" s="85"/>
      <c r="I651" s="15"/>
      <c r="J651" s="15"/>
      <c r="K651" s="15"/>
      <c r="L651" s="15"/>
      <c r="M651" s="15"/>
      <c r="N651" s="15"/>
      <c r="O651" s="15"/>
      <c r="P651" s="15"/>
      <c r="Q651" s="9"/>
      <c r="R651" s="6"/>
      <c r="S651" s="6"/>
      <c r="T651" s="6"/>
      <c r="U651" s="6"/>
      <c r="V651" s="6"/>
      <c r="W651" s="6"/>
      <c r="X651" s="6"/>
    </row>
    <row r="652" spans="1:24" ht="16" x14ac:dyDescent="0.15">
      <c r="A652" s="78">
        <v>1</v>
      </c>
      <c r="B652" s="85" t="s">
        <v>165</v>
      </c>
      <c r="C652" s="85" t="s">
        <v>1249</v>
      </c>
      <c r="D652" s="85" t="s">
        <v>339</v>
      </c>
      <c r="E652" s="86">
        <v>25</v>
      </c>
      <c r="F652" s="85">
        <v>2</v>
      </c>
      <c r="G652" s="86">
        <v>2011</v>
      </c>
      <c r="H652" s="85"/>
      <c r="I652" s="15"/>
      <c r="J652" s="15"/>
      <c r="K652" s="15"/>
      <c r="L652" s="15"/>
      <c r="M652" s="15"/>
      <c r="N652" s="15"/>
      <c r="O652" s="15"/>
      <c r="P652" s="15"/>
      <c r="Q652" s="6"/>
      <c r="R652" s="6"/>
      <c r="S652" s="6"/>
      <c r="T652" s="6"/>
      <c r="U652" s="6"/>
      <c r="V652" s="6"/>
      <c r="W652" s="6"/>
      <c r="X652" s="6"/>
    </row>
    <row r="653" spans="1:24" ht="28" x14ac:dyDescent="0.15">
      <c r="A653" s="85">
        <v>1</v>
      </c>
      <c r="B653" s="85" t="s">
        <v>84</v>
      </c>
      <c r="C653" s="85" t="s">
        <v>1248</v>
      </c>
      <c r="D653" s="85" t="s">
        <v>329</v>
      </c>
      <c r="E653" s="86">
        <v>35</v>
      </c>
      <c r="F653" s="85">
        <v>3</v>
      </c>
      <c r="G653" s="86">
        <v>2011</v>
      </c>
      <c r="H653" s="85"/>
      <c r="I653" s="15"/>
      <c r="J653" s="15"/>
      <c r="K653" s="15"/>
      <c r="L653" s="15"/>
      <c r="M653" s="15"/>
      <c r="N653" s="15"/>
      <c r="O653" s="15"/>
      <c r="P653" s="15"/>
      <c r="Q653" s="10"/>
      <c r="R653" s="6"/>
      <c r="S653" s="6"/>
      <c r="T653" s="6"/>
      <c r="U653" s="6"/>
      <c r="V653" s="6"/>
      <c r="W653" s="6"/>
      <c r="X653" s="6"/>
    </row>
    <row r="654" spans="1:24" ht="28" x14ac:dyDescent="0.15">
      <c r="A654" s="85">
        <v>1</v>
      </c>
      <c r="B654" s="85" t="s">
        <v>176</v>
      </c>
      <c r="C654" s="85" t="s">
        <v>1247</v>
      </c>
      <c r="D654" s="85" t="s">
        <v>331</v>
      </c>
      <c r="E654" s="86">
        <v>55</v>
      </c>
      <c r="F654" s="85">
        <v>3</v>
      </c>
      <c r="G654" s="78">
        <v>2011</v>
      </c>
      <c r="H654" s="85"/>
      <c r="I654" s="15"/>
      <c r="J654" s="15"/>
      <c r="K654" s="15"/>
      <c r="L654" s="15"/>
      <c r="M654" s="15"/>
      <c r="N654" s="15"/>
      <c r="O654" s="15"/>
      <c r="P654" s="15"/>
      <c r="Q654" s="6"/>
      <c r="R654" s="6"/>
      <c r="S654" s="6"/>
      <c r="T654" s="6"/>
      <c r="U654" s="6"/>
      <c r="V654" s="6"/>
      <c r="W654" s="6"/>
      <c r="X654" s="6"/>
    </row>
    <row r="655" spans="1:24" ht="42" x14ac:dyDescent="0.15">
      <c r="A655" s="85">
        <v>1</v>
      </c>
      <c r="B655" s="85" t="s">
        <v>262</v>
      </c>
      <c r="C655" s="85" t="s">
        <v>1246</v>
      </c>
      <c r="D655" s="85" t="s">
        <v>335</v>
      </c>
      <c r="E655" s="86" t="s">
        <v>404</v>
      </c>
      <c r="F655" s="85" t="s">
        <v>1</v>
      </c>
      <c r="G655" s="78">
        <v>2011</v>
      </c>
      <c r="H655" s="85"/>
      <c r="I655" s="15"/>
      <c r="J655" s="15"/>
      <c r="K655" s="15"/>
      <c r="L655" s="15"/>
      <c r="M655" s="15"/>
      <c r="N655" s="15"/>
      <c r="O655" s="15"/>
      <c r="P655" s="15"/>
      <c r="Q655" s="10"/>
      <c r="R655" s="6"/>
      <c r="S655" s="6"/>
      <c r="T655" s="6"/>
      <c r="U655" s="6"/>
      <c r="V655" s="6"/>
      <c r="W655" s="6"/>
      <c r="X655" s="6"/>
    </row>
    <row r="656" spans="1:24" ht="42" x14ac:dyDescent="0.15">
      <c r="A656" s="85">
        <v>1</v>
      </c>
      <c r="B656" s="85" t="s">
        <v>259</v>
      </c>
      <c r="C656" s="85" t="s">
        <v>1245</v>
      </c>
      <c r="D656" s="85" t="s">
        <v>335</v>
      </c>
      <c r="E656" s="86" t="s">
        <v>404</v>
      </c>
      <c r="F656" s="85" t="s">
        <v>1</v>
      </c>
      <c r="G656" s="78">
        <v>2011</v>
      </c>
      <c r="H656" s="85"/>
      <c r="I656" s="15"/>
      <c r="J656" s="15"/>
      <c r="K656" s="15"/>
      <c r="L656" s="15"/>
      <c r="M656" s="15"/>
      <c r="N656" s="15"/>
      <c r="O656" s="15"/>
      <c r="P656" s="15"/>
      <c r="Q656" s="6"/>
      <c r="R656" s="6"/>
      <c r="S656" s="6"/>
      <c r="T656" s="6"/>
      <c r="U656" s="6"/>
      <c r="V656" s="6"/>
      <c r="W656" s="6"/>
      <c r="X656" s="6"/>
    </row>
    <row r="657" spans="1:24" ht="28" x14ac:dyDescent="0.15">
      <c r="A657" s="85">
        <v>1</v>
      </c>
      <c r="B657" s="85" t="s">
        <v>150</v>
      </c>
      <c r="C657" s="85" t="s">
        <v>1244</v>
      </c>
      <c r="D657" s="85" t="s">
        <v>340</v>
      </c>
      <c r="E657" s="86" t="s">
        <v>21</v>
      </c>
      <c r="F657" s="85" t="s">
        <v>4</v>
      </c>
      <c r="G657" s="86">
        <v>2011</v>
      </c>
      <c r="H657" s="85"/>
      <c r="I657" s="15"/>
      <c r="J657" s="15"/>
      <c r="K657" s="15"/>
      <c r="L657" s="15"/>
      <c r="M657" s="15"/>
      <c r="N657" s="15"/>
      <c r="O657" s="15"/>
      <c r="P657" s="15"/>
      <c r="Q657" s="6"/>
      <c r="R657" s="6"/>
      <c r="S657" s="6"/>
      <c r="T657" s="6"/>
      <c r="U657" s="6"/>
      <c r="V657" s="6"/>
      <c r="W657" s="6"/>
      <c r="X657" s="6"/>
    </row>
    <row r="658" spans="1:24" ht="42" x14ac:dyDescent="0.15">
      <c r="A658" s="77">
        <v>1</v>
      </c>
      <c r="B658" s="78" t="s">
        <v>825</v>
      </c>
      <c r="C658" s="78" t="s">
        <v>826</v>
      </c>
      <c r="D658" s="76" t="s">
        <v>340</v>
      </c>
      <c r="E658" s="80">
        <v>18</v>
      </c>
      <c r="F658" s="77">
        <v>5</v>
      </c>
      <c r="G658" s="80">
        <v>2011</v>
      </c>
      <c r="H658" s="76"/>
      <c r="I658" s="26"/>
      <c r="J658" s="26"/>
      <c r="K658" s="26"/>
      <c r="L658" s="26"/>
      <c r="M658" s="26"/>
      <c r="N658" s="26"/>
      <c r="O658" s="26"/>
      <c r="V658" s="6"/>
      <c r="W658" s="6"/>
      <c r="X658" s="6"/>
    </row>
    <row r="659" spans="1:24" ht="16" x14ac:dyDescent="0.15">
      <c r="A659" s="77">
        <v>1</v>
      </c>
      <c r="B659" s="78" t="s">
        <v>777</v>
      </c>
      <c r="C659" s="78" t="s">
        <v>778</v>
      </c>
      <c r="D659" s="76" t="s">
        <v>334</v>
      </c>
      <c r="E659" s="80">
        <v>37</v>
      </c>
      <c r="F659" s="77">
        <v>5</v>
      </c>
      <c r="G659" s="80">
        <v>2011</v>
      </c>
      <c r="H659" s="76"/>
      <c r="I659" s="26"/>
      <c r="J659" s="26"/>
      <c r="K659" s="26"/>
      <c r="L659" s="26"/>
      <c r="M659" s="26"/>
      <c r="N659" s="26"/>
      <c r="O659" s="26"/>
      <c r="V659" s="6"/>
      <c r="W659" s="6"/>
      <c r="X659" s="6"/>
    </row>
    <row r="660" spans="1:24" ht="42" x14ac:dyDescent="0.15">
      <c r="A660" s="85">
        <v>1</v>
      </c>
      <c r="B660" s="85" t="s">
        <v>83</v>
      </c>
      <c r="C660" s="85" t="s">
        <v>1243</v>
      </c>
      <c r="D660" s="85" t="s">
        <v>333</v>
      </c>
      <c r="E660" s="86">
        <v>63</v>
      </c>
      <c r="F660" s="85">
        <v>4</v>
      </c>
      <c r="G660" s="86">
        <v>2011</v>
      </c>
      <c r="H660" s="85"/>
      <c r="I660" s="15"/>
      <c r="J660" s="15"/>
      <c r="K660" s="15"/>
      <c r="L660" s="15"/>
      <c r="M660" s="15"/>
      <c r="N660" s="15"/>
      <c r="O660" s="15"/>
      <c r="P660" s="15"/>
      <c r="Q660" s="9"/>
      <c r="R660" s="6"/>
      <c r="S660" s="6"/>
      <c r="T660" s="6"/>
      <c r="U660" s="6"/>
      <c r="V660" s="6"/>
      <c r="W660" s="6"/>
      <c r="X660" s="6"/>
    </row>
    <row r="661" spans="1:24" ht="70" x14ac:dyDescent="0.15">
      <c r="A661" s="85">
        <v>1</v>
      </c>
      <c r="B661" s="85" t="s">
        <v>136</v>
      </c>
      <c r="C661" s="85" t="s">
        <v>1242</v>
      </c>
      <c r="D661" s="85" t="s">
        <v>337</v>
      </c>
      <c r="E661" s="86">
        <v>54</v>
      </c>
      <c r="F661" s="85">
        <v>2</v>
      </c>
      <c r="G661" s="78">
        <v>2010</v>
      </c>
      <c r="H661" s="85"/>
      <c r="I661" s="15"/>
      <c r="J661" s="15"/>
      <c r="K661" s="15"/>
      <c r="L661" s="15"/>
      <c r="M661" s="15"/>
      <c r="N661" s="15"/>
      <c r="O661" s="15"/>
      <c r="P661" s="15"/>
      <c r="Q661" s="9"/>
      <c r="R661" s="6"/>
      <c r="S661" s="6"/>
      <c r="T661" s="6"/>
      <c r="U661" s="6"/>
      <c r="V661" s="6"/>
      <c r="W661" s="6"/>
      <c r="X661" s="6"/>
    </row>
    <row r="662" spans="1:24" ht="28" x14ac:dyDescent="0.15">
      <c r="A662" s="85">
        <v>1</v>
      </c>
      <c r="B662" s="85" t="s">
        <v>323</v>
      </c>
      <c r="C662" s="85" t="s">
        <v>659</v>
      </c>
      <c r="D662" s="85" t="s">
        <v>325</v>
      </c>
      <c r="E662" s="86" t="s">
        <v>29</v>
      </c>
      <c r="F662" s="85" t="s">
        <v>5</v>
      </c>
      <c r="G662" s="78">
        <v>2010</v>
      </c>
      <c r="H662" s="85"/>
      <c r="I662" s="15"/>
      <c r="J662" s="15"/>
      <c r="K662" s="15"/>
      <c r="L662" s="15"/>
      <c r="M662" s="15"/>
      <c r="N662" s="15"/>
      <c r="O662" s="15"/>
      <c r="P662" s="15"/>
      <c r="Q662" s="10"/>
      <c r="R662" s="6"/>
      <c r="S662" s="6"/>
      <c r="T662" s="6"/>
      <c r="U662" s="6"/>
      <c r="V662" s="6"/>
      <c r="W662" s="6"/>
      <c r="X662" s="6"/>
    </row>
    <row r="663" spans="1:24" ht="42" x14ac:dyDescent="0.15">
      <c r="A663" s="85">
        <v>1</v>
      </c>
      <c r="B663" s="85" t="s">
        <v>322</v>
      </c>
      <c r="C663" s="85" t="s">
        <v>633</v>
      </c>
      <c r="D663" s="85" t="s">
        <v>325</v>
      </c>
      <c r="E663" s="86" t="s">
        <v>29</v>
      </c>
      <c r="F663" s="85" t="s">
        <v>5</v>
      </c>
      <c r="G663" s="78">
        <v>2010</v>
      </c>
      <c r="H663" s="85"/>
      <c r="I663" s="15"/>
      <c r="J663" s="15"/>
      <c r="K663" s="15"/>
      <c r="L663" s="15"/>
      <c r="M663" s="15"/>
      <c r="N663" s="15"/>
      <c r="O663" s="15"/>
      <c r="P663" s="15"/>
      <c r="Q663" s="10"/>
      <c r="R663" s="6"/>
      <c r="S663" s="6"/>
      <c r="T663" s="6"/>
      <c r="U663" s="6"/>
      <c r="V663" s="6"/>
      <c r="W663" s="6"/>
      <c r="X663" s="6"/>
    </row>
    <row r="664" spans="1:24" ht="16" x14ac:dyDescent="0.15">
      <c r="A664" s="78">
        <v>1</v>
      </c>
      <c r="B664" s="85" t="s">
        <v>324</v>
      </c>
      <c r="C664" s="85" t="s">
        <v>624</v>
      </c>
      <c r="D664" s="85" t="s">
        <v>325</v>
      </c>
      <c r="E664" s="78">
        <v>89</v>
      </c>
      <c r="F664" s="78">
        <v>1</v>
      </c>
      <c r="G664" s="78">
        <v>2010</v>
      </c>
      <c r="H664" s="85"/>
      <c r="I664" s="15"/>
      <c r="J664" s="15"/>
      <c r="K664" s="15"/>
      <c r="L664" s="15"/>
      <c r="M664" s="15"/>
      <c r="N664" s="15"/>
      <c r="O664" s="15"/>
      <c r="P664" s="15"/>
      <c r="Q664" s="6"/>
      <c r="R664" s="6"/>
      <c r="S664" s="6"/>
      <c r="T664" s="6"/>
      <c r="U664" s="6"/>
      <c r="V664" s="6"/>
      <c r="W664" s="6"/>
      <c r="X664" s="6"/>
    </row>
    <row r="665" spans="1:24" ht="16" x14ac:dyDescent="0.15">
      <c r="A665" s="85">
        <v>1</v>
      </c>
      <c r="B665" s="85" t="s">
        <v>1232</v>
      </c>
      <c r="C665" s="85" t="s">
        <v>652</v>
      </c>
      <c r="D665" s="85" t="s">
        <v>326</v>
      </c>
      <c r="E665" s="86">
        <v>181</v>
      </c>
      <c r="F665" s="85"/>
      <c r="G665" s="78">
        <v>2010</v>
      </c>
      <c r="H665" s="85"/>
      <c r="I665" s="15"/>
      <c r="J665" s="15"/>
      <c r="K665" s="15"/>
      <c r="L665" s="15"/>
      <c r="M665" s="15"/>
      <c r="N665" s="15"/>
      <c r="O665" s="15"/>
      <c r="P665" s="15"/>
      <c r="Q665" s="9"/>
      <c r="R665" s="6"/>
      <c r="S665" s="6"/>
      <c r="T665" s="6"/>
      <c r="U665" s="6"/>
      <c r="V665" s="6"/>
      <c r="W665" s="6"/>
      <c r="X665" s="6"/>
    </row>
    <row r="666" spans="1:24" ht="28" x14ac:dyDescent="0.15">
      <c r="A666" s="85">
        <v>1</v>
      </c>
      <c r="B666" s="85" t="s">
        <v>1231</v>
      </c>
      <c r="C666" s="87" t="s">
        <v>99</v>
      </c>
      <c r="D666" s="85" t="s">
        <v>326</v>
      </c>
      <c r="E666" s="86">
        <v>181</v>
      </c>
      <c r="F666" s="85"/>
      <c r="G666" s="78">
        <v>2010</v>
      </c>
      <c r="H666" s="85"/>
      <c r="I666" s="15"/>
      <c r="J666" s="15"/>
      <c r="K666" s="15"/>
      <c r="L666" s="15"/>
      <c r="M666" s="15"/>
      <c r="N666" s="15"/>
      <c r="O666" s="15"/>
      <c r="P666" s="15"/>
      <c r="Q666" s="9"/>
      <c r="R666" s="6"/>
      <c r="S666" s="6"/>
      <c r="T666" s="6"/>
      <c r="U666" s="6"/>
      <c r="V666" s="6"/>
      <c r="W666" s="6"/>
      <c r="X666" s="6"/>
    </row>
    <row r="667" spans="1:24" ht="16" x14ac:dyDescent="0.15">
      <c r="A667" s="85">
        <v>1</v>
      </c>
      <c r="B667" s="85" t="s">
        <v>371</v>
      </c>
      <c r="C667" s="87" t="s">
        <v>99</v>
      </c>
      <c r="D667" s="85" t="s">
        <v>326</v>
      </c>
      <c r="E667" s="86">
        <v>183</v>
      </c>
      <c r="F667" s="85"/>
      <c r="G667" s="78">
        <v>2010</v>
      </c>
      <c r="H667" s="85"/>
      <c r="I667" s="15"/>
      <c r="J667" s="15"/>
      <c r="K667" s="15"/>
      <c r="L667" s="15"/>
      <c r="M667" s="15"/>
      <c r="N667" s="15"/>
      <c r="O667" s="15"/>
      <c r="P667" s="15"/>
      <c r="Q667" s="9"/>
      <c r="R667" s="6"/>
      <c r="S667" s="6"/>
      <c r="T667" s="6"/>
      <c r="U667" s="6"/>
      <c r="V667" s="6"/>
      <c r="W667" s="6"/>
      <c r="X667" s="6"/>
    </row>
    <row r="668" spans="1:24" ht="28" x14ac:dyDescent="0.15">
      <c r="A668" s="85">
        <v>1</v>
      </c>
      <c r="B668" s="85" t="s">
        <v>1230</v>
      </c>
      <c r="C668" s="85" t="s">
        <v>1241</v>
      </c>
      <c r="D668" s="85" t="s">
        <v>326</v>
      </c>
      <c r="E668" s="86">
        <v>181</v>
      </c>
      <c r="F668" s="85"/>
      <c r="G668" s="78">
        <v>2010</v>
      </c>
      <c r="H668" s="85"/>
      <c r="I668" s="15"/>
      <c r="J668" s="15"/>
      <c r="K668" s="15"/>
      <c r="L668" s="15"/>
      <c r="M668" s="15"/>
      <c r="N668" s="15"/>
      <c r="O668" s="15"/>
      <c r="P668" s="15"/>
      <c r="Q668" s="6"/>
      <c r="R668" s="6"/>
      <c r="S668" s="6"/>
      <c r="T668" s="6"/>
      <c r="U668" s="6"/>
      <c r="V668" s="6"/>
      <c r="W668" s="6"/>
      <c r="X668" s="6"/>
    </row>
    <row r="669" spans="1:24" ht="28" x14ac:dyDescent="0.15">
      <c r="A669" s="85">
        <v>1</v>
      </c>
      <c r="B669" s="85" t="s">
        <v>376</v>
      </c>
      <c r="C669" s="85" t="s">
        <v>1240</v>
      </c>
      <c r="D669" s="85" t="s">
        <v>326</v>
      </c>
      <c r="E669" s="86">
        <v>179</v>
      </c>
      <c r="F669" s="85"/>
      <c r="G669" s="78">
        <v>2010</v>
      </c>
      <c r="H669" s="85"/>
      <c r="I669" s="15"/>
      <c r="J669" s="15"/>
      <c r="K669" s="15"/>
      <c r="L669" s="15"/>
      <c r="M669" s="15"/>
      <c r="N669" s="15"/>
      <c r="O669" s="15"/>
      <c r="P669" s="15"/>
      <c r="Q669" s="6"/>
      <c r="R669" s="6"/>
      <c r="S669" s="6"/>
      <c r="T669" s="6"/>
      <c r="U669" s="6"/>
      <c r="V669" s="6"/>
      <c r="W669" s="6"/>
      <c r="X669" s="6"/>
    </row>
    <row r="670" spans="1:24" ht="42" x14ac:dyDescent="0.15">
      <c r="A670" s="85">
        <v>1</v>
      </c>
      <c r="B670" s="85" t="s">
        <v>377</v>
      </c>
      <c r="C670" s="85" t="s">
        <v>1239</v>
      </c>
      <c r="D670" s="85" t="s">
        <v>326</v>
      </c>
      <c r="E670" s="86">
        <v>178</v>
      </c>
      <c r="F670" s="85"/>
      <c r="G670" s="78">
        <v>2010</v>
      </c>
      <c r="H670" s="85"/>
      <c r="I670" s="15"/>
      <c r="J670" s="15"/>
      <c r="K670" s="15"/>
      <c r="L670" s="15"/>
      <c r="M670" s="15"/>
      <c r="N670" s="15"/>
      <c r="O670" s="15"/>
      <c r="P670" s="15"/>
      <c r="Q670" s="6"/>
      <c r="R670" s="6"/>
      <c r="S670" s="6"/>
      <c r="T670" s="6"/>
      <c r="U670" s="6"/>
      <c r="V670" s="6"/>
      <c r="W670" s="6"/>
      <c r="X670" s="6"/>
    </row>
    <row r="671" spans="1:24" ht="56" x14ac:dyDescent="0.15">
      <c r="A671" s="85">
        <v>1</v>
      </c>
      <c r="B671" s="85" t="s">
        <v>204</v>
      </c>
      <c r="C671" s="85" t="s">
        <v>1238</v>
      </c>
      <c r="D671" s="85" t="s">
        <v>336</v>
      </c>
      <c r="E671" s="86">
        <v>16</v>
      </c>
      <c r="F671" s="85">
        <v>3</v>
      </c>
      <c r="G671" s="86">
        <v>2010</v>
      </c>
      <c r="H671" s="85"/>
      <c r="I671" s="15"/>
      <c r="J671" s="15"/>
      <c r="K671" s="15"/>
      <c r="L671" s="15"/>
      <c r="M671" s="15"/>
      <c r="N671" s="15"/>
      <c r="O671" s="15"/>
      <c r="P671" s="15"/>
      <c r="Q671" s="6"/>
      <c r="R671" s="6"/>
      <c r="S671" s="6"/>
      <c r="T671" s="6"/>
      <c r="U671" s="6"/>
      <c r="V671" s="6"/>
      <c r="W671" s="6"/>
      <c r="X671" s="6"/>
    </row>
    <row r="672" spans="1:24" ht="42" x14ac:dyDescent="0.15">
      <c r="A672" s="85">
        <v>1</v>
      </c>
      <c r="B672" s="85" t="s">
        <v>207</v>
      </c>
      <c r="C672" s="85" t="s">
        <v>1236</v>
      </c>
      <c r="D672" s="85" t="s">
        <v>336</v>
      </c>
      <c r="E672" s="86">
        <v>16</v>
      </c>
      <c r="F672" s="85">
        <v>1</v>
      </c>
      <c r="G672" s="86">
        <v>2010</v>
      </c>
      <c r="H672" s="85"/>
      <c r="I672" s="15"/>
      <c r="J672" s="15"/>
      <c r="K672" s="15"/>
      <c r="L672" s="15"/>
      <c r="M672" s="15"/>
      <c r="N672" s="15"/>
      <c r="O672" s="15"/>
      <c r="P672" s="15"/>
      <c r="Q672" s="6"/>
      <c r="R672" s="6"/>
      <c r="S672" s="6"/>
      <c r="T672" s="6"/>
      <c r="U672" s="6"/>
      <c r="V672" s="6"/>
      <c r="W672" s="6"/>
      <c r="X672" s="6"/>
    </row>
    <row r="673" spans="1:24" ht="28" x14ac:dyDescent="0.15">
      <c r="A673" s="85">
        <v>1</v>
      </c>
      <c r="B673" s="85" t="s">
        <v>245</v>
      </c>
      <c r="C673" s="85" t="s">
        <v>1229</v>
      </c>
      <c r="D673" s="85" t="s">
        <v>328</v>
      </c>
      <c r="E673" s="86" t="s">
        <v>50</v>
      </c>
      <c r="F673" s="85" t="s">
        <v>3</v>
      </c>
      <c r="G673" s="86">
        <v>2010</v>
      </c>
      <c r="H673" s="85"/>
      <c r="I673" s="15"/>
      <c r="J673" s="15"/>
      <c r="K673" s="15"/>
      <c r="L673" s="15"/>
      <c r="M673" s="15"/>
      <c r="N673" s="15"/>
      <c r="O673" s="15"/>
      <c r="P673" s="15"/>
      <c r="Q673" s="6"/>
      <c r="R673" s="6"/>
      <c r="S673" s="6"/>
      <c r="T673" s="6"/>
      <c r="U673" s="6"/>
      <c r="V673" s="6"/>
      <c r="W673" s="6"/>
      <c r="X673" s="6"/>
    </row>
    <row r="674" spans="1:24" ht="28" x14ac:dyDescent="0.15">
      <c r="A674" s="76">
        <v>1</v>
      </c>
      <c r="B674" s="78" t="s">
        <v>967</v>
      </c>
      <c r="C674" s="78" t="s">
        <v>968</v>
      </c>
      <c r="D674" s="76" t="s">
        <v>328</v>
      </c>
      <c r="E674" s="80">
        <v>86</v>
      </c>
      <c r="F674" s="77">
        <v>2</v>
      </c>
      <c r="G674" s="80">
        <v>2010</v>
      </c>
      <c r="H674" s="76"/>
      <c r="I674" s="26"/>
      <c r="J674" s="26"/>
      <c r="K674" s="26"/>
      <c r="L674" s="26"/>
      <c r="M674" s="26"/>
      <c r="N674" s="26"/>
      <c r="O674" s="26"/>
      <c r="V674" s="6"/>
      <c r="W674" s="6"/>
      <c r="X674" s="6"/>
    </row>
    <row r="675" spans="1:24" ht="28" x14ac:dyDescent="0.15">
      <c r="A675" s="76">
        <v>1</v>
      </c>
      <c r="B675" s="78" t="s">
        <v>969</v>
      </c>
      <c r="C675" s="78" t="s">
        <v>566</v>
      </c>
      <c r="D675" s="76" t="s">
        <v>328</v>
      </c>
      <c r="E675" s="80">
        <v>86</v>
      </c>
      <c r="F675" s="77">
        <v>6</v>
      </c>
      <c r="G675" s="80">
        <v>2010</v>
      </c>
      <c r="H675" s="76"/>
      <c r="I675" s="26"/>
      <c r="J675" s="26"/>
      <c r="K675" s="26"/>
      <c r="L675" s="26"/>
      <c r="M675" s="26"/>
      <c r="N675" s="26"/>
      <c r="O675" s="26"/>
      <c r="V675" s="6"/>
      <c r="W675" s="6"/>
      <c r="X675" s="6"/>
    </row>
    <row r="676" spans="1:24" ht="28" x14ac:dyDescent="0.15">
      <c r="A676" s="85">
        <v>1</v>
      </c>
      <c r="B676" s="85" t="s">
        <v>39</v>
      </c>
      <c r="C676" s="85" t="s">
        <v>641</v>
      </c>
      <c r="D676" s="85" t="s">
        <v>378</v>
      </c>
      <c r="E676" s="86" t="s">
        <v>38</v>
      </c>
      <c r="F676" s="85" t="s">
        <v>8</v>
      </c>
      <c r="G676" s="86">
        <v>2010</v>
      </c>
      <c r="H676" s="85"/>
      <c r="I676" s="15"/>
      <c r="J676" s="15"/>
      <c r="K676" s="15"/>
      <c r="L676" s="15"/>
      <c r="M676" s="15"/>
      <c r="N676" s="15"/>
      <c r="O676" s="15"/>
      <c r="P676" s="15"/>
      <c r="Q676" s="6"/>
      <c r="R676" s="6"/>
      <c r="S676" s="6"/>
      <c r="T676" s="6"/>
      <c r="U676" s="6"/>
      <c r="V676" s="6"/>
      <c r="W676" s="6"/>
      <c r="X676" s="6"/>
    </row>
    <row r="677" spans="1:24" ht="28" x14ac:dyDescent="0.15">
      <c r="A677" s="85">
        <v>1</v>
      </c>
      <c r="B677" s="85" t="s">
        <v>76</v>
      </c>
      <c r="C677" s="85" t="s">
        <v>1235</v>
      </c>
      <c r="D677" s="85" t="s">
        <v>329</v>
      </c>
      <c r="E677" s="86">
        <v>35</v>
      </c>
      <c r="F677" s="85">
        <v>3</v>
      </c>
      <c r="G677" s="78">
        <v>2010</v>
      </c>
      <c r="H677" s="85"/>
      <c r="I677" s="15"/>
      <c r="J677" s="15"/>
      <c r="K677" s="15"/>
      <c r="L677" s="15"/>
      <c r="M677" s="15"/>
      <c r="N677" s="15"/>
      <c r="O677" s="15"/>
      <c r="P677" s="15"/>
      <c r="Q677" s="6"/>
      <c r="R677" s="6"/>
      <c r="S677" s="6"/>
      <c r="T677" s="6"/>
      <c r="U677" s="6"/>
      <c r="V677" s="6"/>
      <c r="W677" s="6"/>
      <c r="X677" s="6"/>
    </row>
    <row r="678" spans="1:24" ht="42" x14ac:dyDescent="0.15">
      <c r="A678" s="85">
        <v>1</v>
      </c>
      <c r="B678" s="85" t="s">
        <v>82</v>
      </c>
      <c r="C678" s="85" t="s">
        <v>1234</v>
      </c>
      <c r="D678" s="85" t="s">
        <v>329</v>
      </c>
      <c r="E678" s="86">
        <v>35</v>
      </c>
      <c r="F678" s="85">
        <v>1</v>
      </c>
      <c r="G678" s="78">
        <v>2010</v>
      </c>
      <c r="H678" s="85"/>
      <c r="I678" s="15"/>
      <c r="J678" s="15"/>
      <c r="K678" s="15"/>
      <c r="L678" s="15"/>
      <c r="M678" s="15"/>
      <c r="N678" s="15"/>
      <c r="O678" s="15"/>
      <c r="P678" s="15"/>
      <c r="Q678" s="6"/>
      <c r="R678" s="6"/>
      <c r="S678" s="6"/>
      <c r="T678" s="6"/>
      <c r="U678" s="6"/>
      <c r="V678" s="6"/>
      <c r="W678" s="6"/>
      <c r="X678" s="6"/>
    </row>
    <row r="679" spans="1:24" ht="28" x14ac:dyDescent="0.15">
      <c r="A679" s="85">
        <v>1</v>
      </c>
      <c r="B679" s="85" t="s">
        <v>80</v>
      </c>
      <c r="C679" s="85" t="s">
        <v>1233</v>
      </c>
      <c r="D679" s="85" t="s">
        <v>329</v>
      </c>
      <c r="E679" s="86">
        <v>35</v>
      </c>
      <c r="F679" s="85">
        <v>3</v>
      </c>
      <c r="G679" s="86">
        <v>2010</v>
      </c>
      <c r="H679" s="85"/>
      <c r="I679" s="15"/>
      <c r="J679" s="15"/>
      <c r="K679" s="15"/>
      <c r="L679" s="15"/>
      <c r="M679" s="15"/>
      <c r="N679" s="15"/>
      <c r="O679" s="15"/>
      <c r="P679" s="15"/>
      <c r="Q679" s="9"/>
      <c r="R679" s="6"/>
      <c r="S679" s="6"/>
      <c r="T679" s="6"/>
      <c r="U679" s="6"/>
      <c r="V679" s="6"/>
      <c r="W679" s="6"/>
      <c r="X679" s="6"/>
    </row>
    <row r="680" spans="1:24" ht="42" x14ac:dyDescent="0.15">
      <c r="A680" s="85">
        <v>1</v>
      </c>
      <c r="B680" s="85" t="s">
        <v>187</v>
      </c>
      <c r="C680" s="85" t="s">
        <v>1237</v>
      </c>
      <c r="D680" s="85" t="s">
        <v>331</v>
      </c>
      <c r="E680" s="86">
        <v>54</v>
      </c>
      <c r="F680" s="85">
        <v>2</v>
      </c>
      <c r="G680" s="78">
        <v>2010</v>
      </c>
      <c r="H680" s="85"/>
      <c r="I680" s="15"/>
      <c r="J680" s="15"/>
      <c r="K680" s="15"/>
      <c r="L680" s="15"/>
      <c r="M680" s="15"/>
      <c r="N680" s="15"/>
      <c r="O680" s="15"/>
      <c r="P680" s="15"/>
      <c r="Q680" s="9"/>
      <c r="R680" s="6"/>
      <c r="S680" s="6"/>
      <c r="T680" s="6"/>
      <c r="U680" s="6"/>
      <c r="V680" s="6"/>
      <c r="W680" s="6"/>
      <c r="X680" s="6"/>
    </row>
    <row r="681" spans="1:24" ht="42" x14ac:dyDescent="0.15">
      <c r="A681" s="77">
        <v>1</v>
      </c>
      <c r="B681" s="78" t="s">
        <v>906</v>
      </c>
      <c r="C681" s="78" t="s">
        <v>907</v>
      </c>
      <c r="D681" s="76" t="s">
        <v>327</v>
      </c>
      <c r="E681" s="80">
        <v>39</v>
      </c>
      <c r="F681" s="77">
        <v>2</v>
      </c>
      <c r="G681" s="80">
        <v>2010</v>
      </c>
      <c r="H681" s="76"/>
      <c r="I681" s="26"/>
      <c r="J681" s="26"/>
      <c r="K681" s="26"/>
      <c r="L681" s="26"/>
      <c r="M681" s="26"/>
      <c r="N681" s="26"/>
      <c r="O681" s="26"/>
    </row>
    <row r="682" spans="1:24" ht="28" x14ac:dyDescent="0.15">
      <c r="A682" s="77">
        <v>1</v>
      </c>
      <c r="B682" s="78" t="s">
        <v>816</v>
      </c>
      <c r="C682" s="78" t="s">
        <v>817</v>
      </c>
      <c r="D682" s="76" t="s">
        <v>340</v>
      </c>
      <c r="E682" s="80">
        <v>17</v>
      </c>
      <c r="F682" s="77">
        <v>3</v>
      </c>
      <c r="G682" s="80">
        <v>2010</v>
      </c>
      <c r="H682" s="76"/>
      <c r="I682" s="26"/>
      <c r="J682" s="26"/>
      <c r="K682" s="26"/>
      <c r="L682" s="26"/>
      <c r="M682" s="26"/>
      <c r="N682" s="26"/>
      <c r="O682" s="26"/>
    </row>
    <row r="683" spans="1:24" ht="28" x14ac:dyDescent="0.15">
      <c r="A683" s="77">
        <v>1</v>
      </c>
      <c r="B683" s="78" t="s">
        <v>831</v>
      </c>
      <c r="C683" s="78" t="s">
        <v>830</v>
      </c>
      <c r="D683" s="76" t="s">
        <v>332</v>
      </c>
      <c r="E683" s="80">
        <v>19</v>
      </c>
      <c r="F683" s="77">
        <v>1</v>
      </c>
      <c r="G683" s="80">
        <v>2010</v>
      </c>
      <c r="H683" s="76"/>
      <c r="I683" s="26"/>
      <c r="J683" s="26"/>
      <c r="K683" s="26"/>
      <c r="L683" s="26"/>
      <c r="M683" s="26"/>
      <c r="N683" s="26"/>
      <c r="O683" s="26"/>
    </row>
    <row r="684" spans="1:24" ht="42" x14ac:dyDescent="0.15">
      <c r="A684" s="77">
        <v>1</v>
      </c>
      <c r="B684" s="78" t="s">
        <v>902</v>
      </c>
      <c r="C684" s="78" t="s">
        <v>903</v>
      </c>
      <c r="D684" s="76" t="s">
        <v>332</v>
      </c>
      <c r="E684" s="80">
        <v>19</v>
      </c>
      <c r="F684" s="77">
        <v>3</v>
      </c>
      <c r="G684" s="80">
        <v>2010</v>
      </c>
      <c r="H684" s="76"/>
      <c r="I684" s="26"/>
      <c r="J684" s="26"/>
      <c r="K684" s="26"/>
      <c r="L684" s="26"/>
      <c r="M684" s="26"/>
      <c r="N684" s="26"/>
      <c r="O684" s="26"/>
    </row>
    <row r="685" spans="1:24" ht="42" x14ac:dyDescent="0.15">
      <c r="A685" s="77">
        <v>1</v>
      </c>
      <c r="B685" s="78" t="s">
        <v>904</v>
      </c>
      <c r="C685" s="78" t="s">
        <v>905</v>
      </c>
      <c r="D685" s="76" t="s">
        <v>332</v>
      </c>
      <c r="E685" s="80">
        <v>19</v>
      </c>
      <c r="F685" s="77">
        <v>2</v>
      </c>
      <c r="G685" s="80">
        <v>2010</v>
      </c>
      <c r="H685" s="76"/>
      <c r="I685" s="26"/>
      <c r="J685" s="26"/>
      <c r="K685" s="26"/>
      <c r="L685" s="26"/>
      <c r="M685" s="26"/>
      <c r="N685" s="26"/>
      <c r="O685" s="26"/>
    </row>
    <row r="686" spans="1:24" ht="16" x14ac:dyDescent="0.15">
      <c r="A686" s="16"/>
      <c r="B686" s="15"/>
      <c r="C686" s="15"/>
      <c r="D686" s="15"/>
      <c r="E686" s="17"/>
      <c r="F686" s="16"/>
      <c r="G686" s="18"/>
      <c r="H686" s="15"/>
      <c r="I686" s="15"/>
      <c r="J686" s="15"/>
      <c r="K686" s="15"/>
      <c r="L686" s="15"/>
      <c r="M686" s="15"/>
      <c r="N686" s="15"/>
      <c r="O686" s="15"/>
      <c r="P686" s="15"/>
      <c r="Q686" s="6"/>
      <c r="R686" s="6"/>
      <c r="S686" s="6"/>
      <c r="T686" s="6"/>
      <c r="U686" s="6"/>
    </row>
    <row r="687" spans="1:24" ht="16" x14ac:dyDescent="0.15">
      <c r="A687" s="16"/>
      <c r="B687" s="15"/>
      <c r="C687" s="15"/>
      <c r="D687" s="15"/>
      <c r="E687" s="17"/>
      <c r="F687" s="16"/>
      <c r="G687" s="18"/>
      <c r="H687" s="15"/>
      <c r="I687" s="15"/>
      <c r="J687" s="15"/>
      <c r="K687" s="15"/>
      <c r="L687" s="15"/>
      <c r="M687" s="15"/>
      <c r="N687" s="15"/>
      <c r="O687" s="15"/>
      <c r="P687" s="15"/>
      <c r="Q687" s="6"/>
      <c r="R687" s="6"/>
      <c r="S687" s="6"/>
      <c r="T687" s="6"/>
      <c r="U687" s="6"/>
    </row>
  </sheetData>
  <sortState xmlns:xlrd2="http://schemas.microsoft.com/office/spreadsheetml/2017/richdata2" ref="A121:U687">
    <sortCondition descending="1" ref="A121:A687"/>
    <sortCondition descending="1" ref="R121:R687"/>
    <sortCondition descending="1" ref="G121:G687"/>
    <sortCondition ref="D121:D687"/>
  </sortState>
  <printOptions gridLines="1"/>
  <pageMargins left="0.05" right="0.05" top="0.05" bottom="0.05" header="0" footer="0"/>
  <pageSetup scale="40" fitToHeight="2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PROVENANCE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Fox, Thomas</cp:lastModifiedBy>
  <cp:lastPrinted>2021-11-04T17:23:08Z</cp:lastPrinted>
  <dcterms:created xsi:type="dcterms:W3CDTF">2018-07-20T19:04:33Z</dcterms:created>
  <dcterms:modified xsi:type="dcterms:W3CDTF">2024-02-08T22:15:08Z</dcterms:modified>
  <cp:category/>
</cp:coreProperties>
</file>