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13_ncr:1_{818252D3-5F3D-6640-86B1-4DF3821ABBF1}" xr6:coauthVersionLast="47" xr6:coauthVersionMax="47" xr10:uidLastSave="{00000000-0000-0000-0000-000000000000}"/>
  <bookViews>
    <workbookView xWindow="760" yWindow="880" windowWidth="35240" windowHeight="22500" activeTab="4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4" l="1"/>
  <c r="I49" i="4"/>
  <c r="J49" i="4"/>
  <c r="H48" i="4"/>
  <c r="I48" i="4"/>
  <c r="J48" i="4"/>
  <c r="H47" i="4"/>
  <c r="I47" i="4"/>
  <c r="J47" i="4"/>
  <c r="E16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I6" i="4"/>
  <c r="J6" i="4"/>
  <c r="I46" i="4"/>
  <c r="J46" i="4"/>
  <c r="I45" i="4"/>
  <c r="J45" i="4"/>
  <c r="I44" i="4"/>
  <c r="J44" i="4"/>
  <c r="I43" i="4"/>
  <c r="J43" i="4"/>
  <c r="I42" i="4"/>
  <c r="J42" i="4"/>
  <c r="I37" i="4"/>
  <c r="J37" i="4"/>
  <c r="I36" i="4"/>
  <c r="J36" i="4"/>
  <c r="I35" i="4"/>
  <c r="J35" i="4"/>
  <c r="I34" i="4"/>
  <c r="J34" i="4"/>
  <c r="I27" i="4"/>
  <c r="J27" i="4"/>
  <c r="I28" i="4"/>
  <c r="J28" i="4"/>
  <c r="J26" i="4"/>
  <c r="J29" i="4"/>
  <c r="I26" i="4"/>
  <c r="I29" i="4"/>
  <c r="I25" i="4"/>
  <c r="J25" i="4"/>
  <c r="I24" i="4"/>
  <c r="J24" i="4"/>
  <c r="I23" i="4"/>
  <c r="J23" i="4"/>
  <c r="S73" i="3"/>
  <c r="C73" i="3"/>
  <c r="J7" i="4"/>
  <c r="I18" i="4"/>
  <c r="J18" i="4"/>
  <c r="I19" i="4"/>
  <c r="J19" i="4"/>
  <c r="I5" i="4"/>
  <c r="J5" i="4"/>
  <c r="I17" i="4"/>
  <c r="J17" i="4"/>
  <c r="I41" i="4"/>
  <c r="J41" i="4"/>
  <c r="I32" i="4"/>
  <c r="J32" i="4"/>
  <c r="I31" i="4"/>
  <c r="J31" i="4"/>
  <c r="I33" i="4"/>
  <c r="J33" i="4"/>
  <c r="I30" i="4"/>
  <c r="J30" i="4"/>
  <c r="I22" i="4"/>
  <c r="J22" i="4"/>
  <c r="I21" i="4"/>
  <c r="J21" i="4"/>
  <c r="I20" i="4"/>
  <c r="J20" i="4"/>
  <c r="I40" i="4"/>
  <c r="J40" i="4"/>
  <c r="I39" i="4"/>
  <c r="J39" i="4"/>
  <c r="I38" i="4"/>
  <c r="J38" i="4"/>
  <c r="I4" i="4"/>
  <c r="J4" i="4"/>
  <c r="I3" i="4"/>
  <c r="J3" i="4"/>
  <c r="I2" i="4"/>
  <c r="J2" i="4"/>
  <c r="I12" i="4"/>
  <c r="I10" i="4"/>
  <c r="I11" i="4"/>
  <c r="J12" i="4"/>
  <c r="J10" i="4"/>
  <c r="J11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I9" i="4"/>
  <c r="J9" i="4"/>
  <c r="I8" i="4"/>
  <c r="J8" i="4"/>
  <c r="I7" i="4"/>
  <c r="J13" i="4"/>
  <c r="J14" i="4"/>
  <c r="J15" i="4"/>
  <c r="J16" i="4"/>
  <c r="I13" i="4"/>
  <c r="I14" i="4"/>
  <c r="I15" i="4"/>
  <c r="I16" i="4"/>
</calcChain>
</file>

<file path=xl/sharedStrings.xml><?xml version="1.0" encoding="utf-8"?>
<sst xmlns="http://schemas.openxmlformats.org/spreadsheetml/2006/main" count="595" uniqueCount="192">
  <si>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</si>
  <si>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</si>
  <si>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</si>
  <si>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</si>
  <si>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</si>
  <si>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</si>
  <si>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</si>
  <si>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</si>
  <si>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</si>
  <si>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</si>
  <si>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</si>
  <si>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</si>
  <si>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</si>
  <si>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</si>
  <si>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</si>
  <si>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</si>
  <si>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</si>
  <si>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</si>
  <si>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</si>
  <si>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</si>
  <si>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</si>
  <si>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</si>
  <si>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</si>
  <si>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</si>
  <si>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</si>
  <si>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</si>
  <si>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</si>
  <si>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</si>
  <si>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</si>
  <si>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</si>
  <si>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</si>
  <si>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</si>
  <si>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</si>
  <si>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</si>
  <si>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</si>
  <si>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</si>
  <si>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</si>
  <si>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</si>
  <si>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</si>
  <si>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</si>
  <si>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</si>
  <si>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</si>
  <si>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</si>
  <si>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</si>
  <si>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</si>
  <si>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</si>
  <si>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</si>
  <si>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</si>
  <si>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</si>
  <si>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</si>
  <si>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</si>
  <si>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</si>
  <si>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</si>
  <si>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</si>
  <si>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</si>
  <si>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</si>
  <si>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</si>
  <si>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</si>
  <si>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</si>
  <si>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</si>
  <si>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</si>
  <si>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</si>
  <si>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</si>
  <si>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</si>
  <si>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</si>
  <si>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</si>
  <si>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</si>
  <si>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</si>
  <si>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</si>
  <si>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</si>
  <si>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</si>
  <si>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</si>
  <si>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</si>
  <si>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</si>
  <si>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</si>
  <si>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</si>
  <si>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</si>
  <si>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</si>
  <si>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</si>
  <si>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</si>
  <si>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</si>
  <si>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</si>
  <si>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</si>
  <si>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</si>
  <si>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</si>
  <si>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</si>
  <si>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</si>
  <si>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</si>
  <si>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</si>
  <si>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</si>
  <si>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</si>
  <si>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</si>
  <si>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</si>
  <si>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</si>
  <si>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</si>
  <si>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</si>
  <si>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</si>
  <si>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</si>
  <si>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</si>
  <si>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</si>
  <si>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</si>
  <si>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</si>
  <si>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</si>
  <si>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</si>
  <si>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</si>
  <si>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</si>
  <si>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</si>
  <si>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</si>
  <si>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</si>
  <si>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</si>
  <si>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</si>
  <si>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</si>
  <si>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</si>
  <si>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</si>
  <si>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</si>
  <si>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</si>
  <si>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</si>
  <si>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</si>
  <si>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</si>
  <si>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</si>
  <si>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</si>
  <si>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</si>
  <si>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</si>
  <si>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</si>
  <si>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</si>
  <si>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</si>
  <si>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</si>
  <si>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</si>
  <si>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</si>
  <si>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</si>
  <si>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</si>
  <si>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</si>
  <si>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</si>
  <si>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</si>
  <si>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</si>
  <si>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</si>
  <si>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</si>
  <si>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</si>
  <si>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</si>
  <si>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</si>
  <si>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</si>
  <si>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F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</si>
  <si>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</si>
  <si>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</si>
  <si>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</si>
  <si>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</si>
  <si>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</si>
  <si>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</si>
  <si>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</si>
  <si>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</si>
  <si>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Energie = consommation annuelle</t>
  </si>
  <si>
    <t>Consommation = L/utilisation</t>
  </si>
  <si>
    <t>Détails energie</t>
  </si>
  <si>
    <t>HD</t>
  </si>
  <si>
    <t>Ultra HD</t>
  </si>
  <si>
    <t>G</t>
  </si>
  <si>
    <t>.-/year</t>
  </si>
  <si>
    <t>Unité</t>
  </si>
  <si>
    <t>kWh/h</t>
  </si>
  <si>
    <t>kWh/yr</t>
  </si>
  <si>
    <t>L/use</t>
  </si>
  <si>
    <t>Wh/h</t>
  </si>
  <si>
    <t>dishwasher</t>
  </si>
  <si>
    <t>bulb</t>
  </si>
  <si>
    <t>air_conditioner</t>
  </si>
  <si>
    <t>washing_machine</t>
  </si>
  <si>
    <t>oven</t>
  </si>
  <si>
    <t>refrigerator</t>
  </si>
  <si>
    <t>heat_pump_heating</t>
  </si>
  <si>
    <t>natural_gas_heating</t>
  </si>
  <si>
    <t>oil_heating</t>
  </si>
  <si>
    <t>toilet</t>
  </si>
  <si>
    <t>shower</t>
  </si>
  <si>
    <t>bath</t>
  </si>
  <si>
    <t>laptop</t>
  </si>
  <si>
    <t>desktop_computer</t>
  </si>
  <si>
    <t>pool</t>
  </si>
  <si>
    <t>playstation_bluray</t>
  </si>
  <si>
    <t>tv</t>
  </si>
  <si>
    <t>playstation_game</t>
  </si>
  <si>
    <t>wifi</t>
  </si>
  <si>
    <t>kettle</t>
  </si>
  <si>
    <t>ON</t>
  </si>
  <si>
    <t>STANDBY</t>
  </si>
  <si>
    <t>APD</t>
  </si>
  <si>
    <t>DEEP_STANDBY</t>
  </si>
  <si>
    <t>OFF</t>
  </si>
  <si>
    <t>OK</t>
  </si>
  <si>
    <t>printer</t>
  </si>
  <si>
    <t>Etat</t>
  </si>
  <si>
    <t>kWh/cubic foot</t>
  </si>
  <si>
    <t>kWh/gallon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</si>
</sst>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J49" totalsRowShown="0">
  <autoFilter ref="A1:J49" xr:uid="{CB7712E9-F7B8-7D4E-9E05-1FD32722E9CD}"/>
  <sortState xmlns:xlrd2="http://schemas.microsoft.com/office/spreadsheetml/2017/richdata2" ref="A2:J46">
    <sortCondition ref="A1:A46"/>
  </sortState>
  <tableColumns count="10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10" xr3:uid="{D6430557-1BC5-EE43-B8A4-DFCB04C21A20}" name="Unité" dataDxfId="5">
      <calculatedColumnFormula>VLOOKUP(IMPACT_DET[[#This Row],[Objet]], BASIC_VALUES[], 6, FALSE)</calculatedColumnFormula>
    </tableColumn>
    <tableColumn id="6" xr3:uid="{371DA2E7-B1EC-3343-953B-D20FDE12043F}" name="Energie" dataDxfId="4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3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2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H22" totalsRowShown="0">
  <autoFilter ref="A1:H22" xr:uid="{5AA88959-BC12-6042-A0E2-6720A897BAF3}"/>
  <sortState xmlns:xlrd2="http://schemas.microsoft.com/office/spreadsheetml/2017/richdata2" ref="A2:H22">
    <sortCondition ref="A1:A22"/>
  </sortState>
  <tableColumns count="8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1">
      <calculatedColumnFormula>9.5 * 10</calculatedColumnFormula>
    </tableColumn>
    <tableColumn id="6" xr3:uid="{7EEB676C-B3C0-2D44-9D52-173B531076F8}" name="Unité" dataDxfId="0"/>
    <tableColumn id="7" xr3:uid="{C9201152-9979-6D4C-B966-FD29E7F7A4DD}" name="Détails energie"/>
    <tableColumn id="8" xr3:uid="{A0E039F6-6E0E-5344-9D78-1096C3221426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topLeftCell="A41" zoomScale="117" workbookViewId="0">
      <selection activeCell="B74" sqref="B74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L49"/>
  <sheetViews>
    <sheetView zoomScale="168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14.6640625" customWidth="1"/>
    <col min="8" max="8" width="9.5" bestFit="1" customWidth="1"/>
    <col min="9" max="9" width="10.6640625" bestFit="1" customWidth="1"/>
    <col min="10" max="10" width="9.6640625" bestFit="1" customWidth="1"/>
    <col min="12" max="12" width="6.6640625" bestFit="1" customWidth="1"/>
  </cols>
  <sheetData>
    <row r="1" spans="1:12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157</v>
      </c>
      <c r="H1" s="7" t="s">
        <v>11</v>
      </c>
      <c r="I1" s="7" t="s">
        <v>138</v>
      </c>
      <c r="J1" s="7" t="s">
        <v>1</v>
      </c>
    </row>
    <row r="2" spans="1:12" x14ac:dyDescent="0.2">
      <c r="A2" t="s">
        <v>164</v>
      </c>
      <c r="B2" t="s">
        <v>88</v>
      </c>
      <c r="C2">
        <v>1</v>
      </c>
      <c r="D2">
        <v>1</v>
      </c>
      <c r="E2">
        <v>1</v>
      </c>
      <c r="F2">
        <v>1</v>
      </c>
      <c r="G2" s="24" t="str">
        <f>VLOOKUP(IMPACT_DET[[#This Row],[Objet]], BASIC_VALUES[], 6, FALSE)</f>
        <v>kWh/h</v>
      </c>
      <c r="H2" s="16">
        <f>VLOOKUP(IMPACT_DET[[#This Row],[Objet]], BASIC_VALUES[], 3, FALSE) *IMPACT_DET[[#This Row],[Energie (mult)]]</f>
        <v>2</v>
      </c>
      <c r="I2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2" s="16">
        <f>VLOOKUP(IMPACT_DET[[#This Row],[Objet]], BASIC_VALUES[], 2, FALSE) *IMPACT_DET[[#This Row],[Finance (mult)]]</f>
        <v>1265</v>
      </c>
      <c r="L2" s="16" t="s">
        <v>139</v>
      </c>
    </row>
    <row r="3" spans="1:12" x14ac:dyDescent="0.2">
      <c r="A3" t="s">
        <v>164</v>
      </c>
      <c r="B3" t="s">
        <v>101</v>
      </c>
      <c r="C3">
        <v>1.65</v>
      </c>
      <c r="D3">
        <v>1.65</v>
      </c>
      <c r="E3">
        <v>1.65</v>
      </c>
      <c r="F3">
        <v>0.5</v>
      </c>
      <c r="G3" s="24" t="str">
        <f>VLOOKUP(IMPACT_DET[[#This Row],[Objet]], BASIC_VALUES[], 6, FALSE)</f>
        <v>kWh/h</v>
      </c>
      <c r="H3" s="16">
        <f>VLOOKUP(IMPACT_DET[[#This Row],[Objet]], BASIC_VALUES[], 3, FALSE) *IMPACT_DET[[#This Row],[Energie (mult)]]</f>
        <v>3.3</v>
      </c>
      <c r="I3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J3" s="16">
        <f>VLOOKUP(IMPACT_DET[[#This Row],[Objet]], BASIC_VALUES[], 2, FALSE) *IMPACT_DET[[#This Row],[Finance (mult)]]</f>
        <v>632.5</v>
      </c>
      <c r="L3" s="17" t="s">
        <v>140</v>
      </c>
    </row>
    <row r="4" spans="1:12" x14ac:dyDescent="0.2">
      <c r="A4" t="s">
        <v>164</v>
      </c>
      <c r="B4" t="s">
        <v>91</v>
      </c>
      <c r="C4">
        <v>2.5</v>
      </c>
      <c r="D4">
        <v>2.5</v>
      </c>
      <c r="E4">
        <v>2.5</v>
      </c>
      <c r="F4">
        <v>0.3</v>
      </c>
      <c r="G4" s="24" t="str">
        <f>VLOOKUP(IMPACT_DET[[#This Row],[Objet]], BASIC_VALUES[], 6, FALSE)</f>
        <v>kWh/h</v>
      </c>
      <c r="H4" s="16">
        <f>VLOOKUP(IMPACT_DET[[#This Row],[Objet]], BASIC_VALUES[], 3, FALSE) *IMPACT_DET[[#This Row],[Energie (mult)]]</f>
        <v>5</v>
      </c>
      <c r="I4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J4" s="16">
        <f>VLOOKUP(IMPACT_DET[[#This Row],[Objet]], BASIC_VALUES[], 2, FALSE) *IMPACT_DET[[#This Row],[Finance (mult)]]</f>
        <v>379.5</v>
      </c>
    </row>
    <row r="5" spans="1:12" x14ac:dyDescent="0.2">
      <c r="A5" t="s">
        <v>173</v>
      </c>
      <c r="B5" t="s">
        <v>53</v>
      </c>
      <c r="C5">
        <v>1</v>
      </c>
      <c r="D5">
        <v>0</v>
      </c>
      <c r="E5">
        <v>1</v>
      </c>
      <c r="F5">
        <v>1</v>
      </c>
      <c r="G5" s="24" t="str">
        <f>VLOOKUP(IMPACT_DET[[#This Row],[Objet]], BASIC_VALUES[], 6, FALSE)</f>
        <v>L/use</v>
      </c>
      <c r="H5" s="16">
        <f>VLOOKUP(IMPACT_DET[[#This Row],[Objet]], BASIC_VALUES[], 3, FALSE) *IMPACT_DET[[#This Row],[Energie (mult)]]</f>
        <v>225</v>
      </c>
      <c r="I5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J5" s="16">
        <f>VLOOKUP(IMPACT_DET[[#This Row],[Objet]], BASIC_VALUES[], 2, FALSE) *IMPACT_DET[[#This Row],[Finance (mult)]]</f>
        <v>0</v>
      </c>
    </row>
    <row r="6" spans="1:12" x14ac:dyDescent="0.2">
      <c r="A6" t="s">
        <v>181</v>
      </c>
      <c r="B6" t="s">
        <v>53</v>
      </c>
      <c r="C6">
        <v>1</v>
      </c>
      <c r="D6">
        <v>1</v>
      </c>
      <c r="E6">
        <v>1</v>
      </c>
      <c r="F6">
        <v>1</v>
      </c>
      <c r="G6" s="24" t="str">
        <f>VLOOKUP(IMPACT_DET[[#This Row],[Objet]], BASIC_VALUES[], 6, FALSE)</f>
        <v>Wh/h</v>
      </c>
      <c r="H6" s="16">
        <f>VLOOKUP(IMPACT_DET[[#This Row],[Objet]], BASIC_VALUES[], 3, FALSE) *IMPACT_DET[[#This Row],[Energie (mult)]]</f>
        <v>41</v>
      </c>
      <c r="I6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6" s="16">
        <f>VLOOKUP(IMPACT_DET[[#This Row],[Objet]], BASIC_VALUES[], 2, FALSE) *IMPACT_DET[[#This Row],[Finance (mult)]]</f>
        <v>30</v>
      </c>
    </row>
    <row r="7" spans="1:12" x14ac:dyDescent="0.2">
      <c r="A7" t="s">
        <v>163</v>
      </c>
      <c r="B7" t="s">
        <v>88</v>
      </c>
      <c r="C7">
        <v>0.6</v>
      </c>
      <c r="D7">
        <v>0</v>
      </c>
      <c r="E7">
        <v>0.8</v>
      </c>
      <c r="F7">
        <v>1.2</v>
      </c>
      <c r="G7" s="24" t="str">
        <f>VLOOKUP(IMPACT_DET[[#This Row],[Objet]], BASIC_VALUES[], 6, FALSE)</f>
        <v>kWh/1000h</v>
      </c>
      <c r="H7" s="16">
        <f>VLOOKUP(IMPACT_DET[[#This Row],[Objet]], BASIC_VALUES[], 3, FALSE) *IMPACT_DET[[#This Row],[Energie (mult)]]</f>
        <v>2.4</v>
      </c>
      <c r="I7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J7" s="16">
        <f>VLOOKUP(IMPACT_DET[[#This Row],[Objet]], BASIC_VALUES[], 2, FALSE) *IMPACT_DET[[#This Row],[Finance (mult)]]</f>
        <v>8.4</v>
      </c>
    </row>
    <row r="8" spans="1:12" x14ac:dyDescent="0.2">
      <c r="A8" t="s">
        <v>163</v>
      </c>
      <c r="B8" t="s">
        <v>101</v>
      </c>
      <c r="C8">
        <v>0.8</v>
      </c>
      <c r="D8">
        <v>0</v>
      </c>
      <c r="E8">
        <v>0.9</v>
      </c>
      <c r="F8">
        <v>1.1000000000000001</v>
      </c>
      <c r="G8" s="24" t="str">
        <f>VLOOKUP(IMPACT_DET[[#This Row],[Objet]], BASIC_VALUES[], 6, FALSE)</f>
        <v>kWh/1000h</v>
      </c>
      <c r="H8" s="16">
        <f>VLOOKUP(IMPACT_DET[[#This Row],[Objet]], BASIC_VALUES[], 3, FALSE) *IMPACT_DET[[#This Row],[Energie (mult)]]</f>
        <v>3.2</v>
      </c>
      <c r="I8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J8" s="16">
        <f>VLOOKUP(IMPACT_DET[[#This Row],[Objet]], BASIC_VALUES[], 2, FALSE) *IMPACT_DET[[#This Row],[Finance (mult)]]</f>
        <v>7.7000000000000011</v>
      </c>
    </row>
    <row r="9" spans="1:12" x14ac:dyDescent="0.2">
      <c r="A9" t="s">
        <v>163</v>
      </c>
      <c r="B9" t="s">
        <v>93</v>
      </c>
      <c r="C9">
        <v>1</v>
      </c>
      <c r="D9">
        <v>1</v>
      </c>
      <c r="E9">
        <v>1</v>
      </c>
      <c r="F9">
        <v>1</v>
      </c>
      <c r="G9" s="24" t="str">
        <f>VLOOKUP(IMPACT_DET[[#This Row],[Objet]], BASIC_VALUES[], 6, FALSE)</f>
        <v>kWh/1000h</v>
      </c>
      <c r="H9" s="16">
        <f>VLOOKUP(IMPACT_DET[[#This Row],[Objet]], BASIC_VALUES[], 3, FALSE) *IMPACT_DET[[#This Row],[Energie (mult)]]</f>
        <v>4</v>
      </c>
      <c r="I9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J9" s="16">
        <f>VLOOKUP(IMPACT_DET[[#This Row],[Objet]], BASIC_VALUES[], 2, FALSE) *IMPACT_DET[[#This Row],[Finance (mult)]]</f>
        <v>7</v>
      </c>
    </row>
    <row r="10" spans="1:12" x14ac:dyDescent="0.2">
      <c r="A10" t="s">
        <v>169</v>
      </c>
      <c r="B10" t="s">
        <v>78</v>
      </c>
      <c r="C10">
        <v>1</v>
      </c>
      <c r="D10">
        <v>1</v>
      </c>
      <c r="E10">
        <v>1</v>
      </c>
      <c r="F10">
        <v>1</v>
      </c>
      <c r="G10" s="24">
        <f>VLOOKUP(IMPACT_DET[[#This Row],[Objet]], BASIC_VALUES[], 6, FALSE)</f>
        <v>0</v>
      </c>
      <c r="H10" s="16">
        <f>VLOOKUP(IMPACT_DET[[#This Row],[Objet]], BASIC_VALUES[], 3, FALSE) *IMPACT_DET[[#This Row],[Energie (mult)]]</f>
        <v>1.18</v>
      </c>
      <c r="I10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0" s="16">
        <f>VLOOKUP(IMPACT_DET[[#This Row],[Objet]], BASIC_VALUES[], 2, FALSE) *IMPACT_DET[[#This Row],[Finance (mult)]]</f>
        <v>0</v>
      </c>
    </row>
    <row r="11" spans="1:12" x14ac:dyDescent="0.2">
      <c r="A11" t="s">
        <v>170</v>
      </c>
      <c r="B11" t="s">
        <v>80</v>
      </c>
      <c r="C11">
        <v>1</v>
      </c>
      <c r="D11">
        <v>1</v>
      </c>
      <c r="E11">
        <v>1</v>
      </c>
      <c r="F11">
        <v>1</v>
      </c>
      <c r="G11" s="24">
        <f>VLOOKUP(IMPACT_DET[[#This Row],[Objet]], BASIC_VALUES[], 6, FALSE)</f>
        <v>0</v>
      </c>
      <c r="H11" s="16">
        <f>VLOOKUP(IMPACT_DET[[#This Row],[Objet]], BASIC_VALUES[], 3, FALSE) *IMPACT_DET[[#This Row],[Energie (mult)]]</f>
        <v>12.9</v>
      </c>
      <c r="I11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1" s="16">
        <f>VLOOKUP(IMPACT_DET[[#This Row],[Objet]], BASIC_VALUES[], 2, FALSE) *IMPACT_DET[[#This Row],[Finance (mult)]]</f>
        <v>0</v>
      </c>
    </row>
    <row r="12" spans="1:12" x14ac:dyDescent="0.2">
      <c r="A12" t="s">
        <v>168</v>
      </c>
      <c r="B12" t="s">
        <v>76</v>
      </c>
      <c r="C12">
        <v>1</v>
      </c>
      <c r="D12">
        <v>1</v>
      </c>
      <c r="E12">
        <v>1</v>
      </c>
      <c r="F12">
        <v>1</v>
      </c>
      <c r="G12" s="24">
        <f>VLOOKUP(IMPACT_DET[[#This Row],[Objet]], BASIC_VALUES[], 6, FALSE)</f>
        <v>0</v>
      </c>
      <c r="H12" s="16">
        <f>VLOOKUP(IMPACT_DET[[#This Row],[Objet]], BASIC_VALUES[], 3, FALSE) *IMPACT_DET[[#This Row],[Energie (mult)]]</f>
        <v>0.88</v>
      </c>
      <c r="I12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2" s="16">
        <f>VLOOKUP(IMPACT_DET[[#This Row],[Objet]], BASIC_VALUES[], 2, FALSE) *IMPACT_DET[[#This Row],[Finance (mult)]]</f>
        <v>0</v>
      </c>
    </row>
    <row r="13" spans="1:12" x14ac:dyDescent="0.2">
      <c r="A13" t="s">
        <v>162</v>
      </c>
      <c r="B13" t="s">
        <v>88</v>
      </c>
      <c r="C13">
        <v>0.4</v>
      </c>
      <c r="D13">
        <v>0.8</v>
      </c>
      <c r="E13">
        <v>0.8</v>
      </c>
      <c r="F13">
        <v>3</v>
      </c>
      <c r="G13" s="24" t="str">
        <f>VLOOKUP(IMPACT_DET[[#This Row],[Objet]], BASIC_VALUES[], 6, FALSE)</f>
        <v>kWh/cycle</v>
      </c>
      <c r="H13" s="16">
        <f>VLOOKUP(IMPACT_DET[[#This Row],[Objet]], BASIC_VALUES[], 3, FALSE) *IMPACT_DET[[#This Row],[Energie (mult)]]</f>
        <v>33.6</v>
      </c>
      <c r="I13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J13" s="16">
        <f>VLOOKUP(IMPACT_DET[[#This Row],[Objet]], BASIC_VALUES[], 2, FALSE) *IMPACT_DET[[#This Row],[Finance (mult)]]</f>
        <v>1950</v>
      </c>
    </row>
    <row r="14" spans="1:12" x14ac:dyDescent="0.2">
      <c r="A14" t="s">
        <v>162</v>
      </c>
      <c r="B14" t="s">
        <v>101</v>
      </c>
      <c r="C14">
        <v>0.65</v>
      </c>
      <c r="D14">
        <v>1</v>
      </c>
      <c r="E14">
        <v>0.8</v>
      </c>
      <c r="F14">
        <v>2</v>
      </c>
      <c r="G14" s="24" t="str">
        <f>VLOOKUP(IMPACT_DET[[#This Row],[Objet]], BASIC_VALUES[], 6, FALSE)</f>
        <v>kWh/cycle</v>
      </c>
      <c r="H14" s="16">
        <f>VLOOKUP(IMPACT_DET[[#This Row],[Objet]], BASIC_VALUES[], 3, FALSE) *IMPACT_DET[[#This Row],[Energie (mult)]]</f>
        <v>54.6</v>
      </c>
      <c r="I14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J14" s="16">
        <f>VLOOKUP(IMPACT_DET[[#This Row],[Objet]], BASIC_VALUES[], 2, FALSE) *IMPACT_DET[[#This Row],[Finance (mult)]]</f>
        <v>1300</v>
      </c>
    </row>
    <row r="15" spans="1:12" x14ac:dyDescent="0.2">
      <c r="A15" t="s">
        <v>162</v>
      </c>
      <c r="B15" t="s">
        <v>93</v>
      </c>
      <c r="C15">
        <v>0.89</v>
      </c>
      <c r="D15">
        <v>1</v>
      </c>
      <c r="E15">
        <v>0.9</v>
      </c>
      <c r="F15">
        <v>1</v>
      </c>
      <c r="G15" s="24" t="str">
        <f>VLOOKUP(IMPACT_DET[[#This Row],[Objet]], BASIC_VALUES[], 6, FALSE)</f>
        <v>kWh/cycle</v>
      </c>
      <c r="H15" s="16">
        <f>VLOOKUP(IMPACT_DET[[#This Row],[Objet]], BASIC_VALUES[], 3, FALSE) *IMPACT_DET[[#This Row],[Energie (mult)]]</f>
        <v>74.760000000000005</v>
      </c>
      <c r="I15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J15" s="16">
        <f>VLOOKUP(IMPACT_DET[[#This Row],[Objet]], BASIC_VALUES[], 2, FALSE) *IMPACT_DET[[#This Row],[Finance (mult)]]</f>
        <v>650</v>
      </c>
    </row>
    <row r="16" spans="1:12" x14ac:dyDescent="0.2">
      <c r="A16" t="s">
        <v>162</v>
      </c>
      <c r="B16" t="s">
        <v>91</v>
      </c>
      <c r="C16">
        <v>1</v>
      </c>
      <c r="D16">
        <v>1</v>
      </c>
      <c r="E16">
        <v>1</v>
      </c>
      <c r="F16">
        <v>1</v>
      </c>
      <c r="G16" s="24" t="str">
        <f>VLOOKUP(IMPACT_DET[[#This Row],[Objet]], BASIC_VALUES[], 6, FALSE)</f>
        <v>kWh/cycle</v>
      </c>
      <c r="H16" s="16">
        <f>VLOOKUP(IMPACT_DET[[#This Row],[Objet]], BASIC_VALUES[], 3, FALSE) *IMPACT_DET[[#This Row],[Energie (mult)]]</f>
        <v>84</v>
      </c>
      <c r="I16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J16" s="16">
        <f>VLOOKUP(IMPACT_DET[[#This Row],[Objet]], BASIC_VALUES[], 2, FALSE) *IMPACT_DET[[#This Row],[Finance (mult)]]</f>
        <v>650</v>
      </c>
    </row>
    <row r="17" spans="1:10" x14ac:dyDescent="0.2">
      <c r="A17" t="s">
        <v>172</v>
      </c>
      <c r="B17" t="s">
        <v>53</v>
      </c>
      <c r="C17">
        <v>1</v>
      </c>
      <c r="D17">
        <v>0</v>
      </c>
      <c r="E17">
        <v>1</v>
      </c>
      <c r="F17">
        <v>1</v>
      </c>
      <c r="G17" s="24" t="str">
        <f>VLOOKUP(IMPACT_DET[[#This Row],[Objet]], BASIC_VALUES[], 6, FALSE)</f>
        <v>L/use</v>
      </c>
      <c r="H17" s="16">
        <f>VLOOKUP(IMPACT_DET[[#This Row],[Objet]], BASIC_VALUES[], 3, FALSE) *IMPACT_DET[[#This Row],[Energie (mult)]]</f>
        <v>47.5</v>
      </c>
      <c r="I17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J17" s="16">
        <f>VLOOKUP(IMPACT_DET[[#This Row],[Objet]], BASIC_VALUES[], 2, FALSE) *IMPACT_DET[[#This Row],[Finance (mult)]]</f>
        <v>0</v>
      </c>
    </row>
    <row r="18" spans="1:10" x14ac:dyDescent="0.2">
      <c r="A18" t="s">
        <v>175</v>
      </c>
      <c r="B18" t="s">
        <v>53</v>
      </c>
      <c r="C18">
        <v>1</v>
      </c>
      <c r="D18">
        <v>1</v>
      </c>
      <c r="E18">
        <v>1</v>
      </c>
      <c r="F18">
        <v>1</v>
      </c>
      <c r="G18" s="24" t="str">
        <f>VLOOKUP(IMPACT_DET[[#This Row],[Objet]], BASIC_VALUES[], 6, FALSE)</f>
        <v>W</v>
      </c>
      <c r="H18" s="16">
        <f>VLOOKUP(IMPACT_DET[[#This Row],[Objet]], BASIC_VALUES[], 3, FALSE) *IMPACT_DET[[#This Row],[Energie (mult)]]</f>
        <v>148</v>
      </c>
      <c r="I1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8" s="16">
        <f>VLOOKUP(IMPACT_DET[[#This Row],[Objet]], BASIC_VALUES[], 2, FALSE) *IMPACT_DET[[#This Row],[Finance (mult)]]</f>
        <v>0</v>
      </c>
    </row>
    <row r="19" spans="1:10" x14ac:dyDescent="0.2">
      <c r="A19" t="s">
        <v>174</v>
      </c>
      <c r="B19" t="s">
        <v>53</v>
      </c>
      <c r="C19">
        <v>1</v>
      </c>
      <c r="D19">
        <v>1</v>
      </c>
      <c r="E19">
        <v>1</v>
      </c>
      <c r="F19">
        <v>1</v>
      </c>
      <c r="G19" s="24" t="str">
        <f>VLOOKUP(IMPACT_DET[[#This Row],[Objet]], BASIC_VALUES[], 6, FALSE)</f>
        <v>kWh/h</v>
      </c>
      <c r="H19" s="16">
        <f>VLOOKUP(IMPACT_DET[[#This Row],[Objet]], BASIC_VALUES[], 3, FALSE) *IMPACT_DET[[#This Row],[Energie (mult)]]</f>
        <v>403</v>
      </c>
      <c r="I1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9" s="16">
        <f>VLOOKUP(IMPACT_DET[[#This Row],[Objet]], BASIC_VALUES[], 2, FALSE) *IMPACT_DET[[#This Row],[Finance (mult)]]</f>
        <v>0</v>
      </c>
    </row>
    <row r="20" spans="1:10" x14ac:dyDescent="0.2">
      <c r="A20" t="s">
        <v>166</v>
      </c>
      <c r="B20" t="s">
        <v>88</v>
      </c>
      <c r="C20">
        <v>1</v>
      </c>
      <c r="D20">
        <v>1</v>
      </c>
      <c r="E20">
        <v>1</v>
      </c>
      <c r="F20">
        <v>1</v>
      </c>
      <c r="G20" s="24" t="str">
        <f>VLOOKUP(IMPACT_DET[[#This Row],[Objet]], BASIC_VALUES[], 6, FALSE)</f>
        <v>kWh/cycle</v>
      </c>
      <c r="H20" s="16">
        <f>VLOOKUP(IMPACT_DET[[#This Row],[Objet]], BASIC_VALUES[], 3, FALSE) *IMPACT_DET[[#This Row],[Energie (mult)]]</f>
        <v>1.23</v>
      </c>
      <c r="I20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J20" s="16">
        <f>VLOOKUP(IMPACT_DET[[#This Row],[Objet]], BASIC_VALUES[], 2, FALSE) *IMPACT_DET[[#This Row],[Finance (mult)]]</f>
        <v>2350</v>
      </c>
    </row>
    <row r="21" spans="1:10" x14ac:dyDescent="0.2">
      <c r="A21" t="s">
        <v>166</v>
      </c>
      <c r="B21" t="s">
        <v>101</v>
      </c>
      <c r="C21">
        <v>1.9</v>
      </c>
      <c r="D21">
        <v>1.2</v>
      </c>
      <c r="E21">
        <v>1.9</v>
      </c>
      <c r="F21">
        <v>2</v>
      </c>
      <c r="G21" s="24" t="str">
        <f>VLOOKUP(IMPACT_DET[[#This Row],[Objet]], BASIC_VALUES[], 6, FALSE)</f>
        <v>kWh/cycle</v>
      </c>
      <c r="H21" s="16">
        <f>VLOOKUP(IMPACT_DET[[#This Row],[Objet]], BASIC_VALUES[], 3, FALSE) *IMPACT_DET[[#This Row],[Energie (mult)]]</f>
        <v>2.3369999999999997</v>
      </c>
      <c r="I21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J21" s="16">
        <f>VLOOKUP(IMPACT_DET[[#This Row],[Objet]], BASIC_VALUES[], 2, FALSE) *IMPACT_DET[[#This Row],[Finance (mult)]]</f>
        <v>4700</v>
      </c>
    </row>
    <row r="22" spans="1:10" x14ac:dyDescent="0.2">
      <c r="A22" t="s">
        <v>166</v>
      </c>
      <c r="B22" t="s">
        <v>93</v>
      </c>
      <c r="C22">
        <v>2.2999999999999998</v>
      </c>
      <c r="D22">
        <v>1.5</v>
      </c>
      <c r="E22">
        <v>2.2999999999999998</v>
      </c>
      <c r="F22">
        <v>2.1</v>
      </c>
      <c r="G22" s="24" t="str">
        <f>VLOOKUP(IMPACT_DET[[#This Row],[Objet]], BASIC_VALUES[], 6, FALSE)</f>
        <v>kWh/cycle</v>
      </c>
      <c r="H22" s="16">
        <f>VLOOKUP(IMPACT_DET[[#This Row],[Objet]], BASIC_VALUES[], 3, FALSE) *IMPACT_DET[[#This Row],[Energie (mult)]]</f>
        <v>2.8289999999999997</v>
      </c>
      <c r="I22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J22" s="16">
        <f>VLOOKUP(IMPACT_DET[[#This Row],[Objet]], BASIC_VALUES[], 2, FALSE) *IMPACT_DET[[#This Row],[Finance (mult)]]</f>
        <v>4935</v>
      </c>
    </row>
    <row r="23" spans="1:10" x14ac:dyDescent="0.2">
      <c r="A23" t="s">
        <v>176</v>
      </c>
      <c r="B23" t="s">
        <v>147</v>
      </c>
      <c r="C23">
        <v>1</v>
      </c>
      <c r="D23">
        <v>1</v>
      </c>
      <c r="E23">
        <v>1</v>
      </c>
      <c r="F23">
        <v>1</v>
      </c>
      <c r="G23" s="24" t="str">
        <f>VLOOKUP(IMPACT_DET[[#This Row],[Objet]], BASIC_VALUES[], 6, FALSE)</f>
        <v>.-/year</v>
      </c>
      <c r="H23" s="16">
        <f>VLOOKUP(IMPACT_DET[[#This Row],[Objet]], BASIC_VALUES[], 3, FALSE) *IMPACT_DET[[#This Row],[Energie (mult)]]</f>
        <v>1695</v>
      </c>
      <c r="I23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3" s="16">
        <f>VLOOKUP(IMPACT_DET[[#This Row],[Objet]], BASIC_VALUES[], 2, FALSE) *IMPACT_DET[[#This Row],[Finance (mult)]]</f>
        <v>321</v>
      </c>
    </row>
    <row r="24" spans="1:10" x14ac:dyDescent="0.2">
      <c r="A24" t="s">
        <v>176</v>
      </c>
      <c r="B24" t="s">
        <v>148</v>
      </c>
      <c r="C24">
        <v>1.5</v>
      </c>
      <c r="D24">
        <v>1</v>
      </c>
      <c r="E24">
        <v>1</v>
      </c>
      <c r="F24">
        <v>1.45</v>
      </c>
      <c r="G24" s="24" t="str">
        <f>VLOOKUP(IMPACT_DET[[#This Row],[Objet]], BASIC_VALUES[], 6, FALSE)</f>
        <v>.-/year</v>
      </c>
      <c r="H24" s="16">
        <f>VLOOKUP(IMPACT_DET[[#This Row],[Objet]], BASIC_VALUES[], 3, FALSE) *IMPACT_DET[[#This Row],[Energie (mult)]]</f>
        <v>2542.5</v>
      </c>
      <c r="I24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4" s="16">
        <f>VLOOKUP(IMPACT_DET[[#This Row],[Objet]], BASIC_VALUES[], 2, FALSE) *IMPACT_DET[[#This Row],[Finance (mult)]]</f>
        <v>465.45</v>
      </c>
    </row>
    <row r="25" spans="1:10" x14ac:dyDescent="0.2">
      <c r="A25" t="s">
        <v>176</v>
      </c>
      <c r="B25" t="s">
        <v>149</v>
      </c>
      <c r="C25">
        <v>2.5</v>
      </c>
      <c r="D25">
        <v>1</v>
      </c>
      <c r="E25">
        <v>1</v>
      </c>
      <c r="F25">
        <v>2.5</v>
      </c>
      <c r="G25" s="24" t="str">
        <f>VLOOKUP(IMPACT_DET[[#This Row],[Objet]], BASIC_VALUES[], 6, FALSE)</f>
        <v>.-/year</v>
      </c>
      <c r="H25" s="16">
        <f>VLOOKUP(IMPACT_DET[[#This Row],[Objet]], BASIC_VALUES[], 3, FALSE) *IMPACT_DET[[#This Row],[Energie (mult)]]</f>
        <v>4237.5</v>
      </c>
      <c r="I25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5" s="16">
        <f>VLOOKUP(IMPACT_DET[[#This Row],[Objet]], BASIC_VALUES[], 2, FALSE) *IMPACT_DET[[#This Row],[Finance (mult)]]</f>
        <v>802.5</v>
      </c>
    </row>
    <row r="26" spans="1:10" x14ac:dyDescent="0.2">
      <c r="A26" t="s">
        <v>177</v>
      </c>
      <c r="B26" t="s">
        <v>153</v>
      </c>
      <c r="C26">
        <v>1</v>
      </c>
      <c r="D26">
        <v>1</v>
      </c>
      <c r="E26">
        <v>1</v>
      </c>
      <c r="F26">
        <v>1</v>
      </c>
      <c r="G26" s="24" t="str">
        <f>VLOOKUP(IMPACT_DET[[#This Row],[Objet]], BASIC_VALUES[], 6, FALSE)</f>
        <v>Wh/h</v>
      </c>
      <c r="H26" s="16">
        <f>VLOOKUP(IMPACT_DET[[#This Row],[Objet]], BASIC_VALUES[], 3, FALSE) *IMPACT_DET[[#This Row],[Energie (mult)]]</f>
        <v>55.7</v>
      </c>
      <c r="I2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6" s="16">
        <f>VLOOKUP(IMPACT_DET[[#This Row],[Objet]], BASIC_VALUES[], 2, FALSE) *IMPACT_DET[[#This Row],[Finance (mult)]]</f>
        <v>0</v>
      </c>
    </row>
    <row r="27" spans="1:10" x14ac:dyDescent="0.2">
      <c r="A27" t="s">
        <v>177</v>
      </c>
      <c r="B27" t="s">
        <v>154</v>
      </c>
      <c r="C27">
        <v>1.45</v>
      </c>
      <c r="D27">
        <v>1</v>
      </c>
      <c r="E27">
        <v>1.1000000000000001</v>
      </c>
      <c r="F27">
        <v>1</v>
      </c>
      <c r="G27" s="24" t="str">
        <f>VLOOKUP(IMPACT_DET[[#This Row],[Objet]], BASIC_VALUES[], 6, FALSE)</f>
        <v>Wh/h</v>
      </c>
      <c r="H27" s="16">
        <f>VLOOKUP(IMPACT_DET[[#This Row],[Objet]], BASIC_VALUES[], 3, FALSE) *IMPACT_DET[[#This Row],[Energie (mult)]]</f>
        <v>80.765000000000001</v>
      </c>
      <c r="I27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7" s="16">
        <f>VLOOKUP(IMPACT_DET[[#This Row],[Objet]], BASIC_VALUES[], 2, FALSE) *IMPACT_DET[[#This Row],[Finance (mult)]]</f>
        <v>0</v>
      </c>
    </row>
    <row r="28" spans="1:10" x14ac:dyDescent="0.2">
      <c r="A28" t="s">
        <v>179</v>
      </c>
      <c r="B28" t="s">
        <v>153</v>
      </c>
      <c r="C28">
        <v>1</v>
      </c>
      <c r="D28">
        <v>1</v>
      </c>
      <c r="E28">
        <v>1</v>
      </c>
      <c r="F28">
        <v>1</v>
      </c>
      <c r="G28" s="24" t="str">
        <f>VLOOKUP(IMPACT_DET[[#This Row],[Objet]], BASIC_VALUES[], 6, FALSE)</f>
        <v>Wh/h</v>
      </c>
      <c r="H28" s="16">
        <f>VLOOKUP(IMPACT_DET[[#This Row],[Objet]], BASIC_VALUES[], 3, FALSE) *IMPACT_DET[[#This Row],[Energie (mult)]]</f>
        <v>209.8</v>
      </c>
      <c r="I2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8" s="16">
        <f>VLOOKUP(IMPACT_DET[[#This Row],[Objet]], BASIC_VALUES[], 2, FALSE) *IMPACT_DET[[#This Row],[Finance (mult)]]</f>
        <v>0</v>
      </c>
    </row>
    <row r="29" spans="1:10" x14ac:dyDescent="0.2">
      <c r="A29" t="s">
        <v>179</v>
      </c>
      <c r="B29" t="s">
        <v>154</v>
      </c>
      <c r="C29">
        <v>1.05</v>
      </c>
      <c r="D29">
        <v>1</v>
      </c>
      <c r="E29">
        <v>1.1000000000000001</v>
      </c>
      <c r="F29">
        <v>1</v>
      </c>
      <c r="G29" s="24" t="str">
        <f>VLOOKUP(IMPACT_DET[[#This Row],[Objet]], BASIC_VALUES[], 6, FALSE)</f>
        <v>Wh/h</v>
      </c>
      <c r="H29" s="16">
        <f>VLOOKUP(IMPACT_DET[[#This Row],[Objet]], BASIC_VALUES[], 3, FALSE) *IMPACT_DET[[#This Row],[Energie (mult)]]</f>
        <v>220.29000000000002</v>
      </c>
      <c r="I29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9" s="16">
        <f>VLOOKUP(IMPACT_DET[[#This Row],[Objet]], BASIC_VALUES[], 2, FALSE) *IMPACT_DET[[#This Row],[Finance (mult)]]</f>
        <v>0</v>
      </c>
    </row>
    <row r="30" spans="1:10" x14ac:dyDescent="0.2">
      <c r="A30" t="s">
        <v>167</v>
      </c>
      <c r="B30" t="s">
        <v>93</v>
      </c>
      <c r="C30">
        <v>1</v>
      </c>
      <c r="D30">
        <v>1</v>
      </c>
      <c r="E30">
        <v>1</v>
      </c>
      <c r="F30">
        <v>1</v>
      </c>
      <c r="G30" s="24" t="str">
        <f>VLOOKUP(IMPACT_DET[[#This Row],[Objet]], BASIC_VALUES[], 6, FALSE)</f>
        <v>kWh/yr</v>
      </c>
      <c r="H30" s="16">
        <f>VLOOKUP(IMPACT_DET[[#This Row],[Objet]], BASIC_VALUES[], 3, FALSE) *IMPACT_DET[[#This Row],[Energie (mult)]]</f>
        <v>138</v>
      </c>
      <c r="I30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J30" s="16">
        <f>VLOOKUP(IMPACT_DET[[#This Row],[Objet]], BASIC_VALUES[], 2, FALSE) *IMPACT_DET[[#This Row],[Finance (mult)]]</f>
        <v>619</v>
      </c>
    </row>
    <row r="31" spans="1:10" x14ac:dyDescent="0.2">
      <c r="A31" t="s">
        <v>167</v>
      </c>
      <c r="B31" t="s">
        <v>91</v>
      </c>
      <c r="C31">
        <v>1.5</v>
      </c>
      <c r="D31">
        <v>0.85</v>
      </c>
      <c r="E31">
        <v>0.85</v>
      </c>
      <c r="F31">
        <v>1.2</v>
      </c>
      <c r="G31" s="24" t="str">
        <f>VLOOKUP(IMPACT_DET[[#This Row],[Objet]], BASIC_VALUES[], 6, FALSE)</f>
        <v>kWh/yr</v>
      </c>
      <c r="H31" s="16">
        <f>VLOOKUP(IMPACT_DET[[#This Row],[Objet]], BASIC_VALUES[], 3, FALSE) *IMPACT_DET[[#This Row],[Energie (mult)]]</f>
        <v>207</v>
      </c>
      <c r="I31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J31" s="16">
        <f>VLOOKUP(IMPACT_DET[[#This Row],[Objet]], BASIC_VALUES[], 2, FALSE) *IMPACT_DET[[#This Row],[Finance (mult)]]</f>
        <v>742.8</v>
      </c>
    </row>
    <row r="32" spans="1:10" x14ac:dyDescent="0.2">
      <c r="A32" t="s">
        <v>167</v>
      </c>
      <c r="B32" t="s">
        <v>111</v>
      </c>
      <c r="C32">
        <v>1.7</v>
      </c>
      <c r="D32">
        <v>0.97</v>
      </c>
      <c r="E32">
        <v>0.97</v>
      </c>
      <c r="F32">
        <v>1.03</v>
      </c>
      <c r="G32" s="24" t="str">
        <f>VLOOKUP(IMPACT_DET[[#This Row],[Objet]], BASIC_VALUES[], 6, FALSE)</f>
        <v>kWh/yr</v>
      </c>
      <c r="H32" s="16">
        <f>VLOOKUP(IMPACT_DET[[#This Row],[Objet]], BASIC_VALUES[], 3, FALSE) *IMPACT_DET[[#This Row],[Energie (mult)]]</f>
        <v>234.6</v>
      </c>
      <c r="I32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J32" s="16">
        <f>VLOOKUP(IMPACT_DET[[#This Row],[Objet]], BASIC_VALUES[], 2, FALSE) *IMPACT_DET[[#This Row],[Finance (mult)]]</f>
        <v>637.57000000000005</v>
      </c>
    </row>
    <row r="33" spans="1:10" x14ac:dyDescent="0.2">
      <c r="A33" t="s">
        <v>167</v>
      </c>
      <c r="B33" t="s">
        <v>141</v>
      </c>
      <c r="C33">
        <v>2.5</v>
      </c>
      <c r="D33">
        <v>0.9</v>
      </c>
      <c r="E33">
        <v>0.9</v>
      </c>
      <c r="F33">
        <v>2.6</v>
      </c>
      <c r="G33" s="24" t="str">
        <f>VLOOKUP(IMPACT_DET[[#This Row],[Objet]], BASIC_VALUES[], 6, FALSE)</f>
        <v>kWh/yr</v>
      </c>
      <c r="H33" s="16">
        <f>VLOOKUP(IMPACT_DET[[#This Row],[Objet]], BASIC_VALUES[], 3, FALSE) *IMPACT_DET[[#This Row],[Energie (mult)]]</f>
        <v>345</v>
      </c>
      <c r="I33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J33" s="16">
        <f>VLOOKUP(IMPACT_DET[[#This Row],[Objet]], BASIC_VALUES[], 2, FALSE) *IMPACT_DET[[#This Row],[Finance (mult)]]</f>
        <v>1609.4</v>
      </c>
    </row>
    <row r="34" spans="1:10" x14ac:dyDescent="0.2">
      <c r="A34" t="s">
        <v>178</v>
      </c>
      <c r="B34" t="s">
        <v>91</v>
      </c>
      <c r="C34">
        <v>1</v>
      </c>
      <c r="D34">
        <v>1</v>
      </c>
      <c r="E34">
        <v>1</v>
      </c>
      <c r="F34">
        <v>1</v>
      </c>
      <c r="G34" s="24" t="str">
        <f>VLOOKUP(IMPACT_DET[[#This Row],[Objet]], BASIC_VALUES[], 6, FALSE)</f>
        <v>kWh/1000h</v>
      </c>
      <c r="H34" s="16">
        <f>VLOOKUP(IMPACT_DET[[#This Row],[Objet]], BASIC_VALUES[], 3, FALSE) *IMPACT_DET[[#This Row],[Energie (mult)]]</f>
        <v>54</v>
      </c>
      <c r="I34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4" s="16">
        <f>VLOOKUP(IMPACT_DET[[#This Row],[Objet]], BASIC_VALUES[], 2, FALSE) *IMPACT_DET[[#This Row],[Finance (mult)]]</f>
        <v>449.9</v>
      </c>
    </row>
    <row r="35" spans="1:10" x14ac:dyDescent="0.2">
      <c r="A35" t="s">
        <v>178</v>
      </c>
      <c r="B35" t="s">
        <v>111</v>
      </c>
      <c r="C35">
        <v>1.25</v>
      </c>
      <c r="D35">
        <v>1</v>
      </c>
      <c r="E35">
        <v>1</v>
      </c>
      <c r="F35">
        <v>0.65</v>
      </c>
      <c r="G35" s="24" t="str">
        <f>VLOOKUP(IMPACT_DET[[#This Row],[Objet]], BASIC_VALUES[], 6, FALSE)</f>
        <v>kWh/1000h</v>
      </c>
      <c r="H35" s="16">
        <f>VLOOKUP(IMPACT_DET[[#This Row],[Objet]], BASIC_VALUES[], 3, FALSE) *IMPACT_DET[[#This Row],[Energie (mult)]]</f>
        <v>67.5</v>
      </c>
      <c r="I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5" s="16">
        <f>VLOOKUP(IMPACT_DET[[#This Row],[Objet]], BASIC_VALUES[], 2, FALSE) *IMPACT_DET[[#This Row],[Finance (mult)]]</f>
        <v>292.435</v>
      </c>
    </row>
    <row r="36" spans="1:10" x14ac:dyDescent="0.2">
      <c r="A36" t="s">
        <v>178</v>
      </c>
      <c r="B36" t="s">
        <v>141</v>
      </c>
      <c r="C36">
        <v>2.4</v>
      </c>
      <c r="D36">
        <v>1</v>
      </c>
      <c r="E36">
        <v>1</v>
      </c>
      <c r="F36">
        <v>2.11</v>
      </c>
      <c r="G36" s="24" t="str">
        <f>VLOOKUP(IMPACT_DET[[#This Row],[Objet]], BASIC_VALUES[], 6, FALSE)</f>
        <v>kWh/1000h</v>
      </c>
      <c r="H36" s="16">
        <f>VLOOKUP(IMPACT_DET[[#This Row],[Objet]], BASIC_VALUES[], 3, FALSE) *IMPACT_DET[[#This Row],[Energie (mult)]]</f>
        <v>129.6</v>
      </c>
      <c r="I3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6" s="16">
        <f>VLOOKUP(IMPACT_DET[[#This Row],[Objet]], BASIC_VALUES[], 2, FALSE) *IMPACT_DET[[#This Row],[Finance (mult)]]</f>
        <v>949.28899999999987</v>
      </c>
    </row>
    <row r="37" spans="1:10" x14ac:dyDescent="0.2">
      <c r="A37" t="s">
        <v>178</v>
      </c>
      <c r="B37" t="s">
        <v>155</v>
      </c>
      <c r="C37">
        <v>2.4</v>
      </c>
      <c r="D37">
        <v>1</v>
      </c>
      <c r="E37">
        <v>1</v>
      </c>
      <c r="F37">
        <v>2</v>
      </c>
      <c r="G37" s="24" t="str">
        <f>VLOOKUP(IMPACT_DET[[#This Row],[Objet]], BASIC_VALUES[], 6, FALSE)</f>
        <v>kWh/1000h</v>
      </c>
      <c r="H37" s="16">
        <f>VLOOKUP(IMPACT_DET[[#This Row],[Objet]], BASIC_VALUES[], 3, FALSE) *IMPACT_DET[[#This Row],[Energie (mult)]]</f>
        <v>129.6</v>
      </c>
      <c r="I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7" s="16">
        <f>VLOOKUP(IMPACT_DET[[#This Row],[Objet]], BASIC_VALUES[], 2, FALSE) *IMPACT_DET[[#This Row],[Finance (mult)]]</f>
        <v>899.8</v>
      </c>
    </row>
    <row r="38" spans="1:10" x14ac:dyDescent="0.2">
      <c r="A38" t="s">
        <v>165</v>
      </c>
      <c r="B38" t="s">
        <v>88</v>
      </c>
      <c r="C38">
        <v>1</v>
      </c>
      <c r="D38">
        <v>1</v>
      </c>
      <c r="E38">
        <v>1</v>
      </c>
      <c r="F38">
        <v>1</v>
      </c>
      <c r="G38" s="24" t="str">
        <f>VLOOKUP(IMPACT_DET[[#This Row],[Objet]], BASIC_VALUES[], 6, FALSE)</f>
        <v>kWh/cycle</v>
      </c>
      <c r="H38" s="16">
        <f>VLOOKUP(IMPACT_DET[[#This Row],[Objet]], BASIC_VALUES[], 3, FALSE) *IMPACT_DET[[#This Row],[Energie (mult)]]</f>
        <v>40</v>
      </c>
      <c r="I38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J38" s="16">
        <f>VLOOKUP(IMPACT_DET[[#This Row],[Objet]], BASIC_VALUES[], 2, FALSE) *IMPACT_DET[[#This Row],[Finance (mult)]]</f>
        <v>1899</v>
      </c>
    </row>
    <row r="39" spans="1:10" x14ac:dyDescent="0.2">
      <c r="A39" t="s">
        <v>165</v>
      </c>
      <c r="B39" t="s">
        <v>101</v>
      </c>
      <c r="C39">
        <v>1.125</v>
      </c>
      <c r="D39">
        <v>1.4</v>
      </c>
      <c r="E39">
        <v>1</v>
      </c>
      <c r="F39">
        <v>0.7</v>
      </c>
      <c r="G39" s="24" t="str">
        <f>VLOOKUP(IMPACT_DET[[#This Row],[Objet]], BASIC_VALUES[], 6, FALSE)</f>
        <v>kWh/cycle</v>
      </c>
      <c r="H39" s="16">
        <f>VLOOKUP(IMPACT_DET[[#This Row],[Objet]], BASIC_VALUES[], 3, FALSE) *IMPACT_DET[[#This Row],[Energie (mult)]]</f>
        <v>45</v>
      </c>
      <c r="I39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J39" s="16">
        <f>VLOOKUP(IMPACT_DET[[#This Row],[Objet]], BASIC_VALUES[], 2, FALSE) *IMPACT_DET[[#This Row],[Finance (mult)]]</f>
        <v>1329.3</v>
      </c>
    </row>
    <row r="40" spans="1:10" x14ac:dyDescent="0.2">
      <c r="A40" t="s">
        <v>165</v>
      </c>
      <c r="B40" t="s">
        <v>93</v>
      </c>
      <c r="C40">
        <v>1.25</v>
      </c>
      <c r="D40">
        <v>1.6</v>
      </c>
      <c r="E40">
        <v>1</v>
      </c>
      <c r="F40">
        <v>0.5</v>
      </c>
      <c r="G40" s="24" t="str">
        <f>VLOOKUP(IMPACT_DET[[#This Row],[Objet]], BASIC_VALUES[], 6, FALSE)</f>
        <v>kWh/cycle</v>
      </c>
      <c r="H40" s="16">
        <f>VLOOKUP(IMPACT_DET[[#This Row],[Objet]], BASIC_VALUES[], 3, FALSE) *IMPACT_DET[[#This Row],[Energie (mult)]]</f>
        <v>50</v>
      </c>
      <c r="I40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J40" s="16">
        <f>VLOOKUP(IMPACT_DET[[#This Row],[Objet]], BASIC_VALUES[], 2, FALSE) *IMPACT_DET[[#This Row],[Finance (mult)]]</f>
        <v>949.5</v>
      </c>
    </row>
    <row r="41" spans="1:10" x14ac:dyDescent="0.2">
      <c r="A41" t="s">
        <v>171</v>
      </c>
      <c r="B41" t="s">
        <v>53</v>
      </c>
      <c r="C41">
        <v>1</v>
      </c>
      <c r="D41">
        <v>0</v>
      </c>
      <c r="E41">
        <v>1</v>
      </c>
      <c r="F41">
        <v>1</v>
      </c>
      <c r="G41" s="24" t="str">
        <f>VLOOKUP(IMPACT_DET[[#This Row],[Objet]], BASIC_VALUES[], 6, FALSE)</f>
        <v>L/use</v>
      </c>
      <c r="H41" s="16">
        <f>VLOOKUP(IMPACT_DET[[#This Row],[Objet]], BASIC_VALUES[], 3, FALSE) *IMPACT_DET[[#This Row],[Energie (mult)]]</f>
        <v>40</v>
      </c>
      <c r="I41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41" s="16">
        <f>VLOOKUP(IMPACT_DET[[#This Row],[Objet]], BASIC_VALUES[], 2, FALSE) *IMPACT_DET[[#This Row],[Finance (mult)]]</f>
        <v>0</v>
      </c>
    </row>
    <row r="42" spans="1:10" x14ac:dyDescent="0.2">
      <c r="A42" t="s">
        <v>180</v>
      </c>
      <c r="B42" t="s">
        <v>182</v>
      </c>
      <c r="C42">
        <v>1</v>
      </c>
      <c r="D42">
        <v>1</v>
      </c>
      <c r="E42">
        <v>3</v>
      </c>
      <c r="F42">
        <v>1</v>
      </c>
      <c r="G42" s="24" t="str">
        <f>VLOOKUP(IMPACT_DET[[#This Row],[Objet]], BASIC_VALUES[], 6, FALSE)</f>
        <v>Wh/h</v>
      </c>
      <c r="H42" s="16">
        <f>VLOOKUP(IMPACT_DET[[#This Row],[Objet]], BASIC_VALUES[], 3, FALSE) *IMPACT_DET[[#This Row],[Energie (mult)]]</f>
        <v>4.5250000000000004</v>
      </c>
      <c r="I42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J42" s="16">
        <f>VLOOKUP(IMPACT_DET[[#This Row],[Objet]], BASIC_VALUES[], 2, FALSE) *IMPACT_DET[[#This Row],[Finance (mult)]]</f>
        <v>0</v>
      </c>
    </row>
    <row r="43" spans="1:10" x14ac:dyDescent="0.2">
      <c r="A43" t="s">
        <v>180</v>
      </c>
      <c r="B43" t="s">
        <v>183</v>
      </c>
      <c r="C43">
        <v>0.5</v>
      </c>
      <c r="D43">
        <v>1</v>
      </c>
      <c r="E43">
        <v>2</v>
      </c>
      <c r="F43">
        <v>1</v>
      </c>
      <c r="G43" s="24" t="str">
        <f>VLOOKUP(IMPACT_DET[[#This Row],[Objet]], BASIC_VALUES[], 6, FALSE)</f>
        <v>Wh/h</v>
      </c>
      <c r="H43" s="16">
        <f>VLOOKUP(IMPACT_DET[[#This Row],[Objet]], BASIC_VALUES[], 3, FALSE) *IMPACT_DET[[#This Row],[Energie (mult)]]</f>
        <v>2.2625000000000002</v>
      </c>
      <c r="I43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J43" s="16">
        <f>VLOOKUP(IMPACT_DET[[#This Row],[Objet]], BASIC_VALUES[], 2, FALSE) *IMPACT_DET[[#This Row],[Finance (mult)]]</f>
        <v>0</v>
      </c>
    </row>
    <row r="44" spans="1:10" x14ac:dyDescent="0.2">
      <c r="A44" t="s">
        <v>180</v>
      </c>
      <c r="B44" t="s">
        <v>184</v>
      </c>
      <c r="C44">
        <v>0.5</v>
      </c>
      <c r="D44">
        <v>1</v>
      </c>
      <c r="E44">
        <v>1</v>
      </c>
      <c r="F44">
        <v>1</v>
      </c>
      <c r="G44" s="24" t="str">
        <f>VLOOKUP(IMPACT_DET[[#This Row],[Objet]], BASIC_VALUES[], 6, FALSE)</f>
        <v>Wh/h</v>
      </c>
      <c r="H44" s="16">
        <f>VLOOKUP(IMPACT_DET[[#This Row],[Objet]], BASIC_VALUES[], 3, FALSE) *IMPACT_DET[[#This Row],[Energie (mult)]]</f>
        <v>2.2625000000000002</v>
      </c>
      <c r="I44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4" s="16">
        <f>VLOOKUP(IMPACT_DET[[#This Row],[Objet]], BASIC_VALUES[], 2, FALSE) *IMPACT_DET[[#This Row],[Finance (mult)]]</f>
        <v>0</v>
      </c>
    </row>
    <row r="45" spans="1:10" x14ac:dyDescent="0.2">
      <c r="A45" t="s">
        <v>180</v>
      </c>
      <c r="B45" t="s">
        <v>185</v>
      </c>
      <c r="C45">
        <v>0.05</v>
      </c>
      <c r="D45">
        <v>1</v>
      </c>
      <c r="E45">
        <v>1</v>
      </c>
      <c r="F45">
        <v>1</v>
      </c>
      <c r="G45" s="24" t="str">
        <f>VLOOKUP(IMPACT_DET[[#This Row],[Objet]], BASIC_VALUES[], 6, FALSE)</f>
        <v>Wh/h</v>
      </c>
      <c r="H45" s="16">
        <f>VLOOKUP(IMPACT_DET[[#This Row],[Objet]], BASIC_VALUES[], 3, FALSE) *IMPACT_DET[[#This Row],[Energie (mult)]]</f>
        <v>0.22625000000000003</v>
      </c>
      <c r="I45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5" s="16">
        <f>VLOOKUP(IMPACT_DET[[#This Row],[Objet]], BASIC_VALUES[], 2, FALSE) *IMPACT_DET[[#This Row],[Finance (mult)]]</f>
        <v>0</v>
      </c>
    </row>
    <row r="46" spans="1:10" x14ac:dyDescent="0.2">
      <c r="A46" t="s">
        <v>180</v>
      </c>
      <c r="B46" t="s">
        <v>186</v>
      </c>
      <c r="C46">
        <v>0.01</v>
      </c>
      <c r="D46">
        <v>1</v>
      </c>
      <c r="E46">
        <v>0</v>
      </c>
      <c r="F46">
        <v>1</v>
      </c>
      <c r="G46" s="24" t="str">
        <f>VLOOKUP(IMPACT_DET[[#This Row],[Objet]], BASIC_VALUES[], 6, FALSE)</f>
        <v>Wh/h</v>
      </c>
      <c r="H46" s="16">
        <f>VLOOKUP(IMPACT_DET[[#This Row],[Objet]], BASIC_VALUES[], 3, FALSE) *IMPACT_DET[[#This Row],[Energie (mult)]]</f>
        <v>4.5250000000000005E-2</v>
      </c>
      <c r="I46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J46" s="16">
        <f>VLOOKUP(IMPACT_DET[[#This Row],[Objet]], BASIC_VALUES[], 2, FALSE) *IMPACT_DET[[#This Row],[Finance (mult)]]</f>
        <v>0</v>
      </c>
    </row>
    <row r="47" spans="1:10" x14ac:dyDescent="0.2">
      <c r="A47" t="s">
        <v>169</v>
      </c>
      <c r="B47" t="s">
        <v>53</v>
      </c>
      <c r="C47">
        <v>1</v>
      </c>
      <c r="D47">
        <v>1</v>
      </c>
      <c r="E47">
        <v>1</v>
      </c>
      <c r="F47">
        <v>1</v>
      </c>
      <c r="G47" s="24" t="s">
        <v>190</v>
      </c>
      <c r="H47" s="16">
        <f>VLOOKUP(IMPACT_DET[[#This Row],[Objet]], BASIC_VALUES[], 3, FALSE) *IMPACT_DET[[#This Row],[Energie (mult)]]</f>
        <v>1.18</v>
      </c>
      <c r="I47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47" s="16">
        <f>VLOOKUP(IMPACT_DET[[#This Row],[Objet]], BASIC_VALUES[], 2, FALSE) *IMPACT_DET[[#This Row],[Finance (mult)]]</f>
        <v>0</v>
      </c>
    </row>
    <row r="48" spans="1:10" x14ac:dyDescent="0.2">
      <c r="A48" t="s">
        <v>170</v>
      </c>
      <c r="B48" t="s">
        <v>53</v>
      </c>
      <c r="C48">
        <v>1</v>
      </c>
      <c r="D48">
        <v>1</v>
      </c>
      <c r="E48">
        <v>1</v>
      </c>
      <c r="F48">
        <v>1</v>
      </c>
      <c r="G48" s="24" t="s">
        <v>191</v>
      </c>
      <c r="H48" s="16">
        <f>VLOOKUP(IMPACT_DET[[#This Row],[Objet]], BASIC_VALUES[], 3, FALSE) *IMPACT_DET[[#This Row],[Energie (mult)]]</f>
        <v>12.9</v>
      </c>
      <c r="I48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48" s="16">
        <f>VLOOKUP(IMPACT_DET[[#This Row],[Objet]], BASIC_VALUES[], 2, FALSE) *IMPACT_DET[[#This Row],[Finance (mult)]]</f>
        <v>0</v>
      </c>
    </row>
    <row r="49" spans="1:10" x14ac:dyDescent="0.2">
      <c r="A49" t="s">
        <v>168</v>
      </c>
      <c r="B49" t="s">
        <v>53</v>
      </c>
      <c r="C49">
        <v>1</v>
      </c>
      <c r="D49">
        <v>1</v>
      </c>
      <c r="E49">
        <v>1</v>
      </c>
      <c r="F49">
        <v>1</v>
      </c>
      <c r="G49" s="24" t="s">
        <v>159</v>
      </c>
      <c r="H49" s="16">
        <f>VLOOKUP(IMPACT_DET[[#This Row],[Objet]], BASIC_VALUES[], 3, FALSE) *IMPACT_DET[[#This Row],[Energie (mult)]]</f>
        <v>0.88</v>
      </c>
      <c r="I49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49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H22"/>
  <sheetViews>
    <sheetView tabSelected="1" zoomScale="200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157</v>
      </c>
      <c r="G1" t="s">
        <v>152</v>
      </c>
      <c r="H1" t="s">
        <v>189</v>
      </c>
    </row>
    <row r="2" spans="1:8" x14ac:dyDescent="0.2">
      <c r="A2" t="s">
        <v>164</v>
      </c>
      <c r="B2">
        <v>1265</v>
      </c>
      <c r="C2">
        <v>2</v>
      </c>
      <c r="D2">
        <v>15</v>
      </c>
      <c r="E2" s="23">
        <v>20</v>
      </c>
      <c r="F2" s="1" t="s">
        <v>158</v>
      </c>
      <c r="H2" t="s">
        <v>187</v>
      </c>
    </row>
    <row r="3" spans="1:8" x14ac:dyDescent="0.2">
      <c r="A3" t="s">
        <v>173</v>
      </c>
      <c r="C3">
        <v>225</v>
      </c>
      <c r="D3">
        <v>0</v>
      </c>
      <c r="E3" s="23">
        <v>40</v>
      </c>
      <c r="F3" s="1" t="s">
        <v>160</v>
      </c>
      <c r="G3" t="s">
        <v>151</v>
      </c>
    </row>
    <row r="4" spans="1:8" x14ac:dyDescent="0.2">
      <c r="A4" t="s">
        <v>163</v>
      </c>
      <c r="B4">
        <v>7</v>
      </c>
      <c r="C4">
        <v>4</v>
      </c>
      <c r="D4">
        <v>0</v>
      </c>
      <c r="E4" s="23">
        <v>12</v>
      </c>
      <c r="F4" s="1" t="s">
        <v>114</v>
      </c>
      <c r="H4" t="s">
        <v>187</v>
      </c>
    </row>
    <row r="5" spans="1:8" x14ac:dyDescent="0.2">
      <c r="A5" t="s">
        <v>175</v>
      </c>
      <c r="C5">
        <v>148</v>
      </c>
      <c r="D5">
        <v>0</v>
      </c>
      <c r="E5" s="23">
        <v>10</v>
      </c>
      <c r="F5" s="1" t="s">
        <v>73</v>
      </c>
      <c r="H5" t="s">
        <v>187</v>
      </c>
    </row>
    <row r="6" spans="1:8" x14ac:dyDescent="0.2">
      <c r="A6" t="s">
        <v>162</v>
      </c>
      <c r="B6">
        <v>650</v>
      </c>
      <c r="C6">
        <v>84</v>
      </c>
      <c r="D6">
        <v>44</v>
      </c>
      <c r="E6" s="23">
        <v>95</v>
      </c>
      <c r="F6" s="1" t="s">
        <v>98</v>
      </c>
      <c r="H6" t="s">
        <v>187</v>
      </c>
    </row>
    <row r="7" spans="1:8" x14ac:dyDescent="0.2">
      <c r="A7" t="s">
        <v>168</v>
      </c>
      <c r="C7">
        <v>0.88</v>
      </c>
      <c r="D7">
        <v>0</v>
      </c>
      <c r="E7" s="23">
        <v>50</v>
      </c>
      <c r="F7" s="1"/>
    </row>
    <row r="8" spans="1:8" x14ac:dyDescent="0.2">
      <c r="A8" t="s">
        <v>181</v>
      </c>
      <c r="B8">
        <v>30</v>
      </c>
      <c r="C8">
        <v>41</v>
      </c>
      <c r="D8">
        <v>5</v>
      </c>
      <c r="E8" s="23">
        <v>10</v>
      </c>
      <c r="F8" s="1" t="s">
        <v>161</v>
      </c>
    </row>
    <row r="9" spans="1:8" x14ac:dyDescent="0.2">
      <c r="A9" t="s">
        <v>174</v>
      </c>
      <c r="C9">
        <v>403</v>
      </c>
      <c r="D9">
        <v>0</v>
      </c>
      <c r="E9" s="23">
        <v>10</v>
      </c>
      <c r="F9" s="1" t="s">
        <v>158</v>
      </c>
    </row>
    <row r="10" spans="1:8" x14ac:dyDescent="0.2">
      <c r="A10" t="s">
        <v>169</v>
      </c>
      <c r="C10">
        <v>1.18</v>
      </c>
      <c r="D10">
        <v>0</v>
      </c>
      <c r="E10" s="23">
        <v>50</v>
      </c>
      <c r="F10" s="1"/>
    </row>
    <row r="11" spans="1:8" x14ac:dyDescent="0.2">
      <c r="A11" t="s">
        <v>170</v>
      </c>
      <c r="C11">
        <v>12.9</v>
      </c>
      <c r="D11">
        <v>0</v>
      </c>
      <c r="E11" s="23">
        <v>50</v>
      </c>
      <c r="F11" s="1"/>
    </row>
    <row r="12" spans="1:8" x14ac:dyDescent="0.2">
      <c r="A12" t="s">
        <v>166</v>
      </c>
      <c r="B12">
        <v>2350</v>
      </c>
      <c r="C12">
        <v>1.23</v>
      </c>
      <c r="D12">
        <v>0</v>
      </c>
      <c r="E12" s="23">
        <v>20</v>
      </c>
      <c r="F12" s="1" t="s">
        <v>98</v>
      </c>
      <c r="H12" t="s">
        <v>187</v>
      </c>
    </row>
    <row r="13" spans="1:8" x14ac:dyDescent="0.2">
      <c r="A13" t="s">
        <v>177</v>
      </c>
      <c r="C13">
        <v>55.7</v>
      </c>
      <c r="D13">
        <v>2</v>
      </c>
      <c r="E13" s="23">
        <v>50</v>
      </c>
      <c r="F13" s="1" t="s">
        <v>161</v>
      </c>
    </row>
    <row r="14" spans="1:8" x14ac:dyDescent="0.2">
      <c r="A14" t="s">
        <v>179</v>
      </c>
      <c r="C14">
        <v>209.8</v>
      </c>
      <c r="D14">
        <v>2</v>
      </c>
      <c r="E14" s="23">
        <v>50</v>
      </c>
      <c r="F14" s="1" t="s">
        <v>161</v>
      </c>
    </row>
    <row r="15" spans="1:8" x14ac:dyDescent="0.2">
      <c r="A15" t="s">
        <v>176</v>
      </c>
      <c r="B15">
        <v>321</v>
      </c>
      <c r="C15">
        <v>1695</v>
      </c>
      <c r="D15">
        <v>0</v>
      </c>
      <c r="E15" s="23">
        <v>60</v>
      </c>
      <c r="F15" s="1" t="s">
        <v>156</v>
      </c>
      <c r="G15" t="s">
        <v>150</v>
      </c>
    </row>
    <row r="16" spans="1:8" x14ac:dyDescent="0.2">
      <c r="A16" t="s">
        <v>188</v>
      </c>
      <c r="E16" s="23">
        <f>9.5 * 10</f>
        <v>95</v>
      </c>
      <c r="F16" s="1"/>
    </row>
    <row r="17" spans="1:8" x14ac:dyDescent="0.2">
      <c r="A17" t="s">
        <v>167</v>
      </c>
      <c r="B17">
        <v>619</v>
      </c>
      <c r="C17">
        <v>138</v>
      </c>
      <c r="D17">
        <v>41</v>
      </c>
      <c r="E17" s="23">
        <v>45</v>
      </c>
      <c r="F17" s="1" t="s">
        <v>159</v>
      </c>
      <c r="H17" t="s">
        <v>187</v>
      </c>
    </row>
    <row r="18" spans="1:8" x14ac:dyDescent="0.2">
      <c r="A18" t="s">
        <v>172</v>
      </c>
      <c r="C18">
        <v>47.5</v>
      </c>
      <c r="D18">
        <v>0</v>
      </c>
      <c r="E18" s="23">
        <v>30</v>
      </c>
      <c r="F18" s="1" t="s">
        <v>160</v>
      </c>
      <c r="G18" t="s">
        <v>151</v>
      </c>
    </row>
    <row r="19" spans="1:8" x14ac:dyDescent="0.2">
      <c r="A19" t="s">
        <v>171</v>
      </c>
      <c r="C19">
        <v>40</v>
      </c>
      <c r="D19">
        <v>0</v>
      </c>
      <c r="E19" s="23">
        <v>10</v>
      </c>
      <c r="F19" s="1" t="s">
        <v>160</v>
      </c>
      <c r="G19" t="s">
        <v>151</v>
      </c>
    </row>
    <row r="20" spans="1:8" x14ac:dyDescent="0.2">
      <c r="A20" t="s">
        <v>178</v>
      </c>
      <c r="B20">
        <v>449.9</v>
      </c>
      <c r="C20">
        <v>54</v>
      </c>
      <c r="D20">
        <v>2</v>
      </c>
      <c r="E20" s="23">
        <v>50</v>
      </c>
      <c r="F20" s="1" t="s">
        <v>114</v>
      </c>
      <c r="H20" t="s">
        <v>187</v>
      </c>
    </row>
    <row r="21" spans="1:8" x14ac:dyDescent="0.2">
      <c r="A21" t="s">
        <v>165</v>
      </c>
      <c r="B21">
        <v>1899</v>
      </c>
      <c r="C21">
        <v>40</v>
      </c>
      <c r="D21">
        <v>44</v>
      </c>
      <c r="E21" s="23">
        <v>100</v>
      </c>
      <c r="F21" s="1" t="s">
        <v>98</v>
      </c>
      <c r="H21" t="s">
        <v>187</v>
      </c>
    </row>
    <row r="22" spans="1:8" x14ac:dyDescent="0.2">
      <c r="A22" t="s">
        <v>180</v>
      </c>
      <c r="C22">
        <v>4.5250000000000004</v>
      </c>
      <c r="D22">
        <v>1</v>
      </c>
      <c r="E22" s="23">
        <v>10</v>
      </c>
      <c r="F22" s="1" t="s">
        <v>161</v>
      </c>
      <c r="G22" t="s">
        <v>73</v>
      </c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2024-01-11T09:24:54Z</dcterms:modified>
  <cp:category/>
  <cp:contentStatus/>
</cp:coreProperties>
</file>