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cuments\MSc TIL\Afstuderen\EMAWB\thesis project\model\"/>
    </mc:Choice>
  </mc:AlternateContent>
  <xr:revisionPtr revIDLastSave="0" documentId="13_ncr:1_{BEF8CA18-88B3-44F5-B401-3CE0294646A3}" xr6:coauthVersionLast="47" xr6:coauthVersionMax="47" xr10:uidLastSave="{00000000-0000-0000-0000-000000000000}"/>
  <bookViews>
    <workbookView xWindow="18463" yWindow="3086" windowWidth="12257" windowHeight="12488" firstSheet="1" activeTab="2" xr2:uid="{00000000-000D-0000-FFFF-FFFF00000000}"/>
  </bookViews>
  <sheets>
    <sheet name="ASC" sheetId="1" r:id="rId1"/>
    <sheet name="ASC STED" sheetId="16" r:id="rId2"/>
    <sheet name="movements 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94" i="1" l="1" a="1"/>
  <c r="AB94" i="1" s="1"/>
  <c r="AX108" i="1" a="1"/>
  <c r="AX108" i="1" s="1"/>
  <c r="AW108" i="1" a="1"/>
  <c r="AW108" i="1" s="1"/>
  <c r="AV108" i="1" a="1"/>
  <c r="AV108" i="1" s="1"/>
  <c r="AU108" i="1" a="1"/>
  <c r="AU108" i="1" s="1"/>
  <c r="AT108" i="1" a="1"/>
  <c r="AT108" i="1" s="1"/>
  <c r="AX94" i="1" a="1"/>
  <c r="AX94" i="1" s="1"/>
  <c r="AW94" i="1" a="1"/>
  <c r="AW94" i="1" s="1"/>
  <c r="AV94" i="1" a="1"/>
  <c r="AV94" i="1" s="1"/>
  <c r="AU94" i="1" a="1"/>
  <c r="AU94" i="1" s="1"/>
  <c r="AT94" i="1" a="1"/>
  <c r="AT94" i="1" s="1"/>
  <c r="AK108" i="1" a="1"/>
  <c r="AK108" i="1" s="1"/>
  <c r="AO108" i="1" a="1"/>
  <c r="AO108" i="1" s="1"/>
  <c r="AN108" i="1" a="1"/>
  <c r="AN108" i="1" s="1"/>
  <c r="AM108" i="1" a="1"/>
  <c r="AM108" i="1" s="1"/>
  <c r="AL108" i="1" a="1"/>
  <c r="AL108" i="1" s="1"/>
  <c r="AK94" i="1" a="1"/>
  <c r="AK94" i="1" s="1"/>
  <c r="AO94" i="1" a="1"/>
  <c r="AO94" i="1" s="1"/>
  <c r="AN94" i="1" a="1"/>
  <c r="AN94" i="1" s="1"/>
  <c r="AM94" i="1" a="1"/>
  <c r="AM94" i="1" s="1"/>
  <c r="AL94" i="1" a="1"/>
  <c r="AL94" i="1" s="1"/>
  <c r="AF122" i="1" a="1"/>
  <c r="AF122" i="1" s="1"/>
  <c r="AE122" i="1" a="1"/>
  <c r="AE122" i="1" s="1"/>
  <c r="AD122" i="1" a="1"/>
  <c r="AD122" i="1" s="1"/>
  <c r="AC122" i="1" a="1"/>
  <c r="AC122" i="1" s="1"/>
  <c r="AB122" i="1" a="1"/>
  <c r="AB122" i="1" s="1"/>
  <c r="AF115" i="1" a="1"/>
  <c r="AF115" i="1" s="1"/>
  <c r="AE115" i="1" a="1"/>
  <c r="AE115" i="1" s="1"/>
  <c r="AD115" i="1" a="1"/>
  <c r="AD115" i="1" s="1"/>
  <c r="AC115" i="1" a="1"/>
  <c r="AC115" i="1" s="1"/>
  <c r="AB115" i="1" a="1"/>
  <c r="AB115" i="1" s="1"/>
  <c r="AF108" i="1" a="1"/>
  <c r="AF108" i="1" s="1"/>
  <c r="AE108" i="1" a="1"/>
  <c r="AE108" i="1" s="1"/>
  <c r="AD108" i="1" a="1"/>
  <c r="AD108" i="1" s="1"/>
  <c r="AC108" i="1" a="1"/>
  <c r="AC108" i="1" s="1"/>
  <c r="AB108" i="1" a="1"/>
  <c r="AB108" i="1" s="1"/>
  <c r="AF94" i="1" a="1"/>
  <c r="AF94" i="1" s="1"/>
  <c r="AE94" i="1" a="1"/>
  <c r="AE94" i="1" s="1"/>
  <c r="AD94" i="1" a="1"/>
  <c r="AD94" i="1" s="1"/>
  <c r="AC94" i="1" a="1"/>
  <c r="AC94" i="1" s="1"/>
  <c r="Y108" i="1" a="1"/>
  <c r="Y108" i="1" s="1"/>
  <c r="X108" i="1" a="1"/>
  <c r="X108" i="1" s="1"/>
  <c r="W108" i="1" a="1"/>
  <c r="W108" i="1" s="1"/>
  <c r="V108" i="1" a="1"/>
  <c r="V108" i="1" s="1"/>
  <c r="U108" i="1" a="1"/>
  <c r="U108" i="1" s="1"/>
  <c r="Y94" i="1" a="1"/>
  <c r="Y94" i="1" s="1"/>
  <c r="X94" i="1" a="1"/>
  <c r="X94" i="1" s="1"/>
  <c r="W94" i="1" a="1"/>
  <c r="W94" i="1" s="1"/>
  <c r="V94" i="1" a="1"/>
  <c r="V94" i="1" s="1"/>
  <c r="U94" i="1" a="1"/>
  <c r="U94" i="1" s="1"/>
  <c r="L12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09" i="8"/>
  <c r="M109" i="8"/>
  <c r="G129" i="8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R52" i="1"/>
  <c r="S52" i="1"/>
  <c r="T52" i="1"/>
  <c r="U52" i="1"/>
  <c r="Q52" i="1"/>
  <c r="E124" i="8"/>
  <c r="E110" i="8"/>
  <c r="F110" i="8"/>
  <c r="H110" i="8"/>
  <c r="I110" i="8"/>
  <c r="E111" i="8"/>
  <c r="F111" i="8"/>
  <c r="H111" i="8"/>
  <c r="I111" i="8"/>
  <c r="E112" i="8"/>
  <c r="F112" i="8"/>
  <c r="H112" i="8"/>
  <c r="I112" i="8"/>
  <c r="E113" i="8"/>
  <c r="F113" i="8"/>
  <c r="H113" i="8"/>
  <c r="I113" i="8"/>
  <c r="E114" i="8"/>
  <c r="F114" i="8"/>
  <c r="H114" i="8"/>
  <c r="I114" i="8"/>
  <c r="E115" i="8"/>
  <c r="F115" i="8"/>
  <c r="H115" i="8"/>
  <c r="I115" i="8"/>
  <c r="E116" i="8"/>
  <c r="F116" i="8"/>
  <c r="H116" i="8"/>
  <c r="I116" i="8"/>
  <c r="E117" i="8"/>
  <c r="F117" i="8"/>
  <c r="H117" i="8"/>
  <c r="I117" i="8"/>
  <c r="E118" i="8"/>
  <c r="F118" i="8"/>
  <c r="H118" i="8"/>
  <c r="I118" i="8"/>
  <c r="E119" i="8"/>
  <c r="F119" i="8"/>
  <c r="H119" i="8"/>
  <c r="I119" i="8"/>
  <c r="E120" i="8"/>
  <c r="F120" i="8"/>
  <c r="H120" i="8"/>
  <c r="I120" i="8"/>
  <c r="E121" i="8"/>
  <c r="F121" i="8"/>
  <c r="H121" i="8"/>
  <c r="I121" i="8"/>
  <c r="E122" i="8"/>
  <c r="F122" i="8"/>
  <c r="H122" i="8"/>
  <c r="I122" i="8"/>
  <c r="E123" i="8"/>
  <c r="F123" i="8"/>
  <c r="H123" i="8"/>
  <c r="I123" i="8"/>
  <c r="F124" i="8"/>
  <c r="H124" i="8"/>
  <c r="I124" i="8"/>
  <c r="E125" i="8"/>
  <c r="F125" i="8"/>
  <c r="H125" i="8"/>
  <c r="I125" i="8"/>
  <c r="E126" i="8"/>
  <c r="F126" i="8"/>
  <c r="H126" i="8"/>
  <c r="I126" i="8"/>
  <c r="E127" i="8"/>
  <c r="F127" i="8"/>
  <c r="H127" i="8"/>
  <c r="I127" i="8"/>
  <c r="E128" i="8"/>
  <c r="F128" i="8"/>
  <c r="H128" i="8"/>
  <c r="I128" i="8"/>
  <c r="F109" i="8"/>
  <c r="F129" i="8" s="1"/>
  <c r="H109" i="8"/>
  <c r="I109" i="8"/>
  <c r="AK110" i="8" s="1" a="1"/>
  <c r="AK110" i="8" s="1"/>
  <c r="E109" i="8"/>
  <c r="I129" i="8" l="1"/>
  <c r="E129" i="8"/>
  <c r="H129" i="8"/>
  <c r="AD110" i="8" a="1"/>
  <c r="AD110" i="8" s="1"/>
  <c r="W110" i="8" a="1"/>
  <c r="W110" i="8" s="1"/>
  <c r="AF110" i="8" a="1"/>
  <c r="AF110" i="8" s="1"/>
  <c r="AE110" i="8" a="1"/>
  <c r="AE110" i="8" s="1"/>
  <c r="AG110" i="8" a="1"/>
  <c r="AG110" i="8" s="1"/>
  <c r="M120" i="8"/>
  <c r="Y110" i="8" a="1"/>
  <c r="Y110" i="8" s="1"/>
  <c r="M116" i="8"/>
  <c r="X110" i="8" a="1"/>
  <c r="X110" i="8" s="1"/>
  <c r="M112" i="8"/>
  <c r="AN110" i="8" a="1"/>
  <c r="AN110" i="8" s="1"/>
  <c r="Z110" i="8" a="1"/>
  <c r="Z110" i="8" s="1"/>
  <c r="M123" i="8"/>
  <c r="M121" i="8"/>
  <c r="R110" i="8" a="1"/>
  <c r="R110" i="8" s="1"/>
  <c r="M118" i="8"/>
  <c r="M117" i="8"/>
  <c r="M115" i="8"/>
  <c r="M114" i="8"/>
  <c r="M113" i="8"/>
  <c r="M111" i="8"/>
  <c r="M110" i="8"/>
  <c r="M122" i="8"/>
  <c r="M128" i="8"/>
  <c r="M127" i="8"/>
  <c r="M126" i="8"/>
  <c r="M125" i="8"/>
  <c r="AM110" i="8" a="1"/>
  <c r="AM110" i="8" s="1"/>
  <c r="AL110" i="8" a="1"/>
  <c r="AL110" i="8" s="1"/>
  <c r="S110" i="8" a="1"/>
  <c r="S110" i="8" s="1"/>
  <c r="Q110" i="8" a="1"/>
  <c r="Q110" i="8" s="1"/>
  <c r="M124" i="8"/>
  <c r="P110" i="8" a="1"/>
  <c r="P110" i="8" s="1"/>
  <c r="M119" i="8"/>
  <c r="AN88" i="8" a="1"/>
  <c r="AN88" i="8" s="1"/>
  <c r="AM88" i="8" a="1"/>
  <c r="AM88" i="8" s="1"/>
  <c r="AL88" i="8" a="1"/>
  <c r="AL88" i="8" s="1"/>
  <c r="AK88" i="8" a="1"/>
  <c r="AK88" i="8" s="1"/>
  <c r="AN68" i="8" a="1"/>
  <c r="AN68" i="8" s="1"/>
  <c r="AM68" i="8" a="1"/>
  <c r="AM68" i="8" s="1"/>
  <c r="AL68" i="8" a="1"/>
  <c r="AL68" i="8" s="1"/>
  <c r="AK68" i="8" a="1"/>
  <c r="AK68" i="8" s="1"/>
  <c r="AN48" i="8" a="1"/>
  <c r="AN48" i="8" s="1"/>
  <c r="AM48" i="8" a="1"/>
  <c r="AM48" i="8" s="1"/>
  <c r="AL48" i="8" a="1"/>
  <c r="AL48" i="8" s="1"/>
  <c r="AK48" i="8" a="1"/>
  <c r="AK48" i="8" s="1"/>
  <c r="AN28" i="8" a="1"/>
  <c r="AN28" i="8" s="1"/>
  <c r="AM28" i="8" a="1"/>
  <c r="AM28" i="8" s="1"/>
  <c r="AL28" i="8" a="1"/>
  <c r="AL28" i="8" s="1"/>
  <c r="AK28" i="8" a="1"/>
  <c r="AK28" i="8" s="1"/>
  <c r="AN8" i="8" a="1"/>
  <c r="AN8" i="8" s="1"/>
  <c r="AM8" i="8" a="1"/>
  <c r="AM8" i="8" s="1"/>
  <c r="AL8" i="8" a="1"/>
  <c r="AL8" i="8" s="1"/>
  <c r="AK8" i="8" a="1"/>
  <c r="AK8" i="8" s="1"/>
  <c r="AG88" i="8" a="1"/>
  <c r="AG88" i="8" s="1"/>
  <c r="AF88" i="8" a="1"/>
  <c r="AF88" i="8" s="1"/>
  <c r="AE88" i="8" a="1"/>
  <c r="AE88" i="8" s="1"/>
  <c r="AD88" i="8" a="1"/>
  <c r="AD88" i="8" s="1"/>
  <c r="AG68" i="8" a="1"/>
  <c r="AG68" i="8" s="1"/>
  <c r="AF68" i="8" a="1"/>
  <c r="AF68" i="8" s="1"/>
  <c r="AE68" i="8" a="1"/>
  <c r="AE68" i="8" s="1"/>
  <c r="AD68" i="8" a="1"/>
  <c r="AD68" i="8" s="1"/>
  <c r="AG48" i="8" a="1"/>
  <c r="AG48" i="8" s="1"/>
  <c r="AF48" i="8" a="1"/>
  <c r="AF48" i="8" s="1"/>
  <c r="AE48" i="8" a="1"/>
  <c r="AE48" i="8" s="1"/>
  <c r="AD48" i="8" a="1"/>
  <c r="AD48" i="8" s="1"/>
  <c r="AG28" i="8" a="1"/>
  <c r="AG28" i="8" s="1"/>
  <c r="AF28" i="8" a="1"/>
  <c r="AF28" i="8" s="1"/>
  <c r="AE28" i="8" a="1"/>
  <c r="AE28" i="8" s="1"/>
  <c r="AD28" i="8" a="1"/>
  <c r="AD28" i="8" s="1"/>
  <c r="AG8" i="8" a="1"/>
  <c r="AG8" i="8" s="1"/>
  <c r="AF8" i="8" a="1"/>
  <c r="AF8" i="8" s="1"/>
  <c r="AE8" i="8" a="1"/>
  <c r="AE8" i="8" s="1"/>
  <c r="AD8" i="8" a="1"/>
  <c r="AD8" i="8" s="1"/>
  <c r="Z88" i="8" a="1"/>
  <c r="Z88" i="8" s="1"/>
  <c r="Y88" i="8" a="1"/>
  <c r="Y88" i="8" s="1"/>
  <c r="X88" i="8" a="1"/>
  <c r="X88" i="8" s="1"/>
  <c r="W88" i="8" a="1"/>
  <c r="W88" i="8" s="1"/>
  <c r="Z68" i="8" a="1"/>
  <c r="Z68" i="8" s="1"/>
  <c r="Y68" i="8" a="1"/>
  <c r="Y68" i="8" s="1"/>
  <c r="X68" i="8" a="1"/>
  <c r="X68" i="8" s="1"/>
  <c r="W68" i="8" a="1"/>
  <c r="W68" i="8" s="1"/>
  <c r="Z48" i="8" a="1"/>
  <c r="Z48" i="8" s="1"/>
  <c r="Y48" i="8" a="1"/>
  <c r="Y48" i="8" s="1"/>
  <c r="X48" i="8" a="1"/>
  <c r="X48" i="8" s="1"/>
  <c r="W48" i="8" a="1"/>
  <c r="W48" i="8" s="1"/>
  <c r="Z28" i="8" a="1"/>
  <c r="Z28" i="8" s="1"/>
  <c r="Y28" i="8" a="1"/>
  <c r="Y28" i="8" s="1"/>
  <c r="X28" i="8" a="1"/>
  <c r="X28" i="8" s="1"/>
  <c r="W28" i="8" a="1"/>
  <c r="W28" i="8" s="1"/>
  <c r="Z8" i="8" a="1"/>
  <c r="Z8" i="8" s="1"/>
  <c r="Y8" i="8" a="1"/>
  <c r="Y8" i="8" s="1"/>
  <c r="X8" i="8" a="1"/>
  <c r="X8" i="8" s="1"/>
  <c r="W8" i="8" a="1"/>
  <c r="W8" i="8" s="1"/>
  <c r="P88" i="8" a="1"/>
  <c r="P88" i="8" s="1"/>
  <c r="S88" i="8" a="1"/>
  <c r="S88" i="8" s="1"/>
  <c r="R88" i="8" a="1"/>
  <c r="R88" i="8" s="1"/>
  <c r="Q88" i="8" a="1"/>
  <c r="Q88" i="8" s="1"/>
  <c r="S68" i="8" a="1"/>
  <c r="S68" i="8" s="1"/>
  <c r="R68" i="8" a="1"/>
  <c r="R68" i="8" s="1"/>
  <c r="Q68" i="8" a="1"/>
  <c r="Q68" i="8" s="1"/>
  <c r="P68" i="8" a="1"/>
  <c r="P68" i="8" s="1"/>
  <c r="S48" i="8" a="1"/>
  <c r="S48" i="8" s="1"/>
  <c r="R48" i="8" a="1"/>
  <c r="R48" i="8" s="1"/>
  <c r="Q48" i="8" a="1"/>
  <c r="Q48" i="8" s="1"/>
  <c r="P48" i="8" a="1"/>
  <c r="P48" i="8" s="1"/>
  <c r="Q28" i="8" a="1"/>
  <c r="Q28" i="8" s="1"/>
  <c r="P28" i="8" a="1"/>
  <c r="P28" i="8" s="1"/>
  <c r="S28" i="8" a="1"/>
  <c r="S28" i="8" s="1"/>
  <c r="R28" i="8" a="1"/>
  <c r="R28" i="8" s="1"/>
  <c r="S8" i="8" a="1"/>
  <c r="S8" i="8" s="1"/>
  <c r="R8" i="8" a="1"/>
  <c r="R8" i="8" s="1"/>
  <c r="Q8" i="8" a="1"/>
  <c r="Q8" i="8" s="1"/>
  <c r="P8" i="8" a="1"/>
  <c r="P8" i="8" s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7" i="8"/>
  <c r="I44" i="1"/>
  <c r="D129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<sst xmlns="http://schemas.openxmlformats.org/spreadsheetml/2006/main" count="1326" uniqueCount="99">
  <si>
    <t>educational</t>
  </si>
  <si>
    <t>recreational</t>
  </si>
  <si>
    <t>shopping personal care</t>
  </si>
  <si>
    <t>Car</t>
  </si>
  <si>
    <t>Commuting</t>
  </si>
  <si>
    <t xml:space="preserve">other </t>
  </si>
  <si>
    <t>short trips</t>
  </si>
  <si>
    <t>middleshort  trips</t>
  </si>
  <si>
    <t>middlelong trips</t>
  </si>
  <si>
    <t>long trips</t>
  </si>
  <si>
    <t>Bicycle</t>
  </si>
  <si>
    <t>Walking</t>
  </si>
  <si>
    <t>ASC values</t>
  </si>
  <si>
    <t>PT</t>
  </si>
  <si>
    <t xml:space="preserve">constant slow mode </t>
  </si>
  <si>
    <t>ASC</t>
  </si>
  <si>
    <t>reismotief</t>
  </si>
  <si>
    <t>afstandklasse</t>
  </si>
  <si>
    <t>auto</t>
  </si>
  <si>
    <t>fiets</t>
  </si>
  <si>
    <t>OV</t>
  </si>
  <si>
    <t>woon-werk</t>
  </si>
  <si>
    <t>korte trips</t>
  </si>
  <si>
    <t>middelkorte trips</t>
  </si>
  <si>
    <t>middellange trips</t>
  </si>
  <si>
    <t>lange trips</t>
  </si>
  <si>
    <t>onderwijs</t>
  </si>
  <si>
    <t>sociaal recreatief</t>
  </si>
  <si>
    <t>winkelen &amp; persoonlijke verzorging</t>
  </si>
  <si>
    <t>ander motief</t>
  </si>
  <si>
    <t xml:space="preserve">from python script </t>
  </si>
  <si>
    <t>PT odl copy</t>
  </si>
  <si>
    <t xml:space="preserve">Bicycle old copy </t>
  </si>
  <si>
    <t xml:space="preserve">negatieve ASC waarde leidt tot minder aantrekkelijk vervoer </t>
  </si>
  <si>
    <t>from python script new run (0=1)</t>
  </si>
  <si>
    <t>from model run; ASC that are far off</t>
  </si>
  <si>
    <t>low</t>
  </si>
  <si>
    <t>too low</t>
  </si>
  <si>
    <t xml:space="preserve">hogere waarde --&gt; aantrekkelijker </t>
  </si>
  <si>
    <t>high</t>
  </si>
  <si>
    <t xml:space="preserve">trips no is too hig or too low </t>
  </si>
  <si>
    <t>low(slight)</t>
  </si>
  <si>
    <t>high (slitgh)</t>
  </si>
  <si>
    <t>high(sligth)</t>
  </si>
  <si>
    <t>correct</t>
  </si>
  <si>
    <t>slitghly low PT</t>
  </si>
  <si>
    <t>high(slight)</t>
  </si>
  <si>
    <t>corrcetish</t>
  </si>
  <si>
    <t>low (slightly)</t>
  </si>
  <si>
    <t>high(slitgh)</t>
  </si>
  <si>
    <t>low(slitgh)</t>
  </si>
  <si>
    <t>python script new run with correct utilities as segments</t>
  </si>
  <si>
    <t>car</t>
  </si>
  <si>
    <t>bike</t>
  </si>
  <si>
    <t xml:space="preserve">ASC geschat eerste iteratie </t>
  </si>
  <si>
    <t xml:space="preserve">ASC tweede itertatie (geeft gekke waarde die heel erg lijken op de eerste orginele waarde van goudappel model) </t>
  </si>
  <si>
    <t>Waarde van de eerste iteratie zijn aanzienlijk beter dan de waarde av de tweede.</t>
  </si>
  <si>
    <t>Educational</t>
  </si>
  <si>
    <t>Recreational</t>
  </si>
  <si>
    <t>Shopping &amp; personal care</t>
  </si>
  <si>
    <t>Other</t>
  </si>
  <si>
    <t>Count</t>
  </si>
  <si>
    <t>Zeer sterk stedelijk</t>
  </si>
  <si>
    <t>Short trips</t>
  </si>
  <si>
    <t>Shopping personal care</t>
  </si>
  <si>
    <t>Middleshort trips</t>
  </si>
  <si>
    <t>Middlelong trips</t>
  </si>
  <si>
    <t>Long trips</t>
  </si>
  <si>
    <t>Sterk stedelijk</t>
  </si>
  <si>
    <t>Matig stedelijk</t>
  </si>
  <si>
    <t>Weinig stedelijk</t>
  </si>
  <si>
    <t>Niet stedelijk</t>
  </si>
  <si>
    <t>CAR</t>
  </si>
  <si>
    <t>BIKE</t>
  </si>
  <si>
    <t>WALK</t>
  </si>
  <si>
    <t>TOTAL</t>
  </si>
  <si>
    <t xml:space="preserve">1: very high urban </t>
  </si>
  <si>
    <t xml:space="preserve">Movements per stedelijheids graad attractie </t>
  </si>
  <si>
    <t>TOTALS</t>
  </si>
  <si>
    <t>tot</t>
  </si>
  <si>
    <t>TELE</t>
  </si>
  <si>
    <t>Walking Copy</t>
  </si>
  <si>
    <t>wlak nega</t>
  </si>
  <si>
    <t xml:space="preserve">momenteel goeie ASC waarde voor tele </t>
  </si>
  <si>
    <t>commute</t>
  </si>
  <si>
    <t>soc rec</t>
  </si>
  <si>
    <t>shop</t>
  </si>
  <si>
    <t>other</t>
  </si>
  <si>
    <t>car, ov , fiets</t>
  </si>
  <si>
    <t>walk</t>
  </si>
  <si>
    <t>OUDE ASC WAARDE</t>
  </si>
  <si>
    <t>Bike</t>
  </si>
  <si>
    <t>tele</t>
  </si>
  <si>
    <t>ASC OUTPUT</t>
  </si>
  <si>
    <t>5 modes</t>
  </si>
  <si>
    <t>3 modes</t>
  </si>
  <si>
    <t>GA MODEL</t>
  </si>
  <si>
    <t>ASC initila op 0</t>
  </si>
  <si>
    <t xml:space="preserve">Urban degree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</si>
</sst>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"/>
    <numFmt numFmtId="165" formatCode="0.000000"/>
    <numFmt numFmtId="166" formatCode="0.0"/>
    <numFmt numFmtId="167" formatCode="###0"/>
    <numFmt numFmtId="168" formatCode="###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6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164" fontId="0" fillId="0" borderId="1" xfId="0" applyNumberFormat="1" applyBorder="1"/>
    <xf numFmtId="0" fontId="4" fillId="0" borderId="0" xfId="0" applyFont="1"/>
    <xf numFmtId="3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3" borderId="0" xfId="0" applyFill="1"/>
    <xf numFmtId="20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0" fillId="4" borderId="1" xfId="0" applyFill="1" applyBorder="1"/>
    <xf numFmtId="165" fontId="0" fillId="4" borderId="1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0" fontId="6" fillId="0" borderId="0" xfId="0" applyFont="1"/>
    <xf numFmtId="166" fontId="5" fillId="0" borderId="0" xfId="0" applyNumberFormat="1" applyFont="1"/>
    <xf numFmtId="167" fontId="0" fillId="0" borderId="0" xfId="0" applyNumberFormat="1"/>
    <xf numFmtId="0" fontId="0" fillId="0" borderId="2" xfId="0" applyBorder="1"/>
    <xf numFmtId="167" fontId="0" fillId="0" borderId="2" xfId="0" applyNumberFormat="1" applyBorder="1"/>
    <xf numFmtId="0" fontId="0" fillId="5" borderId="0" xfId="0" applyFill="1"/>
    <xf numFmtId="167" fontId="0" fillId="5" borderId="2" xfId="0" applyNumberFormat="1" applyFill="1" applyBorder="1"/>
    <xf numFmtId="167" fontId="0" fillId="5" borderId="0" xfId="0" applyNumberFormat="1" applyFill="1"/>
    <xf numFmtId="0" fontId="0" fillId="5" borderId="4" xfId="0" applyFill="1" applyBorder="1"/>
    <xf numFmtId="0" fontId="0" fillId="5" borderId="5" xfId="0" applyFill="1" applyBorder="1"/>
    <xf numFmtId="0" fontId="6" fillId="5" borderId="3" xfId="0" applyFont="1" applyFill="1" applyBorder="1"/>
    <xf numFmtId="166" fontId="5" fillId="5" borderId="0" xfId="0" applyNumberFormat="1" applyFont="1" applyFill="1"/>
    <xf numFmtId="166" fontId="5" fillId="5" borderId="1" xfId="0" applyNumberFormat="1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6" borderId="0" xfId="0" applyFill="1"/>
    <xf numFmtId="167" fontId="0" fillId="6" borderId="2" xfId="0" applyNumberFormat="1" applyFill="1" applyBorder="1"/>
    <xf numFmtId="167" fontId="0" fillId="6" borderId="0" xfId="0" applyNumberFormat="1" applyFill="1"/>
    <xf numFmtId="0" fontId="0" fillId="6" borderId="6" xfId="0" applyFill="1" applyBorder="1"/>
    <xf numFmtId="0" fontId="0" fillId="6" borderId="4" xfId="0" applyFill="1" applyBorder="1"/>
    <xf numFmtId="0" fontId="0" fillId="6" borderId="7" xfId="0" applyFill="1" applyBorder="1"/>
    <xf numFmtId="0" fontId="0" fillId="7" borderId="0" xfId="0" applyFill="1"/>
    <xf numFmtId="167" fontId="0" fillId="7" borderId="2" xfId="0" applyNumberFormat="1" applyFill="1" applyBorder="1"/>
    <xf numFmtId="167" fontId="0" fillId="7" borderId="0" xfId="0" applyNumberFormat="1" applyFill="1"/>
    <xf numFmtId="0" fontId="0" fillId="7" borderId="6" xfId="0" applyFill="1" applyBorder="1"/>
    <xf numFmtId="0" fontId="0" fillId="7" borderId="4" xfId="0" applyFill="1" applyBorder="1"/>
    <xf numFmtId="0" fontId="0" fillId="7" borderId="7" xfId="0" applyFill="1" applyBorder="1"/>
    <xf numFmtId="0" fontId="0" fillId="2" borderId="0" xfId="0" applyFill="1"/>
    <xf numFmtId="167" fontId="0" fillId="2" borderId="2" xfId="0" applyNumberFormat="1" applyFill="1" applyBorder="1"/>
    <xf numFmtId="167" fontId="0" fillId="2" borderId="0" xfId="0" applyNumberFormat="1" applyFill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167" fontId="0" fillId="3" borderId="0" xfId="0" applyNumberFormat="1" applyFill="1"/>
    <xf numFmtId="167" fontId="8" fillId="2" borderId="0" xfId="0" applyNumberFormat="1" applyFont="1" applyFill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1" xfId="0" applyFont="1" applyBorder="1"/>
    <xf numFmtId="0" fontId="0" fillId="0" borderId="13" xfId="0" applyBorder="1"/>
    <xf numFmtId="0" fontId="0" fillId="0" borderId="14" xfId="0" applyBorder="1"/>
    <xf numFmtId="167" fontId="2" fillId="5" borderId="0" xfId="0" applyNumberFormat="1" applyFont="1" applyFill="1"/>
    <xf numFmtId="167" fontId="2" fillId="3" borderId="0" xfId="0" applyNumberFormat="1" applyFont="1" applyFill="1"/>
    <xf numFmtId="167" fontId="2" fillId="0" borderId="0" xfId="0" applyNumberFormat="1" applyFont="1"/>
    <xf numFmtId="167" fontId="2" fillId="6" borderId="0" xfId="0" applyNumberFormat="1" applyFont="1" applyFill="1"/>
    <xf numFmtId="167" fontId="2" fillId="7" borderId="0" xfId="0" applyNumberFormat="1" applyFont="1" applyFill="1"/>
    <xf numFmtId="167" fontId="2" fillId="2" borderId="0" xfId="0" applyNumberFormat="1" applyFont="1" applyFill="1"/>
    <xf numFmtId="0" fontId="9" fillId="0" borderId="0" xfId="0" applyFont="1"/>
    <xf numFmtId="166" fontId="0" fillId="0" borderId="0" xfId="0" applyNumberFormat="1"/>
    <xf numFmtId="168" fontId="2" fillId="2" borderId="0" xfId="0" applyNumberFormat="1" applyFont="1" applyFill="1"/>
    <xf numFmtId="0" fontId="10" fillId="0" borderId="0" xfId="0" applyFont="1"/>
    <xf numFmtId="0" fontId="11" fillId="0" borderId="0" xfId="0" applyFont="1" applyAlignment="1">
      <alignment horizontal="right" wrapText="1"/>
    </xf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8" borderId="0" xfId="0" applyFill="1"/>
    <xf numFmtId="0" fontId="0" fillId="8" borderId="1" xfId="0" applyFill="1" applyBorder="1"/>
    <xf numFmtId="0" fontId="2" fillId="3" borderId="0" xfId="0" applyFont="1" applyFill="1"/>
    <xf numFmtId="0" fontId="11" fillId="0" borderId="12" xfId="0" applyFont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1" fillId="0" borderId="18" xfId="0" applyFont="1" applyBorder="1" applyAlignment="1">
      <alignment horizontal="right" wrapText="1"/>
    </xf>
    <xf numFmtId="0" fontId="11" fillId="0" borderId="14" xfId="0" applyFont="1" applyBorder="1" applyAlignment="1">
      <alignment horizontal="right" wrapText="1"/>
    </xf>
    <xf numFmtId="0" fontId="11" fillId="0" borderId="15" xfId="0" applyFont="1" applyBorder="1" applyAlignment="1">
      <alignment horizontal="right" wrapText="1"/>
    </xf>
    <xf numFmtId="0" fontId="0" fillId="9" borderId="0" xfId="0" applyFill="1"/>
    <xf numFmtId="0" fontId="0" fillId="10" borderId="0" xfId="0" applyFill="1"/>
    <xf numFmtId="0" fontId="12" fillId="0" borderId="0" xfId="0" applyFont="1"/>
    <xf numFmtId="0" fontId="12" fillId="11" borderId="0" xfId="0" applyFont="1" applyFill="1"/>
    <xf numFmtId="0" fontId="12" fillId="11" borderId="1" xfId="0" applyFont="1" applyFill="1" applyBorder="1"/>
    <xf numFmtId="0" fontId="12" fillId="12" borderId="1" xfId="0" applyFont="1" applyFill="1" applyBorder="1"/>
    <xf numFmtId="0" fontId="0" fillId="10" borderId="1" xfId="0" applyFill="1" applyBorder="1"/>
    <xf numFmtId="0" fontId="0" fillId="0" borderId="0" xfId="0" applyFill="1"/>
    <xf numFmtId="0" fontId="4" fillId="0" borderId="0" xfId="0" applyFont="1" applyFill="1"/>
    <xf numFmtId="0" fontId="2" fillId="0" borderId="8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2" fillId="0" borderId="11" xfId="0" applyFont="1" applyFill="1" applyBorder="1"/>
    <xf numFmtId="0" fontId="11" fillId="0" borderId="0" xfId="0" applyFont="1" applyFill="1" applyAlignment="1">
      <alignment horizontal="right" wrapText="1"/>
    </xf>
    <xf numFmtId="0" fontId="11" fillId="0" borderId="1" xfId="0" applyFont="1" applyFill="1" applyBorder="1" applyAlignment="1">
      <alignment horizontal="right" wrapText="1"/>
    </xf>
    <xf numFmtId="0" fontId="0" fillId="0" borderId="1" xfId="0" applyFill="1" applyBorder="1"/>
    <xf numFmtId="0" fontId="0" fillId="0" borderId="13" xfId="0" applyFill="1" applyBorder="1"/>
  </cellXfs>
  <cellStyles count="31">
    <cellStyle name="Standaard" xfId="0" builtinId="0"/>
    <cellStyle name="style1648556911187" xfId="1" xr:uid="{5FFF67C1-25C9-4D04-BE3F-171FA36300CB}"/>
    <cellStyle name="style1648556911239" xfId="2" xr:uid="{92EB73F4-7746-4059-9020-490AB39696AF}"/>
    <cellStyle name="style1648556911285" xfId="3" xr:uid="{3ABE658F-91C8-42A2-B840-4952FED2A82B}"/>
    <cellStyle name="style1648556911339" xfId="7" xr:uid="{69E1D841-1E7F-45BB-8E86-7EC88ADD4303}"/>
    <cellStyle name="style1648556911410" xfId="8" xr:uid="{8EC69777-91F8-453B-AE10-44B2DDB93F4E}"/>
    <cellStyle name="style1648556911457" xfId="9" xr:uid="{2808E3F4-6086-4D50-B7AF-A654FA930948}"/>
    <cellStyle name="style1648556911520" xfId="13" xr:uid="{CA60179D-8D71-4F44-9C2B-DAB98D48982F}"/>
    <cellStyle name="style1648556911567" xfId="14" xr:uid="{BBD98A30-3C42-4609-BA28-F1EF083C95FC}"/>
    <cellStyle name="style1648556911629" xfId="15" xr:uid="{A6B97C2A-BE73-482A-B2C6-CABDE0D8AC2F}"/>
    <cellStyle name="style1648556911676" xfId="4" xr:uid="{225335B1-5CEB-4C89-B0A1-D4E64FF9435C}"/>
    <cellStyle name="style1648556911723" xfId="5" xr:uid="{8F4BB3A8-A1B7-490C-96C6-105194FABD5E}"/>
    <cellStyle name="style1648556911770" xfId="6" xr:uid="{EA0EA344-3979-4FC4-B9BA-391D6DFFC9B2}"/>
    <cellStyle name="style1648556911817" xfId="10" xr:uid="{877A682D-E356-4EED-A8F2-10FE3ED3BD39}"/>
    <cellStyle name="style1648556911880" xfId="11" xr:uid="{874E20A8-EBBE-4153-8A12-EE23550887B4}"/>
    <cellStyle name="style1648556911942" xfId="12" xr:uid="{319AB597-C52D-4CD8-8F0C-E202A5763CF1}"/>
    <cellStyle name="style1648556912005" xfId="16" xr:uid="{65C36F9F-ACEB-4BAB-A9E9-B4424F09E0BF}"/>
    <cellStyle name="style1648556912052" xfId="17" xr:uid="{CCFB0770-3B1C-4E10-8049-ADAB431580C7}"/>
    <cellStyle name="style1648556912130" xfId="18" xr:uid="{7686F599-CF15-45A4-B202-7EBCB746D477}"/>
    <cellStyle name="style1648556912177" xfId="19" xr:uid="{F5210CE7-2B72-4F13-91BC-483617125998}"/>
    <cellStyle name="style1648556912240" xfId="25" xr:uid="{1F5D9AB7-3B5F-4525-9BE3-0E92E3B1B934}"/>
    <cellStyle name="style1648556912333" xfId="20" xr:uid="{C243696D-C7BE-42C8-BD3E-C6AF0774DE4E}"/>
    <cellStyle name="style1648556912380" xfId="26" xr:uid="{3110BB79-B782-4FBC-8E9C-ADB701F58DB6}"/>
    <cellStyle name="style1648556912428" xfId="21" xr:uid="{2227E9E7-31F7-4701-B3EF-999C014074B1}"/>
    <cellStyle name="style1648556912474" xfId="27" xr:uid="{A1968CDE-C529-46D3-A9EA-019502E3E764}"/>
    <cellStyle name="style1648556912642" xfId="22" xr:uid="{6BBE799B-BA0E-4E84-A3CA-2701D59F465B}"/>
    <cellStyle name="style1648556912693" xfId="23" xr:uid="{54A9DE02-325A-4DD6-93F5-BE01808B909C}"/>
    <cellStyle name="style1648556912742" xfId="24" xr:uid="{154CFA9D-1966-48DA-8C14-DC93F755EA29}"/>
    <cellStyle name="style1648556912787" xfId="28" xr:uid="{AF520D02-44D4-44B7-862A-52C4706FFE05}"/>
    <cellStyle name="style1648556912834" xfId="29" xr:uid="{C1D5DF69-8807-4550-AC2B-40728772CBB6}"/>
    <cellStyle name="style1648556912865" xfId="30" xr:uid="{BBDFCE56-9B7A-4A21-B1EE-E67D1EBF91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AX125"/>
  <sheetViews>
    <sheetView zoomScale="70" zoomScaleNormal="70" workbookViewId="0">
      <selection activeCell="AD92" sqref="AD92"/>
    </sheetView>
  </sheetViews>
  <sheetFormatPr defaultColWidth="8.84375" defaultRowHeight="14.6" x14ac:dyDescent="0.4"/>
  <cols>
    <col min="1" max="1" width="18.84375" customWidth="1"/>
    <col min="2" max="2" width="13.69140625" bestFit="1" customWidth="1"/>
    <col min="5" max="5" width="13.61328125" customWidth="1"/>
    <col min="6" max="6" width="8.84375" customWidth="1"/>
    <col min="19" max="19" width="13.69140625" bestFit="1" customWidth="1"/>
    <col min="21" max="21" width="13.84375" bestFit="1" customWidth="1"/>
    <col min="26" max="26" width="22.3828125" bestFit="1" customWidth="1"/>
    <col min="35" max="35" width="22.15234375" bestFit="1" customWidth="1"/>
    <col min="36" max="36" width="14.23046875" bestFit="1" customWidth="1"/>
    <col min="37" max="37" width="11.84375" bestFit="1" customWidth="1"/>
  </cols>
  <sheetData>
    <row r="1" spans="1:36" x14ac:dyDescent="0.4">
      <c r="A1" s="4" t="s">
        <v>12</v>
      </c>
    </row>
    <row r="2" spans="1:36" x14ac:dyDescent="0.4">
      <c r="D2" s="6" t="s">
        <v>33</v>
      </c>
    </row>
    <row r="3" spans="1:36" ht="15" thickBot="1" x14ac:dyDescent="0.45"/>
    <row r="4" spans="1:36" x14ac:dyDescent="0.4">
      <c r="A4" s="57" t="s">
        <v>3</v>
      </c>
      <c r="B4" s="58"/>
      <c r="C4" s="58"/>
      <c r="D4" s="58"/>
      <c r="E4" s="58"/>
      <c r="F4" s="59"/>
      <c r="O4" t="s">
        <v>30</v>
      </c>
      <c r="V4" t="s">
        <v>34</v>
      </c>
      <c r="AC4" t="s">
        <v>51</v>
      </c>
    </row>
    <row r="5" spans="1:36" x14ac:dyDescent="0.4">
      <c r="A5" s="60"/>
      <c r="B5" t="s">
        <v>4</v>
      </c>
      <c r="C5" t="s">
        <v>0</v>
      </c>
      <c r="D5" t="s">
        <v>1</v>
      </c>
      <c r="E5" t="s">
        <v>2</v>
      </c>
      <c r="F5" s="61" t="s">
        <v>5</v>
      </c>
      <c r="P5" t="s">
        <v>15</v>
      </c>
      <c r="W5" t="s">
        <v>15</v>
      </c>
      <c r="AC5" t="s">
        <v>54</v>
      </c>
      <c r="AH5" t="s">
        <v>55</v>
      </c>
    </row>
    <row r="6" spans="1:36" x14ac:dyDescent="0.4">
      <c r="A6" s="60" t="s">
        <v>6</v>
      </c>
      <c r="B6">
        <v>0</v>
      </c>
      <c r="C6">
        <v>0</v>
      </c>
      <c r="D6">
        <v>0</v>
      </c>
      <c r="E6">
        <v>0</v>
      </c>
      <c r="F6">
        <v>0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W6" s="2" t="s">
        <v>16</v>
      </c>
      <c r="X6" s="2" t="s">
        <v>17</v>
      </c>
      <c r="Y6" s="2" t="s">
        <v>18</v>
      </c>
      <c r="Z6" s="2" t="s">
        <v>19</v>
      </c>
      <c r="AA6" s="2" t="s">
        <v>20</v>
      </c>
      <c r="AC6" s="10" t="s">
        <v>52</v>
      </c>
      <c r="AD6" s="10" t="s">
        <v>53</v>
      </c>
      <c r="AE6" s="10" t="s">
        <v>13</v>
      </c>
      <c r="AH6" s="12" t="s">
        <v>52</v>
      </c>
      <c r="AI6" s="12" t="s">
        <v>53</v>
      </c>
      <c r="AJ6" s="12" t="s">
        <v>13</v>
      </c>
    </row>
    <row r="7" spans="1:36" x14ac:dyDescent="0.4">
      <c r="A7" s="60" t="s">
        <v>7</v>
      </c>
      <c r="B7">
        <v>0</v>
      </c>
      <c r="C7">
        <v>0</v>
      </c>
      <c r="D7">
        <v>0</v>
      </c>
      <c r="E7">
        <v>0</v>
      </c>
      <c r="F7">
        <v>0</v>
      </c>
      <c r="O7">
        <v>1</v>
      </c>
      <c r="P7" t="s">
        <v>21</v>
      </c>
      <c r="Q7" t="s">
        <v>22</v>
      </c>
      <c r="R7">
        <v>0</v>
      </c>
      <c r="S7">
        <v>1.6457940880621601E-2</v>
      </c>
      <c r="T7">
        <v>7.6407298685641403E-2</v>
      </c>
      <c r="V7">
        <v>1</v>
      </c>
      <c r="W7" t="s">
        <v>21</v>
      </c>
      <c r="X7" t="s">
        <v>22</v>
      </c>
      <c r="Y7">
        <v>0</v>
      </c>
      <c r="Z7">
        <v>1.6457940880621601E-2</v>
      </c>
      <c r="AA7">
        <v>7.6407298685641403E-2</v>
      </c>
      <c r="AC7" s="10">
        <v>0</v>
      </c>
      <c r="AD7" s="10">
        <v>1.753458</v>
      </c>
      <c r="AE7" s="10">
        <v>-1.6795929999999999</v>
      </c>
      <c r="AH7" s="12">
        <v>0</v>
      </c>
      <c r="AI7" s="13">
        <v>1.6122918011734402E-2</v>
      </c>
      <c r="AJ7" s="13">
        <v>7.5997327893488606E-2</v>
      </c>
    </row>
    <row r="8" spans="1:36" x14ac:dyDescent="0.4">
      <c r="A8" s="60" t="s">
        <v>8</v>
      </c>
      <c r="B8">
        <v>0</v>
      </c>
      <c r="C8">
        <v>0</v>
      </c>
      <c r="D8">
        <v>0</v>
      </c>
      <c r="E8">
        <v>0</v>
      </c>
      <c r="F8">
        <v>0</v>
      </c>
      <c r="O8">
        <v>2</v>
      </c>
      <c r="P8" t="s">
        <v>21</v>
      </c>
      <c r="Q8" t="s">
        <v>23</v>
      </c>
      <c r="R8">
        <v>0</v>
      </c>
      <c r="S8">
        <v>0.121579668422631</v>
      </c>
      <c r="T8">
        <v>0.113919713004644</v>
      </c>
      <c r="V8">
        <v>2</v>
      </c>
      <c r="W8" t="s">
        <v>21</v>
      </c>
      <c r="X8" t="s">
        <v>23</v>
      </c>
      <c r="Y8">
        <v>0</v>
      </c>
      <c r="Z8">
        <v>0.121579668422631</v>
      </c>
      <c r="AA8">
        <v>0.113919713004644</v>
      </c>
      <c r="AC8" s="10">
        <v>0</v>
      </c>
      <c r="AD8" s="10">
        <v>2.5195799999999999</v>
      </c>
      <c r="AE8" s="10">
        <v>-1.95008</v>
      </c>
      <c r="AH8" s="12">
        <v>0</v>
      </c>
      <c r="AI8" s="13">
        <v>0.121859670338628</v>
      </c>
      <c r="AJ8" s="13">
        <v>0.11399971532889699</v>
      </c>
    </row>
    <row r="9" spans="1:36" x14ac:dyDescent="0.4">
      <c r="A9" s="60" t="s">
        <v>9</v>
      </c>
      <c r="B9">
        <v>0</v>
      </c>
      <c r="C9">
        <v>0</v>
      </c>
      <c r="D9">
        <v>0</v>
      </c>
      <c r="E9">
        <v>0</v>
      </c>
      <c r="F9">
        <v>0</v>
      </c>
      <c r="O9">
        <v>3</v>
      </c>
      <c r="P9" t="s">
        <v>21</v>
      </c>
      <c r="Q9" t="s">
        <v>24</v>
      </c>
      <c r="R9">
        <v>0</v>
      </c>
      <c r="S9">
        <v>-0.14109644808521499</v>
      </c>
      <c r="T9">
        <v>0.13797581443913101</v>
      </c>
      <c r="V9">
        <v>3</v>
      </c>
      <c r="W9" t="s">
        <v>21</v>
      </c>
      <c r="X9" t="s">
        <v>24</v>
      </c>
      <c r="Y9">
        <v>0</v>
      </c>
      <c r="Z9">
        <v>-0.14109644808521499</v>
      </c>
      <c r="AA9">
        <v>0.13797581443913101</v>
      </c>
      <c r="AC9" s="10">
        <v>0</v>
      </c>
      <c r="AD9" s="10">
        <v>4.1069040000000001</v>
      </c>
      <c r="AE9" s="10">
        <v>-1.5030239999999999</v>
      </c>
      <c r="AH9" s="12">
        <v>0</v>
      </c>
      <c r="AI9" s="13">
        <v>-0.141226461134319</v>
      </c>
      <c r="AJ9" s="13">
        <v>0.13799581421180199</v>
      </c>
    </row>
    <row r="10" spans="1:36" x14ac:dyDescent="0.4">
      <c r="A10" s="60"/>
      <c r="F10" s="61"/>
      <c r="O10">
        <v>4</v>
      </c>
      <c r="P10" s="2" t="s">
        <v>21</v>
      </c>
      <c r="Q10" s="2" t="s">
        <v>25</v>
      </c>
      <c r="R10" s="2">
        <v>0</v>
      </c>
      <c r="S10" s="5">
        <v>13.6300018645076</v>
      </c>
      <c r="T10" s="2">
        <v>5.1137040376980601E-2</v>
      </c>
      <c r="V10">
        <v>4</v>
      </c>
      <c r="W10" s="2" t="s">
        <v>21</v>
      </c>
      <c r="X10" s="2" t="s">
        <v>25</v>
      </c>
      <c r="Y10" s="2">
        <v>0</v>
      </c>
      <c r="Z10" s="5">
        <v>13.6300018645076</v>
      </c>
      <c r="AA10" s="2">
        <v>5.1137040376980601E-2</v>
      </c>
      <c r="AC10" s="10">
        <v>0</v>
      </c>
      <c r="AD10" s="10">
        <v>2.6990020000000001</v>
      </c>
      <c r="AE10" s="10">
        <v>-2.103863</v>
      </c>
      <c r="AH10" s="14">
        <v>0</v>
      </c>
      <c r="AI10" s="15">
        <v>13.6303018041074</v>
      </c>
      <c r="AJ10" s="15">
        <v>5.0997040485620697E-2</v>
      </c>
    </row>
    <row r="11" spans="1:36" x14ac:dyDescent="0.4">
      <c r="A11" s="62" t="s">
        <v>13</v>
      </c>
      <c r="F11" s="61"/>
      <c r="O11">
        <v>5</v>
      </c>
      <c r="P11" t="s">
        <v>26</v>
      </c>
      <c r="Q11" t="s">
        <v>22</v>
      </c>
      <c r="R11">
        <v>0</v>
      </c>
      <c r="S11">
        <v>-4.9598929922768001E-2</v>
      </c>
      <c r="T11">
        <v>-1.5833933420261601E-2</v>
      </c>
      <c r="V11">
        <v>5</v>
      </c>
      <c r="W11" t="s">
        <v>26</v>
      </c>
      <c r="X11" t="s">
        <v>22</v>
      </c>
      <c r="Y11">
        <v>0</v>
      </c>
      <c r="Z11">
        <v>-4.9598929922768001E-2</v>
      </c>
      <c r="AA11">
        <v>-1.5833933420261601E-2</v>
      </c>
      <c r="AC11" s="10">
        <v>0</v>
      </c>
      <c r="AD11" s="10">
        <v>3.6134010000000001</v>
      </c>
      <c r="AE11" s="10">
        <v>-2.8340000000000001E-3</v>
      </c>
      <c r="AH11" s="16">
        <v>0</v>
      </c>
      <c r="AI11" s="17">
        <v>-4.9728929927320503E-2</v>
      </c>
      <c r="AJ11" s="17">
        <v>-1.5999933419544799E-2</v>
      </c>
    </row>
    <row r="12" spans="1:36" x14ac:dyDescent="0.4">
      <c r="A12" s="60"/>
      <c r="B12" t="s">
        <v>4</v>
      </c>
      <c r="C12" t="s">
        <v>0</v>
      </c>
      <c r="D12" t="s">
        <v>1</v>
      </c>
      <c r="E12" t="s">
        <v>2</v>
      </c>
      <c r="F12" s="61" t="s">
        <v>5</v>
      </c>
      <c r="O12">
        <v>6</v>
      </c>
      <c r="P12" t="s">
        <v>26</v>
      </c>
      <c r="Q12" t="s">
        <v>23</v>
      </c>
      <c r="R12">
        <v>0</v>
      </c>
      <c r="S12">
        <v>0.10518557342365201</v>
      </c>
      <c r="T12">
        <v>6.0475967899805499E-2</v>
      </c>
      <c r="V12">
        <v>6</v>
      </c>
      <c r="W12" t="s">
        <v>26</v>
      </c>
      <c r="X12" t="s">
        <v>23</v>
      </c>
      <c r="Y12">
        <v>0</v>
      </c>
      <c r="Z12">
        <v>0.10518557342365201</v>
      </c>
      <c r="AA12">
        <v>6.0475967899805499E-2</v>
      </c>
      <c r="AC12" s="10">
        <v>0</v>
      </c>
      <c r="AD12" s="10">
        <v>4.188186</v>
      </c>
      <c r="AE12" s="10">
        <v>-8.9524000000000006E-2</v>
      </c>
      <c r="AH12" s="12">
        <v>0</v>
      </c>
      <c r="AI12" s="13">
        <v>0.10491755683340701</v>
      </c>
      <c r="AJ12" s="13">
        <v>6.0000014877968702E-2</v>
      </c>
    </row>
    <row r="13" spans="1:36" x14ac:dyDescent="0.4">
      <c r="A13" s="60" t="s">
        <v>6</v>
      </c>
      <c r="B13">
        <v>-2.361827694</v>
      </c>
      <c r="C13">
        <v>-1.8869129360000001</v>
      </c>
      <c r="D13">
        <v>-3.4049456139999998</v>
      </c>
      <c r="E13">
        <v>-3.4683930310000002</v>
      </c>
      <c r="F13">
        <v>-3.9047840520000001</v>
      </c>
      <c r="O13">
        <v>7</v>
      </c>
      <c r="P13" t="s">
        <v>26</v>
      </c>
      <c r="Q13" t="s">
        <v>24</v>
      </c>
      <c r="R13">
        <v>0</v>
      </c>
      <c r="S13">
        <v>6.4276814601980398E-2</v>
      </c>
      <c r="T13">
        <v>3.7043963280021297E-2</v>
      </c>
      <c r="V13">
        <v>7</v>
      </c>
      <c r="W13" t="s">
        <v>26</v>
      </c>
      <c r="X13" t="s">
        <v>24</v>
      </c>
      <c r="Y13">
        <v>0</v>
      </c>
      <c r="Z13">
        <v>6.4276814601980398E-2</v>
      </c>
      <c r="AA13">
        <v>3.7043963280021297E-2</v>
      </c>
      <c r="AC13" s="10">
        <v>0</v>
      </c>
      <c r="AD13" s="10">
        <v>5.2172770000000002</v>
      </c>
      <c r="AE13" s="10">
        <v>0.39704400000000001</v>
      </c>
      <c r="AH13" s="12">
        <v>0</v>
      </c>
      <c r="AI13" s="13">
        <v>6.4736814729737899E-2</v>
      </c>
      <c r="AJ13" s="13">
        <v>3.6999963874278903E-2</v>
      </c>
    </row>
    <row r="14" spans="1:36" x14ac:dyDescent="0.4">
      <c r="A14" s="60" t="s">
        <v>7</v>
      </c>
      <c r="B14">
        <v>-2.2665362949999999</v>
      </c>
      <c r="C14">
        <v>-1.354945981</v>
      </c>
      <c r="D14">
        <v>-2.8719002819999999</v>
      </c>
      <c r="E14">
        <v>-2.584565467</v>
      </c>
      <c r="F14">
        <v>-2.5859293980000002</v>
      </c>
      <c r="O14">
        <v>8</v>
      </c>
      <c r="P14" s="2" t="s">
        <v>26</v>
      </c>
      <c r="Q14" s="2" t="s">
        <v>25</v>
      </c>
      <c r="R14" s="2">
        <v>0</v>
      </c>
      <c r="S14" s="2">
        <v>-21.535456802415901</v>
      </c>
      <c r="T14" s="2">
        <v>7.3506235219177998E-2</v>
      </c>
      <c r="V14">
        <v>8</v>
      </c>
      <c r="W14" s="2" t="s">
        <v>26</v>
      </c>
      <c r="X14" s="2" t="s">
        <v>25</v>
      </c>
      <c r="Y14" s="2">
        <v>0</v>
      </c>
      <c r="Z14" s="8">
        <v>-6.5771352914366803</v>
      </c>
      <c r="AA14" s="2">
        <v>7.3506235219177998E-2</v>
      </c>
      <c r="AC14" s="10">
        <v>0</v>
      </c>
      <c r="AD14" s="10">
        <v>9.8848979999999997</v>
      </c>
      <c r="AE14" s="10">
        <v>-0.78949400000000003</v>
      </c>
      <c r="AH14" s="14">
        <v>0</v>
      </c>
      <c r="AI14" s="15">
        <v>-6.5773520291749801</v>
      </c>
      <c r="AJ14" s="15">
        <v>7.39962352195494E-2</v>
      </c>
    </row>
    <row r="15" spans="1:36" x14ac:dyDescent="0.4">
      <c r="A15" s="60" t="s">
        <v>8</v>
      </c>
      <c r="B15">
        <v>-2.014384186</v>
      </c>
      <c r="C15">
        <v>-1.059378036</v>
      </c>
      <c r="D15">
        <v>-1.632746662</v>
      </c>
      <c r="E15">
        <v>-2.3341439500000001</v>
      </c>
      <c r="F15">
        <v>-1.306310726</v>
      </c>
      <c r="O15">
        <v>9</v>
      </c>
      <c r="P15" t="s">
        <v>27</v>
      </c>
      <c r="Q15" t="s">
        <v>22</v>
      </c>
      <c r="R15">
        <v>0</v>
      </c>
      <c r="S15">
        <v>7.8533572047629098E-3</v>
      </c>
      <c r="T15">
        <v>-3.12766135928116E-2</v>
      </c>
      <c r="V15">
        <v>9</v>
      </c>
      <c r="W15" t="s">
        <v>27</v>
      </c>
      <c r="X15" t="s">
        <v>22</v>
      </c>
      <c r="Y15">
        <v>0</v>
      </c>
      <c r="Z15">
        <v>7.8533572047629098E-3</v>
      </c>
      <c r="AA15">
        <v>-3.12766135928116E-2</v>
      </c>
      <c r="AC15" s="10">
        <v>0</v>
      </c>
      <c r="AD15" s="10">
        <v>1.4468529999999999</v>
      </c>
      <c r="AE15" s="10">
        <v>-1.763277</v>
      </c>
      <c r="AH15" s="16">
        <v>0</v>
      </c>
      <c r="AI15" s="17">
        <v>7.5893589420848E-3</v>
      </c>
      <c r="AJ15" s="17">
        <v>-3.09266023841283E-2</v>
      </c>
    </row>
    <row r="16" spans="1:36" x14ac:dyDescent="0.4">
      <c r="A16" s="60" t="s">
        <v>9</v>
      </c>
      <c r="B16">
        <v>-2.52599296</v>
      </c>
      <c r="C16">
        <v>-2.0876537650000002</v>
      </c>
      <c r="D16">
        <v>-4.0413601379999999</v>
      </c>
      <c r="E16">
        <v>-2.1228948499999998</v>
      </c>
      <c r="F16">
        <v>0.6522114564</v>
      </c>
      <c r="O16">
        <v>10</v>
      </c>
      <c r="P16" t="s">
        <v>27</v>
      </c>
      <c r="Q16" t="s">
        <v>23</v>
      </c>
      <c r="R16">
        <v>0</v>
      </c>
      <c r="S16">
        <v>3.05988162537227E-2</v>
      </c>
      <c r="T16">
        <v>7.5497183897069199E-3</v>
      </c>
      <c r="V16">
        <v>10</v>
      </c>
      <c r="W16" t="s">
        <v>27</v>
      </c>
      <c r="X16" t="s">
        <v>23</v>
      </c>
      <c r="Y16">
        <v>0</v>
      </c>
      <c r="Z16">
        <v>3.05988162537227E-2</v>
      </c>
      <c r="AA16">
        <v>7.5497183897069199E-3</v>
      </c>
      <c r="AC16" s="10">
        <v>0</v>
      </c>
      <c r="AD16" s="10">
        <v>3.7415989999999999</v>
      </c>
      <c r="AE16" s="10">
        <v>0.39155000000000001</v>
      </c>
      <c r="AH16" s="12">
        <v>0</v>
      </c>
      <c r="AI16" s="13">
        <v>3.0118816256908602E-2</v>
      </c>
      <c r="AJ16" s="13">
        <v>7.2297194099826996E-3</v>
      </c>
    </row>
    <row r="17" spans="1:40" x14ac:dyDescent="0.4">
      <c r="A17" s="60"/>
      <c r="F17" s="61"/>
      <c r="O17">
        <v>11</v>
      </c>
      <c r="P17" t="s">
        <v>27</v>
      </c>
      <c r="Q17" t="s">
        <v>24</v>
      </c>
      <c r="R17">
        <v>0</v>
      </c>
      <c r="S17">
        <v>-7.1993926082327395E-2</v>
      </c>
      <c r="T17">
        <v>-0.14534203293315301</v>
      </c>
      <c r="V17">
        <v>11</v>
      </c>
      <c r="W17" t="s">
        <v>27</v>
      </c>
      <c r="X17" t="s">
        <v>24</v>
      </c>
      <c r="Y17">
        <v>0</v>
      </c>
      <c r="Z17">
        <v>-7.1993926082327395E-2</v>
      </c>
      <c r="AA17" s="3">
        <v>2.2763338507939702E-2</v>
      </c>
      <c r="AC17" s="10">
        <v>0</v>
      </c>
      <c r="AD17" s="10">
        <v>9.0850059999999999</v>
      </c>
      <c r="AE17" s="10">
        <v>0.85076300000000005</v>
      </c>
      <c r="AH17" s="12">
        <v>0</v>
      </c>
      <c r="AI17" s="13">
        <v>-7.2393923073899094E-2</v>
      </c>
      <c r="AJ17" s="13">
        <v>2.2483335550394799E-2</v>
      </c>
      <c r="AN17" s="7"/>
    </row>
    <row r="18" spans="1:40" x14ac:dyDescent="0.4">
      <c r="A18" s="62"/>
      <c r="F18" s="61"/>
      <c r="O18">
        <v>12</v>
      </c>
      <c r="P18" s="2" t="s">
        <v>27</v>
      </c>
      <c r="Q18" s="2" t="s">
        <v>25</v>
      </c>
      <c r="R18" s="2">
        <v>0</v>
      </c>
      <c r="S18" s="2">
        <v>28.3948386160354</v>
      </c>
      <c r="T18" s="2">
        <v>-9.5190138146017303E-2</v>
      </c>
      <c r="V18">
        <v>12</v>
      </c>
      <c r="W18" s="2" t="s">
        <v>27</v>
      </c>
      <c r="X18" s="2" t="s">
        <v>25</v>
      </c>
      <c r="Y18" s="2">
        <v>0</v>
      </c>
      <c r="Z18" s="2">
        <v>28.3948386160354</v>
      </c>
      <c r="AA18" s="2">
        <v>-9.5190138146017303E-2</v>
      </c>
      <c r="AC18" s="10">
        <v>0</v>
      </c>
      <c r="AD18" s="10">
        <v>3.706839</v>
      </c>
      <c r="AE18" s="10">
        <v>-0.11319</v>
      </c>
      <c r="AH18" s="14">
        <v>0</v>
      </c>
      <c r="AI18" s="15">
        <v>28.395138618879699</v>
      </c>
      <c r="AJ18" s="15">
        <v>-9.5590138413214704E-2</v>
      </c>
    </row>
    <row r="19" spans="1:40" x14ac:dyDescent="0.4">
      <c r="A19" s="60"/>
      <c r="F19" s="61"/>
      <c r="O19">
        <v>13</v>
      </c>
      <c r="P19" t="s">
        <v>28</v>
      </c>
      <c r="Q19" t="s">
        <v>22</v>
      </c>
      <c r="R19">
        <v>0</v>
      </c>
      <c r="S19">
        <v>-2.6854085846415299E-2</v>
      </c>
      <c r="T19">
        <v>-0.14534203293315301</v>
      </c>
      <c r="V19">
        <v>13</v>
      </c>
      <c r="W19" t="s">
        <v>28</v>
      </c>
      <c r="X19" t="s">
        <v>22</v>
      </c>
      <c r="Y19">
        <v>0</v>
      </c>
      <c r="Z19">
        <v>-2.6854085846415299E-2</v>
      </c>
      <c r="AA19">
        <v>-0.14534203293315301</v>
      </c>
      <c r="AC19" s="10">
        <v>0</v>
      </c>
      <c r="AD19" s="10">
        <v>2.4114589999999998</v>
      </c>
      <c r="AE19" s="10">
        <v>-1.1813419999999999</v>
      </c>
      <c r="AH19" s="16">
        <v>0</v>
      </c>
      <c r="AI19" s="17">
        <v>-0.19710708582745101</v>
      </c>
      <c r="AJ19" s="17">
        <v>-0.145042031132915</v>
      </c>
    </row>
    <row r="20" spans="1:40" x14ac:dyDescent="0.4">
      <c r="A20" s="60"/>
      <c r="F20" s="61"/>
      <c r="O20">
        <v>14</v>
      </c>
      <c r="P20" t="s">
        <v>28</v>
      </c>
      <c r="Q20" t="s">
        <v>23</v>
      </c>
      <c r="R20">
        <v>0</v>
      </c>
      <c r="S20">
        <v>0.19487002476429299</v>
      </c>
      <c r="T20">
        <v>0.21018453320539099</v>
      </c>
      <c r="V20">
        <v>14</v>
      </c>
      <c r="W20" t="s">
        <v>28</v>
      </c>
      <c r="X20" t="s">
        <v>23</v>
      </c>
      <c r="Y20">
        <v>0</v>
      </c>
      <c r="Z20">
        <v>0.19487002476429299</v>
      </c>
      <c r="AA20">
        <v>0.21018453320539099</v>
      </c>
      <c r="AC20" s="10">
        <v>0</v>
      </c>
      <c r="AD20" s="10">
        <v>3.4288699999999999</v>
      </c>
      <c r="AE20" s="10">
        <v>-9.2814999999999995E-2</v>
      </c>
      <c r="AH20" s="12">
        <v>0</v>
      </c>
      <c r="AI20" s="13">
        <v>0.19444001899998201</v>
      </c>
      <c r="AJ20" s="13">
        <v>0.210194539291369</v>
      </c>
    </row>
    <row r="21" spans="1:40" x14ac:dyDescent="0.4">
      <c r="A21" s="60"/>
      <c r="F21" s="61"/>
      <c r="O21">
        <v>15</v>
      </c>
      <c r="P21" t="s">
        <v>28</v>
      </c>
      <c r="Q21" t="s">
        <v>24</v>
      </c>
      <c r="R21">
        <v>0</v>
      </c>
      <c r="S21">
        <v>6.2526530032154595E-2</v>
      </c>
      <c r="T21">
        <v>-0.11696395002573</v>
      </c>
      <c r="V21">
        <v>15</v>
      </c>
      <c r="W21" t="s">
        <v>28</v>
      </c>
      <c r="X21" t="s">
        <v>24</v>
      </c>
      <c r="Y21">
        <v>0</v>
      </c>
      <c r="Z21">
        <v>6.2526530032154595E-2</v>
      </c>
      <c r="AA21">
        <v>-0.11696395002573</v>
      </c>
      <c r="AC21" s="10">
        <v>0</v>
      </c>
      <c r="AD21" s="10">
        <v>6.4515269999999996</v>
      </c>
      <c r="AE21" s="10">
        <v>-1.5963999999999999E-2</v>
      </c>
      <c r="AH21" s="12">
        <v>0</v>
      </c>
      <c r="AI21" s="13">
        <v>6.2226530670548702E-2</v>
      </c>
      <c r="AJ21" s="13">
        <v>-0.116703950147763</v>
      </c>
    </row>
    <row r="22" spans="1:40" x14ac:dyDescent="0.4">
      <c r="A22" s="60"/>
      <c r="F22" s="61"/>
      <c r="O22">
        <v>16</v>
      </c>
      <c r="P22" s="2" t="s">
        <v>28</v>
      </c>
      <c r="Q22" s="2" t="s">
        <v>25</v>
      </c>
      <c r="R22" s="2">
        <v>0</v>
      </c>
      <c r="S22" s="2">
        <v>-3.43735492704874</v>
      </c>
      <c r="T22" s="2">
        <v>-8.3448499651331692E-3</v>
      </c>
      <c r="V22">
        <v>16</v>
      </c>
      <c r="W22" s="2" t="s">
        <v>28</v>
      </c>
      <c r="X22" s="2" t="s">
        <v>25</v>
      </c>
      <c r="Y22" s="2">
        <v>0</v>
      </c>
      <c r="Z22" s="9">
        <v>11.757070505884201</v>
      </c>
      <c r="AA22" s="2">
        <v>-8.3448499651331692E-3</v>
      </c>
      <c r="AC22" s="10">
        <v>0</v>
      </c>
      <c r="AD22" s="10">
        <v>3.7950699999999999</v>
      </c>
      <c r="AE22" s="10">
        <v>0.31865500000000002</v>
      </c>
      <c r="AH22" s="14">
        <v>0</v>
      </c>
      <c r="AI22" s="15">
        <v>11.7566674525461</v>
      </c>
      <c r="AJ22" s="15">
        <v>-8.5548499651489796E-3</v>
      </c>
      <c r="AN22" s="11"/>
    </row>
    <row r="23" spans="1:40" x14ac:dyDescent="0.4">
      <c r="A23" s="60"/>
      <c r="C23" s="2"/>
      <c r="D23" s="2"/>
      <c r="E23" s="2"/>
      <c r="F23" s="61"/>
      <c r="H23" t="s">
        <v>38</v>
      </c>
      <c r="O23">
        <v>17</v>
      </c>
      <c r="P23" t="s">
        <v>29</v>
      </c>
      <c r="Q23" t="s">
        <v>22</v>
      </c>
      <c r="R23">
        <v>0</v>
      </c>
      <c r="S23">
        <v>-1.9101930420794E-2</v>
      </c>
      <c r="T23">
        <v>-5.0868071633361898E-2</v>
      </c>
      <c r="V23">
        <v>17</v>
      </c>
      <c r="W23" t="s">
        <v>29</v>
      </c>
      <c r="X23" t="s">
        <v>22</v>
      </c>
      <c r="Y23">
        <v>0</v>
      </c>
      <c r="Z23">
        <v>-1.9101930420794E-2</v>
      </c>
      <c r="AA23">
        <v>-5.0868071633361898E-2</v>
      </c>
      <c r="AC23" s="10">
        <v>0</v>
      </c>
      <c r="AD23" s="10">
        <v>1.3148979999999999</v>
      </c>
      <c r="AE23" s="10">
        <v>-1.991868</v>
      </c>
      <c r="AH23" s="12">
        <v>0</v>
      </c>
      <c r="AI23" s="13">
        <v>-1.9588931345514499E-2</v>
      </c>
      <c r="AJ23" s="13">
        <v>-5.0478069172481002E-2</v>
      </c>
    </row>
    <row r="24" spans="1:40" x14ac:dyDescent="0.4">
      <c r="A24" s="60"/>
      <c r="F24" s="61"/>
      <c r="O24">
        <v>18</v>
      </c>
      <c r="P24" t="s">
        <v>29</v>
      </c>
      <c r="Q24" t="s">
        <v>23</v>
      </c>
      <c r="R24">
        <v>0</v>
      </c>
      <c r="S24">
        <v>0.2214089526379</v>
      </c>
      <c r="T24">
        <v>-6.6699397730540705E-2</v>
      </c>
      <c r="V24">
        <v>18</v>
      </c>
      <c r="W24" t="s">
        <v>29</v>
      </c>
      <c r="X24" t="s">
        <v>23</v>
      </c>
      <c r="Y24">
        <v>0</v>
      </c>
      <c r="Z24">
        <v>0.2214089526379</v>
      </c>
      <c r="AA24">
        <v>-6.6699397730540705E-2</v>
      </c>
      <c r="AC24" s="10">
        <v>0</v>
      </c>
      <c r="AD24" s="10">
        <v>2.2664089999999999</v>
      </c>
      <c r="AE24" s="10">
        <v>0.439301</v>
      </c>
      <c r="AH24" s="12">
        <v>0</v>
      </c>
      <c r="AI24" s="13">
        <v>0.221878946041107</v>
      </c>
      <c r="AJ24" s="13">
        <v>-6.6789393642201295E-2</v>
      </c>
    </row>
    <row r="25" spans="1:40" x14ac:dyDescent="0.4">
      <c r="A25" s="62" t="s">
        <v>10</v>
      </c>
      <c r="F25" s="61"/>
      <c r="O25">
        <v>19</v>
      </c>
      <c r="P25" t="s">
        <v>29</v>
      </c>
      <c r="Q25" t="s">
        <v>24</v>
      </c>
      <c r="R25">
        <v>0</v>
      </c>
      <c r="S25">
        <v>0.58393665821391205</v>
      </c>
      <c r="T25">
        <v>-7.60307262204169E-2</v>
      </c>
      <c r="V25">
        <v>19</v>
      </c>
      <c r="W25" t="s">
        <v>29</v>
      </c>
      <c r="X25" t="s">
        <v>24</v>
      </c>
      <c r="Y25">
        <v>0</v>
      </c>
      <c r="Z25">
        <v>0.58393665821391205</v>
      </c>
      <c r="AA25">
        <v>-7.60307262204169E-2</v>
      </c>
      <c r="AC25" s="10">
        <v>0</v>
      </c>
      <c r="AD25" s="10">
        <v>5.1419370000000004</v>
      </c>
      <c r="AE25" s="10">
        <v>1.1919690000000001</v>
      </c>
      <c r="AH25" s="12">
        <v>0</v>
      </c>
      <c r="AI25" s="13">
        <v>0.58409665786227605</v>
      </c>
      <c r="AJ25" s="13">
        <v>-7.6110726337973E-2</v>
      </c>
    </row>
    <row r="26" spans="1:40" x14ac:dyDescent="0.4">
      <c r="A26" s="60"/>
      <c r="B26" t="s">
        <v>4</v>
      </c>
      <c r="C26" t="s">
        <v>0</v>
      </c>
      <c r="D26" t="s">
        <v>1</v>
      </c>
      <c r="E26" t="s">
        <v>2</v>
      </c>
      <c r="F26" s="61" t="s">
        <v>5</v>
      </c>
      <c r="O26">
        <v>20</v>
      </c>
      <c r="P26" t="s">
        <v>29</v>
      </c>
      <c r="Q26" t="s">
        <v>25</v>
      </c>
      <c r="R26">
        <v>0</v>
      </c>
      <c r="S26">
        <v>21.070991985124301</v>
      </c>
      <c r="T26">
        <v>0.29357145640850701</v>
      </c>
      <c r="V26">
        <v>20</v>
      </c>
      <c r="W26" t="s">
        <v>29</v>
      </c>
      <c r="X26" t="s">
        <v>25</v>
      </c>
      <c r="Y26">
        <v>0</v>
      </c>
      <c r="Z26">
        <v>21.070991985124301</v>
      </c>
      <c r="AA26">
        <v>0.29357145640850701</v>
      </c>
      <c r="AC26" s="10">
        <v>0</v>
      </c>
      <c r="AD26" s="10">
        <v>5.2839919999999996</v>
      </c>
      <c r="AE26" s="10">
        <v>2.9045709999999998</v>
      </c>
      <c r="AH26" s="12">
        <v>0</v>
      </c>
      <c r="AI26" s="13">
        <v>21.070891983730899</v>
      </c>
      <c r="AJ26" s="13">
        <v>0.29343145631947698</v>
      </c>
      <c r="AN26" s="11"/>
    </row>
    <row r="27" spans="1:40" x14ac:dyDescent="0.4">
      <c r="A27" s="60" t="s">
        <v>6</v>
      </c>
      <c r="B27">
        <v>1.0250919169999999</v>
      </c>
      <c r="C27">
        <v>1.7032570730000001</v>
      </c>
      <c r="D27">
        <v>0.76192335720000004</v>
      </c>
      <c r="E27">
        <v>0.55683291420000003</v>
      </c>
      <c r="F27">
        <v>0.1816740697</v>
      </c>
      <c r="AC27" s="1" t="s">
        <v>56</v>
      </c>
    </row>
    <row r="28" spans="1:40" x14ac:dyDescent="0.4">
      <c r="A28" s="60" t="s">
        <v>7</v>
      </c>
      <c r="B28">
        <v>1.838719668</v>
      </c>
      <c r="C28">
        <v>2.6645355469999998</v>
      </c>
      <c r="D28">
        <v>2.8470788159999998</v>
      </c>
      <c r="E28">
        <v>2.031550024</v>
      </c>
      <c r="F28">
        <v>1.3218589519999999</v>
      </c>
    </row>
    <row r="29" spans="1:40" x14ac:dyDescent="0.4">
      <c r="A29" s="60" t="s">
        <v>8</v>
      </c>
      <c r="B29">
        <v>3.8555335510000002</v>
      </c>
      <c r="C29">
        <v>4.2933068150000002</v>
      </c>
      <c r="D29">
        <v>9.0292460739999996</v>
      </c>
      <c r="E29">
        <v>5.9698865300000001</v>
      </c>
      <c r="F29">
        <v>5.4903566579999996</v>
      </c>
    </row>
    <row r="30" spans="1:40" x14ac:dyDescent="0.4">
      <c r="A30" s="60" t="s">
        <v>9</v>
      </c>
      <c r="B30">
        <v>19.331211809999999</v>
      </c>
      <c r="C30">
        <v>-10.65932606</v>
      </c>
      <c r="D30">
        <v>36.48965862</v>
      </c>
      <c r="E30">
        <v>6.82055392</v>
      </c>
      <c r="F30">
        <v>30.305821980000001</v>
      </c>
      <c r="X30" s="1" t="s">
        <v>35</v>
      </c>
      <c r="AA30" t="s">
        <v>40</v>
      </c>
    </row>
    <row r="31" spans="1:40" x14ac:dyDescent="0.4">
      <c r="A31" s="60"/>
      <c r="F31" s="61"/>
      <c r="Y31" s="2" t="s">
        <v>16</v>
      </c>
      <c r="Z31" s="2" t="s">
        <v>17</v>
      </c>
      <c r="AA31" s="2" t="s">
        <v>18</v>
      </c>
      <c r="AB31" s="2" t="s">
        <v>19</v>
      </c>
      <c r="AC31" s="2" t="s">
        <v>20</v>
      </c>
    </row>
    <row r="32" spans="1:40" x14ac:dyDescent="0.4">
      <c r="A32" s="62" t="s">
        <v>11</v>
      </c>
      <c r="F32" s="61"/>
      <c r="I32" s="1" t="s">
        <v>32</v>
      </c>
      <c r="P32" s="1" t="s">
        <v>31</v>
      </c>
      <c r="X32">
        <v>1</v>
      </c>
      <c r="Y32" t="s">
        <v>21</v>
      </c>
      <c r="Z32" t="s">
        <v>22</v>
      </c>
      <c r="AA32" t="s">
        <v>39</v>
      </c>
      <c r="AB32" t="s">
        <v>37</v>
      </c>
      <c r="AC32" t="s">
        <v>39</v>
      </c>
      <c r="AN32" s="7"/>
    </row>
    <row r="33" spans="1:40" x14ac:dyDescent="0.4">
      <c r="A33" s="60"/>
      <c r="B33" t="s">
        <v>4</v>
      </c>
      <c r="C33" t="s">
        <v>0</v>
      </c>
      <c r="D33" t="s">
        <v>1</v>
      </c>
      <c r="E33" t="s">
        <v>2</v>
      </c>
      <c r="F33" s="61" t="s">
        <v>5</v>
      </c>
      <c r="J33" t="s">
        <v>4</v>
      </c>
      <c r="K33" t="s">
        <v>0</v>
      </c>
      <c r="L33" t="s">
        <v>1</v>
      </c>
      <c r="M33" t="s">
        <v>2</v>
      </c>
      <c r="N33" t="s">
        <v>5</v>
      </c>
      <c r="Q33" t="s">
        <v>4</v>
      </c>
      <c r="R33" t="s">
        <v>0</v>
      </c>
      <c r="S33" t="s">
        <v>1</v>
      </c>
      <c r="T33" t="s">
        <v>2</v>
      </c>
      <c r="U33" t="s">
        <v>5</v>
      </c>
      <c r="X33">
        <v>2</v>
      </c>
      <c r="Y33" t="s">
        <v>21</v>
      </c>
      <c r="Z33" t="s">
        <v>23</v>
      </c>
      <c r="AA33" t="s">
        <v>36</v>
      </c>
      <c r="AB33" t="s">
        <v>36</v>
      </c>
      <c r="AC33" t="s">
        <v>39</v>
      </c>
    </row>
    <row r="34" spans="1:40" x14ac:dyDescent="0.4">
      <c r="A34" s="60" t="s">
        <v>6</v>
      </c>
      <c r="B34">
        <v>-1.624820511</v>
      </c>
      <c r="C34">
        <v>-0.55720115910000001</v>
      </c>
      <c r="D34">
        <v>-0.89048409589999999</v>
      </c>
      <c r="E34">
        <v>-1.260642523</v>
      </c>
      <c r="F34">
        <v>-1.7973454579999999</v>
      </c>
      <c r="I34" t="s">
        <v>6</v>
      </c>
      <c r="J34">
        <v>1.46718712389059</v>
      </c>
      <c r="K34">
        <v>3.0253910173520802</v>
      </c>
      <c r="L34">
        <v>1.1232417054147099</v>
      </c>
      <c r="M34">
        <v>1.68036972606988</v>
      </c>
      <c r="N34">
        <v>0.91792636749102297</v>
      </c>
      <c r="P34" t="s">
        <v>6</v>
      </c>
      <c r="Q34">
        <v>-1.87621055344976</v>
      </c>
      <c r="R34">
        <v>-0.50968094475538595</v>
      </c>
      <c r="S34">
        <v>-4.3683594954520002</v>
      </c>
      <c r="T34">
        <v>-2.9217645092764002</v>
      </c>
      <c r="U34">
        <v>-3.9113520296685902</v>
      </c>
      <c r="X34">
        <v>3</v>
      </c>
      <c r="Y34" t="s">
        <v>21</v>
      </c>
      <c r="Z34" t="s">
        <v>24</v>
      </c>
      <c r="AA34" t="s">
        <v>36</v>
      </c>
      <c r="AB34" t="s">
        <v>36</v>
      </c>
      <c r="AC34" t="s">
        <v>39</v>
      </c>
    </row>
    <row r="35" spans="1:40" x14ac:dyDescent="0.4">
      <c r="A35" s="60" t="s">
        <v>7</v>
      </c>
      <c r="B35">
        <v>-6.7123456020000001</v>
      </c>
      <c r="C35">
        <v>-7.3889910700000003</v>
      </c>
      <c r="D35">
        <v>-4.4067648459999997</v>
      </c>
      <c r="E35">
        <v>-6.2775303569999998</v>
      </c>
      <c r="F35">
        <v>-6.8333693799999997</v>
      </c>
      <c r="I35" t="s">
        <v>7</v>
      </c>
      <c r="J35">
        <v>1.2853111532845201</v>
      </c>
      <c r="K35">
        <v>2.7660019755444001</v>
      </c>
      <c r="L35">
        <v>1.8223039075103999</v>
      </c>
      <c r="M35">
        <v>1.5659924364634501</v>
      </c>
      <c r="N35">
        <v>0.57424822885928095</v>
      </c>
      <c r="P35" t="s">
        <v>7</v>
      </c>
      <c r="Q35">
        <v>-2.18796292742701</v>
      </c>
      <c r="R35">
        <v>-0.63736334610415202</v>
      </c>
      <c r="S35">
        <v>-2.3125988349470501</v>
      </c>
      <c r="T35">
        <v>-1.83718780942754</v>
      </c>
      <c r="U35">
        <v>-1.5220544328657799</v>
      </c>
      <c r="X35">
        <v>4</v>
      </c>
      <c r="Y35" s="2" t="s">
        <v>21</v>
      </c>
      <c r="Z35" s="2" t="s">
        <v>25</v>
      </c>
      <c r="AA35" t="s">
        <v>36</v>
      </c>
      <c r="AB35" t="s">
        <v>36</v>
      </c>
      <c r="AC35" t="s">
        <v>39</v>
      </c>
    </row>
    <row r="36" spans="1:40" x14ac:dyDescent="0.4">
      <c r="A36" s="60" t="s">
        <v>8</v>
      </c>
      <c r="B36">
        <v>-8.8328838709999999</v>
      </c>
      <c r="C36">
        <v>-28.413743790000002</v>
      </c>
      <c r="D36">
        <v>-7.2310810209999996</v>
      </c>
      <c r="E36">
        <v>-9.0927452469999999</v>
      </c>
      <c r="F36">
        <v>-35.121930570000004</v>
      </c>
      <c r="I36" t="s">
        <v>8</v>
      </c>
      <c r="J36">
        <v>2.9151957128974901</v>
      </c>
      <c r="K36">
        <v>3.84870238419908</v>
      </c>
      <c r="L36">
        <v>7.1761725190059504</v>
      </c>
      <c r="M36">
        <v>4.63760535240728</v>
      </c>
      <c r="N36">
        <v>3.5068598215944999</v>
      </c>
      <c r="P36" t="s">
        <v>8</v>
      </c>
      <c r="Q36">
        <v>-1.71885259859893</v>
      </c>
      <c r="R36">
        <v>-0.134606839955835</v>
      </c>
      <c r="S36">
        <v>-0.98359224950253299</v>
      </c>
      <c r="T36">
        <v>-1.27749166862941</v>
      </c>
      <c r="U36">
        <v>0.121550917277839</v>
      </c>
      <c r="X36">
        <v>5</v>
      </c>
      <c r="Y36" t="s">
        <v>26</v>
      </c>
      <c r="Z36" t="s">
        <v>22</v>
      </c>
      <c r="AA36" t="s">
        <v>39</v>
      </c>
      <c r="AB36" t="s">
        <v>36</v>
      </c>
      <c r="AC36" t="s">
        <v>39</v>
      </c>
    </row>
    <row r="37" spans="1:40" ht="15" thickBot="1" x14ac:dyDescent="0.45">
      <c r="A37" s="63" t="s">
        <v>9</v>
      </c>
      <c r="B37">
        <v>-11.10178765</v>
      </c>
      <c r="C37">
        <v>-14.821179300000001</v>
      </c>
      <c r="D37">
        <v>-18.667766319999998</v>
      </c>
      <c r="E37">
        <v>-31.086533979999999</v>
      </c>
      <c r="F37">
        <v>-34.556676070000002</v>
      </c>
      <c r="I37" t="s">
        <v>9</v>
      </c>
      <c r="J37" s="2">
        <v>13.9453752248439</v>
      </c>
      <c r="K37" s="2">
        <v>12.212190638580401</v>
      </c>
      <c r="L37" s="2">
        <v>28.1270847507624</v>
      </c>
      <c r="M37" s="2">
        <v>24.267659220949898</v>
      </c>
      <c r="N37">
        <v>22.081114552655102</v>
      </c>
      <c r="P37" t="s">
        <v>9</v>
      </c>
      <c r="Q37">
        <v>-2.3375085402500502</v>
      </c>
      <c r="R37" s="2">
        <v>-1.3201793950424701</v>
      </c>
      <c r="S37" s="2">
        <v>-2.1985747868460499</v>
      </c>
      <c r="T37" s="2">
        <v>-0.980201304134657</v>
      </c>
      <c r="U37">
        <v>1.8112318693045399</v>
      </c>
      <c r="X37">
        <v>6</v>
      </c>
      <c r="Y37" t="s">
        <v>26</v>
      </c>
      <c r="Z37" t="s">
        <v>23</v>
      </c>
      <c r="AA37" t="s">
        <v>39</v>
      </c>
      <c r="AB37" t="s">
        <v>36</v>
      </c>
      <c r="AC37" t="s">
        <v>39</v>
      </c>
    </row>
    <row r="38" spans="1:40" x14ac:dyDescent="0.4">
      <c r="X38">
        <v>7</v>
      </c>
      <c r="Y38" t="s">
        <v>26</v>
      </c>
      <c r="Z38" t="s">
        <v>24</v>
      </c>
      <c r="AA38" t="s">
        <v>39</v>
      </c>
      <c r="AB38" t="s">
        <v>36</v>
      </c>
      <c r="AC38" t="s">
        <v>41</v>
      </c>
    </row>
    <row r="39" spans="1:40" x14ac:dyDescent="0.4">
      <c r="A39" s="62" t="s">
        <v>80</v>
      </c>
      <c r="F39" s="61"/>
      <c r="X39">
        <v>8</v>
      </c>
      <c r="Y39" s="2" t="s">
        <v>26</v>
      </c>
      <c r="Z39" s="2" t="s">
        <v>25</v>
      </c>
      <c r="AA39" t="s">
        <v>36</v>
      </c>
      <c r="AB39" t="s">
        <v>43</v>
      </c>
      <c r="AC39" t="s">
        <v>42</v>
      </c>
    </row>
    <row r="40" spans="1:40" x14ac:dyDescent="0.4">
      <c r="A40" s="60"/>
      <c r="B40" t="s">
        <v>4</v>
      </c>
      <c r="C40" t="s">
        <v>0</v>
      </c>
      <c r="D40" t="s">
        <v>1</v>
      </c>
      <c r="E40" t="s">
        <v>2</v>
      </c>
      <c r="F40" s="61" t="s">
        <v>5</v>
      </c>
      <c r="X40">
        <v>9</v>
      </c>
      <c r="Y40" t="s">
        <v>27</v>
      </c>
      <c r="Z40" t="s">
        <v>22</v>
      </c>
      <c r="AA40" t="s">
        <v>39</v>
      </c>
      <c r="AB40" t="s">
        <v>36</v>
      </c>
      <c r="AC40" t="s">
        <v>39</v>
      </c>
    </row>
    <row r="41" spans="1:40" x14ac:dyDescent="0.4">
      <c r="A41" s="60" t="s">
        <v>6</v>
      </c>
      <c r="B41">
        <v>-3.126144305</v>
      </c>
      <c r="C41">
        <v>-3.0968636369999998</v>
      </c>
      <c r="D41">
        <v>-29.291137840000001</v>
      </c>
      <c r="E41">
        <v>-29.179545990000001</v>
      </c>
      <c r="F41">
        <v>-30.36113585</v>
      </c>
      <c r="X41">
        <v>10</v>
      </c>
      <c r="Y41" t="s">
        <v>27</v>
      </c>
      <c r="Z41" t="s">
        <v>23</v>
      </c>
      <c r="AA41" t="s">
        <v>39</v>
      </c>
      <c r="AB41" t="s">
        <v>36</v>
      </c>
      <c r="AC41" t="s">
        <v>44</v>
      </c>
      <c r="AD41" t="s">
        <v>45</v>
      </c>
    </row>
    <row r="42" spans="1:40" x14ac:dyDescent="0.4">
      <c r="A42" s="60" t="s">
        <v>7</v>
      </c>
      <c r="B42">
        <v>-2.8687581469999999</v>
      </c>
      <c r="C42">
        <v>-2.043470852</v>
      </c>
      <c r="D42">
        <v>-27.210704920000001</v>
      </c>
      <c r="E42">
        <v>-23.195030450000001</v>
      </c>
      <c r="F42">
        <v>-35.576964490000002</v>
      </c>
      <c r="I42" t="s">
        <v>14</v>
      </c>
      <c r="P42" t="s">
        <v>81</v>
      </c>
      <c r="X42">
        <v>11</v>
      </c>
      <c r="Y42" t="s">
        <v>27</v>
      </c>
      <c r="Z42" t="s">
        <v>24</v>
      </c>
      <c r="AA42" t="s">
        <v>39</v>
      </c>
      <c r="AB42" t="s">
        <v>36</v>
      </c>
      <c r="AC42" t="s">
        <v>36</v>
      </c>
    </row>
    <row r="43" spans="1:40" x14ac:dyDescent="0.4">
      <c r="A43" s="60" t="s">
        <v>8</v>
      </c>
      <c r="B43">
        <v>-3.5970433430000002</v>
      </c>
      <c r="C43">
        <v>-2.6276130790000001</v>
      </c>
      <c r="D43">
        <v>-31.747817059999999</v>
      </c>
      <c r="E43">
        <v>-35.939370719999999</v>
      </c>
      <c r="F43">
        <v>-35.62119723</v>
      </c>
      <c r="I43" s="3">
        <v>-0.21346399999999999</v>
      </c>
      <c r="Q43" t="s">
        <v>4</v>
      </c>
      <c r="R43" t="s">
        <v>0</v>
      </c>
      <c r="S43" t="s">
        <v>1</v>
      </c>
      <c r="T43" t="s">
        <v>2</v>
      </c>
      <c r="U43" t="s">
        <v>5</v>
      </c>
      <c r="X43" s="10">
        <v>12</v>
      </c>
      <c r="Y43" s="2" t="s">
        <v>27</v>
      </c>
      <c r="Z43" s="2" t="s">
        <v>25</v>
      </c>
      <c r="AA43" t="s">
        <v>46</v>
      </c>
      <c r="AB43" t="s">
        <v>36</v>
      </c>
      <c r="AC43" t="s">
        <v>44</v>
      </c>
    </row>
    <row r="44" spans="1:40" x14ac:dyDescent="0.4">
      <c r="A44" s="60" t="s">
        <v>9</v>
      </c>
      <c r="B44">
        <v>-4.8386668479999999</v>
      </c>
      <c r="C44">
        <v>-3.9559749929999999</v>
      </c>
      <c r="D44">
        <v>-41.303780570000001</v>
      </c>
      <c r="E44">
        <v>-37.847618709999999</v>
      </c>
      <c r="F44">
        <v>-34.274869539999997</v>
      </c>
      <c r="I44">
        <f>ABS(I43)</f>
        <v>0.21346399999999999</v>
      </c>
      <c r="P44" t="s">
        <v>6</v>
      </c>
      <c r="Q44">
        <v>1.6806511238905899</v>
      </c>
      <c r="R44">
        <v>3.2388550173520803</v>
      </c>
      <c r="S44">
        <v>1.33670570541471</v>
      </c>
      <c r="T44">
        <v>1.8938337260698801</v>
      </c>
      <c r="U44">
        <v>1.1313903674910231</v>
      </c>
      <c r="X44">
        <v>13</v>
      </c>
      <c r="Y44" t="s">
        <v>28</v>
      </c>
      <c r="Z44" t="s">
        <v>22</v>
      </c>
      <c r="AA44" t="s">
        <v>39</v>
      </c>
      <c r="AB44" t="s">
        <v>36</v>
      </c>
      <c r="AC44" t="s">
        <v>39</v>
      </c>
      <c r="AN44" s="11"/>
    </row>
    <row r="45" spans="1:40" x14ac:dyDescent="0.4">
      <c r="P45" t="s">
        <v>7</v>
      </c>
      <c r="Q45">
        <v>1.4987751532845199</v>
      </c>
      <c r="R45">
        <v>2.9794659755444002</v>
      </c>
      <c r="S45">
        <v>2.0357679075104</v>
      </c>
      <c r="T45">
        <v>1.77945643646345</v>
      </c>
      <c r="U45">
        <v>0.78771222885928094</v>
      </c>
      <c r="X45" s="10">
        <v>14</v>
      </c>
      <c r="Y45" t="s">
        <v>28</v>
      </c>
      <c r="Z45" t="s">
        <v>23</v>
      </c>
      <c r="AA45" t="s">
        <v>46</v>
      </c>
      <c r="AB45" t="s">
        <v>36</v>
      </c>
      <c r="AC45" t="s">
        <v>47</v>
      </c>
    </row>
    <row r="46" spans="1:40" x14ac:dyDescent="0.4">
      <c r="P46" t="s">
        <v>8</v>
      </c>
      <c r="Q46">
        <v>3.1286597128974902</v>
      </c>
      <c r="R46">
        <v>4.06216638419908</v>
      </c>
      <c r="S46">
        <v>7.3896365190059505</v>
      </c>
      <c r="T46">
        <v>4.8510693524072801</v>
      </c>
      <c r="U46">
        <v>3.7203238215945</v>
      </c>
      <c r="X46">
        <v>15</v>
      </c>
      <c r="Y46" t="s">
        <v>28</v>
      </c>
      <c r="Z46" t="s">
        <v>24</v>
      </c>
      <c r="AA46" t="s">
        <v>44</v>
      </c>
      <c r="AB46" t="s">
        <v>36</v>
      </c>
      <c r="AC46" t="s">
        <v>44</v>
      </c>
    </row>
    <row r="47" spans="1:40" x14ac:dyDescent="0.4">
      <c r="B47" t="s">
        <v>83</v>
      </c>
      <c r="P47" t="s">
        <v>9</v>
      </c>
      <c r="Q47">
        <v>14.1588392248439</v>
      </c>
      <c r="R47">
        <v>12.425654638580401</v>
      </c>
      <c r="S47">
        <v>28.340548750762398</v>
      </c>
      <c r="T47">
        <v>24.481123220949897</v>
      </c>
      <c r="U47">
        <v>22.2945785526551</v>
      </c>
      <c r="X47" s="10">
        <v>16</v>
      </c>
      <c r="Y47" s="2" t="s">
        <v>28</v>
      </c>
      <c r="Z47" s="2" t="s">
        <v>25</v>
      </c>
      <c r="AA47" t="s">
        <v>46</v>
      </c>
      <c r="AB47" t="s">
        <v>44</v>
      </c>
      <c r="AC47" t="s">
        <v>48</v>
      </c>
    </row>
    <row r="48" spans="1:40" x14ac:dyDescent="0.4">
      <c r="X48">
        <v>17</v>
      </c>
      <c r="Y48" t="s">
        <v>29</v>
      </c>
      <c r="Z48" t="s">
        <v>22</v>
      </c>
      <c r="AA48" t="s">
        <v>39</v>
      </c>
      <c r="AB48" t="s">
        <v>36</v>
      </c>
      <c r="AC48" t="s">
        <v>39</v>
      </c>
    </row>
    <row r="49" spans="1:49" x14ac:dyDescent="0.4">
      <c r="P49" t="s">
        <v>82</v>
      </c>
      <c r="X49" s="10">
        <v>18</v>
      </c>
      <c r="Y49" t="s">
        <v>29</v>
      </c>
      <c r="Z49" t="s">
        <v>23</v>
      </c>
      <c r="AA49" t="s">
        <v>49</v>
      </c>
      <c r="AB49" t="s">
        <v>36</v>
      </c>
      <c r="AC49" t="s">
        <v>50</v>
      </c>
    </row>
    <row r="50" spans="1:49" ht="21" thickBot="1" x14ac:dyDescent="0.6">
      <c r="A50" s="74" t="s">
        <v>90</v>
      </c>
      <c r="X50">
        <v>19</v>
      </c>
      <c r="Y50" t="s">
        <v>29</v>
      </c>
      <c r="Z50" t="s">
        <v>24</v>
      </c>
      <c r="AA50" t="s">
        <v>39</v>
      </c>
      <c r="AB50" t="s">
        <v>36</v>
      </c>
      <c r="AC50" t="s">
        <v>36</v>
      </c>
      <c r="AN50" s="7"/>
    </row>
    <row r="51" spans="1:49" x14ac:dyDescent="0.4">
      <c r="A51" s="57" t="s">
        <v>3</v>
      </c>
      <c r="B51" s="58"/>
      <c r="C51" s="58"/>
      <c r="D51" s="58"/>
      <c r="E51" s="58"/>
      <c r="F51" s="59"/>
      <c r="Q51" t="s">
        <v>4</v>
      </c>
      <c r="R51" t="s">
        <v>0</v>
      </c>
      <c r="S51" t="s">
        <v>1</v>
      </c>
      <c r="T51" t="s">
        <v>2</v>
      </c>
      <c r="U51" t="s">
        <v>5</v>
      </c>
      <c r="X51">
        <v>20</v>
      </c>
      <c r="Y51" t="s">
        <v>29</v>
      </c>
      <c r="Z51" t="s">
        <v>25</v>
      </c>
      <c r="AA51" t="s">
        <v>39</v>
      </c>
      <c r="AB51" t="s">
        <v>36</v>
      </c>
      <c r="AC51" t="s">
        <v>36</v>
      </c>
    </row>
    <row r="52" spans="1:49" x14ac:dyDescent="0.4">
      <c r="A52" s="60"/>
      <c r="B52" t="s">
        <v>4</v>
      </c>
      <c r="C52" t="s">
        <v>0</v>
      </c>
      <c r="D52" t="s">
        <v>1</v>
      </c>
      <c r="E52" t="s">
        <v>2</v>
      </c>
      <c r="F52" s="61" t="s">
        <v>5</v>
      </c>
      <c r="P52" t="s">
        <v>6</v>
      </c>
      <c r="Q52">
        <f>Q44*-1</f>
        <v>-1.6806511238905899</v>
      </c>
      <c r="R52">
        <f t="shared" ref="R52:U52" si="0">R44*-1</f>
        <v>-3.2388550173520803</v>
      </c>
      <c r="S52">
        <f t="shared" si="0"/>
        <v>-1.33670570541471</v>
      </c>
      <c r="T52">
        <f t="shared" si="0"/>
        <v>-1.8938337260698801</v>
      </c>
      <c r="U52">
        <f t="shared" si="0"/>
        <v>-1.1313903674910231</v>
      </c>
    </row>
    <row r="53" spans="1:49" x14ac:dyDescent="0.4">
      <c r="A53" s="60" t="s">
        <v>6</v>
      </c>
      <c r="B53">
        <v>0</v>
      </c>
      <c r="C53">
        <v>0</v>
      </c>
      <c r="D53">
        <v>0</v>
      </c>
      <c r="E53">
        <v>0</v>
      </c>
      <c r="F53" s="61">
        <v>0</v>
      </c>
      <c r="P53" t="s">
        <v>7</v>
      </c>
      <c r="Q53">
        <f t="shared" ref="Q53:U53" si="1">Q45*-1</f>
        <v>-1.4987751532845199</v>
      </c>
      <c r="R53">
        <f t="shared" si="1"/>
        <v>-2.9794659755444002</v>
      </c>
      <c r="S53">
        <f t="shared" si="1"/>
        <v>-2.0357679075104</v>
      </c>
      <c r="T53">
        <f t="shared" si="1"/>
        <v>-1.77945643646345</v>
      </c>
      <c r="U53">
        <f t="shared" si="1"/>
        <v>-0.78771222885928094</v>
      </c>
    </row>
    <row r="54" spans="1:49" x14ac:dyDescent="0.4">
      <c r="A54" s="60" t="s">
        <v>7</v>
      </c>
      <c r="B54">
        <v>0</v>
      </c>
      <c r="C54">
        <v>0</v>
      </c>
      <c r="D54">
        <v>0</v>
      </c>
      <c r="E54">
        <v>0</v>
      </c>
      <c r="F54" s="61">
        <v>0</v>
      </c>
      <c r="P54" t="s">
        <v>8</v>
      </c>
      <c r="Q54">
        <f t="shared" ref="Q54:U54" si="2">Q46*-1</f>
        <v>-3.1286597128974902</v>
      </c>
      <c r="R54">
        <f t="shared" si="2"/>
        <v>-4.06216638419908</v>
      </c>
      <c r="S54">
        <f t="shared" si="2"/>
        <v>-7.3896365190059505</v>
      </c>
      <c r="T54">
        <f t="shared" si="2"/>
        <v>-4.8510693524072801</v>
      </c>
      <c r="U54">
        <f t="shared" si="2"/>
        <v>-3.7203238215945</v>
      </c>
    </row>
    <row r="55" spans="1:49" x14ac:dyDescent="0.4">
      <c r="A55" s="60" t="s">
        <v>8</v>
      </c>
      <c r="B55">
        <v>0</v>
      </c>
      <c r="C55">
        <v>0</v>
      </c>
      <c r="D55">
        <v>0</v>
      </c>
      <c r="E55">
        <v>0</v>
      </c>
      <c r="F55" s="61">
        <v>0</v>
      </c>
      <c r="P55" t="s">
        <v>9</v>
      </c>
      <c r="Q55">
        <f t="shared" ref="Q55:U55" si="3">Q47*-1</f>
        <v>-14.1588392248439</v>
      </c>
      <c r="R55">
        <f t="shared" si="3"/>
        <v>-12.425654638580401</v>
      </c>
      <c r="S55">
        <f t="shared" si="3"/>
        <v>-28.340548750762398</v>
      </c>
      <c r="T55">
        <f t="shared" si="3"/>
        <v>-24.481123220949897</v>
      </c>
      <c r="U55">
        <f t="shared" si="3"/>
        <v>-22.2945785526551</v>
      </c>
    </row>
    <row r="56" spans="1:49" x14ac:dyDescent="0.4">
      <c r="A56" s="60" t="s">
        <v>9</v>
      </c>
      <c r="B56">
        <v>0</v>
      </c>
      <c r="C56">
        <v>0</v>
      </c>
      <c r="D56">
        <v>0</v>
      </c>
      <c r="E56">
        <v>0</v>
      </c>
      <c r="F56" s="61">
        <v>0</v>
      </c>
    </row>
    <row r="57" spans="1:49" x14ac:dyDescent="0.4">
      <c r="A57" s="60"/>
      <c r="F57" s="61"/>
    </row>
    <row r="58" spans="1:49" x14ac:dyDescent="0.4">
      <c r="A58" s="62" t="s">
        <v>13</v>
      </c>
      <c r="F58" s="61"/>
    </row>
    <row r="59" spans="1:49" x14ac:dyDescent="0.4">
      <c r="A59" s="60"/>
      <c r="B59" t="s">
        <v>4</v>
      </c>
      <c r="C59" t="s">
        <v>0</v>
      </c>
      <c r="D59" t="s">
        <v>1</v>
      </c>
      <c r="E59" t="s">
        <v>2</v>
      </c>
      <c r="F59" s="61" t="s">
        <v>5</v>
      </c>
      <c r="AS59" s="81" t="s">
        <v>97</v>
      </c>
    </row>
    <row r="60" spans="1:49" x14ac:dyDescent="0.4">
      <c r="A60" s="60" t="s">
        <v>6</v>
      </c>
      <c r="B60">
        <v>-1.6795929999999999</v>
      </c>
      <c r="C60">
        <v>-2.8340000000000001E-3</v>
      </c>
      <c r="D60">
        <v>-1.763277</v>
      </c>
      <c r="E60">
        <v>-1.1813419999999999</v>
      </c>
      <c r="F60" s="61">
        <v>-1.991868</v>
      </c>
      <c r="K60" t="s">
        <v>93</v>
      </c>
      <c r="AJ60" t="s">
        <v>96</v>
      </c>
    </row>
    <row r="61" spans="1:49" ht="15" thickBot="1" x14ac:dyDescent="0.45">
      <c r="A61" s="60" t="s">
        <v>7</v>
      </c>
      <c r="B61">
        <v>-1.95008</v>
      </c>
      <c r="C61">
        <v>-8.9524000000000006E-2</v>
      </c>
      <c r="D61">
        <v>0.39155000000000001</v>
      </c>
      <c r="E61">
        <v>-9.2814999999999995E-2</v>
      </c>
      <c r="F61" s="61">
        <v>0.439301</v>
      </c>
      <c r="K61" t="s">
        <v>94</v>
      </c>
      <c r="T61" t="s">
        <v>95</v>
      </c>
      <c r="AA61" s="79"/>
      <c r="AB61" s="79" t="s">
        <v>94</v>
      </c>
      <c r="AC61" s="79"/>
      <c r="AD61" s="79"/>
      <c r="AE61" s="79"/>
      <c r="AF61" s="79"/>
      <c r="AG61" s="79"/>
      <c r="AH61" s="79"/>
      <c r="AS61" t="s">
        <v>95</v>
      </c>
    </row>
    <row r="62" spans="1:49" x14ac:dyDescent="0.4">
      <c r="A62" s="60" t="s">
        <v>8</v>
      </c>
      <c r="B62">
        <v>-1.5030239999999999</v>
      </c>
      <c r="C62">
        <v>0.39704400000000001</v>
      </c>
      <c r="D62">
        <v>0.85076300000000005</v>
      </c>
      <c r="E62">
        <v>-1.5963999999999999E-2</v>
      </c>
      <c r="F62" s="61">
        <v>1.1919690000000001</v>
      </c>
      <c r="K62" s="76"/>
      <c r="L62" s="77" t="s">
        <v>16</v>
      </c>
      <c r="M62" s="77" t="s">
        <v>17</v>
      </c>
      <c r="N62" s="58" t="s">
        <v>13</v>
      </c>
      <c r="O62" s="58" t="s">
        <v>52</v>
      </c>
      <c r="P62" s="58" t="s">
        <v>91</v>
      </c>
      <c r="Q62" s="58" t="s">
        <v>92</v>
      </c>
      <c r="R62" s="59" t="s">
        <v>89</v>
      </c>
      <c r="U62" s="2" t="s">
        <v>16</v>
      </c>
      <c r="V62" s="2" t="s">
        <v>17</v>
      </c>
      <c r="W62" t="s">
        <v>13</v>
      </c>
      <c r="X62" t="s">
        <v>52</v>
      </c>
      <c r="Y62" t="s">
        <v>91</v>
      </c>
      <c r="AA62" s="79"/>
      <c r="AB62" s="80" t="s">
        <v>16</v>
      </c>
      <c r="AC62" s="80" t="s">
        <v>17</v>
      </c>
      <c r="AD62" s="79" t="s">
        <v>13</v>
      </c>
      <c r="AE62" s="79" t="s">
        <v>52</v>
      </c>
      <c r="AF62" s="79" t="s">
        <v>91</v>
      </c>
      <c r="AG62" s="79" t="s">
        <v>92</v>
      </c>
      <c r="AH62" s="79" t="s">
        <v>89</v>
      </c>
      <c r="AJ62" t="s">
        <v>15</v>
      </c>
      <c r="AS62" s="2" t="s">
        <v>16</v>
      </c>
      <c r="AT62" s="2" t="s">
        <v>17</v>
      </c>
      <c r="AU62" t="s">
        <v>13</v>
      </c>
      <c r="AV62" t="s">
        <v>52</v>
      </c>
      <c r="AW62" t="s">
        <v>91</v>
      </c>
    </row>
    <row r="63" spans="1:49" x14ac:dyDescent="0.4">
      <c r="A63" s="60" t="s">
        <v>9</v>
      </c>
      <c r="B63">
        <v>-2.103863</v>
      </c>
      <c r="C63">
        <v>-0.78949400000000003</v>
      </c>
      <c r="D63">
        <v>-0.11319</v>
      </c>
      <c r="E63">
        <v>0.31865500000000002</v>
      </c>
      <c r="F63" s="61">
        <v>2.9045709999999998</v>
      </c>
      <c r="K63" s="60">
        <v>1</v>
      </c>
      <c r="L63" t="s">
        <v>84</v>
      </c>
      <c r="M63" t="s">
        <v>22</v>
      </c>
      <c r="N63" s="75">
        <v>-0.68223870610000004</v>
      </c>
      <c r="O63" s="75">
        <v>0</v>
      </c>
      <c r="P63" s="75">
        <v>-0.72836108219999995</v>
      </c>
      <c r="Q63" s="75">
        <v>-0.54613933299999995</v>
      </c>
      <c r="R63" s="82">
        <v>5.5835091050000001E-2</v>
      </c>
      <c r="T63">
        <v>1</v>
      </c>
      <c r="U63" t="s">
        <v>84</v>
      </c>
      <c r="V63" t="s">
        <v>22</v>
      </c>
      <c r="W63">
        <v>-0.68223870610000004</v>
      </c>
      <c r="X63">
        <v>0</v>
      </c>
      <c r="Y63">
        <v>-0.7283610827</v>
      </c>
      <c r="AA63" s="79">
        <v>1</v>
      </c>
      <c r="AB63" s="79" t="s">
        <v>84</v>
      </c>
      <c r="AC63" s="79" t="s">
        <v>22</v>
      </c>
      <c r="AD63" s="79">
        <v>-2.361827694</v>
      </c>
      <c r="AE63" s="79">
        <v>0</v>
      </c>
      <c r="AF63" s="79">
        <v>1.0250919169999999</v>
      </c>
      <c r="AG63" s="79">
        <v>-3.126144305</v>
      </c>
      <c r="AH63" s="79">
        <v>-1.624820511</v>
      </c>
      <c r="AJ63" t="s">
        <v>16</v>
      </c>
      <c r="AK63" t="s">
        <v>17</v>
      </c>
      <c r="AL63" t="s">
        <v>18</v>
      </c>
      <c r="AM63" t="s">
        <v>19</v>
      </c>
      <c r="AN63" t="s">
        <v>20</v>
      </c>
      <c r="AR63">
        <v>1</v>
      </c>
      <c r="AS63" t="s">
        <v>84</v>
      </c>
      <c r="AT63" t="s">
        <v>22</v>
      </c>
      <c r="AU63">
        <v>-2.3618277079999999</v>
      </c>
      <c r="AV63">
        <v>0</v>
      </c>
      <c r="AW63">
        <v>1.0250919169999999</v>
      </c>
    </row>
    <row r="64" spans="1:49" x14ac:dyDescent="0.4">
      <c r="A64" s="60"/>
      <c r="F64" s="61"/>
      <c r="K64" s="60">
        <v>2</v>
      </c>
      <c r="L64" t="s">
        <v>84</v>
      </c>
      <c r="M64" t="s">
        <v>23</v>
      </c>
      <c r="N64" s="75">
        <v>-0.31646029520000002</v>
      </c>
      <c r="O64" s="75">
        <v>0</v>
      </c>
      <c r="P64" s="75">
        <v>-0.68086033170000004</v>
      </c>
      <c r="Q64" s="75">
        <v>-0.66875314720000001</v>
      </c>
      <c r="R64" s="82">
        <v>-5.2135730919999999</v>
      </c>
      <c r="T64">
        <v>2</v>
      </c>
      <c r="U64" t="s">
        <v>84</v>
      </c>
      <c r="V64" t="s">
        <v>23</v>
      </c>
      <c r="W64">
        <v>-0.31646029079999999</v>
      </c>
      <c r="X64">
        <v>0</v>
      </c>
      <c r="Y64">
        <v>-0.68086032699999999</v>
      </c>
      <c r="AA64" s="79">
        <v>2</v>
      </c>
      <c r="AB64" s="79" t="s">
        <v>84</v>
      </c>
      <c r="AC64" s="79" t="s">
        <v>23</v>
      </c>
      <c r="AD64" s="79">
        <v>-2.2665362949999999</v>
      </c>
      <c r="AE64" s="79">
        <v>0</v>
      </c>
      <c r="AF64" s="79">
        <v>1.838719668</v>
      </c>
      <c r="AG64" s="79">
        <v>-2.8687581469999999</v>
      </c>
      <c r="AH64" s="79">
        <v>-6.7123456020000001</v>
      </c>
      <c r="AJ64" t="s">
        <v>29</v>
      </c>
      <c r="AK64" t="s">
        <v>22</v>
      </c>
      <c r="AL64">
        <v>0</v>
      </c>
      <c r="AM64">
        <v>0.91792636749102297</v>
      </c>
      <c r="AN64">
        <v>-3.9113520296685902</v>
      </c>
      <c r="AR64">
        <v>2</v>
      </c>
      <c r="AS64" t="s">
        <v>84</v>
      </c>
      <c r="AT64" t="s">
        <v>23</v>
      </c>
      <c r="AU64">
        <v>-2.266536307</v>
      </c>
      <c r="AV64">
        <v>0</v>
      </c>
      <c r="AW64">
        <v>1.8387196770000001</v>
      </c>
    </row>
    <row r="65" spans="1:49" x14ac:dyDescent="0.4">
      <c r="A65" s="62"/>
      <c r="F65" s="61"/>
      <c r="K65" s="60">
        <v>3</v>
      </c>
      <c r="L65" t="s">
        <v>84</v>
      </c>
      <c r="M65" t="s">
        <v>24</v>
      </c>
      <c r="N65" s="75">
        <v>-0.51136418569999997</v>
      </c>
      <c r="O65" s="75">
        <v>0</v>
      </c>
      <c r="P65" s="75">
        <v>-0.25136644870000002</v>
      </c>
      <c r="Q65" s="75">
        <v>-0.39703834319999998</v>
      </c>
      <c r="R65" s="82">
        <v>-5.7042218919999996</v>
      </c>
      <c r="T65">
        <v>3</v>
      </c>
      <c r="U65" t="s">
        <v>84</v>
      </c>
      <c r="V65" t="s">
        <v>24</v>
      </c>
      <c r="W65">
        <v>-0.51136418610000001</v>
      </c>
      <c r="X65">
        <v>0</v>
      </c>
      <c r="Y65">
        <v>-0.25136644520000001</v>
      </c>
      <c r="AA65" s="79">
        <v>3</v>
      </c>
      <c r="AB65" s="79" t="s">
        <v>84</v>
      </c>
      <c r="AC65" s="79" t="s">
        <v>24</v>
      </c>
      <c r="AD65" s="79">
        <v>-2.014384186</v>
      </c>
      <c r="AE65" s="79">
        <v>0</v>
      </c>
      <c r="AF65" s="79">
        <v>3.8555335510000002</v>
      </c>
      <c r="AG65" s="79">
        <v>-3.5970433430000002</v>
      </c>
      <c r="AH65" s="79">
        <v>-8.8328838709999999</v>
      </c>
      <c r="AJ65" t="s">
        <v>29</v>
      </c>
      <c r="AK65" t="s">
        <v>23</v>
      </c>
      <c r="AL65">
        <v>0</v>
      </c>
      <c r="AM65">
        <v>0.57424822885928095</v>
      </c>
      <c r="AN65">
        <v>-1.5220544328657799</v>
      </c>
      <c r="AR65">
        <v>3</v>
      </c>
      <c r="AS65" t="s">
        <v>84</v>
      </c>
      <c r="AT65" t="s">
        <v>24</v>
      </c>
      <c r="AU65">
        <v>-2.014384186</v>
      </c>
      <c r="AV65">
        <v>0</v>
      </c>
      <c r="AW65">
        <v>3.8555335460000002</v>
      </c>
    </row>
    <row r="66" spans="1:49" x14ac:dyDescent="0.4">
      <c r="A66" s="60"/>
      <c r="F66" s="61"/>
      <c r="K66" s="78">
        <v>4</v>
      </c>
      <c r="L66" s="2" t="s">
        <v>84</v>
      </c>
      <c r="M66" s="2" t="s">
        <v>25</v>
      </c>
      <c r="N66" s="83">
        <v>-0.42139248610000002</v>
      </c>
      <c r="O66" s="83">
        <v>0</v>
      </c>
      <c r="P66" s="83">
        <v>-9.7683241869999993</v>
      </c>
      <c r="Q66" s="83">
        <v>-0.4381882218</v>
      </c>
      <c r="R66" s="84">
        <v>3.6246798660000001</v>
      </c>
      <c r="T66">
        <v>4</v>
      </c>
      <c r="U66" t="s">
        <v>84</v>
      </c>
      <c r="V66" s="2" t="s">
        <v>25</v>
      </c>
      <c r="W66">
        <v>-0.42065292910000002</v>
      </c>
      <c r="X66">
        <v>0</v>
      </c>
      <c r="Y66">
        <v>-7.6064670870000004</v>
      </c>
      <c r="AA66" s="79">
        <v>4</v>
      </c>
      <c r="AB66" s="79" t="s">
        <v>84</v>
      </c>
      <c r="AC66" s="80" t="s">
        <v>25</v>
      </c>
      <c r="AD66" s="79">
        <v>-2.52599296</v>
      </c>
      <c r="AE66" s="79">
        <v>0</v>
      </c>
      <c r="AF66" s="79">
        <v>19.331211809999999</v>
      </c>
      <c r="AG66" s="79">
        <v>-4.8386668479999999</v>
      </c>
      <c r="AH66" s="79">
        <v>-11.10178765</v>
      </c>
      <c r="AJ66" t="s">
        <v>29</v>
      </c>
      <c r="AK66" t="s">
        <v>24</v>
      </c>
      <c r="AL66">
        <v>0</v>
      </c>
      <c r="AM66">
        <v>3.5068598215944999</v>
      </c>
      <c r="AN66">
        <v>0.121550917277839</v>
      </c>
      <c r="AR66">
        <v>4</v>
      </c>
      <c r="AS66" t="s">
        <v>84</v>
      </c>
      <c r="AT66" s="2" t="s">
        <v>25</v>
      </c>
      <c r="AU66">
        <v>-2.52599296</v>
      </c>
      <c r="AV66">
        <v>0</v>
      </c>
      <c r="AW66">
        <v>19.331211799999998</v>
      </c>
    </row>
    <row r="67" spans="1:49" x14ac:dyDescent="0.4">
      <c r="A67" s="60"/>
      <c r="F67" s="61"/>
      <c r="K67" s="60">
        <v>5</v>
      </c>
      <c r="L67" t="s">
        <v>0</v>
      </c>
      <c r="M67" t="s">
        <v>22</v>
      </c>
      <c r="N67" s="75">
        <v>-1.884078914</v>
      </c>
      <c r="O67" s="75">
        <v>0</v>
      </c>
      <c r="P67" s="75">
        <v>-1.9101389280000001</v>
      </c>
      <c r="Q67" s="75">
        <v>-1.5968687660000001</v>
      </c>
      <c r="R67" s="82">
        <v>2.6816548409999998</v>
      </c>
      <c r="T67">
        <v>5</v>
      </c>
      <c r="U67" t="s">
        <v>0</v>
      </c>
      <c r="V67" t="s">
        <v>22</v>
      </c>
      <c r="W67">
        <v>-1.884078887</v>
      </c>
      <c r="X67">
        <v>0</v>
      </c>
      <c r="Y67">
        <v>-1.910138922</v>
      </c>
      <c r="AA67" s="79">
        <v>5</v>
      </c>
      <c r="AB67" s="79" t="s">
        <v>0</v>
      </c>
      <c r="AC67" s="79" t="s">
        <v>22</v>
      </c>
      <c r="AD67" s="79">
        <v>-1.8869129360000001</v>
      </c>
      <c r="AE67" s="79">
        <v>0</v>
      </c>
      <c r="AF67" s="79">
        <v>1.7032570730000001</v>
      </c>
      <c r="AG67" s="79">
        <v>-3.0968636369999998</v>
      </c>
      <c r="AH67" s="79">
        <v>-0.55720115910000001</v>
      </c>
      <c r="AJ67" t="s">
        <v>29</v>
      </c>
      <c r="AK67" t="s">
        <v>25</v>
      </c>
      <c r="AL67">
        <v>0</v>
      </c>
      <c r="AM67">
        <v>22.081114552655102</v>
      </c>
      <c r="AN67">
        <v>1.8112318693045399</v>
      </c>
      <c r="AR67">
        <v>5</v>
      </c>
      <c r="AS67" t="s">
        <v>0</v>
      </c>
      <c r="AT67" t="s">
        <v>22</v>
      </c>
      <c r="AU67">
        <v>-1.8869129410000001</v>
      </c>
      <c r="AV67">
        <v>0</v>
      </c>
      <c r="AW67">
        <v>1.703257069</v>
      </c>
    </row>
    <row r="68" spans="1:49" x14ac:dyDescent="0.4">
      <c r="A68" s="60"/>
      <c r="F68" s="61"/>
      <c r="K68" s="60">
        <v>6</v>
      </c>
      <c r="L68" t="s">
        <v>0</v>
      </c>
      <c r="M68" t="s">
        <v>23</v>
      </c>
      <c r="N68" s="75">
        <v>-1.265421981</v>
      </c>
      <c r="O68" s="75">
        <v>0</v>
      </c>
      <c r="P68" s="75">
        <v>-1.5236474529999999</v>
      </c>
      <c r="Q68" s="75">
        <v>-1.543470852</v>
      </c>
      <c r="R68" s="82">
        <v>-4.4095230709999997</v>
      </c>
      <c r="T68">
        <v>6</v>
      </c>
      <c r="U68" t="s">
        <v>0</v>
      </c>
      <c r="V68" t="s">
        <v>23</v>
      </c>
      <c r="W68">
        <v>-1.2654219790000001</v>
      </c>
      <c r="X68">
        <v>0</v>
      </c>
      <c r="Y68">
        <v>-1.5236474550000001</v>
      </c>
      <c r="AA68" s="79">
        <v>6</v>
      </c>
      <c r="AB68" s="79" t="s">
        <v>0</v>
      </c>
      <c r="AC68" s="79" t="s">
        <v>23</v>
      </c>
      <c r="AD68" s="79">
        <v>-1.354945981</v>
      </c>
      <c r="AE68" s="79">
        <v>0</v>
      </c>
      <c r="AF68" s="79">
        <v>2.6645355469999998</v>
      </c>
      <c r="AG68" s="79">
        <v>-2.043470852</v>
      </c>
      <c r="AH68" s="79">
        <v>-7.3889910700000003</v>
      </c>
      <c r="AJ68" t="s">
        <v>26</v>
      </c>
      <c r="AK68" t="s">
        <v>22</v>
      </c>
      <c r="AL68">
        <v>0</v>
      </c>
      <c r="AM68">
        <v>3.0253910173520802</v>
      </c>
      <c r="AN68">
        <v>-0.50968094475538595</v>
      </c>
      <c r="AR68">
        <v>6</v>
      </c>
      <c r="AS68" t="s">
        <v>0</v>
      </c>
      <c r="AT68" t="s">
        <v>23</v>
      </c>
      <c r="AU68">
        <v>-1.354945982</v>
      </c>
      <c r="AV68">
        <v>0</v>
      </c>
      <c r="AW68">
        <v>2.6645355460000002</v>
      </c>
    </row>
    <row r="69" spans="1:49" x14ac:dyDescent="0.4">
      <c r="A69" s="60"/>
      <c r="F69" s="61"/>
      <c r="K69" s="60">
        <v>7</v>
      </c>
      <c r="L69" t="s">
        <v>0</v>
      </c>
      <c r="M69" t="s">
        <v>24</v>
      </c>
      <c r="N69" s="75">
        <v>-1.456422036</v>
      </c>
      <c r="O69" s="75">
        <v>0</v>
      </c>
      <c r="P69" s="75">
        <v>-0.92397318569999998</v>
      </c>
      <c r="Q69" s="75">
        <v>-1.6276130799999999</v>
      </c>
      <c r="R69" s="82">
        <v>-22.532665359999999</v>
      </c>
      <c r="T69">
        <v>7</v>
      </c>
      <c r="U69" t="s">
        <v>0</v>
      </c>
      <c r="V69" t="s">
        <v>24</v>
      </c>
      <c r="W69">
        <v>-1.456422012</v>
      </c>
      <c r="X69">
        <v>0</v>
      </c>
      <c r="Y69">
        <v>-0.92397292080000004</v>
      </c>
      <c r="AA69" s="79">
        <v>7</v>
      </c>
      <c r="AB69" s="79" t="s">
        <v>0</v>
      </c>
      <c r="AC69" s="79" t="s">
        <v>24</v>
      </c>
      <c r="AD69" s="79">
        <v>-1.059378036</v>
      </c>
      <c r="AE69" s="79">
        <v>0</v>
      </c>
      <c r="AF69" s="79">
        <v>4.2933068150000002</v>
      </c>
      <c r="AG69" s="79">
        <v>-2.6276130790000001</v>
      </c>
      <c r="AH69" s="79">
        <v>-28.413743790000002</v>
      </c>
      <c r="AJ69" t="s">
        <v>26</v>
      </c>
      <c r="AK69" t="s">
        <v>23</v>
      </c>
      <c r="AL69">
        <v>0</v>
      </c>
      <c r="AM69">
        <v>2.7660019755444001</v>
      </c>
      <c r="AN69">
        <v>-0.63736334610415202</v>
      </c>
      <c r="AR69">
        <v>7</v>
      </c>
      <c r="AS69" t="s">
        <v>0</v>
      </c>
      <c r="AT69" t="s">
        <v>24</v>
      </c>
      <c r="AU69">
        <v>-1.0593780939999999</v>
      </c>
      <c r="AV69">
        <v>0</v>
      </c>
      <c r="AW69">
        <v>4.2933068829999996</v>
      </c>
    </row>
    <row r="70" spans="1:49" x14ac:dyDescent="0.4">
      <c r="A70" s="60"/>
      <c r="C70" s="2"/>
      <c r="D70" s="2"/>
      <c r="E70" s="2"/>
      <c r="F70" s="61"/>
      <c r="K70" s="78">
        <v>8</v>
      </c>
      <c r="L70" s="2" t="s">
        <v>0</v>
      </c>
      <c r="M70" s="2" t="s">
        <v>25</v>
      </c>
      <c r="N70" s="83">
        <v>-1.2981537649999999</v>
      </c>
      <c r="O70" s="83">
        <v>0</v>
      </c>
      <c r="P70" s="83">
        <v>-9.9490028230000007</v>
      </c>
      <c r="Q70" s="83">
        <v>-2.4559799930000001</v>
      </c>
      <c r="R70" s="84">
        <v>-2.3955193119999998</v>
      </c>
      <c r="T70">
        <v>8</v>
      </c>
      <c r="U70" t="s">
        <v>0</v>
      </c>
      <c r="V70" s="2" t="s">
        <v>25</v>
      </c>
      <c r="W70">
        <v>-1.2981537649999999</v>
      </c>
      <c r="X70">
        <v>0</v>
      </c>
      <c r="Y70">
        <v>-21.19360665</v>
      </c>
      <c r="AA70" s="79">
        <v>8</v>
      </c>
      <c r="AB70" s="79" t="s">
        <v>0</v>
      </c>
      <c r="AC70" s="80" t="s">
        <v>25</v>
      </c>
      <c r="AD70" s="79">
        <v>-2.0876537650000002</v>
      </c>
      <c r="AE70" s="79">
        <v>0</v>
      </c>
      <c r="AF70" s="79">
        <v>-10.65932606</v>
      </c>
      <c r="AG70" s="79">
        <v>-3.9559749929999999</v>
      </c>
      <c r="AH70" s="79">
        <v>-14.821179300000001</v>
      </c>
      <c r="AJ70" t="s">
        <v>26</v>
      </c>
      <c r="AK70" t="s">
        <v>24</v>
      </c>
      <c r="AL70">
        <v>0</v>
      </c>
      <c r="AM70">
        <v>3.84870238419908</v>
      </c>
      <c r="AN70">
        <v>-0.134606839955835</v>
      </c>
      <c r="AR70">
        <v>8</v>
      </c>
      <c r="AS70" t="s">
        <v>0</v>
      </c>
      <c r="AT70" s="2" t="s">
        <v>25</v>
      </c>
      <c r="AU70">
        <v>-2.0876537650000002</v>
      </c>
      <c r="AV70">
        <v>0</v>
      </c>
      <c r="AW70">
        <v>-9.5192005670000004</v>
      </c>
    </row>
    <row r="71" spans="1:49" x14ac:dyDescent="0.4">
      <c r="A71" s="60"/>
      <c r="F71" s="61"/>
      <c r="K71" s="60">
        <v>9</v>
      </c>
      <c r="L71" t="s">
        <v>85</v>
      </c>
      <c r="M71" t="s">
        <v>22</v>
      </c>
      <c r="N71" s="75">
        <v>-1.641666614</v>
      </c>
      <c r="O71" s="75">
        <v>0</v>
      </c>
      <c r="P71" s="75">
        <v>-0.68492864279999999</v>
      </c>
      <c r="Q71" s="75">
        <v>-31.637678659999999</v>
      </c>
      <c r="R71" s="82">
        <v>0.44622590410000001</v>
      </c>
      <c r="T71">
        <v>9</v>
      </c>
      <c r="U71" t="s">
        <v>85</v>
      </c>
      <c r="V71" t="s">
        <v>22</v>
      </c>
      <c r="W71">
        <v>-1.6416665939999999</v>
      </c>
      <c r="X71">
        <v>0</v>
      </c>
      <c r="Y71">
        <v>-0.68492864269999998</v>
      </c>
      <c r="AA71" s="79">
        <v>9</v>
      </c>
      <c r="AB71" s="79" t="s">
        <v>85</v>
      </c>
      <c r="AC71" s="79" t="s">
        <v>22</v>
      </c>
      <c r="AD71" s="79">
        <v>-3.4049456139999998</v>
      </c>
      <c r="AE71" s="79">
        <v>0</v>
      </c>
      <c r="AF71" s="79">
        <v>0.76192335720000004</v>
      </c>
      <c r="AG71" s="79">
        <v>-29.291137840000001</v>
      </c>
      <c r="AH71" s="79">
        <v>-0.89048409589999999</v>
      </c>
      <c r="AJ71" t="s">
        <v>26</v>
      </c>
      <c r="AK71" t="s">
        <v>25</v>
      </c>
      <c r="AL71">
        <v>0</v>
      </c>
      <c r="AM71">
        <v>12.212190638580401</v>
      </c>
      <c r="AN71">
        <v>-1.3201793950424701</v>
      </c>
      <c r="AR71">
        <v>9</v>
      </c>
      <c r="AS71" t="s">
        <v>85</v>
      </c>
      <c r="AT71" t="s">
        <v>22</v>
      </c>
      <c r="AU71">
        <v>-3.4049456089999999</v>
      </c>
      <c r="AV71">
        <v>0</v>
      </c>
      <c r="AW71">
        <v>0.76192335720000004</v>
      </c>
    </row>
    <row r="72" spans="1:49" x14ac:dyDescent="0.4">
      <c r="A72" s="62" t="s">
        <v>10</v>
      </c>
      <c r="F72" s="61"/>
      <c r="K72" s="60">
        <v>10</v>
      </c>
      <c r="L72" t="s">
        <v>85</v>
      </c>
      <c r="M72" t="s">
        <v>23</v>
      </c>
      <c r="N72" s="75">
        <v>-3.263450282</v>
      </c>
      <c r="O72" s="75">
        <v>0</v>
      </c>
      <c r="P72" s="75">
        <v>-0.89452118349999998</v>
      </c>
      <c r="Q72" s="75">
        <v>-35.837450060000002</v>
      </c>
      <c r="R72" s="82">
        <v>-2.3709948459999999</v>
      </c>
      <c r="T72">
        <v>10</v>
      </c>
      <c r="U72" t="s">
        <v>85</v>
      </c>
      <c r="V72" t="s">
        <v>23</v>
      </c>
      <c r="W72">
        <v>-3.263450282</v>
      </c>
      <c r="X72">
        <v>0</v>
      </c>
      <c r="Y72">
        <v>-0.8945211837</v>
      </c>
      <c r="AA72" s="79">
        <v>10</v>
      </c>
      <c r="AB72" s="79" t="s">
        <v>85</v>
      </c>
      <c r="AC72" s="79" t="s">
        <v>23</v>
      </c>
      <c r="AD72" s="79">
        <v>-2.8719002819999999</v>
      </c>
      <c r="AE72" s="79">
        <v>0</v>
      </c>
      <c r="AF72" s="79">
        <v>2.8470788159999998</v>
      </c>
      <c r="AG72" s="79">
        <v>-27.210704920000001</v>
      </c>
      <c r="AH72" s="79">
        <v>-4.4067648459999997</v>
      </c>
      <c r="AJ72" t="s">
        <v>27</v>
      </c>
      <c r="AK72" t="s">
        <v>22</v>
      </c>
      <c r="AL72">
        <v>0</v>
      </c>
      <c r="AM72">
        <v>1.1232417054147099</v>
      </c>
      <c r="AN72">
        <v>-4.3683594954520002</v>
      </c>
      <c r="AR72">
        <v>10</v>
      </c>
      <c r="AS72" t="s">
        <v>85</v>
      </c>
      <c r="AT72" t="s">
        <v>23</v>
      </c>
      <c r="AU72">
        <v>-2.8719002570000001</v>
      </c>
      <c r="AV72">
        <v>0</v>
      </c>
      <c r="AW72">
        <v>2.8470788250000001</v>
      </c>
    </row>
    <row r="73" spans="1:49" x14ac:dyDescent="0.4">
      <c r="A73" s="60"/>
      <c r="B73" t="s">
        <v>4</v>
      </c>
      <c r="C73" t="s">
        <v>0</v>
      </c>
      <c r="D73" t="s">
        <v>1</v>
      </c>
      <c r="E73" t="s">
        <v>2</v>
      </c>
      <c r="F73" s="61" t="s">
        <v>5</v>
      </c>
      <c r="K73" s="60">
        <v>11</v>
      </c>
      <c r="L73" t="s">
        <v>85</v>
      </c>
      <c r="M73" t="s">
        <v>24</v>
      </c>
      <c r="N73" s="75">
        <v>-2.483516662</v>
      </c>
      <c r="O73" s="75">
        <v>0</v>
      </c>
      <c r="P73" s="75">
        <v>-5.5783926089999998E-2</v>
      </c>
      <c r="Q73" s="75">
        <v>-36.073969650000002</v>
      </c>
      <c r="R73" s="82">
        <v>0.15855897930000001</v>
      </c>
      <c r="T73">
        <v>11</v>
      </c>
      <c r="U73" t="s">
        <v>85</v>
      </c>
      <c r="V73" t="s">
        <v>24</v>
      </c>
      <c r="W73">
        <v>-2.483516668</v>
      </c>
      <c r="X73">
        <v>0</v>
      </c>
      <c r="Y73">
        <v>-5.5783925310000003E-2</v>
      </c>
      <c r="AA73" s="79">
        <v>11</v>
      </c>
      <c r="AB73" s="79" t="s">
        <v>85</v>
      </c>
      <c r="AC73" s="79" t="s">
        <v>24</v>
      </c>
      <c r="AD73" s="79">
        <v>-1.632746662</v>
      </c>
      <c r="AE73" s="79">
        <v>0</v>
      </c>
      <c r="AF73" s="79">
        <v>9.0292460739999996</v>
      </c>
      <c r="AG73" s="79">
        <v>-31.747817059999999</v>
      </c>
      <c r="AH73" s="79">
        <v>-7.2310810209999996</v>
      </c>
      <c r="AJ73" t="s">
        <v>27</v>
      </c>
      <c r="AK73" t="s">
        <v>23</v>
      </c>
      <c r="AL73">
        <v>0</v>
      </c>
      <c r="AM73">
        <v>1.8223039075103999</v>
      </c>
      <c r="AN73">
        <v>-2.3125988349470501</v>
      </c>
      <c r="AR73">
        <v>11</v>
      </c>
      <c r="AS73" t="s">
        <v>85</v>
      </c>
      <c r="AT73" t="s">
        <v>24</v>
      </c>
      <c r="AU73">
        <v>-1.632746681</v>
      </c>
      <c r="AV73">
        <v>0</v>
      </c>
      <c r="AW73">
        <v>9.0292460729999995</v>
      </c>
    </row>
    <row r="74" spans="1:49" x14ac:dyDescent="0.4">
      <c r="A74" s="60" t="s">
        <v>6</v>
      </c>
      <c r="B74">
        <v>1.753458</v>
      </c>
      <c r="C74">
        <v>3.6134010000000001</v>
      </c>
      <c r="D74">
        <v>1.4468529999999999</v>
      </c>
      <c r="E74">
        <v>2.4114589999999998</v>
      </c>
      <c r="F74" s="61">
        <v>1.3148979999999999</v>
      </c>
      <c r="K74" s="78">
        <v>12</v>
      </c>
      <c r="L74" s="2" t="s">
        <v>85</v>
      </c>
      <c r="M74" s="2" t="s">
        <v>25</v>
      </c>
      <c r="N74" s="83">
        <v>-3.8700269820000002</v>
      </c>
      <c r="O74" s="83">
        <v>0</v>
      </c>
      <c r="P74" s="83">
        <v>-1.382016084</v>
      </c>
      <c r="Q74" s="83">
        <v>-13.737796469999999</v>
      </c>
      <c r="R74" s="84">
        <v>14.60979624</v>
      </c>
      <c r="T74">
        <v>12</v>
      </c>
      <c r="U74" t="s">
        <v>85</v>
      </c>
      <c r="V74" s="2" t="s">
        <v>25</v>
      </c>
      <c r="W74">
        <v>-3.816665821</v>
      </c>
      <c r="X74">
        <v>0</v>
      </c>
      <c r="Y74">
        <v>-0.74021136470000004</v>
      </c>
      <c r="AA74" s="79">
        <v>12</v>
      </c>
      <c r="AB74" s="79" t="s">
        <v>85</v>
      </c>
      <c r="AC74" s="80" t="s">
        <v>25</v>
      </c>
      <c r="AD74" s="79">
        <v>-4.0413601379999999</v>
      </c>
      <c r="AE74" s="79">
        <v>0</v>
      </c>
      <c r="AF74" s="79">
        <v>36.48965862</v>
      </c>
      <c r="AG74" s="79">
        <v>-41.303780570000001</v>
      </c>
      <c r="AH74" s="79">
        <v>-18.667766319999998</v>
      </c>
      <c r="AJ74" t="s">
        <v>27</v>
      </c>
      <c r="AK74" t="s">
        <v>24</v>
      </c>
      <c r="AL74">
        <v>0</v>
      </c>
      <c r="AM74">
        <v>7.1761725190059504</v>
      </c>
      <c r="AN74">
        <v>-0.98359224950253299</v>
      </c>
      <c r="AR74">
        <v>12</v>
      </c>
      <c r="AS74" t="s">
        <v>85</v>
      </c>
      <c r="AT74" s="2" t="s">
        <v>25</v>
      </c>
      <c r="AU74">
        <v>-4.041360139</v>
      </c>
      <c r="AV74">
        <v>0</v>
      </c>
      <c r="AW74">
        <v>36.48965862</v>
      </c>
    </row>
    <row r="75" spans="1:49" x14ac:dyDescent="0.4">
      <c r="A75" s="60" t="s">
        <v>7</v>
      </c>
      <c r="B75">
        <v>2.5195799999999999</v>
      </c>
      <c r="C75">
        <v>4.188186</v>
      </c>
      <c r="D75">
        <v>3.7415989999999999</v>
      </c>
      <c r="E75">
        <v>3.4288699999999999</v>
      </c>
      <c r="F75" s="61">
        <v>2.2664089999999999</v>
      </c>
      <c r="K75" s="60">
        <v>13</v>
      </c>
      <c r="L75" t="s">
        <v>86</v>
      </c>
      <c r="M75" t="s">
        <v>22</v>
      </c>
      <c r="N75" s="75">
        <v>-2.287055031</v>
      </c>
      <c r="O75" s="75">
        <v>0</v>
      </c>
      <c r="P75" s="75">
        <v>-1.854625086</v>
      </c>
      <c r="Q75" s="75">
        <v>-25.73312812</v>
      </c>
      <c r="R75" s="82">
        <v>0.63319247680000001</v>
      </c>
      <c r="T75">
        <v>13</v>
      </c>
      <c r="U75" t="s">
        <v>86</v>
      </c>
      <c r="V75" t="s">
        <v>22</v>
      </c>
      <c r="W75">
        <v>-2.287055032</v>
      </c>
      <c r="X75">
        <v>0</v>
      </c>
      <c r="Y75">
        <v>-1.854625086</v>
      </c>
      <c r="AA75" s="79">
        <v>13</v>
      </c>
      <c r="AB75" s="79" t="s">
        <v>86</v>
      </c>
      <c r="AC75" s="79" t="s">
        <v>22</v>
      </c>
      <c r="AD75" s="79">
        <v>-3.4683930310000002</v>
      </c>
      <c r="AE75" s="79">
        <v>0</v>
      </c>
      <c r="AF75" s="79">
        <v>0.55683291420000003</v>
      </c>
      <c r="AG75" s="79">
        <v>-29.179545990000001</v>
      </c>
      <c r="AH75" s="79">
        <v>-1.260642523</v>
      </c>
      <c r="AJ75" t="s">
        <v>27</v>
      </c>
      <c r="AK75" t="s">
        <v>25</v>
      </c>
      <c r="AL75">
        <v>0</v>
      </c>
      <c r="AM75">
        <v>28.1270847507624</v>
      </c>
      <c r="AN75">
        <v>-2.1985747868460499</v>
      </c>
      <c r="AR75">
        <v>13</v>
      </c>
      <c r="AS75" t="s">
        <v>86</v>
      </c>
      <c r="AT75" t="s">
        <v>22</v>
      </c>
      <c r="AU75">
        <v>-3.4683930310000002</v>
      </c>
      <c r="AV75">
        <v>0</v>
      </c>
      <c r="AW75">
        <v>0.55683291420000003</v>
      </c>
    </row>
    <row r="76" spans="1:49" x14ac:dyDescent="0.4">
      <c r="A76" s="60" t="s">
        <v>8</v>
      </c>
      <c r="B76">
        <v>4.1069040000000001</v>
      </c>
      <c r="C76">
        <v>5.2172770000000002</v>
      </c>
      <c r="D76">
        <v>9.0850059999999999</v>
      </c>
      <c r="E76">
        <v>6.4515269999999996</v>
      </c>
      <c r="F76" s="61">
        <v>5.1419370000000004</v>
      </c>
      <c r="K76" s="60">
        <v>14</v>
      </c>
      <c r="L76" t="s">
        <v>86</v>
      </c>
      <c r="M76" t="s">
        <v>23</v>
      </c>
      <c r="N76" s="75">
        <v>-2.4917554659999999</v>
      </c>
      <c r="O76" s="75">
        <v>0</v>
      </c>
      <c r="P76" s="75">
        <v>-1.397319975</v>
      </c>
      <c r="Q76" s="75">
        <v>-34.137112379999998</v>
      </c>
      <c r="R76" s="82">
        <v>-4.4980783390000001</v>
      </c>
      <c r="T76">
        <v>14</v>
      </c>
      <c r="U76" t="s">
        <v>86</v>
      </c>
      <c r="V76" t="s">
        <v>23</v>
      </c>
      <c r="W76">
        <v>-2.4917554659999999</v>
      </c>
      <c r="X76">
        <v>0</v>
      </c>
      <c r="Y76">
        <v>-1.397319975</v>
      </c>
      <c r="AA76" s="79">
        <v>14</v>
      </c>
      <c r="AB76" s="79" t="s">
        <v>86</v>
      </c>
      <c r="AC76" s="79" t="s">
        <v>23</v>
      </c>
      <c r="AD76" s="79">
        <v>-2.584565467</v>
      </c>
      <c r="AE76" s="79">
        <v>0</v>
      </c>
      <c r="AF76" s="79">
        <v>2.031550024</v>
      </c>
      <c r="AG76" s="79">
        <v>-23.195030450000001</v>
      </c>
      <c r="AH76" s="79">
        <v>-6.2775303569999998</v>
      </c>
      <c r="AJ76" t="s">
        <v>28</v>
      </c>
      <c r="AK76" t="s">
        <v>22</v>
      </c>
      <c r="AL76">
        <v>0</v>
      </c>
      <c r="AM76">
        <v>1.68036972606988</v>
      </c>
      <c r="AN76">
        <v>-2.9217645092764002</v>
      </c>
      <c r="AR76">
        <v>14</v>
      </c>
      <c r="AS76" t="s">
        <v>86</v>
      </c>
      <c r="AT76" t="s">
        <v>23</v>
      </c>
      <c r="AU76">
        <v>-2.5845654840000001</v>
      </c>
      <c r="AV76">
        <v>0</v>
      </c>
      <c r="AW76">
        <v>2.0315500329999998</v>
      </c>
    </row>
    <row r="77" spans="1:49" x14ac:dyDescent="0.4">
      <c r="A77" s="60" t="s">
        <v>9</v>
      </c>
      <c r="B77">
        <v>2.6990020000000001</v>
      </c>
      <c r="C77">
        <v>9.8848979999999997</v>
      </c>
      <c r="D77">
        <v>3.706839</v>
      </c>
      <c r="E77">
        <v>3.7950699999999999</v>
      </c>
      <c r="F77" s="61">
        <v>5.2839919999999996</v>
      </c>
      <c r="K77" s="60">
        <v>15</v>
      </c>
      <c r="L77" t="s">
        <v>86</v>
      </c>
      <c r="M77" t="s">
        <v>24</v>
      </c>
      <c r="N77" s="75">
        <v>-2.3181839499999999</v>
      </c>
      <c r="O77" s="75">
        <v>0</v>
      </c>
      <c r="P77" s="75">
        <v>-0.48161347059999998</v>
      </c>
      <c r="Q77" s="75">
        <v>-26.025576900000001</v>
      </c>
      <c r="R77" s="82">
        <v>-4.2416752830000002</v>
      </c>
      <c r="T77">
        <v>15</v>
      </c>
      <c r="U77" t="s">
        <v>86</v>
      </c>
      <c r="V77" t="s">
        <v>24</v>
      </c>
      <c r="W77">
        <v>-2.318183951</v>
      </c>
      <c r="X77">
        <v>0</v>
      </c>
      <c r="Y77">
        <v>-0.48161345960000002</v>
      </c>
      <c r="AA77" s="79">
        <v>15</v>
      </c>
      <c r="AB77" s="79" t="s">
        <v>86</v>
      </c>
      <c r="AC77" s="79" t="s">
        <v>24</v>
      </c>
      <c r="AD77" s="79">
        <v>-2.3341439500000001</v>
      </c>
      <c r="AE77" s="79">
        <v>0</v>
      </c>
      <c r="AF77" s="79">
        <v>5.9698865300000001</v>
      </c>
      <c r="AG77" s="79">
        <v>-35.939370719999999</v>
      </c>
      <c r="AH77" s="79">
        <v>-9.0927452469999999</v>
      </c>
      <c r="AJ77" t="s">
        <v>28</v>
      </c>
      <c r="AK77" t="s">
        <v>23</v>
      </c>
      <c r="AL77">
        <v>0</v>
      </c>
      <c r="AM77">
        <v>1.5659924364634501</v>
      </c>
      <c r="AN77">
        <v>-1.83718780942754</v>
      </c>
      <c r="AR77">
        <v>15</v>
      </c>
      <c r="AS77" t="s">
        <v>86</v>
      </c>
      <c r="AT77" t="s">
        <v>24</v>
      </c>
      <c r="AU77">
        <v>-2.3341439500000001</v>
      </c>
      <c r="AV77">
        <v>0</v>
      </c>
      <c r="AW77">
        <v>5.9698865300000001</v>
      </c>
    </row>
    <row r="78" spans="1:49" x14ac:dyDescent="0.4">
      <c r="A78" s="60"/>
      <c r="F78" s="61"/>
      <c r="K78" s="78">
        <v>16</v>
      </c>
      <c r="L78" s="2" t="s">
        <v>86</v>
      </c>
      <c r="M78" s="2" t="s">
        <v>25</v>
      </c>
      <c r="N78" s="83">
        <v>-2.4415448500000001</v>
      </c>
      <c r="O78" s="83">
        <v>0</v>
      </c>
      <c r="P78" s="83">
        <v>-14.549174020000001</v>
      </c>
      <c r="Q78" s="83">
        <v>-35.268667139999998</v>
      </c>
      <c r="R78" s="84">
        <v>-43.318065769999997</v>
      </c>
      <c r="T78">
        <v>16</v>
      </c>
      <c r="U78" t="s">
        <v>86</v>
      </c>
      <c r="V78" s="2" t="s">
        <v>25</v>
      </c>
      <c r="W78">
        <v>-2.4415448500000001</v>
      </c>
      <c r="X78">
        <v>0</v>
      </c>
      <c r="Y78">
        <v>-1.6593348670000001</v>
      </c>
      <c r="AA78" s="79">
        <v>16</v>
      </c>
      <c r="AB78" s="79" t="s">
        <v>86</v>
      </c>
      <c r="AC78" s="80" t="s">
        <v>25</v>
      </c>
      <c r="AD78" s="79">
        <v>-2.1228948499999998</v>
      </c>
      <c r="AE78" s="79">
        <v>0</v>
      </c>
      <c r="AF78" s="79">
        <v>6.82055392</v>
      </c>
      <c r="AG78" s="79">
        <v>-37.847618709999999</v>
      </c>
      <c r="AH78" s="79">
        <v>-31.086533979999999</v>
      </c>
      <c r="AJ78" t="s">
        <v>28</v>
      </c>
      <c r="AK78" t="s">
        <v>24</v>
      </c>
      <c r="AL78">
        <v>0</v>
      </c>
      <c r="AM78">
        <v>4.63760535240728</v>
      </c>
      <c r="AN78">
        <v>-1.27749166862941</v>
      </c>
      <c r="AR78">
        <v>16</v>
      </c>
      <c r="AS78" t="s">
        <v>86</v>
      </c>
      <c r="AT78" s="2" t="s">
        <v>25</v>
      </c>
      <c r="AU78">
        <v>-2.1228948499999998</v>
      </c>
      <c r="AV78">
        <v>0</v>
      </c>
      <c r="AW78">
        <v>5.7564267899999999</v>
      </c>
    </row>
    <row r="79" spans="1:49" x14ac:dyDescent="0.4">
      <c r="A79" s="62" t="s">
        <v>11</v>
      </c>
      <c r="F79" s="61"/>
      <c r="K79" s="60">
        <v>17</v>
      </c>
      <c r="L79" t="s">
        <v>87</v>
      </c>
      <c r="M79" t="s">
        <v>22</v>
      </c>
      <c r="N79" s="75">
        <v>-1.912912052</v>
      </c>
      <c r="O79" s="75">
        <v>0</v>
      </c>
      <c r="P79" s="75">
        <v>-1.13321943</v>
      </c>
      <c r="Q79" s="75">
        <v>-28.897640119999998</v>
      </c>
      <c r="R79" s="82">
        <v>-0.66595545840000003</v>
      </c>
      <c r="T79">
        <v>17</v>
      </c>
      <c r="U79" t="s">
        <v>87</v>
      </c>
      <c r="V79" t="s">
        <v>22</v>
      </c>
      <c r="W79">
        <v>-1.9129120369999999</v>
      </c>
      <c r="X79">
        <v>0</v>
      </c>
      <c r="Y79">
        <v>-1.13321943</v>
      </c>
      <c r="AA79" s="79">
        <v>17</v>
      </c>
      <c r="AB79" s="79" t="s">
        <v>87</v>
      </c>
      <c r="AC79" s="79" t="s">
        <v>22</v>
      </c>
      <c r="AD79" s="79">
        <v>-3.9047840520000001</v>
      </c>
      <c r="AE79" s="79">
        <v>0</v>
      </c>
      <c r="AF79" s="79">
        <v>0.1816740697</v>
      </c>
      <c r="AG79" s="79">
        <v>-30.36113585</v>
      </c>
      <c r="AH79" s="79">
        <v>-1.7973454579999999</v>
      </c>
      <c r="AJ79" t="s">
        <v>28</v>
      </c>
      <c r="AK79" t="s">
        <v>25</v>
      </c>
      <c r="AL79">
        <v>0</v>
      </c>
      <c r="AM79">
        <v>24.267659220949898</v>
      </c>
      <c r="AN79">
        <v>-0.980201304134657</v>
      </c>
      <c r="AR79">
        <v>17</v>
      </c>
      <c r="AS79" t="s">
        <v>87</v>
      </c>
      <c r="AT79" t="s">
        <v>22</v>
      </c>
      <c r="AU79">
        <v>-3.9047840520000001</v>
      </c>
      <c r="AV79">
        <v>0</v>
      </c>
      <c r="AW79">
        <v>0.1816740697</v>
      </c>
    </row>
    <row r="80" spans="1:49" x14ac:dyDescent="0.4">
      <c r="A80" s="60"/>
      <c r="B80" t="s">
        <v>4</v>
      </c>
      <c r="C80" t="s">
        <v>0</v>
      </c>
      <c r="D80" t="s">
        <v>1</v>
      </c>
      <c r="E80" t="s">
        <v>2</v>
      </c>
      <c r="F80" s="61" t="s">
        <v>5</v>
      </c>
      <c r="K80" s="60">
        <v>18</v>
      </c>
      <c r="L80" t="s">
        <v>87</v>
      </c>
      <c r="M80" t="s">
        <v>23</v>
      </c>
      <c r="N80" s="75">
        <v>-3.025229398</v>
      </c>
      <c r="O80" s="75">
        <v>0</v>
      </c>
      <c r="P80" s="75">
        <v>-0.94455104769999998</v>
      </c>
      <c r="Q80" s="75">
        <v>-34.358444679999998</v>
      </c>
      <c r="R80" s="82">
        <v>-6.0456573799999997</v>
      </c>
      <c r="T80">
        <v>18</v>
      </c>
      <c r="U80" t="s">
        <v>87</v>
      </c>
      <c r="V80" t="s">
        <v>23</v>
      </c>
      <c r="W80">
        <v>-3.025229387</v>
      </c>
      <c r="X80">
        <v>0</v>
      </c>
      <c r="Y80">
        <v>-0.94455105610000001</v>
      </c>
      <c r="AA80" s="79">
        <v>18</v>
      </c>
      <c r="AB80" s="79" t="s">
        <v>87</v>
      </c>
      <c r="AC80" s="79" t="s">
        <v>23</v>
      </c>
      <c r="AD80" s="79">
        <v>-2.5859293980000002</v>
      </c>
      <c r="AE80" s="79">
        <v>0</v>
      </c>
      <c r="AF80" s="79">
        <v>1.3218589519999999</v>
      </c>
      <c r="AG80" s="79">
        <v>-35.576964490000002</v>
      </c>
      <c r="AH80" s="79">
        <v>-6.8333693799999997</v>
      </c>
      <c r="AJ80" t="s">
        <v>21</v>
      </c>
      <c r="AK80" t="s">
        <v>22</v>
      </c>
      <c r="AL80">
        <v>0</v>
      </c>
      <c r="AM80">
        <v>1.46718712389059</v>
      </c>
      <c r="AN80">
        <v>-1.87621055344976</v>
      </c>
      <c r="AR80">
        <v>18</v>
      </c>
      <c r="AS80" t="s">
        <v>87</v>
      </c>
      <c r="AT80" t="s">
        <v>23</v>
      </c>
      <c r="AU80">
        <v>-2.5859294020000001</v>
      </c>
      <c r="AV80">
        <v>0</v>
      </c>
      <c r="AW80">
        <v>1.3218589540000001</v>
      </c>
    </row>
    <row r="81" spans="1:50" x14ac:dyDescent="0.4">
      <c r="A81" s="60" t="s">
        <v>6</v>
      </c>
      <c r="B81">
        <v>-1.6806511238905899</v>
      </c>
      <c r="C81">
        <v>-3.2388550173520803</v>
      </c>
      <c r="D81">
        <v>-1.33670570541471</v>
      </c>
      <c r="E81">
        <v>-1.8938337260698801</v>
      </c>
      <c r="F81" s="61">
        <v>-1.1313903674910231</v>
      </c>
      <c r="K81" s="60">
        <v>19</v>
      </c>
      <c r="L81" t="s">
        <v>87</v>
      </c>
      <c r="M81" t="s">
        <v>24</v>
      </c>
      <c r="N81" s="75">
        <v>-2.498280726</v>
      </c>
      <c r="O81" s="75">
        <v>0</v>
      </c>
      <c r="P81" s="75">
        <v>0.34845665749999999</v>
      </c>
      <c r="Q81" s="75">
        <v>-34.301926080000001</v>
      </c>
      <c r="R81" s="82">
        <v>-30.074909259999998</v>
      </c>
      <c r="T81">
        <v>19</v>
      </c>
      <c r="U81" t="s">
        <v>87</v>
      </c>
      <c r="V81" t="s">
        <v>24</v>
      </c>
      <c r="W81">
        <v>-2.498280726</v>
      </c>
      <c r="X81">
        <v>0</v>
      </c>
      <c r="Y81">
        <v>0.34845665799999997</v>
      </c>
      <c r="AA81" s="79">
        <v>19</v>
      </c>
      <c r="AB81" s="79" t="s">
        <v>87</v>
      </c>
      <c r="AC81" s="79" t="s">
        <v>24</v>
      </c>
      <c r="AD81" s="79">
        <v>-1.306310726</v>
      </c>
      <c r="AE81" s="79">
        <v>0</v>
      </c>
      <c r="AF81" s="79">
        <v>5.4903566579999996</v>
      </c>
      <c r="AG81" s="79">
        <v>-35.62119723</v>
      </c>
      <c r="AH81" s="79">
        <v>-35.121930570000004</v>
      </c>
      <c r="AJ81" t="s">
        <v>21</v>
      </c>
      <c r="AK81" t="s">
        <v>23</v>
      </c>
      <c r="AL81">
        <v>0</v>
      </c>
      <c r="AM81">
        <v>1.2853111532845201</v>
      </c>
      <c r="AN81">
        <v>-2.18796292742701</v>
      </c>
      <c r="AR81">
        <v>19</v>
      </c>
      <c r="AS81" t="s">
        <v>87</v>
      </c>
      <c r="AT81" t="s">
        <v>24</v>
      </c>
      <c r="AU81">
        <v>-1.3063107389999999</v>
      </c>
      <c r="AV81">
        <v>0</v>
      </c>
      <c r="AW81">
        <v>5.4903566990000003</v>
      </c>
    </row>
    <row r="82" spans="1:50" ht="15" thickBot="1" x14ac:dyDescent="0.45">
      <c r="A82" s="60" t="s">
        <v>7</v>
      </c>
      <c r="B82">
        <v>-1.4987751532845199</v>
      </c>
      <c r="C82">
        <v>-2.9794659755444002</v>
      </c>
      <c r="D82">
        <v>-2.0357679075104</v>
      </c>
      <c r="E82">
        <v>-1.77945643646345</v>
      </c>
      <c r="F82" s="61">
        <v>-0.78771222885928094</v>
      </c>
      <c r="K82" s="63">
        <v>20</v>
      </c>
      <c r="L82" s="64" t="s">
        <v>87</v>
      </c>
      <c r="M82" s="64" t="s">
        <v>25</v>
      </c>
      <c r="N82" s="85">
        <v>-2.242960117</v>
      </c>
      <c r="O82" s="85">
        <v>0</v>
      </c>
      <c r="P82" s="85">
        <v>0.68287505130000004</v>
      </c>
      <c r="Q82" s="85">
        <v>-11.363868999999999</v>
      </c>
      <c r="R82" s="86">
        <v>10.93073104</v>
      </c>
      <c r="T82">
        <v>20</v>
      </c>
      <c r="U82" t="s">
        <v>87</v>
      </c>
      <c r="V82" t="s">
        <v>25</v>
      </c>
      <c r="W82">
        <v>-2.2336860970000001</v>
      </c>
      <c r="X82">
        <v>0</v>
      </c>
      <c r="Y82">
        <v>-1.4348560180000001</v>
      </c>
      <c r="AA82" s="79">
        <v>20</v>
      </c>
      <c r="AB82" s="79" t="s">
        <v>87</v>
      </c>
      <c r="AC82" s="79" t="s">
        <v>25</v>
      </c>
      <c r="AD82" s="79">
        <v>0.6522114564</v>
      </c>
      <c r="AE82" s="79">
        <v>0</v>
      </c>
      <c r="AF82" s="79">
        <v>30.305821980000001</v>
      </c>
      <c r="AG82" s="79">
        <v>-34.274869539999997</v>
      </c>
      <c r="AH82" s="79">
        <v>-34.556676070000002</v>
      </c>
      <c r="AJ82" t="s">
        <v>21</v>
      </c>
      <c r="AK82" t="s">
        <v>24</v>
      </c>
      <c r="AL82">
        <v>0</v>
      </c>
      <c r="AM82">
        <v>2.9151957128974901</v>
      </c>
      <c r="AN82">
        <v>-1.71885259859893</v>
      </c>
      <c r="AR82">
        <v>20</v>
      </c>
      <c r="AS82" t="s">
        <v>87</v>
      </c>
      <c r="AT82" t="s">
        <v>25</v>
      </c>
      <c r="AU82">
        <v>0.65221145650000001</v>
      </c>
      <c r="AV82">
        <v>0</v>
      </c>
      <c r="AW82">
        <v>30.305821980000001</v>
      </c>
    </row>
    <row r="83" spans="1:50" x14ac:dyDescent="0.4">
      <c r="A83" s="60" t="s">
        <v>8</v>
      </c>
      <c r="B83">
        <v>-3.1286597128974902</v>
      </c>
      <c r="C83">
        <v>-4.06216638419908</v>
      </c>
      <c r="D83">
        <v>-7.3896365190059505</v>
      </c>
      <c r="E83">
        <v>-4.8510693524072801</v>
      </c>
      <c r="F83" s="61">
        <v>-3.7203238215945</v>
      </c>
      <c r="AJ83" t="s">
        <v>21</v>
      </c>
      <c r="AK83" t="s">
        <v>25</v>
      </c>
      <c r="AL83">
        <v>0</v>
      </c>
      <c r="AM83">
        <v>13.9453752248439</v>
      </c>
      <c r="AN83">
        <v>-2.3375085402500502</v>
      </c>
    </row>
    <row r="84" spans="1:50" ht="15" thickBot="1" x14ac:dyDescent="0.45">
      <c r="A84" s="60" t="s">
        <v>9</v>
      </c>
      <c r="B84">
        <v>-14.1588392248439</v>
      </c>
      <c r="C84">
        <v>-12.425654638580401</v>
      </c>
      <c r="D84">
        <v>-28.340548750762398</v>
      </c>
      <c r="E84">
        <v>-24.481123220949897</v>
      </c>
      <c r="F84" s="61">
        <v>-22.2945785526551</v>
      </c>
    </row>
    <row r="85" spans="1:50" x14ac:dyDescent="0.4">
      <c r="K85" s="57" t="s">
        <v>3</v>
      </c>
      <c r="L85" s="58"/>
      <c r="M85" s="58"/>
      <c r="N85" s="58"/>
      <c r="O85" s="58"/>
      <c r="P85" s="59"/>
      <c r="T85" s="57" t="s">
        <v>3</v>
      </c>
      <c r="U85" s="58"/>
      <c r="V85" s="58"/>
      <c r="W85" s="58"/>
      <c r="X85" s="58"/>
      <c r="Y85" s="59"/>
      <c r="AA85" s="57" t="s">
        <v>3</v>
      </c>
      <c r="AB85" s="58"/>
      <c r="AC85" s="58"/>
      <c r="AD85" s="58"/>
      <c r="AE85" s="58"/>
      <c r="AF85" s="59"/>
      <c r="AJ85" s="57" t="s">
        <v>3</v>
      </c>
      <c r="AK85" s="58"/>
      <c r="AL85" s="58"/>
      <c r="AM85" s="58"/>
      <c r="AN85" s="58"/>
      <c r="AO85" s="59"/>
      <c r="AS85" s="57" t="s">
        <v>3</v>
      </c>
      <c r="AT85" s="58"/>
      <c r="AU85" s="58"/>
      <c r="AV85" s="58"/>
      <c r="AW85" s="58"/>
      <c r="AX85" s="59"/>
    </row>
    <row r="86" spans="1:50" x14ac:dyDescent="0.4">
      <c r="A86" s="62" t="s">
        <v>80</v>
      </c>
      <c r="F86" s="61"/>
      <c r="K86" s="60"/>
      <c r="L86" t="s">
        <v>4</v>
      </c>
      <c r="M86" t="s">
        <v>0</v>
      </c>
      <c r="N86" t="s">
        <v>1</v>
      </c>
      <c r="O86" t="s">
        <v>2</v>
      </c>
      <c r="P86" s="61" t="s">
        <v>5</v>
      </c>
      <c r="T86" s="60"/>
      <c r="U86" t="s">
        <v>4</v>
      </c>
      <c r="V86" t="s">
        <v>0</v>
      </c>
      <c r="W86" t="s">
        <v>1</v>
      </c>
      <c r="X86" t="s">
        <v>2</v>
      </c>
      <c r="Y86" s="61" t="s">
        <v>5</v>
      </c>
      <c r="AA86" s="60"/>
      <c r="AB86" t="s">
        <v>4</v>
      </c>
      <c r="AC86" t="s">
        <v>0</v>
      </c>
      <c r="AD86" t="s">
        <v>1</v>
      </c>
      <c r="AE86" t="s">
        <v>2</v>
      </c>
      <c r="AF86" s="61" t="s">
        <v>5</v>
      </c>
      <c r="AJ86" s="60"/>
      <c r="AK86" t="s">
        <v>4</v>
      </c>
      <c r="AL86" t="s">
        <v>0</v>
      </c>
      <c r="AM86" t="s">
        <v>1</v>
      </c>
      <c r="AN86" t="s">
        <v>2</v>
      </c>
      <c r="AO86" s="61" t="s">
        <v>5</v>
      </c>
      <c r="AS86" s="60"/>
      <c r="AT86" t="s">
        <v>4</v>
      </c>
      <c r="AU86" t="s">
        <v>0</v>
      </c>
      <c r="AV86" t="s">
        <v>1</v>
      </c>
      <c r="AW86" t="s">
        <v>2</v>
      </c>
      <c r="AX86" s="61" t="s">
        <v>5</v>
      </c>
    </row>
    <row r="87" spans="1:50" x14ac:dyDescent="0.4">
      <c r="A87" s="60"/>
      <c r="B87" t="s">
        <v>4</v>
      </c>
      <c r="C87" t="s">
        <v>0</v>
      </c>
      <c r="D87" t="s">
        <v>1</v>
      </c>
      <c r="E87" t="s">
        <v>2</v>
      </c>
      <c r="F87" s="61" t="s">
        <v>5</v>
      </c>
      <c r="K87" s="60" t="s">
        <v>6</v>
      </c>
      <c r="L87">
        <v>0</v>
      </c>
      <c r="M87">
        <v>0</v>
      </c>
      <c r="N87">
        <v>0</v>
      </c>
      <c r="O87">
        <v>0</v>
      </c>
      <c r="P87">
        <v>0</v>
      </c>
      <c r="T87" s="60" t="s">
        <v>6</v>
      </c>
      <c r="U87">
        <v>0</v>
      </c>
      <c r="V87">
        <v>0</v>
      </c>
      <c r="W87">
        <v>0</v>
      </c>
      <c r="X87">
        <v>0</v>
      </c>
      <c r="Y87">
        <v>0</v>
      </c>
      <c r="AA87" s="60" t="s">
        <v>6</v>
      </c>
      <c r="AB87">
        <v>0</v>
      </c>
      <c r="AC87">
        <v>0</v>
      </c>
      <c r="AD87">
        <v>0</v>
      </c>
      <c r="AE87">
        <v>0</v>
      </c>
      <c r="AF87">
        <v>0</v>
      </c>
      <c r="AJ87" s="60" t="s">
        <v>6</v>
      </c>
      <c r="AK87">
        <v>0</v>
      </c>
      <c r="AL87">
        <v>0</v>
      </c>
      <c r="AM87">
        <v>0</v>
      </c>
      <c r="AN87">
        <v>0</v>
      </c>
      <c r="AO87">
        <v>0</v>
      </c>
      <c r="AS87" s="60" t="s">
        <v>6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4">
      <c r="A88" s="60" t="s">
        <v>6</v>
      </c>
      <c r="B88">
        <v>-2.58</v>
      </c>
      <c r="C88">
        <v>-1.5</v>
      </c>
      <c r="D88">
        <v>0</v>
      </c>
      <c r="E88">
        <v>0</v>
      </c>
      <c r="F88">
        <v>0</v>
      </c>
      <c r="K88" s="60" t="s">
        <v>7</v>
      </c>
      <c r="L88">
        <v>0</v>
      </c>
      <c r="M88">
        <v>0</v>
      </c>
      <c r="N88">
        <v>0</v>
      </c>
      <c r="O88">
        <v>0</v>
      </c>
      <c r="P88">
        <v>0</v>
      </c>
      <c r="T88" s="60" t="s">
        <v>7</v>
      </c>
      <c r="U88">
        <v>0</v>
      </c>
      <c r="V88">
        <v>0</v>
      </c>
      <c r="W88">
        <v>0</v>
      </c>
      <c r="X88">
        <v>0</v>
      </c>
      <c r="Y88">
        <v>0</v>
      </c>
      <c r="AA88" s="60" t="s">
        <v>7</v>
      </c>
      <c r="AB88">
        <v>0</v>
      </c>
      <c r="AC88">
        <v>0</v>
      </c>
      <c r="AD88">
        <v>0</v>
      </c>
      <c r="AE88">
        <v>0</v>
      </c>
      <c r="AF88">
        <v>0</v>
      </c>
      <c r="AJ88" s="60" t="s">
        <v>7</v>
      </c>
      <c r="AK88">
        <v>0</v>
      </c>
      <c r="AL88">
        <v>0</v>
      </c>
      <c r="AM88">
        <v>0</v>
      </c>
      <c r="AN88">
        <v>0</v>
      </c>
      <c r="AO88">
        <v>0</v>
      </c>
      <c r="AS88" s="60" t="s">
        <v>7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4">
      <c r="A89" s="60" t="s">
        <v>7</v>
      </c>
      <c r="B89">
        <v>-2.2000000000000002</v>
      </c>
      <c r="C89">
        <v>-0.5</v>
      </c>
      <c r="D89">
        <v>0</v>
      </c>
      <c r="E89">
        <v>0</v>
      </c>
      <c r="F89">
        <v>0</v>
      </c>
      <c r="K89" s="60" t="s">
        <v>8</v>
      </c>
      <c r="L89">
        <v>0</v>
      </c>
      <c r="M89">
        <v>0</v>
      </c>
      <c r="N89">
        <v>0</v>
      </c>
      <c r="O89">
        <v>0</v>
      </c>
      <c r="P89">
        <v>0</v>
      </c>
      <c r="T89" s="60" t="s">
        <v>8</v>
      </c>
      <c r="U89">
        <v>0</v>
      </c>
      <c r="V89">
        <v>0</v>
      </c>
      <c r="W89">
        <v>0</v>
      </c>
      <c r="X89">
        <v>0</v>
      </c>
      <c r="Y89">
        <v>0</v>
      </c>
      <c r="AA89" s="60" t="s">
        <v>8</v>
      </c>
      <c r="AB89">
        <v>0</v>
      </c>
      <c r="AC89">
        <v>0</v>
      </c>
      <c r="AD89">
        <v>0</v>
      </c>
      <c r="AE89">
        <v>0</v>
      </c>
      <c r="AF89">
        <v>0</v>
      </c>
      <c r="AJ89" s="60" t="s">
        <v>8</v>
      </c>
      <c r="AK89">
        <v>0</v>
      </c>
      <c r="AL89">
        <v>0</v>
      </c>
      <c r="AM89">
        <v>0</v>
      </c>
      <c r="AN89">
        <v>0</v>
      </c>
      <c r="AO89">
        <v>0</v>
      </c>
      <c r="AS89" s="60" t="s">
        <v>8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4">
      <c r="A90" s="60" t="s">
        <v>8</v>
      </c>
      <c r="B90">
        <v>-3.2</v>
      </c>
      <c r="C90">
        <v>-1</v>
      </c>
      <c r="D90">
        <v>0</v>
      </c>
      <c r="E90">
        <v>0</v>
      </c>
      <c r="F90">
        <v>0</v>
      </c>
      <c r="K90" s="60" t="s">
        <v>9</v>
      </c>
      <c r="L90">
        <v>0</v>
      </c>
      <c r="M90">
        <v>0</v>
      </c>
      <c r="N90">
        <v>0</v>
      </c>
      <c r="O90">
        <v>0</v>
      </c>
      <c r="P90">
        <v>0</v>
      </c>
      <c r="T90" s="60" t="s">
        <v>9</v>
      </c>
      <c r="U90">
        <v>0</v>
      </c>
      <c r="V90">
        <v>0</v>
      </c>
      <c r="W90">
        <v>0</v>
      </c>
      <c r="X90">
        <v>0</v>
      </c>
      <c r="Y90">
        <v>0</v>
      </c>
      <c r="AA90" s="60" t="s">
        <v>9</v>
      </c>
      <c r="AB90">
        <v>0</v>
      </c>
      <c r="AC90">
        <v>0</v>
      </c>
      <c r="AD90">
        <v>0</v>
      </c>
      <c r="AE90">
        <v>0</v>
      </c>
      <c r="AF90">
        <v>0</v>
      </c>
      <c r="AJ90" s="60" t="s">
        <v>9</v>
      </c>
      <c r="AK90">
        <v>0</v>
      </c>
      <c r="AL90">
        <v>0</v>
      </c>
      <c r="AM90">
        <v>0</v>
      </c>
      <c r="AN90">
        <v>0</v>
      </c>
      <c r="AO90">
        <v>0</v>
      </c>
      <c r="AS90" s="60" t="s">
        <v>9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ht="15" thickBot="1" x14ac:dyDescent="0.45">
      <c r="A91" s="63" t="s">
        <v>9</v>
      </c>
      <c r="B91" s="64">
        <v>-4.4000000000000004</v>
      </c>
      <c r="C91" s="64">
        <v>-1.5</v>
      </c>
      <c r="D91" s="64">
        <v>0</v>
      </c>
      <c r="E91" s="64">
        <v>0</v>
      </c>
      <c r="F91" s="64">
        <v>0</v>
      </c>
      <c r="K91" s="60"/>
      <c r="P91" s="61"/>
      <c r="T91" s="60"/>
      <c r="Y91" s="61"/>
      <c r="AA91" s="60"/>
      <c r="AF91" s="61"/>
      <c r="AJ91" s="60"/>
      <c r="AO91" s="61"/>
      <c r="AS91" s="60"/>
      <c r="AX91" s="61"/>
    </row>
    <row r="92" spans="1:50" x14ac:dyDescent="0.4">
      <c r="K92" s="62" t="s">
        <v>13</v>
      </c>
      <c r="P92" s="61"/>
      <c r="T92" s="62" t="s">
        <v>13</v>
      </c>
      <c r="Y92" s="61"/>
      <c r="AA92" s="62" t="s">
        <v>13</v>
      </c>
      <c r="AF92" s="61"/>
      <c r="AJ92" s="62" t="s">
        <v>13</v>
      </c>
      <c r="AO92" s="61"/>
      <c r="AS92" s="62" t="s">
        <v>13</v>
      </c>
      <c r="AX92" s="61"/>
    </row>
    <row r="93" spans="1:50" x14ac:dyDescent="0.4">
      <c r="K93" s="60"/>
      <c r="L93" t="s">
        <v>4</v>
      </c>
      <c r="M93" t="s">
        <v>0</v>
      </c>
      <c r="N93" t="s">
        <v>1</v>
      </c>
      <c r="O93" t="s">
        <v>2</v>
      </c>
      <c r="P93" s="61" t="s">
        <v>5</v>
      </c>
      <c r="T93" s="60"/>
      <c r="U93" t="s">
        <v>4</v>
      </c>
      <c r="V93" t="s">
        <v>0</v>
      </c>
      <c r="W93" t="s">
        <v>1</v>
      </c>
      <c r="X93" t="s">
        <v>2</v>
      </c>
      <c r="Y93" s="61" t="s">
        <v>5</v>
      </c>
      <c r="AA93" s="60"/>
      <c r="AB93" t="s">
        <v>4</v>
      </c>
      <c r="AC93" t="s">
        <v>0</v>
      </c>
      <c r="AD93" t="s">
        <v>1</v>
      </c>
      <c r="AE93" t="s">
        <v>2</v>
      </c>
      <c r="AF93" s="61" t="s">
        <v>5</v>
      </c>
      <c r="AJ93" s="60"/>
      <c r="AK93" t="s">
        <v>4</v>
      </c>
      <c r="AL93" t="s">
        <v>0</v>
      </c>
      <c r="AM93" t="s">
        <v>1</v>
      </c>
      <c r="AN93" t="s">
        <v>2</v>
      </c>
      <c r="AO93" s="61" t="s">
        <v>5</v>
      </c>
      <c r="AS93" s="60"/>
      <c r="AT93" t="s">
        <v>4</v>
      </c>
      <c r="AU93" t="s">
        <v>0</v>
      </c>
      <c r="AV93" t="s">
        <v>1</v>
      </c>
      <c r="AW93" t="s">
        <v>2</v>
      </c>
      <c r="AX93" s="61" t="s">
        <v>5</v>
      </c>
    </row>
    <row r="94" spans="1:50" x14ac:dyDescent="0.4">
      <c r="K94" s="60" t="s">
        <v>6</v>
      </c>
      <c r="L94">
        <v>-0.68223870610000004</v>
      </c>
      <c r="M94">
        <v>-1.884078914</v>
      </c>
      <c r="N94">
        <v>-1.641666614</v>
      </c>
      <c r="O94">
        <v>-2.287055031</v>
      </c>
      <c r="P94">
        <v>-1.912912052</v>
      </c>
      <c r="T94" s="60" t="s">
        <v>6</v>
      </c>
      <c r="U94" cm="1">
        <f t="array" ref="U94:U97">W63:W66</f>
        <v>-0.68223870610000004</v>
      </c>
      <c r="V94" cm="1">
        <f t="array" ref="V94:V97">W67:W70</f>
        <v>-1.884078887</v>
      </c>
      <c r="W94" cm="1">
        <f t="array" ref="W94:W97">W71:W74</f>
        <v>-1.6416665939999999</v>
      </c>
      <c r="X94" cm="1">
        <f t="array" ref="X94:X97">W75:W78</f>
        <v>-2.287055032</v>
      </c>
      <c r="Y94" cm="1">
        <f t="array" ref="Y94:Y97">W79:W82</f>
        <v>-1.9129120369999999</v>
      </c>
      <c r="AA94" s="60" t="s">
        <v>6</v>
      </c>
      <c r="AB94" cm="1">
        <f t="array" ref="AB94:AB97">AD63:AD66</f>
        <v>-2.361827694</v>
      </c>
      <c r="AC94" cm="1">
        <f t="array" ref="AC94:AC97">AD67:AD70</f>
        <v>-1.8869129360000001</v>
      </c>
      <c r="AD94" cm="1">
        <f t="array" ref="AD94:AD97">AD71:AD74</f>
        <v>-3.4049456139999998</v>
      </c>
      <c r="AE94" cm="1">
        <f t="array" ref="AE94:AE97">AD75:AD78</f>
        <v>-3.4683930310000002</v>
      </c>
      <c r="AF94" cm="1">
        <f t="array" ref="AF94:AF97">AD79:AD82</f>
        <v>-3.9047840520000001</v>
      </c>
      <c r="AJ94" s="60" t="s">
        <v>6</v>
      </c>
      <c r="AK94" cm="1">
        <f t="array" ref="AK94:AK97">AN80:AN83</f>
        <v>-1.87621055344976</v>
      </c>
      <c r="AL94" cm="1">
        <f t="array" ref="AL94:AL97">AN68:AN71</f>
        <v>-0.50968094475538595</v>
      </c>
      <c r="AM94" cm="1">
        <f t="array" ref="AM94:AM97">AN72:AN75</f>
        <v>-4.3683594954520002</v>
      </c>
      <c r="AN94" cm="1">
        <f t="array" ref="AN94:AN97">AN76:AN79</f>
        <v>-2.9217645092764002</v>
      </c>
      <c r="AO94" cm="1">
        <f t="array" ref="AO94:AO97">AN64:AN67</f>
        <v>-3.9113520296685902</v>
      </c>
      <c r="AS94" s="60" t="s">
        <v>6</v>
      </c>
      <c r="AT94" cm="1">
        <f t="array" ref="AT94:AT97">AU63:AU66</f>
        <v>-2.3618277079999999</v>
      </c>
      <c r="AU94" cm="1">
        <f t="array" ref="AU94:AU97">AU67:AU70</f>
        <v>-1.8869129410000001</v>
      </c>
      <c r="AV94" cm="1">
        <f t="array" ref="AV94:AV97">AU71:AU74</f>
        <v>-3.4049456089999999</v>
      </c>
      <c r="AW94" cm="1">
        <f t="array" ref="AW94:AW97">AU75:AU78</f>
        <v>-3.4683930310000002</v>
      </c>
      <c r="AX94" cm="1">
        <f t="array" ref="AX94:AX97">AU79:AU82</f>
        <v>-3.9047840520000001</v>
      </c>
    </row>
    <row r="95" spans="1:50" x14ac:dyDescent="0.4">
      <c r="K95" s="60" t="s">
        <v>7</v>
      </c>
      <c r="L95">
        <v>-0.31646029520000002</v>
      </c>
      <c r="M95">
        <v>-1.265421981</v>
      </c>
      <c r="N95">
        <v>-3.263450282</v>
      </c>
      <c r="O95">
        <v>-2.4917554659999999</v>
      </c>
      <c r="P95" s="61">
        <v>-3.025229398</v>
      </c>
      <c r="T95" s="60" t="s">
        <v>7</v>
      </c>
      <c r="U95">
        <v>-0.31646029079999999</v>
      </c>
      <c r="V95">
        <v>-1.2654219790000001</v>
      </c>
      <c r="W95">
        <v>-3.263450282</v>
      </c>
      <c r="X95">
        <v>-2.4917554659999999</v>
      </c>
      <c r="Y95" s="61">
        <v>-3.025229387</v>
      </c>
      <c r="AA95" s="60" t="s">
        <v>7</v>
      </c>
      <c r="AB95">
        <v>-2.2665362949999999</v>
      </c>
      <c r="AC95">
        <v>-1.354945981</v>
      </c>
      <c r="AD95">
        <v>-2.8719002819999999</v>
      </c>
      <c r="AE95">
        <v>-2.584565467</v>
      </c>
      <c r="AF95" s="61">
        <v>-2.5859293980000002</v>
      </c>
      <c r="AJ95" s="60" t="s">
        <v>7</v>
      </c>
      <c r="AK95">
        <v>-2.18796292742701</v>
      </c>
      <c r="AL95">
        <v>-0.63736334610415202</v>
      </c>
      <c r="AM95">
        <v>-2.3125988349470501</v>
      </c>
      <c r="AN95">
        <v>-1.83718780942754</v>
      </c>
      <c r="AO95" s="61">
        <v>-1.5220544328657799</v>
      </c>
      <c r="AS95" s="60" t="s">
        <v>7</v>
      </c>
      <c r="AT95">
        <v>-2.266536307</v>
      </c>
      <c r="AU95">
        <v>-1.354945982</v>
      </c>
      <c r="AV95">
        <v>-2.8719002570000001</v>
      </c>
      <c r="AW95">
        <v>-2.5845654840000001</v>
      </c>
      <c r="AX95" s="61">
        <v>-2.5859294020000001</v>
      </c>
    </row>
    <row r="96" spans="1:50" x14ac:dyDescent="0.4">
      <c r="K96" s="60" t="s">
        <v>8</v>
      </c>
      <c r="L96">
        <v>-0.51136418569999997</v>
      </c>
      <c r="M96">
        <v>-1.456422036</v>
      </c>
      <c r="N96">
        <v>-2.483516662</v>
      </c>
      <c r="O96">
        <v>-2.3181839499999999</v>
      </c>
      <c r="P96" s="61">
        <v>-2.498280726</v>
      </c>
      <c r="T96" s="60" t="s">
        <v>8</v>
      </c>
      <c r="U96">
        <v>-0.51136418610000001</v>
      </c>
      <c r="V96">
        <v>-1.456422012</v>
      </c>
      <c r="W96">
        <v>-2.483516668</v>
      </c>
      <c r="X96">
        <v>-2.318183951</v>
      </c>
      <c r="Y96" s="61">
        <v>-2.498280726</v>
      </c>
      <c r="AA96" s="60" t="s">
        <v>8</v>
      </c>
      <c r="AB96">
        <v>-2.014384186</v>
      </c>
      <c r="AC96">
        <v>-1.059378036</v>
      </c>
      <c r="AD96">
        <v>-1.632746662</v>
      </c>
      <c r="AE96">
        <v>-2.3341439500000001</v>
      </c>
      <c r="AF96" s="61">
        <v>-1.306310726</v>
      </c>
      <c r="AJ96" s="60" t="s">
        <v>8</v>
      </c>
      <c r="AK96">
        <v>-1.71885259859893</v>
      </c>
      <c r="AL96">
        <v>-0.134606839955835</v>
      </c>
      <c r="AM96">
        <v>-0.98359224950253299</v>
      </c>
      <c r="AN96">
        <v>-1.27749166862941</v>
      </c>
      <c r="AO96" s="61">
        <v>0.121550917277839</v>
      </c>
      <c r="AS96" s="60" t="s">
        <v>8</v>
      </c>
      <c r="AT96">
        <v>-2.014384186</v>
      </c>
      <c r="AU96">
        <v>-1.0593780939999999</v>
      </c>
      <c r="AV96">
        <v>-1.632746681</v>
      </c>
      <c r="AW96">
        <v>-2.3341439500000001</v>
      </c>
      <c r="AX96" s="61">
        <v>-1.3063107389999999</v>
      </c>
    </row>
    <row r="97" spans="11:50" x14ac:dyDescent="0.4">
      <c r="K97" s="60" t="s">
        <v>9</v>
      </c>
      <c r="L97">
        <v>-0.42139248610000002</v>
      </c>
      <c r="M97">
        <v>-1.2981537649999999</v>
      </c>
      <c r="N97">
        <v>-3.8700269820000002</v>
      </c>
      <c r="O97">
        <v>-2.4415448500000001</v>
      </c>
      <c r="P97" s="61">
        <v>-2.242960117</v>
      </c>
      <c r="T97" s="60" t="s">
        <v>9</v>
      </c>
      <c r="U97">
        <v>-0.42065292910000002</v>
      </c>
      <c r="V97">
        <v>-1.2981537649999999</v>
      </c>
      <c r="W97">
        <v>-3.816665821</v>
      </c>
      <c r="X97">
        <v>-2.4415448500000001</v>
      </c>
      <c r="Y97" s="61">
        <v>-2.2336860970000001</v>
      </c>
      <c r="AA97" s="60" t="s">
        <v>9</v>
      </c>
      <c r="AB97">
        <v>-2.52599296</v>
      </c>
      <c r="AC97">
        <v>-2.0876537650000002</v>
      </c>
      <c r="AD97">
        <v>-4.0413601379999999</v>
      </c>
      <c r="AE97">
        <v>-2.1228948499999998</v>
      </c>
      <c r="AF97" s="61">
        <v>0.6522114564</v>
      </c>
      <c r="AJ97" s="60" t="s">
        <v>9</v>
      </c>
      <c r="AK97">
        <v>-2.3375085402500502</v>
      </c>
      <c r="AL97">
        <v>-1.3201793950424701</v>
      </c>
      <c r="AM97">
        <v>-2.1985747868460499</v>
      </c>
      <c r="AN97">
        <v>-0.980201304134657</v>
      </c>
      <c r="AO97" s="61">
        <v>1.8112318693045399</v>
      </c>
      <c r="AS97" s="60" t="s">
        <v>9</v>
      </c>
      <c r="AT97">
        <v>-2.52599296</v>
      </c>
      <c r="AU97">
        <v>-2.0876537650000002</v>
      </c>
      <c r="AV97">
        <v>-4.041360139</v>
      </c>
      <c r="AW97">
        <v>-2.1228948499999998</v>
      </c>
      <c r="AX97" s="61">
        <v>0.65221145650000001</v>
      </c>
    </row>
    <row r="98" spans="11:50" x14ac:dyDescent="0.4">
      <c r="K98" s="60"/>
      <c r="P98" s="61"/>
      <c r="T98" s="60"/>
      <c r="Y98" s="61"/>
      <c r="AA98" s="60"/>
      <c r="AF98" s="61"/>
      <c r="AJ98" s="60"/>
      <c r="AO98" s="61"/>
      <c r="AS98" s="60"/>
      <c r="AX98" s="61"/>
    </row>
    <row r="99" spans="11:50" x14ac:dyDescent="0.4">
      <c r="K99" s="62"/>
      <c r="P99" s="61"/>
      <c r="T99" s="62"/>
      <c r="Y99" s="61"/>
      <c r="AA99" s="62"/>
      <c r="AF99" s="61"/>
      <c r="AJ99" s="62"/>
      <c r="AO99" s="61"/>
      <c r="AS99" s="62"/>
      <c r="AX99" s="61"/>
    </row>
    <row r="100" spans="11:50" x14ac:dyDescent="0.4">
      <c r="K100" s="60"/>
      <c r="P100" s="61"/>
      <c r="T100" s="60"/>
      <c r="Y100" s="61"/>
      <c r="AA100" s="60"/>
      <c r="AF100" s="61"/>
      <c r="AJ100" s="60"/>
      <c r="AO100" s="61"/>
      <c r="AS100" s="60"/>
      <c r="AX100" s="61"/>
    </row>
    <row r="101" spans="11:50" x14ac:dyDescent="0.4">
      <c r="K101" s="60"/>
      <c r="P101" s="61"/>
      <c r="T101" s="60"/>
      <c r="Y101" s="61"/>
      <c r="AA101" s="60"/>
      <c r="AF101" s="61"/>
      <c r="AJ101" s="60"/>
      <c r="AO101" s="61"/>
      <c r="AS101" s="60"/>
      <c r="AX101" s="61"/>
    </row>
    <row r="102" spans="11:50" x14ac:dyDescent="0.4">
      <c r="K102" s="60"/>
      <c r="P102" s="61"/>
      <c r="T102" s="60"/>
      <c r="Y102" s="61"/>
      <c r="AA102" s="60"/>
      <c r="AF102" s="61"/>
      <c r="AJ102" s="60"/>
      <c r="AO102" s="61"/>
      <c r="AS102" s="60"/>
      <c r="AX102" s="61"/>
    </row>
    <row r="103" spans="11:50" x14ac:dyDescent="0.4">
      <c r="K103" s="60"/>
      <c r="P103" s="61"/>
      <c r="T103" s="60"/>
      <c r="Y103" s="61"/>
      <c r="AA103" s="60"/>
      <c r="AF103" s="61"/>
      <c r="AJ103" s="60"/>
      <c r="AO103" s="61"/>
      <c r="AS103" s="60"/>
      <c r="AX103" s="61"/>
    </row>
    <row r="104" spans="11:50" x14ac:dyDescent="0.4">
      <c r="K104" s="60"/>
      <c r="M104" s="2"/>
      <c r="N104" s="2"/>
      <c r="O104" s="2"/>
      <c r="P104" s="61"/>
      <c r="T104" s="60"/>
      <c r="V104" s="2"/>
      <c r="W104" s="2"/>
      <c r="X104" s="2"/>
      <c r="Y104" s="61"/>
      <c r="AA104" s="60"/>
      <c r="AC104" s="2"/>
      <c r="AD104" s="2"/>
      <c r="AE104" s="2"/>
      <c r="AF104" s="61"/>
      <c r="AJ104" s="60"/>
      <c r="AL104" s="2"/>
      <c r="AM104" s="2"/>
      <c r="AN104" s="2"/>
      <c r="AO104" s="61"/>
      <c r="AS104" s="60"/>
      <c r="AU104" s="2"/>
      <c r="AV104" s="2"/>
      <c r="AW104" s="2"/>
      <c r="AX104" s="61"/>
    </row>
    <row r="105" spans="11:50" x14ac:dyDescent="0.4">
      <c r="K105" s="60"/>
      <c r="P105" s="61"/>
      <c r="T105" s="60"/>
      <c r="Y105" s="61"/>
      <c r="AA105" s="60"/>
      <c r="AF105" s="61"/>
      <c r="AJ105" s="60"/>
      <c r="AO105" s="61"/>
      <c r="AS105" s="60"/>
      <c r="AX105" s="61"/>
    </row>
    <row r="106" spans="11:50" x14ac:dyDescent="0.4">
      <c r="K106" s="62" t="s">
        <v>10</v>
      </c>
      <c r="P106" s="61"/>
      <c r="T106" s="62" t="s">
        <v>10</v>
      </c>
      <c r="Y106" s="61"/>
      <c r="AA106" s="62" t="s">
        <v>10</v>
      </c>
      <c r="AF106" s="61"/>
      <c r="AJ106" s="62" t="s">
        <v>10</v>
      </c>
      <c r="AO106" s="61"/>
      <c r="AS106" s="62" t="s">
        <v>10</v>
      </c>
      <c r="AX106" s="61"/>
    </row>
    <row r="107" spans="11:50" x14ac:dyDescent="0.4">
      <c r="K107" s="60"/>
      <c r="L107" t="s">
        <v>4</v>
      </c>
      <c r="M107" t="s">
        <v>0</v>
      </c>
      <c r="N107" t="s">
        <v>1</v>
      </c>
      <c r="O107" t="s">
        <v>2</v>
      </c>
      <c r="P107" s="61" t="s">
        <v>5</v>
      </c>
      <c r="T107" s="60"/>
      <c r="U107" t="s">
        <v>4</v>
      </c>
      <c r="V107" t="s">
        <v>0</v>
      </c>
      <c r="W107" t="s">
        <v>1</v>
      </c>
      <c r="X107" t="s">
        <v>2</v>
      </c>
      <c r="Y107" s="61" t="s">
        <v>5</v>
      </c>
      <c r="AA107" s="60"/>
      <c r="AB107" t="s">
        <v>4</v>
      </c>
      <c r="AC107" t="s">
        <v>0</v>
      </c>
      <c r="AD107" t="s">
        <v>1</v>
      </c>
      <c r="AE107" t="s">
        <v>2</v>
      </c>
      <c r="AF107" s="61" t="s">
        <v>5</v>
      </c>
      <c r="AJ107" s="60"/>
      <c r="AK107" t="s">
        <v>4</v>
      </c>
      <c r="AL107" t="s">
        <v>0</v>
      </c>
      <c r="AM107" t="s">
        <v>1</v>
      </c>
      <c r="AN107" t="s">
        <v>2</v>
      </c>
      <c r="AO107" s="61" t="s">
        <v>5</v>
      </c>
      <c r="AS107" s="60"/>
      <c r="AT107" t="s">
        <v>4</v>
      </c>
      <c r="AU107" t="s">
        <v>0</v>
      </c>
      <c r="AV107" t="s">
        <v>1</v>
      </c>
      <c r="AW107" t="s">
        <v>2</v>
      </c>
      <c r="AX107" s="61" t="s">
        <v>5</v>
      </c>
    </row>
    <row r="108" spans="11:50" x14ac:dyDescent="0.4">
      <c r="K108" s="60" t="s">
        <v>6</v>
      </c>
      <c r="L108">
        <v>-0.72836108219999995</v>
      </c>
      <c r="M108">
        <v>-1.9101389280000001</v>
      </c>
      <c r="N108">
        <v>-0.68492864279999999</v>
      </c>
      <c r="O108">
        <v>-1.854625086</v>
      </c>
      <c r="P108">
        <v>-1.13321943</v>
      </c>
      <c r="T108" s="60" t="s">
        <v>6</v>
      </c>
      <c r="U108" cm="1">
        <f t="array" ref="U108:U111">Y63:Y66</f>
        <v>-0.7283610827</v>
      </c>
      <c r="V108" cm="1">
        <f t="array" ref="V108:V111">Y67:Y70</f>
        <v>-1.910138922</v>
      </c>
      <c r="W108" cm="1">
        <f t="array" ref="W108:W111">Y71:Y74</f>
        <v>-0.68492864269999998</v>
      </c>
      <c r="X108" cm="1">
        <f t="array" ref="X108:X111">Y75:Y78</f>
        <v>-1.854625086</v>
      </c>
      <c r="Y108" cm="1">
        <f t="array" ref="Y108:Y111">Y79:Y82</f>
        <v>-1.13321943</v>
      </c>
      <c r="AA108" s="60" t="s">
        <v>6</v>
      </c>
      <c r="AB108" cm="1">
        <f t="array" ref="AB108:AB111">AF63:AF66</f>
        <v>1.0250919169999999</v>
      </c>
      <c r="AC108" cm="1">
        <f t="array" ref="AC108:AC111">AF67:AF70</f>
        <v>1.7032570730000001</v>
      </c>
      <c r="AD108" cm="1">
        <f t="array" ref="AD108:AD111">AF71:AF74</f>
        <v>0.76192335720000004</v>
      </c>
      <c r="AE108" cm="1">
        <f t="array" ref="AE108:AE111">AF75:AF78</f>
        <v>0.55683291420000003</v>
      </c>
      <c r="AF108" cm="1">
        <f t="array" ref="AF108:AF111">AF79:AF82</f>
        <v>0.1816740697</v>
      </c>
      <c r="AJ108" s="60" t="s">
        <v>6</v>
      </c>
      <c r="AK108" cm="1">
        <f t="array" ref="AK108:AK111">AM80:AM83</f>
        <v>1.46718712389059</v>
      </c>
      <c r="AL108" cm="1">
        <f t="array" ref="AL108:AL111">AM68:AM71</f>
        <v>3.0253910173520802</v>
      </c>
      <c r="AM108" cm="1">
        <f t="array" ref="AM108:AM111">AM72:AM75</f>
        <v>1.1232417054147099</v>
      </c>
      <c r="AN108" cm="1">
        <f t="array" ref="AN108:AN111">AM76:AM79</f>
        <v>1.68036972606988</v>
      </c>
      <c r="AO108" cm="1">
        <f t="array" ref="AO108:AO111">AM64:AM67</f>
        <v>0.91792636749102297</v>
      </c>
      <c r="AS108" s="60" t="s">
        <v>6</v>
      </c>
      <c r="AT108" cm="1">
        <f t="array" ref="AT108:AT111">AW63:AW66</f>
        <v>1.0250919169999999</v>
      </c>
      <c r="AU108" cm="1">
        <f t="array" ref="AU108:AU111">AW67:AW70</f>
        <v>1.703257069</v>
      </c>
      <c r="AV108" cm="1">
        <f t="array" ref="AV108:AV111">AW71:AW74</f>
        <v>0.76192335720000004</v>
      </c>
      <c r="AW108" cm="1">
        <f t="array" ref="AW108:AW111">AW75:AW78</f>
        <v>0.55683291420000003</v>
      </c>
      <c r="AX108" cm="1">
        <f t="array" ref="AX108:AX111">AW79:AW82</f>
        <v>0.1816740697</v>
      </c>
    </row>
    <row r="109" spans="11:50" x14ac:dyDescent="0.4">
      <c r="K109" s="60" t="s">
        <v>7</v>
      </c>
      <c r="L109">
        <v>-0.68086033170000004</v>
      </c>
      <c r="M109">
        <v>-1.5236474529999999</v>
      </c>
      <c r="N109">
        <v>-0.89452118349999998</v>
      </c>
      <c r="O109">
        <v>-1.397319975</v>
      </c>
      <c r="P109" s="61">
        <v>-0.94455104769999998</v>
      </c>
      <c r="T109" s="60" t="s">
        <v>7</v>
      </c>
      <c r="U109">
        <v>-0.68086032699999999</v>
      </c>
      <c r="V109">
        <v>-1.5236474550000001</v>
      </c>
      <c r="W109">
        <v>-0.8945211837</v>
      </c>
      <c r="X109">
        <v>-1.397319975</v>
      </c>
      <c r="Y109" s="61">
        <v>-0.94455105610000001</v>
      </c>
      <c r="AA109" s="60" t="s">
        <v>7</v>
      </c>
      <c r="AB109">
        <v>1.838719668</v>
      </c>
      <c r="AC109">
        <v>2.6645355469999998</v>
      </c>
      <c r="AD109">
        <v>2.8470788159999998</v>
      </c>
      <c r="AE109">
        <v>2.031550024</v>
      </c>
      <c r="AF109" s="61">
        <v>1.3218589519999999</v>
      </c>
      <c r="AJ109" s="60" t="s">
        <v>7</v>
      </c>
      <c r="AK109">
        <v>1.2853111532845201</v>
      </c>
      <c r="AL109">
        <v>2.7660019755444001</v>
      </c>
      <c r="AM109">
        <v>1.8223039075103999</v>
      </c>
      <c r="AN109">
        <v>1.5659924364634501</v>
      </c>
      <c r="AO109" s="61">
        <v>0.57424822885928095</v>
      </c>
      <c r="AS109" s="60" t="s">
        <v>7</v>
      </c>
      <c r="AT109">
        <v>1.8387196770000001</v>
      </c>
      <c r="AU109">
        <v>2.6645355460000002</v>
      </c>
      <c r="AV109">
        <v>2.8470788250000001</v>
      </c>
      <c r="AW109">
        <v>2.0315500329999998</v>
      </c>
      <c r="AX109" s="61">
        <v>1.3218589540000001</v>
      </c>
    </row>
    <row r="110" spans="11:50" x14ac:dyDescent="0.4">
      <c r="K110" s="60" t="s">
        <v>8</v>
      </c>
      <c r="L110">
        <v>-0.25136644870000002</v>
      </c>
      <c r="M110">
        <v>-0.92397318569999998</v>
      </c>
      <c r="N110">
        <v>-5.5783926089999998E-2</v>
      </c>
      <c r="O110">
        <v>-0.48161347059999998</v>
      </c>
      <c r="P110" s="61">
        <v>0.34845665749999999</v>
      </c>
      <c r="T110" s="60" t="s">
        <v>8</v>
      </c>
      <c r="U110">
        <v>-0.25136644520000001</v>
      </c>
      <c r="V110">
        <v>-0.92397292080000004</v>
      </c>
      <c r="W110">
        <v>-5.5783925310000003E-2</v>
      </c>
      <c r="X110">
        <v>-0.48161345960000002</v>
      </c>
      <c r="Y110" s="61">
        <v>0.34845665799999997</v>
      </c>
      <c r="AA110" s="60" t="s">
        <v>8</v>
      </c>
      <c r="AB110">
        <v>3.8555335510000002</v>
      </c>
      <c r="AC110">
        <v>4.2933068150000002</v>
      </c>
      <c r="AD110">
        <v>9.0292460739999996</v>
      </c>
      <c r="AE110">
        <v>5.9698865300000001</v>
      </c>
      <c r="AF110" s="61">
        <v>5.4903566579999996</v>
      </c>
      <c r="AJ110" s="60" t="s">
        <v>8</v>
      </c>
      <c r="AK110">
        <v>2.9151957128974901</v>
      </c>
      <c r="AL110">
        <v>3.84870238419908</v>
      </c>
      <c r="AM110">
        <v>7.1761725190059504</v>
      </c>
      <c r="AN110">
        <v>4.63760535240728</v>
      </c>
      <c r="AO110" s="61">
        <v>3.5068598215944999</v>
      </c>
      <c r="AS110" s="60" t="s">
        <v>8</v>
      </c>
      <c r="AT110">
        <v>3.8555335460000002</v>
      </c>
      <c r="AU110">
        <v>4.2933068829999996</v>
      </c>
      <c r="AV110">
        <v>9.0292460729999995</v>
      </c>
      <c r="AW110">
        <v>5.9698865300000001</v>
      </c>
      <c r="AX110" s="61">
        <v>5.4903566990000003</v>
      </c>
    </row>
    <row r="111" spans="11:50" x14ac:dyDescent="0.4">
      <c r="K111" s="60" t="s">
        <v>9</v>
      </c>
      <c r="L111">
        <v>-9.7683241869999993</v>
      </c>
      <c r="M111">
        <v>-9.9490028230000007</v>
      </c>
      <c r="N111">
        <v>-1.382016084</v>
      </c>
      <c r="O111">
        <v>-14.549174020000001</v>
      </c>
      <c r="P111" s="61">
        <v>0.68287505130000004</v>
      </c>
      <c r="T111" s="60" t="s">
        <v>9</v>
      </c>
      <c r="U111">
        <v>-7.6064670870000004</v>
      </c>
      <c r="V111">
        <v>-21.19360665</v>
      </c>
      <c r="W111">
        <v>-0.74021136470000004</v>
      </c>
      <c r="X111">
        <v>-1.6593348670000001</v>
      </c>
      <c r="Y111" s="61">
        <v>-1.4348560180000001</v>
      </c>
      <c r="AA111" s="60" t="s">
        <v>9</v>
      </c>
      <c r="AB111">
        <v>19.331211809999999</v>
      </c>
      <c r="AC111">
        <v>-10.65932606</v>
      </c>
      <c r="AD111">
        <v>36.48965862</v>
      </c>
      <c r="AE111">
        <v>6.82055392</v>
      </c>
      <c r="AF111" s="61">
        <v>30.305821980000001</v>
      </c>
      <c r="AJ111" s="60" t="s">
        <v>9</v>
      </c>
      <c r="AK111">
        <v>13.9453752248439</v>
      </c>
      <c r="AL111">
        <v>12.212190638580401</v>
      </c>
      <c r="AM111">
        <v>28.1270847507624</v>
      </c>
      <c r="AN111">
        <v>24.267659220949898</v>
      </c>
      <c r="AO111" s="61">
        <v>22.081114552655102</v>
      </c>
      <c r="AS111" s="60" t="s">
        <v>9</v>
      </c>
      <c r="AT111">
        <v>19.331211799999998</v>
      </c>
      <c r="AU111">
        <v>-9.5192005670000004</v>
      </c>
      <c r="AV111">
        <v>36.48965862</v>
      </c>
      <c r="AW111">
        <v>5.7564267899999999</v>
      </c>
      <c r="AX111" s="61">
        <v>30.305821980000001</v>
      </c>
    </row>
    <row r="112" spans="11:50" x14ac:dyDescent="0.4">
      <c r="K112" s="60"/>
      <c r="P112" s="61"/>
      <c r="AA112" s="60"/>
      <c r="AF112" s="61"/>
    </row>
    <row r="113" spans="11:32" x14ac:dyDescent="0.4">
      <c r="K113" s="62" t="s">
        <v>11</v>
      </c>
      <c r="P113" s="61"/>
      <c r="AA113" s="62" t="s">
        <v>11</v>
      </c>
      <c r="AF113" s="61"/>
    </row>
    <row r="114" spans="11:32" x14ac:dyDescent="0.4">
      <c r="K114" s="60"/>
      <c r="L114" t="s">
        <v>4</v>
      </c>
      <c r="M114" t="s">
        <v>0</v>
      </c>
      <c r="N114" t="s">
        <v>1</v>
      </c>
      <c r="O114" t="s">
        <v>2</v>
      </c>
      <c r="P114" s="61" t="s">
        <v>5</v>
      </c>
      <c r="AA114" s="60"/>
      <c r="AB114" t="s">
        <v>4</v>
      </c>
      <c r="AC114" t="s">
        <v>0</v>
      </c>
      <c r="AD114" t="s">
        <v>1</v>
      </c>
      <c r="AE114" t="s">
        <v>2</v>
      </c>
      <c r="AF114" s="61" t="s">
        <v>5</v>
      </c>
    </row>
    <row r="115" spans="11:32" x14ac:dyDescent="0.4">
      <c r="K115" s="60" t="s">
        <v>6</v>
      </c>
      <c r="L115">
        <v>5.5835091050000001E-2</v>
      </c>
      <c r="M115">
        <v>2.6816548409999998</v>
      </c>
      <c r="N115">
        <v>0.44622590410000001</v>
      </c>
      <c r="O115">
        <v>0.63319247680000001</v>
      </c>
      <c r="P115">
        <v>-0.66595545840000003</v>
      </c>
      <c r="AA115" s="60" t="s">
        <v>6</v>
      </c>
      <c r="AB115" cm="1">
        <f t="array" ref="AB115:AB118">AH63:AH66</f>
        <v>-1.624820511</v>
      </c>
      <c r="AC115" cm="1">
        <f t="array" ref="AC115:AC118">AH67:AH70</f>
        <v>-0.55720115910000001</v>
      </c>
      <c r="AD115" cm="1">
        <f t="array" ref="AD115:AD118">AH71:AH74</f>
        <v>-0.89048409589999999</v>
      </c>
      <c r="AE115" cm="1">
        <f t="array" ref="AE115:AE118">AH75:AH78</f>
        <v>-1.260642523</v>
      </c>
      <c r="AF115" cm="1">
        <f t="array" ref="AF115:AF118">AH79:AH82</f>
        <v>-1.7973454579999999</v>
      </c>
    </row>
    <row r="116" spans="11:32" x14ac:dyDescent="0.4">
      <c r="K116" s="60" t="s">
        <v>7</v>
      </c>
      <c r="L116">
        <v>-5.2135730919999999</v>
      </c>
      <c r="M116">
        <v>-4.4095230709999997</v>
      </c>
      <c r="N116">
        <v>-2.3709948459999999</v>
      </c>
      <c r="O116">
        <v>-4.4980783390000001</v>
      </c>
      <c r="P116">
        <v>-6.0456573799999997</v>
      </c>
      <c r="AA116" s="60" t="s">
        <v>7</v>
      </c>
      <c r="AB116">
        <v>-6.7123456020000001</v>
      </c>
      <c r="AC116">
        <v>-7.3889910700000003</v>
      </c>
      <c r="AD116">
        <v>-4.4067648459999997</v>
      </c>
      <c r="AE116">
        <v>-6.2775303569999998</v>
      </c>
      <c r="AF116">
        <v>-6.8333693799999997</v>
      </c>
    </row>
    <row r="117" spans="11:32" x14ac:dyDescent="0.4">
      <c r="K117" s="60" t="s">
        <v>8</v>
      </c>
      <c r="L117">
        <v>-5.7042218919999996</v>
      </c>
      <c r="M117">
        <v>-22.532665359999999</v>
      </c>
      <c r="N117">
        <v>0.15855897930000001</v>
      </c>
      <c r="O117">
        <v>-4.2416752830000002</v>
      </c>
      <c r="P117">
        <v>-30.074909259999998</v>
      </c>
      <c r="AA117" s="60" t="s">
        <v>8</v>
      </c>
      <c r="AB117">
        <v>-8.8328838709999999</v>
      </c>
      <c r="AC117">
        <v>-28.413743790000002</v>
      </c>
      <c r="AD117">
        <v>-7.2310810209999996</v>
      </c>
      <c r="AE117">
        <v>-9.0927452469999999</v>
      </c>
      <c r="AF117">
        <v>-35.121930570000004</v>
      </c>
    </row>
    <row r="118" spans="11:32" ht="15" thickBot="1" x14ac:dyDescent="0.45">
      <c r="K118" s="63" t="s">
        <v>9</v>
      </c>
      <c r="L118">
        <v>3.6246798660000001</v>
      </c>
      <c r="M118">
        <v>-2.3955193119999998</v>
      </c>
      <c r="N118">
        <v>14.60979624</v>
      </c>
      <c r="O118">
        <v>-43.318065769999997</v>
      </c>
      <c r="P118">
        <v>10.93073104</v>
      </c>
      <c r="AA118" s="63" t="s">
        <v>9</v>
      </c>
      <c r="AB118">
        <v>-11.10178765</v>
      </c>
      <c r="AC118">
        <v>-14.821179300000001</v>
      </c>
      <c r="AD118">
        <v>-18.667766319999998</v>
      </c>
      <c r="AE118">
        <v>-31.086533979999999</v>
      </c>
      <c r="AF118">
        <v>-34.556676070000002</v>
      </c>
    </row>
    <row r="120" spans="11:32" x14ac:dyDescent="0.4">
      <c r="K120" s="62" t="s">
        <v>80</v>
      </c>
      <c r="P120" s="61"/>
      <c r="AA120" s="62" t="s">
        <v>80</v>
      </c>
      <c r="AF120" s="61"/>
    </row>
    <row r="121" spans="11:32" x14ac:dyDescent="0.4">
      <c r="K121" s="60"/>
      <c r="L121" t="s">
        <v>4</v>
      </c>
      <c r="M121" t="s">
        <v>0</v>
      </c>
      <c r="N121" t="s">
        <v>1</v>
      </c>
      <c r="O121" t="s">
        <v>2</v>
      </c>
      <c r="P121" s="61" t="s">
        <v>5</v>
      </c>
      <c r="AA121" s="60"/>
      <c r="AB121" t="s">
        <v>4</v>
      </c>
      <c r="AC121" t="s">
        <v>0</v>
      </c>
      <c r="AD121" t="s">
        <v>1</v>
      </c>
      <c r="AE121" t="s">
        <v>2</v>
      </c>
      <c r="AF121" s="61" t="s">
        <v>5</v>
      </c>
    </row>
    <row r="122" spans="11:32" x14ac:dyDescent="0.4">
      <c r="K122" s="60" t="s">
        <v>6</v>
      </c>
      <c r="L122">
        <v>-0.54613933299999995</v>
      </c>
      <c r="M122">
        <v>-1.5968687660000001</v>
      </c>
      <c r="N122">
        <v>-31.637678659999999</v>
      </c>
      <c r="O122">
        <v>-25.73312812</v>
      </c>
      <c r="P122">
        <v>-28.897640119999998</v>
      </c>
      <c r="AA122" s="60" t="s">
        <v>6</v>
      </c>
      <c r="AB122" cm="1">
        <f t="array" ref="AB122:AB125">AG63:AG66</f>
        <v>-3.126144305</v>
      </c>
      <c r="AC122" cm="1">
        <f t="array" ref="AC122:AC125">AG67:AG70</f>
        <v>-3.0968636369999998</v>
      </c>
      <c r="AD122" cm="1">
        <f t="array" ref="AD122:AD125">AG71:AG74</f>
        <v>-29.291137840000001</v>
      </c>
      <c r="AE122" cm="1">
        <f t="array" ref="AE122:AE125">AG75:AG78</f>
        <v>-29.179545990000001</v>
      </c>
      <c r="AF122" cm="1">
        <f t="array" ref="AF122:AF125">AG79:AG82</f>
        <v>-30.36113585</v>
      </c>
    </row>
    <row r="123" spans="11:32" x14ac:dyDescent="0.4">
      <c r="K123" s="60" t="s">
        <v>7</v>
      </c>
      <c r="L123">
        <v>-0.66875314720000001</v>
      </c>
      <c r="M123">
        <v>-1.543470852</v>
      </c>
      <c r="N123">
        <v>-35.837450060000002</v>
      </c>
      <c r="O123">
        <v>-34.137112379999998</v>
      </c>
      <c r="P123">
        <v>-34.358444679999998</v>
      </c>
      <c r="AA123" s="60" t="s">
        <v>7</v>
      </c>
      <c r="AB123">
        <v>-2.8687581469999999</v>
      </c>
      <c r="AC123">
        <v>-2.043470852</v>
      </c>
      <c r="AD123">
        <v>-27.210704920000001</v>
      </c>
      <c r="AE123">
        <v>-23.195030450000001</v>
      </c>
      <c r="AF123">
        <v>-35.576964490000002</v>
      </c>
    </row>
    <row r="124" spans="11:32" x14ac:dyDescent="0.4">
      <c r="K124" s="60" t="s">
        <v>8</v>
      </c>
      <c r="L124">
        <v>-0.39703834319999998</v>
      </c>
      <c r="M124">
        <v>-1.6276130799999999</v>
      </c>
      <c r="N124">
        <v>-36.073969650000002</v>
      </c>
      <c r="O124">
        <v>-26.025576900000001</v>
      </c>
      <c r="P124">
        <v>-34.301926080000001</v>
      </c>
      <c r="AA124" s="60" t="s">
        <v>8</v>
      </c>
      <c r="AB124">
        <v>-3.5970433430000002</v>
      </c>
      <c r="AC124">
        <v>-2.6276130790000001</v>
      </c>
      <c r="AD124">
        <v>-31.747817059999999</v>
      </c>
      <c r="AE124">
        <v>-35.939370719999999</v>
      </c>
      <c r="AF124">
        <v>-35.62119723</v>
      </c>
    </row>
    <row r="125" spans="11:32" x14ac:dyDescent="0.4">
      <c r="K125" s="60" t="s">
        <v>9</v>
      </c>
      <c r="L125">
        <v>-0.4381882218</v>
      </c>
      <c r="M125">
        <v>-2.4559799930000001</v>
      </c>
      <c r="N125">
        <v>-13.737796469999999</v>
      </c>
      <c r="O125">
        <v>-35.268667139999998</v>
      </c>
      <c r="P125">
        <v>-11.363868999999999</v>
      </c>
      <c r="AA125" s="60" t="s">
        <v>9</v>
      </c>
      <c r="AB125">
        <v>-4.8386668479999999</v>
      </c>
      <c r="AC125">
        <v>-3.9559749929999999</v>
      </c>
      <c r="AD125">
        <v>-41.303780570000001</v>
      </c>
      <c r="AE125">
        <v>-37.847618709999999</v>
      </c>
      <c r="AF125">
        <v>-34.274869539999997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5EFB-C462-4E69-AA74-5EF9474F7CC8}">
  <sheetPr>
    <tabColor rgb="FF92D050"/>
  </sheetPr>
  <dimension ref="A1:BR183"/>
  <sheetViews>
    <sheetView zoomScale="70" zoomScaleNormal="70" workbookViewId="0">
      <selection activeCell="E29" sqref="E29"/>
    </sheetView>
  </sheetViews>
  <sheetFormatPr defaultRowHeight="14.6" x14ac:dyDescent="0.4"/>
  <cols>
    <col min="1" max="1" width="15.61328125" bestFit="1" customWidth="1"/>
  </cols>
  <sheetData>
    <row r="1" spans="1:31" x14ac:dyDescent="0.4">
      <c r="A1" s="4" t="s">
        <v>12</v>
      </c>
    </row>
    <row r="2" spans="1:31" x14ac:dyDescent="0.4">
      <c r="A2" s="94"/>
      <c r="B2" s="94"/>
      <c r="C2" s="94"/>
      <c r="D2" s="95" t="s">
        <v>33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</row>
    <row r="3" spans="1:31" ht="15" thickBot="1" x14ac:dyDescent="0.45">
      <c r="A3" s="94">
        <v>1</v>
      </c>
      <c r="B3" s="94"/>
      <c r="C3" s="94"/>
      <c r="D3" s="94"/>
      <c r="E3" s="94"/>
      <c r="F3" s="94"/>
      <c r="G3" s="94">
        <v>2</v>
      </c>
      <c r="H3" s="94"/>
      <c r="I3" s="94"/>
      <c r="J3" s="94"/>
      <c r="K3" s="94"/>
      <c r="L3" s="94"/>
      <c r="M3" s="94">
        <v>3</v>
      </c>
      <c r="N3" s="94"/>
      <c r="O3" s="94"/>
      <c r="P3" s="94"/>
      <c r="Q3" s="94"/>
      <c r="R3" s="94"/>
      <c r="S3" s="94">
        <v>4</v>
      </c>
      <c r="T3" s="94"/>
      <c r="U3" s="94"/>
      <c r="V3" s="94"/>
      <c r="W3" s="94"/>
      <c r="X3" s="94"/>
      <c r="Y3" s="94">
        <v>5</v>
      </c>
      <c r="Z3" s="94"/>
      <c r="AA3" s="94"/>
      <c r="AB3" s="94"/>
      <c r="AC3" s="94"/>
      <c r="AD3" s="94"/>
      <c r="AE3" s="94" t="s">
        <v>98</v>
      </c>
    </row>
    <row r="4" spans="1:31" x14ac:dyDescent="0.4">
      <c r="A4" s="96" t="s">
        <v>3</v>
      </c>
      <c r="B4" s="97"/>
      <c r="C4" s="97"/>
      <c r="D4" s="97"/>
      <c r="E4" s="97"/>
      <c r="F4" s="98"/>
      <c r="G4" s="96" t="s">
        <v>3</v>
      </c>
      <c r="H4" s="97"/>
      <c r="I4" s="97"/>
      <c r="J4" s="97"/>
      <c r="K4" s="97"/>
      <c r="L4" s="98"/>
      <c r="M4" s="96" t="s">
        <v>3</v>
      </c>
      <c r="N4" s="97"/>
      <c r="O4" s="97"/>
      <c r="P4" s="97"/>
      <c r="Q4" s="97"/>
      <c r="R4" s="98"/>
      <c r="S4" s="96" t="s">
        <v>3</v>
      </c>
      <c r="T4" s="97"/>
      <c r="U4" s="97"/>
      <c r="V4" s="97"/>
      <c r="W4" s="97"/>
      <c r="X4" s="98"/>
      <c r="Y4" s="96" t="s">
        <v>3</v>
      </c>
      <c r="Z4" s="97"/>
      <c r="AA4" s="97"/>
      <c r="AB4" s="97"/>
      <c r="AC4" s="97"/>
      <c r="AD4" s="98"/>
      <c r="AE4" s="94"/>
    </row>
    <row r="5" spans="1:31" x14ac:dyDescent="0.4">
      <c r="A5" s="99"/>
      <c r="B5" s="94" t="s">
        <v>4</v>
      </c>
      <c r="C5" s="94" t="s">
        <v>0</v>
      </c>
      <c r="D5" s="94" t="s">
        <v>1</v>
      </c>
      <c r="E5" s="94" t="s">
        <v>2</v>
      </c>
      <c r="F5" s="100" t="s">
        <v>5</v>
      </c>
      <c r="G5" s="99"/>
      <c r="H5" s="94" t="s">
        <v>4</v>
      </c>
      <c r="I5" s="94" t="s">
        <v>0</v>
      </c>
      <c r="J5" s="94" t="s">
        <v>1</v>
      </c>
      <c r="K5" s="94" t="s">
        <v>2</v>
      </c>
      <c r="L5" s="100" t="s">
        <v>5</v>
      </c>
      <c r="M5" s="99"/>
      <c r="N5" s="94" t="s">
        <v>4</v>
      </c>
      <c r="O5" s="94" t="s">
        <v>0</v>
      </c>
      <c r="P5" s="94" t="s">
        <v>1</v>
      </c>
      <c r="Q5" s="94" t="s">
        <v>2</v>
      </c>
      <c r="R5" s="100" t="s">
        <v>5</v>
      </c>
      <c r="S5" s="99"/>
      <c r="T5" s="94" t="s">
        <v>4</v>
      </c>
      <c r="U5" s="94" t="s">
        <v>0</v>
      </c>
      <c r="V5" s="94" t="s">
        <v>1</v>
      </c>
      <c r="W5" s="94" t="s">
        <v>2</v>
      </c>
      <c r="X5" s="100" t="s">
        <v>5</v>
      </c>
      <c r="Y5" s="99"/>
      <c r="Z5" s="94" t="s">
        <v>4</v>
      </c>
      <c r="AA5" s="94" t="s">
        <v>0</v>
      </c>
      <c r="AB5" s="94" t="s">
        <v>1</v>
      </c>
      <c r="AC5" s="94" t="s">
        <v>2</v>
      </c>
      <c r="AD5" s="100" t="s">
        <v>5</v>
      </c>
      <c r="AE5" s="94"/>
    </row>
    <row r="6" spans="1:31" x14ac:dyDescent="0.4">
      <c r="A6" s="99" t="s">
        <v>6</v>
      </c>
      <c r="B6" s="94">
        <v>0</v>
      </c>
      <c r="C6" s="94">
        <v>0</v>
      </c>
      <c r="D6" s="94">
        <v>0</v>
      </c>
      <c r="E6" s="94">
        <v>0</v>
      </c>
      <c r="F6" s="94">
        <v>0</v>
      </c>
      <c r="G6" s="99" t="s">
        <v>6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9" t="s">
        <v>6</v>
      </c>
      <c r="N6" s="94">
        <v>0</v>
      </c>
      <c r="O6" s="94">
        <v>0</v>
      </c>
      <c r="P6" s="94">
        <v>0</v>
      </c>
      <c r="Q6" s="94">
        <v>0</v>
      </c>
      <c r="R6" s="94">
        <v>0</v>
      </c>
      <c r="S6" s="99" t="s">
        <v>6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9" t="s">
        <v>6</v>
      </c>
      <c r="Z6" s="94">
        <v>0</v>
      </c>
      <c r="AA6" s="94">
        <v>0</v>
      </c>
      <c r="AB6" s="94">
        <v>0</v>
      </c>
      <c r="AC6" s="94">
        <v>0</v>
      </c>
      <c r="AD6" s="94">
        <v>0</v>
      </c>
      <c r="AE6" s="94"/>
    </row>
    <row r="7" spans="1:31" x14ac:dyDescent="0.4">
      <c r="A7" s="99" t="s">
        <v>7</v>
      </c>
      <c r="B7" s="94">
        <v>0</v>
      </c>
      <c r="C7" s="94">
        <v>0</v>
      </c>
      <c r="D7" s="94">
        <v>0</v>
      </c>
      <c r="E7" s="94">
        <v>0</v>
      </c>
      <c r="F7" s="94">
        <v>0</v>
      </c>
      <c r="G7" s="99" t="s">
        <v>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9" t="s">
        <v>7</v>
      </c>
      <c r="N7" s="94">
        <v>0</v>
      </c>
      <c r="O7" s="94">
        <v>0</v>
      </c>
      <c r="P7" s="94">
        <v>0</v>
      </c>
      <c r="Q7" s="94">
        <v>0</v>
      </c>
      <c r="R7" s="94">
        <v>0</v>
      </c>
      <c r="S7" s="99" t="s">
        <v>7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9" t="s">
        <v>7</v>
      </c>
      <c r="Z7" s="94">
        <v>0</v>
      </c>
      <c r="AA7" s="94">
        <v>0</v>
      </c>
      <c r="AB7" s="94">
        <v>0</v>
      </c>
      <c r="AC7" s="94">
        <v>0</v>
      </c>
      <c r="AD7" s="94">
        <v>0</v>
      </c>
      <c r="AE7" s="94"/>
    </row>
    <row r="8" spans="1:31" x14ac:dyDescent="0.4">
      <c r="A8" s="99" t="s">
        <v>8</v>
      </c>
      <c r="B8" s="94">
        <v>0</v>
      </c>
      <c r="C8" s="94">
        <v>0</v>
      </c>
      <c r="D8" s="94">
        <v>0</v>
      </c>
      <c r="E8" s="94">
        <v>0</v>
      </c>
      <c r="F8" s="94">
        <v>0</v>
      </c>
      <c r="G8" s="99" t="s">
        <v>8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9" t="s">
        <v>8</v>
      </c>
      <c r="N8" s="94">
        <v>0</v>
      </c>
      <c r="O8" s="94">
        <v>0</v>
      </c>
      <c r="P8" s="94">
        <v>0</v>
      </c>
      <c r="Q8" s="94">
        <v>0</v>
      </c>
      <c r="R8" s="94">
        <v>0</v>
      </c>
      <c r="S8" s="99" t="s">
        <v>8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9" t="s">
        <v>8</v>
      </c>
      <c r="Z8" s="94">
        <v>0</v>
      </c>
      <c r="AA8" s="94">
        <v>0</v>
      </c>
      <c r="AB8" s="94">
        <v>0</v>
      </c>
      <c r="AC8" s="94">
        <v>0</v>
      </c>
      <c r="AD8" s="94">
        <v>0</v>
      </c>
      <c r="AE8" s="94"/>
    </row>
    <row r="9" spans="1:31" x14ac:dyDescent="0.4">
      <c r="A9" s="99" t="s">
        <v>9</v>
      </c>
      <c r="B9" s="94">
        <v>0</v>
      </c>
      <c r="C9" s="94">
        <v>0</v>
      </c>
      <c r="D9" s="94">
        <v>0</v>
      </c>
      <c r="E9" s="94">
        <v>0</v>
      </c>
      <c r="F9" s="94">
        <v>0</v>
      </c>
      <c r="G9" s="99" t="s">
        <v>9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9" t="s">
        <v>9</v>
      </c>
      <c r="N9" s="94">
        <v>0</v>
      </c>
      <c r="O9" s="94">
        <v>0</v>
      </c>
      <c r="P9" s="94">
        <v>0</v>
      </c>
      <c r="Q9" s="94">
        <v>0</v>
      </c>
      <c r="R9" s="94">
        <v>0</v>
      </c>
      <c r="S9" s="99" t="s">
        <v>9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9" t="s">
        <v>9</v>
      </c>
      <c r="Z9" s="94">
        <v>0</v>
      </c>
      <c r="AA9" s="94">
        <v>0</v>
      </c>
      <c r="AB9" s="94">
        <v>0</v>
      </c>
      <c r="AC9" s="94">
        <v>0</v>
      </c>
      <c r="AD9" s="94">
        <v>0</v>
      </c>
      <c r="AE9" s="94"/>
    </row>
    <row r="10" spans="1:31" x14ac:dyDescent="0.4">
      <c r="A10" s="99"/>
      <c r="B10" s="94"/>
      <c r="C10" s="94"/>
      <c r="D10" s="94"/>
      <c r="E10" s="94"/>
      <c r="F10" s="100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</row>
    <row r="11" spans="1:31" x14ac:dyDescent="0.4">
      <c r="A11" s="101" t="s">
        <v>13</v>
      </c>
      <c r="B11" s="94"/>
      <c r="C11" s="94"/>
      <c r="D11" s="94"/>
      <c r="E11" s="94"/>
      <c r="F11" s="100"/>
      <c r="G11" s="101" t="s">
        <v>13</v>
      </c>
      <c r="H11" s="94"/>
      <c r="I11" s="94"/>
      <c r="J11" s="94"/>
      <c r="K11" s="94"/>
      <c r="L11" s="100"/>
      <c r="M11" s="101" t="s">
        <v>13</v>
      </c>
      <c r="N11" s="94"/>
      <c r="O11" s="94"/>
      <c r="P11" s="94"/>
      <c r="Q11" s="94"/>
      <c r="R11" s="100"/>
      <c r="S11" s="101" t="s">
        <v>13</v>
      </c>
      <c r="T11" s="94"/>
      <c r="U11" s="94"/>
      <c r="V11" s="94"/>
      <c r="W11" s="94"/>
      <c r="X11" s="100"/>
      <c r="Y11" s="101" t="s">
        <v>13</v>
      </c>
      <c r="Z11" s="94"/>
      <c r="AA11" s="94"/>
      <c r="AB11" s="94"/>
      <c r="AC11" s="94"/>
      <c r="AD11" s="100"/>
      <c r="AE11" s="94"/>
    </row>
    <row r="12" spans="1:31" x14ac:dyDescent="0.4">
      <c r="A12" s="99"/>
      <c r="B12" s="94" t="s">
        <v>4</v>
      </c>
      <c r="C12" s="94" t="s">
        <v>0</v>
      </c>
      <c r="D12" s="94" t="s">
        <v>1</v>
      </c>
      <c r="E12" s="94" t="s">
        <v>2</v>
      </c>
      <c r="F12" s="100" t="s">
        <v>5</v>
      </c>
      <c r="G12" s="99"/>
      <c r="H12" s="94" t="s">
        <v>4</v>
      </c>
      <c r="I12" s="94" t="s">
        <v>0</v>
      </c>
      <c r="J12" s="94" t="s">
        <v>1</v>
      </c>
      <c r="K12" s="94" t="s">
        <v>2</v>
      </c>
      <c r="L12" s="100" t="s">
        <v>5</v>
      </c>
      <c r="M12" s="99"/>
      <c r="N12" s="94" t="s">
        <v>4</v>
      </c>
      <c r="O12" s="94" t="s">
        <v>0</v>
      </c>
      <c r="P12" s="94" t="s">
        <v>1</v>
      </c>
      <c r="Q12" s="94" t="s">
        <v>2</v>
      </c>
      <c r="R12" s="100" t="s">
        <v>5</v>
      </c>
      <c r="S12" s="99"/>
      <c r="T12" s="94" t="s">
        <v>4</v>
      </c>
      <c r="U12" s="94" t="s">
        <v>0</v>
      </c>
      <c r="V12" s="94" t="s">
        <v>1</v>
      </c>
      <c r="W12" s="94" t="s">
        <v>2</v>
      </c>
      <c r="X12" s="100" t="s">
        <v>5</v>
      </c>
      <c r="Y12" s="99"/>
      <c r="Z12" s="94" t="s">
        <v>4</v>
      </c>
      <c r="AA12" s="94" t="s">
        <v>0</v>
      </c>
      <c r="AB12" s="94" t="s">
        <v>1</v>
      </c>
      <c r="AC12" s="94" t="s">
        <v>2</v>
      </c>
      <c r="AD12" s="100" t="s">
        <v>5</v>
      </c>
      <c r="AE12" s="94"/>
    </row>
    <row r="13" spans="1:31" x14ac:dyDescent="0.4">
      <c r="A13" s="99" t="s">
        <v>6</v>
      </c>
      <c r="B13" s="94">
        <v>-0.95522757430000005</v>
      </c>
      <c r="C13" s="94">
        <v>-0.89758813289999995</v>
      </c>
      <c r="D13" s="102">
        <v>-2.3576317250000001</v>
      </c>
      <c r="E13" s="94">
        <v>-2.1736246440000002</v>
      </c>
      <c r="F13" s="94">
        <v>-2.6170063109999999</v>
      </c>
      <c r="G13" s="99" t="s">
        <v>6</v>
      </c>
      <c r="H13" s="94">
        <v>-3.302179937</v>
      </c>
      <c r="I13" s="94">
        <v>-2.3739958159999999</v>
      </c>
      <c r="J13" s="102">
        <v>-4.2267532130000003</v>
      </c>
      <c r="K13" s="94">
        <v>-3.9539984779999999</v>
      </c>
      <c r="L13" s="94">
        <v>-4.363128669</v>
      </c>
      <c r="M13" s="99" t="s">
        <v>6</v>
      </c>
      <c r="N13" s="94">
        <v>-4.0100011179999999</v>
      </c>
      <c r="O13" s="94">
        <v>-2.5695442850000001</v>
      </c>
      <c r="P13" s="102">
        <v>-4.9973434110000001</v>
      </c>
      <c r="Q13" s="94">
        <v>-4.5033254080000003</v>
      </c>
      <c r="R13" s="94">
        <v>-7.0919820060000003</v>
      </c>
      <c r="S13" s="99" t="s">
        <v>6</v>
      </c>
      <c r="T13" s="94">
        <v>-3.7876667999999998</v>
      </c>
      <c r="U13" s="94">
        <v>-2.9838001460000001</v>
      </c>
      <c r="V13" s="102">
        <v>-5.5467362500000004</v>
      </c>
      <c r="W13" s="94">
        <v>-6.0667746259999999</v>
      </c>
      <c r="X13" s="94">
        <v>-5.6638644319999996</v>
      </c>
      <c r="Y13" s="99" t="s">
        <v>6</v>
      </c>
      <c r="Z13" s="94">
        <v>-4.3146240650000003</v>
      </c>
      <c r="AA13" s="94">
        <v>-3.207164063</v>
      </c>
      <c r="AB13" s="102">
        <v>-5.1279557760000003</v>
      </c>
      <c r="AC13" s="94">
        <v>-6.4930066560000004</v>
      </c>
      <c r="AD13" s="94">
        <v>-4.9187800169999996</v>
      </c>
      <c r="AE13" s="94"/>
    </row>
    <row r="14" spans="1:31" x14ac:dyDescent="0.4">
      <c r="A14" s="99" t="s">
        <v>7</v>
      </c>
      <c r="B14" s="94">
        <v>-1.3108106500000001</v>
      </c>
      <c r="C14" s="94">
        <v>-1.1129700819999999</v>
      </c>
      <c r="D14" s="102">
        <v>-1.9974340189999999</v>
      </c>
      <c r="E14" s="94">
        <v>-1.455647691</v>
      </c>
      <c r="F14" s="94">
        <v>-1.397747619</v>
      </c>
      <c r="G14" s="99" t="s">
        <v>7</v>
      </c>
      <c r="H14" s="94">
        <v>-2.1732695620000002</v>
      </c>
      <c r="I14" s="94">
        <v>-0.95033930759999996</v>
      </c>
      <c r="J14" s="102">
        <v>-3.0429551209999999</v>
      </c>
      <c r="K14" s="94">
        <v>-2.4734614609999999</v>
      </c>
      <c r="L14" s="94">
        <v>-2.5740895660000001</v>
      </c>
      <c r="M14" s="99" t="s">
        <v>7</v>
      </c>
      <c r="N14" s="94">
        <v>-2.8474820890000001</v>
      </c>
      <c r="O14" s="94">
        <v>-2.030130802</v>
      </c>
      <c r="P14" s="102">
        <v>-3.1329103190000001</v>
      </c>
      <c r="Q14" s="94">
        <v>-2.8523904670000002</v>
      </c>
      <c r="R14" s="94">
        <v>-2.9842807439999999</v>
      </c>
      <c r="S14" s="99" t="s">
        <v>7</v>
      </c>
      <c r="T14" s="94">
        <v>-3.5091496750000002</v>
      </c>
      <c r="U14" s="94">
        <v>-1.268672646</v>
      </c>
      <c r="V14" s="102">
        <v>-4.1030931769999999</v>
      </c>
      <c r="W14" s="94">
        <v>-3.9906330410000002</v>
      </c>
      <c r="X14" s="94">
        <v>-4.3121627829999998</v>
      </c>
      <c r="Y14" s="99" t="s">
        <v>7</v>
      </c>
      <c r="Z14" s="94">
        <v>-4.2600369169999999</v>
      </c>
      <c r="AA14" s="94">
        <v>-2.294490406</v>
      </c>
      <c r="AB14" s="102">
        <v>-3.3942869400000002</v>
      </c>
      <c r="AC14" s="94">
        <v>-3.9002686660000001</v>
      </c>
      <c r="AD14" s="94">
        <v>-32.609787490000002</v>
      </c>
      <c r="AE14" s="94"/>
    </row>
    <row r="15" spans="1:31" x14ac:dyDescent="0.4">
      <c r="A15" s="99" t="s">
        <v>8</v>
      </c>
      <c r="B15" s="94">
        <v>-1.2340317599999999</v>
      </c>
      <c r="C15" s="94">
        <v>-0.13048694429999999</v>
      </c>
      <c r="D15" s="102">
        <v>-0.81382444720000002</v>
      </c>
      <c r="E15" s="94">
        <v>-1.2790326839999999</v>
      </c>
      <c r="F15" s="94">
        <v>-0.69877332550000004</v>
      </c>
      <c r="G15" s="99" t="s">
        <v>8</v>
      </c>
      <c r="H15" s="94">
        <v>-2.0033161169999998</v>
      </c>
      <c r="I15" s="94">
        <v>-1.6033504240000001</v>
      </c>
      <c r="J15" s="102">
        <v>-1.6017207710000001</v>
      </c>
      <c r="K15" s="94">
        <v>-2.392358207</v>
      </c>
      <c r="L15" s="94">
        <v>-1.114499546</v>
      </c>
      <c r="M15" s="99" t="s">
        <v>8</v>
      </c>
      <c r="N15" s="94">
        <v>-2.1909525950000002</v>
      </c>
      <c r="O15" s="94">
        <v>-0.84195368270000004</v>
      </c>
      <c r="P15" s="102">
        <v>-1.737171346</v>
      </c>
      <c r="Q15" s="94">
        <v>-2.2869118620000002</v>
      </c>
      <c r="R15" s="94">
        <v>-1.3115812469999999</v>
      </c>
      <c r="S15" s="99" t="s">
        <v>8</v>
      </c>
      <c r="T15" s="94">
        <v>-3.0909098290000001</v>
      </c>
      <c r="U15" s="94">
        <v>-1.377876546</v>
      </c>
      <c r="V15" s="102">
        <v>-2.6189423600000001</v>
      </c>
      <c r="W15" s="94">
        <v>-3.2178143079999999</v>
      </c>
      <c r="X15" s="94">
        <v>-2.5924778559999999</v>
      </c>
      <c r="Y15" s="99" t="s">
        <v>8</v>
      </c>
      <c r="Z15" s="94">
        <v>-3.3027629969999999</v>
      </c>
      <c r="AA15" s="94">
        <v>-0.35827630179999997</v>
      </c>
      <c r="AB15" s="102">
        <v>-2.3449642690000001</v>
      </c>
      <c r="AC15" s="94">
        <v>-3.6105430310000002</v>
      </c>
      <c r="AD15" s="94">
        <v>-1.656315915</v>
      </c>
      <c r="AE15" s="94"/>
    </row>
    <row r="16" spans="1:31" x14ac:dyDescent="0.4">
      <c r="A16" s="99" t="s">
        <v>9</v>
      </c>
      <c r="B16" s="94">
        <v>-1.9026791009999999</v>
      </c>
      <c r="C16" s="94">
        <v>-1.9775098369999999</v>
      </c>
      <c r="D16" s="103">
        <v>-3.2340589550000001</v>
      </c>
      <c r="E16" s="94">
        <v>-1.679183181</v>
      </c>
      <c r="F16" s="94">
        <v>1.6133026479999999</v>
      </c>
      <c r="G16" s="99" t="s">
        <v>9</v>
      </c>
      <c r="H16" s="94">
        <v>-2.4879203990000001</v>
      </c>
      <c r="I16" s="94">
        <v>-2.051632149</v>
      </c>
      <c r="J16" s="103">
        <v>-4.2138527520000002</v>
      </c>
      <c r="K16" s="94">
        <v>-1.8130508620000001</v>
      </c>
      <c r="L16" s="94">
        <v>0.46218605709999999</v>
      </c>
      <c r="M16" s="99" t="s">
        <v>9</v>
      </c>
      <c r="N16" s="94">
        <v>-3.0591259179999999</v>
      </c>
      <c r="O16" s="94">
        <v>-1.9496947870000001</v>
      </c>
      <c r="P16" s="103">
        <v>-4.5473432159999998</v>
      </c>
      <c r="Q16" s="94">
        <v>-2.7938433219999999</v>
      </c>
      <c r="R16" s="94">
        <v>-1.241458427E-3</v>
      </c>
      <c r="S16" s="99" t="s">
        <v>9</v>
      </c>
      <c r="T16" s="94">
        <v>-3.174285072</v>
      </c>
      <c r="U16" s="94">
        <v>-2.149480611</v>
      </c>
      <c r="V16" s="103">
        <v>-4.6163917479999999</v>
      </c>
      <c r="W16" s="94">
        <v>-2.3197748389999999</v>
      </c>
      <c r="X16" s="94">
        <v>-0.46122086810000001</v>
      </c>
      <c r="Y16" s="99" t="s">
        <v>9</v>
      </c>
      <c r="Z16" s="94">
        <v>-3.1073992910000001</v>
      </c>
      <c r="AA16" s="94">
        <v>-2.380862128</v>
      </c>
      <c r="AB16" s="102">
        <v>-4.7733339389999996</v>
      </c>
      <c r="AC16" s="94">
        <v>-2.8717985860000002</v>
      </c>
      <c r="AD16" s="94">
        <v>-2.463503695</v>
      </c>
      <c r="AE16" s="94"/>
    </row>
    <row r="17" spans="1:31" x14ac:dyDescent="0.4">
      <c r="A17" s="99"/>
      <c r="B17" s="94"/>
      <c r="C17" s="94"/>
      <c r="D17" s="94"/>
      <c r="E17" s="94"/>
      <c r="F17" s="100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</row>
    <row r="18" spans="1:31" x14ac:dyDescent="0.4">
      <c r="A18" s="101"/>
      <c r="B18" s="94"/>
      <c r="C18" s="94"/>
      <c r="D18" s="94"/>
      <c r="E18" s="94"/>
      <c r="F18" s="100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</row>
    <row r="19" spans="1:31" x14ac:dyDescent="0.4">
      <c r="A19" s="99"/>
      <c r="B19" s="94"/>
      <c r="C19" s="94"/>
      <c r="D19" s="94"/>
      <c r="E19" s="94"/>
      <c r="F19" s="100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</row>
    <row r="20" spans="1:31" x14ac:dyDescent="0.4">
      <c r="A20" s="99"/>
      <c r="B20" s="94"/>
      <c r="C20" s="94"/>
      <c r="D20" s="94"/>
      <c r="E20" s="94"/>
      <c r="F20" s="100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</row>
    <row r="21" spans="1:31" x14ac:dyDescent="0.4">
      <c r="A21" s="99"/>
      <c r="B21" s="94"/>
      <c r="C21" s="94"/>
      <c r="D21" s="94"/>
      <c r="E21" s="94"/>
      <c r="F21" s="100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</row>
    <row r="22" spans="1:31" x14ac:dyDescent="0.4">
      <c r="A22" s="99"/>
      <c r="B22" s="94"/>
      <c r="C22" s="94"/>
      <c r="D22" s="94"/>
      <c r="E22" s="94"/>
      <c r="F22" s="100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</row>
    <row r="23" spans="1:31" x14ac:dyDescent="0.4">
      <c r="A23" s="99"/>
      <c r="B23" s="94"/>
      <c r="C23" s="104"/>
      <c r="D23" s="104"/>
      <c r="E23" s="104"/>
      <c r="F23" s="100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</row>
    <row r="24" spans="1:31" x14ac:dyDescent="0.4">
      <c r="A24" s="99"/>
      <c r="B24" s="94"/>
      <c r="C24" s="94"/>
      <c r="D24" s="94"/>
      <c r="E24" s="94"/>
      <c r="F24" s="100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</row>
    <row r="25" spans="1:31" x14ac:dyDescent="0.4">
      <c r="A25" s="101" t="s">
        <v>10</v>
      </c>
      <c r="B25" s="94"/>
      <c r="C25" s="94"/>
      <c r="D25" s="94"/>
      <c r="E25" s="94"/>
      <c r="F25" s="100"/>
      <c r="G25" s="101" t="s">
        <v>10</v>
      </c>
      <c r="H25" s="94"/>
      <c r="I25" s="94"/>
      <c r="J25" s="94"/>
      <c r="K25" s="94"/>
      <c r="L25" s="100"/>
      <c r="M25" s="101" t="s">
        <v>10</v>
      </c>
      <c r="N25" s="94"/>
      <c r="O25" s="94"/>
      <c r="P25" s="94"/>
      <c r="Q25" s="94"/>
      <c r="R25" s="100"/>
      <c r="S25" s="101" t="s">
        <v>10</v>
      </c>
      <c r="T25" s="94"/>
      <c r="U25" s="94"/>
      <c r="V25" s="94"/>
      <c r="W25" s="94"/>
      <c r="X25" s="100"/>
      <c r="Y25" s="101" t="s">
        <v>10</v>
      </c>
      <c r="Z25" s="94"/>
      <c r="AA25" s="94"/>
      <c r="AB25" s="94"/>
      <c r="AC25" s="94"/>
      <c r="AD25" s="100"/>
      <c r="AE25" s="94"/>
    </row>
    <row r="26" spans="1:31" x14ac:dyDescent="0.4">
      <c r="A26" s="99"/>
      <c r="B26" s="94" t="s">
        <v>4</v>
      </c>
      <c r="C26" s="94" t="s">
        <v>0</v>
      </c>
      <c r="D26" s="94" t="s">
        <v>1</v>
      </c>
      <c r="E26" s="94" t="s">
        <v>2</v>
      </c>
      <c r="F26" s="100" t="s">
        <v>5</v>
      </c>
      <c r="G26" s="99"/>
      <c r="H26" s="94" t="s">
        <v>4</v>
      </c>
      <c r="I26" s="94" t="s">
        <v>0</v>
      </c>
      <c r="J26" s="94" t="s">
        <v>1</v>
      </c>
      <c r="K26" s="94" t="s">
        <v>2</v>
      </c>
      <c r="L26" s="100" t="s">
        <v>5</v>
      </c>
      <c r="M26" s="99"/>
      <c r="N26" s="94" t="s">
        <v>4</v>
      </c>
      <c r="O26" s="94" t="s">
        <v>0</v>
      </c>
      <c r="P26" s="94" t="s">
        <v>1</v>
      </c>
      <c r="Q26" s="94" t="s">
        <v>2</v>
      </c>
      <c r="R26" s="100" t="s">
        <v>5</v>
      </c>
      <c r="S26" s="99"/>
      <c r="T26" s="94" t="s">
        <v>4</v>
      </c>
      <c r="U26" s="94" t="s">
        <v>0</v>
      </c>
      <c r="V26" s="94" t="s">
        <v>1</v>
      </c>
      <c r="W26" s="94" t="s">
        <v>2</v>
      </c>
      <c r="X26" s="100" t="s">
        <v>5</v>
      </c>
      <c r="Y26" s="99"/>
      <c r="Z26" s="94" t="s">
        <v>4</v>
      </c>
      <c r="AA26" s="94" t="s">
        <v>0</v>
      </c>
      <c r="AB26" s="94" t="s">
        <v>1</v>
      </c>
      <c r="AC26" s="94" t="s">
        <v>2</v>
      </c>
      <c r="AD26" s="100" t="s">
        <v>5</v>
      </c>
      <c r="AE26" s="94"/>
    </row>
    <row r="27" spans="1:31" x14ac:dyDescent="0.4">
      <c r="A27" s="99" t="s">
        <v>6</v>
      </c>
      <c r="B27" s="94">
        <v>1.487136486</v>
      </c>
      <c r="C27" s="94">
        <v>1.8713737459999999</v>
      </c>
      <c r="D27" s="102">
        <v>0.84571865160000004</v>
      </c>
      <c r="E27" s="94">
        <v>0.91272279889999997</v>
      </c>
      <c r="F27" s="94">
        <v>0.46503644249999998</v>
      </c>
      <c r="G27" s="99" t="s">
        <v>6</v>
      </c>
      <c r="H27" s="94">
        <v>0.87014162819999996</v>
      </c>
      <c r="I27" s="94">
        <v>1.513731846</v>
      </c>
      <c r="J27" s="102">
        <v>0.23239628279999999</v>
      </c>
      <c r="K27" s="94">
        <v>0.48634238950000003</v>
      </c>
      <c r="L27" s="94">
        <v>-0.13329213819999999</v>
      </c>
      <c r="M27" s="99" t="s">
        <v>6</v>
      </c>
      <c r="N27" s="94">
        <v>0.84031709109999997</v>
      </c>
      <c r="O27" s="94">
        <v>1.7041191250000001</v>
      </c>
      <c r="P27" s="102">
        <v>0.6353230433</v>
      </c>
      <c r="Q27" s="94">
        <v>0.51333752160000001</v>
      </c>
      <c r="R27" s="94">
        <v>6.7327120150000003E-2</v>
      </c>
      <c r="S27" s="99" t="s">
        <v>6</v>
      </c>
      <c r="T27" s="94">
        <v>0.74130856789999999</v>
      </c>
      <c r="U27" s="94">
        <v>1.7300040779999999</v>
      </c>
      <c r="V27" s="102">
        <v>0.61389122460000001</v>
      </c>
      <c r="W27" s="94">
        <v>0.1837725871</v>
      </c>
      <c r="X27" s="94">
        <v>0.16077069120000001</v>
      </c>
      <c r="Y27" s="99" t="s">
        <v>6</v>
      </c>
      <c r="Z27" s="94">
        <v>0.60740305729999999</v>
      </c>
      <c r="AA27" s="94">
        <v>1.1968578110000001</v>
      </c>
      <c r="AB27" s="102">
        <v>0.47145213219999998</v>
      </c>
      <c r="AC27" s="94">
        <v>0.1494828003</v>
      </c>
      <c r="AD27" s="94">
        <v>-0.1235424323</v>
      </c>
      <c r="AE27" s="94"/>
    </row>
    <row r="28" spans="1:31" x14ac:dyDescent="0.4">
      <c r="A28" s="99" t="s">
        <v>7</v>
      </c>
      <c r="B28" s="94">
        <v>2.2252479649999999</v>
      </c>
      <c r="C28" s="94">
        <v>1.970995973</v>
      </c>
      <c r="D28" s="102">
        <v>3.1555255579999999</v>
      </c>
      <c r="E28" s="94">
        <v>2.2992189839999999</v>
      </c>
      <c r="F28" s="94">
        <v>2.257906309</v>
      </c>
      <c r="G28" s="99" t="s">
        <v>7</v>
      </c>
      <c r="H28" s="94">
        <v>1.9804732940000001</v>
      </c>
      <c r="I28" s="94">
        <v>2.3833930049999998</v>
      </c>
      <c r="J28" s="102">
        <v>2.8402129490000001</v>
      </c>
      <c r="K28" s="94">
        <v>2.0739095380000001</v>
      </c>
      <c r="L28" s="94">
        <v>1.1598849339999999</v>
      </c>
      <c r="M28" s="99" t="s">
        <v>7</v>
      </c>
      <c r="N28" s="94">
        <v>1.6455810529999999</v>
      </c>
      <c r="O28" s="94">
        <v>2.2764394929999998</v>
      </c>
      <c r="P28" s="102">
        <v>2.8653233409999999</v>
      </c>
      <c r="Q28" s="94">
        <v>2.3107082289999998</v>
      </c>
      <c r="R28" s="94">
        <v>0.80707658810000005</v>
      </c>
      <c r="S28" s="99" t="s">
        <v>7</v>
      </c>
      <c r="T28" s="94">
        <v>1.6176692829999999</v>
      </c>
      <c r="U28" s="94">
        <v>3.1150205309999999</v>
      </c>
      <c r="V28" s="102">
        <v>2.5372598079999999</v>
      </c>
      <c r="W28" s="94">
        <v>1.8078076169999999</v>
      </c>
      <c r="X28" s="94">
        <v>0.94845630660000002</v>
      </c>
      <c r="Y28" s="99" t="s">
        <v>7</v>
      </c>
      <c r="Z28" s="94">
        <v>1.222132094</v>
      </c>
      <c r="AA28" s="94">
        <v>3.3516379519999999</v>
      </c>
      <c r="AB28" s="102">
        <v>2.3625718080000002</v>
      </c>
      <c r="AC28" s="94">
        <v>1.5418678320000001</v>
      </c>
      <c r="AD28" s="94">
        <v>0.56706086980000003</v>
      </c>
      <c r="AE28" s="94"/>
    </row>
    <row r="29" spans="1:31" x14ac:dyDescent="0.4">
      <c r="A29" s="99" t="s">
        <v>8</v>
      </c>
      <c r="B29" s="94">
        <v>3.7802884699999999</v>
      </c>
      <c r="C29" s="94">
        <v>2.788526906</v>
      </c>
      <c r="D29" s="102">
        <v>9.0971450160000007</v>
      </c>
      <c r="E29" s="94">
        <v>5.4686681259999999</v>
      </c>
      <c r="F29" s="94">
        <v>5.91481543</v>
      </c>
      <c r="G29" s="99" t="s">
        <v>8</v>
      </c>
      <c r="H29" s="94">
        <v>3.641272244</v>
      </c>
      <c r="I29" s="94">
        <v>3.1481762249999998</v>
      </c>
      <c r="J29" s="102">
        <v>8.9845614949999995</v>
      </c>
      <c r="K29" s="94">
        <v>6.55932183</v>
      </c>
      <c r="L29" s="94">
        <v>5.1617729419999998</v>
      </c>
      <c r="M29" s="99" t="s">
        <v>8</v>
      </c>
      <c r="N29" s="94">
        <v>4.3574386049999996</v>
      </c>
      <c r="O29" s="94">
        <v>4.3419853069999998</v>
      </c>
      <c r="P29" s="102">
        <v>9.3046043639999994</v>
      </c>
      <c r="Q29" s="94">
        <v>3.1178685449999999</v>
      </c>
      <c r="R29" s="94">
        <v>5.788380385</v>
      </c>
      <c r="S29" s="99" t="s">
        <v>8</v>
      </c>
      <c r="T29" s="94">
        <v>3.912874746</v>
      </c>
      <c r="U29" s="94">
        <v>4.7795786900000001</v>
      </c>
      <c r="V29" s="102">
        <v>8.9662508110000001</v>
      </c>
      <c r="W29" s="94">
        <v>6.0957134689999997</v>
      </c>
      <c r="X29" s="94">
        <v>4.5368129970000002</v>
      </c>
      <c r="Y29" s="99" t="s">
        <v>8</v>
      </c>
      <c r="Z29" s="94">
        <v>2.9512393299999999</v>
      </c>
      <c r="AA29" s="94">
        <v>5.218101506</v>
      </c>
      <c r="AB29" s="102">
        <v>8.7611906079999997</v>
      </c>
      <c r="AC29" s="94">
        <v>5.9465894749999997</v>
      </c>
      <c r="AD29" s="94">
        <v>6.1203496599999996</v>
      </c>
      <c r="AE29" s="94"/>
    </row>
    <row r="30" spans="1:31" x14ac:dyDescent="0.4">
      <c r="A30" s="99" t="s">
        <v>9</v>
      </c>
      <c r="B30" s="94">
        <v>4.3635024629999997</v>
      </c>
      <c r="C30" s="94">
        <v>-5.822251187</v>
      </c>
      <c r="D30" s="103">
        <v>36.088691900000001</v>
      </c>
      <c r="E30" s="94">
        <v>4.7100450570000003</v>
      </c>
      <c r="F30" s="94">
        <v>6.1616756810000002</v>
      </c>
      <c r="G30" s="99" t="s">
        <v>9</v>
      </c>
      <c r="H30" s="94">
        <v>20.473915179999999</v>
      </c>
      <c r="I30" s="94">
        <v>-6.3058590859999999</v>
      </c>
      <c r="J30" s="103">
        <v>36.317899769999997</v>
      </c>
      <c r="K30" s="94">
        <v>0.2545299057</v>
      </c>
      <c r="L30" s="94">
        <v>30.957644009999999</v>
      </c>
      <c r="M30" s="99" t="s">
        <v>9</v>
      </c>
      <c r="N30" s="94">
        <v>-9.6502938720000007</v>
      </c>
      <c r="O30" s="94">
        <v>-0.66011060450000003</v>
      </c>
      <c r="P30" s="103">
        <v>36.577531309999998</v>
      </c>
      <c r="Q30" s="94">
        <v>1.0843109209999999</v>
      </c>
      <c r="R30" s="94">
        <v>31.3470415</v>
      </c>
      <c r="S30" s="99" t="s">
        <v>9</v>
      </c>
      <c r="T30" s="94">
        <v>17.750252759999999</v>
      </c>
      <c r="U30" s="94">
        <v>-4.6042711619999999</v>
      </c>
      <c r="V30" s="103">
        <v>36.659587569999999</v>
      </c>
      <c r="W30" s="94">
        <v>5.0546019439999998</v>
      </c>
      <c r="X30" s="94">
        <v>6.0471616829999997</v>
      </c>
      <c r="Y30" s="99" t="s">
        <v>9</v>
      </c>
      <c r="Z30" s="94">
        <v>0.55875512350000001</v>
      </c>
      <c r="AA30" s="94">
        <v>-10.468757610000001</v>
      </c>
      <c r="AB30" s="102">
        <v>37.043119310000002</v>
      </c>
      <c r="AC30" s="94">
        <v>1.000339214</v>
      </c>
      <c r="AD30" s="94">
        <v>2.5033204379999998</v>
      </c>
      <c r="AE30" s="94"/>
    </row>
    <row r="31" spans="1:31" x14ac:dyDescent="0.4">
      <c r="A31" s="99"/>
      <c r="B31" s="94"/>
      <c r="C31" s="94"/>
      <c r="D31" s="94"/>
      <c r="E31" s="94"/>
      <c r="F31" s="100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</row>
    <row r="32" spans="1:31" x14ac:dyDescent="0.4">
      <c r="A32" s="101" t="s">
        <v>11</v>
      </c>
      <c r="B32" s="94"/>
      <c r="C32" s="94"/>
      <c r="D32" s="94"/>
      <c r="E32" s="94"/>
      <c r="F32" s="100"/>
      <c r="G32" s="101" t="s">
        <v>11</v>
      </c>
      <c r="H32" s="94"/>
      <c r="I32" s="94"/>
      <c r="J32" s="94"/>
      <c r="K32" s="94"/>
      <c r="L32" s="100"/>
      <c r="M32" s="101" t="s">
        <v>11</v>
      </c>
      <c r="N32" s="94"/>
      <c r="O32" s="94"/>
      <c r="P32" s="94"/>
      <c r="Q32" s="94"/>
      <c r="R32" s="100"/>
      <c r="S32" s="101" t="s">
        <v>11</v>
      </c>
      <c r="T32" s="94"/>
      <c r="U32" s="94"/>
      <c r="V32" s="94"/>
      <c r="W32" s="94"/>
      <c r="X32" s="100"/>
      <c r="Y32" s="101" t="s">
        <v>11</v>
      </c>
      <c r="Z32" s="94"/>
      <c r="AA32" s="94"/>
      <c r="AB32" s="94"/>
      <c r="AC32" s="94"/>
      <c r="AD32" s="100"/>
      <c r="AE32" s="94"/>
    </row>
    <row r="33" spans="1:31" x14ac:dyDescent="0.4">
      <c r="A33" s="99"/>
      <c r="B33" s="94" t="s">
        <v>4</v>
      </c>
      <c r="C33" s="94" t="s">
        <v>0</v>
      </c>
      <c r="D33" s="94" t="s">
        <v>1</v>
      </c>
      <c r="E33" s="94" t="s">
        <v>2</v>
      </c>
      <c r="F33" s="100" t="s">
        <v>5</v>
      </c>
      <c r="G33" s="99"/>
      <c r="H33" s="94" t="s">
        <v>4</v>
      </c>
      <c r="I33" s="94" t="s">
        <v>0</v>
      </c>
      <c r="J33" s="94" t="s">
        <v>1</v>
      </c>
      <c r="K33" s="94" t="s">
        <v>2</v>
      </c>
      <c r="L33" s="100" t="s">
        <v>5</v>
      </c>
      <c r="M33" s="99"/>
      <c r="N33" s="94" t="s">
        <v>4</v>
      </c>
      <c r="O33" s="94" t="s">
        <v>0</v>
      </c>
      <c r="P33" s="94" t="s">
        <v>1</v>
      </c>
      <c r="Q33" s="94" t="s">
        <v>2</v>
      </c>
      <c r="R33" s="100" t="s">
        <v>5</v>
      </c>
      <c r="S33" s="99"/>
      <c r="T33" s="94" t="s">
        <v>4</v>
      </c>
      <c r="U33" s="94" t="s">
        <v>0</v>
      </c>
      <c r="V33" s="94" t="s">
        <v>1</v>
      </c>
      <c r="W33" s="94" t="s">
        <v>2</v>
      </c>
      <c r="X33" s="100" t="s">
        <v>5</v>
      </c>
      <c r="Y33" s="99"/>
      <c r="Z33" s="94" t="s">
        <v>4</v>
      </c>
      <c r="AA33" s="94" t="s">
        <v>0</v>
      </c>
      <c r="AB33" s="94" t="s">
        <v>1</v>
      </c>
      <c r="AC33" s="94" t="s">
        <v>2</v>
      </c>
      <c r="AD33" s="100" t="s">
        <v>5</v>
      </c>
      <c r="AE33" s="94"/>
    </row>
    <row r="34" spans="1:31" x14ac:dyDescent="0.4">
      <c r="A34" s="99" t="s">
        <v>6</v>
      </c>
      <c r="B34" s="94">
        <v>-1.0591685639999999</v>
      </c>
      <c r="C34" s="94">
        <v>-0.23669595299999999</v>
      </c>
      <c r="D34" s="102">
        <v>-0.96645635620000003</v>
      </c>
      <c r="E34" s="94">
        <v>-0.51199824039999997</v>
      </c>
      <c r="F34" s="94">
        <v>-1.2675300270000001</v>
      </c>
      <c r="G34" s="99" t="s">
        <v>6</v>
      </c>
      <c r="H34" s="94">
        <v>-1.7971438070000001</v>
      </c>
      <c r="I34" s="94">
        <v>-0.80748052110000001</v>
      </c>
      <c r="J34" s="102">
        <v>-1.5225389629999999</v>
      </c>
      <c r="K34" s="94">
        <v>-1.410190335</v>
      </c>
      <c r="L34" s="94">
        <v>-2.034755557</v>
      </c>
      <c r="M34" s="99" t="s">
        <v>6</v>
      </c>
      <c r="N34" s="94">
        <v>-1.9936818089999999</v>
      </c>
      <c r="O34" s="94">
        <v>-0.67309238800000004</v>
      </c>
      <c r="P34" s="102">
        <v>-1.081758193</v>
      </c>
      <c r="Q34" s="94">
        <v>-1.5930342630000001</v>
      </c>
      <c r="R34" s="94">
        <v>-1.9721609280000001</v>
      </c>
      <c r="S34" s="99" t="s">
        <v>6</v>
      </c>
      <c r="T34" s="94">
        <v>-1.9585777470000001</v>
      </c>
      <c r="U34" s="94">
        <v>-0.57668021739999997</v>
      </c>
      <c r="V34" s="102">
        <v>-1.079351438</v>
      </c>
      <c r="W34" s="94">
        <v>-1.948163729</v>
      </c>
      <c r="X34" s="94">
        <v>-2.191751676</v>
      </c>
      <c r="Y34" s="99" t="s">
        <v>6</v>
      </c>
      <c r="Z34" s="94">
        <v>-1.9281810770000001</v>
      </c>
      <c r="AA34" s="94">
        <v>-0.99745441639999999</v>
      </c>
      <c r="AB34" s="102">
        <v>-1.0423522679999999</v>
      </c>
      <c r="AC34" s="94">
        <v>-2.0540731760000002</v>
      </c>
      <c r="AD34" s="94">
        <v>-2.408971969</v>
      </c>
      <c r="AE34" s="94"/>
    </row>
    <row r="35" spans="1:31" x14ac:dyDescent="0.4">
      <c r="A35" s="99" t="s">
        <v>7</v>
      </c>
      <c r="B35" s="94">
        <v>-5.981915903</v>
      </c>
      <c r="C35" s="94">
        <v>-6.3298298390000003</v>
      </c>
      <c r="D35" s="102">
        <v>-4.4478733889999997</v>
      </c>
      <c r="E35" s="94">
        <v>-5.0005190009999998</v>
      </c>
      <c r="F35" s="94">
        <v>-7.2482406079999997</v>
      </c>
      <c r="G35" s="99" t="s">
        <v>7</v>
      </c>
      <c r="H35" s="94">
        <v>-6.6045631120000001</v>
      </c>
      <c r="I35" s="94">
        <v>-6.7796162789999999</v>
      </c>
      <c r="J35" s="102">
        <v>-4.7321309009999997</v>
      </c>
      <c r="K35" s="94">
        <v>-6.7023823089999999</v>
      </c>
      <c r="L35" s="94">
        <v>-6.8246730290000004</v>
      </c>
      <c r="M35" s="99" t="s">
        <v>7</v>
      </c>
      <c r="N35" s="94">
        <v>-6.7606760259999996</v>
      </c>
      <c r="O35" s="94">
        <v>-26.420157020000001</v>
      </c>
      <c r="P35" s="102">
        <v>-4.7922055390000002</v>
      </c>
      <c r="Q35" s="94">
        <v>-6.6536204980000004</v>
      </c>
      <c r="R35" s="94">
        <v>-6.9912484639999999</v>
      </c>
      <c r="S35" s="99" t="s">
        <v>7</v>
      </c>
      <c r="T35" s="94">
        <v>-9.4223321660000003</v>
      </c>
      <c r="U35" s="94">
        <v>-23.858482649999999</v>
      </c>
      <c r="V35" s="102">
        <v>-5.0381044319999999</v>
      </c>
      <c r="W35" s="94">
        <v>-6.8375285100000003</v>
      </c>
      <c r="X35" s="94">
        <v>-6.2848644560000002</v>
      </c>
      <c r="Y35" s="99" t="s">
        <v>7</v>
      </c>
      <c r="Z35" s="94">
        <v>-6.5944017199999996</v>
      </c>
      <c r="AA35" s="94">
        <v>-23.650534780000001</v>
      </c>
      <c r="AB35" s="102">
        <v>-5.0392633770000002</v>
      </c>
      <c r="AC35" s="94">
        <v>-33.079778599999997</v>
      </c>
      <c r="AD35" s="94">
        <v>-35.914444879999998</v>
      </c>
      <c r="AE35" s="94"/>
    </row>
    <row r="36" spans="1:31" x14ac:dyDescent="0.4">
      <c r="A36" s="99" t="s">
        <v>8</v>
      </c>
      <c r="B36" s="94">
        <v>-8.0923892869999996</v>
      </c>
      <c r="C36" s="94">
        <v>-25.876606710000001</v>
      </c>
      <c r="D36" s="102">
        <v>-7.620267245</v>
      </c>
      <c r="E36" s="94">
        <v>-7.3114550349999998</v>
      </c>
      <c r="F36" s="94">
        <v>-35.89878032</v>
      </c>
      <c r="G36" s="99" t="s">
        <v>8</v>
      </c>
      <c r="H36" s="94">
        <v>-8.0377163800000009</v>
      </c>
      <c r="I36" s="94">
        <v>-25.620638490000001</v>
      </c>
      <c r="J36" s="102">
        <v>-8.0441754250000006</v>
      </c>
      <c r="K36" s="94">
        <v>-9.4559522709999992</v>
      </c>
      <c r="L36" s="94">
        <v>-34.68281717</v>
      </c>
      <c r="M36" s="99" t="s">
        <v>8</v>
      </c>
      <c r="N36" s="94">
        <v>-25.935496730000001</v>
      </c>
      <c r="O36" s="94">
        <v>-24.939978910000001</v>
      </c>
      <c r="P36" s="102">
        <v>-8.0552296800000001</v>
      </c>
      <c r="Q36" s="94">
        <v>-33.129000730000001</v>
      </c>
      <c r="R36" s="94">
        <v>-37.253586820000002</v>
      </c>
      <c r="S36" s="99" t="s">
        <v>8</v>
      </c>
      <c r="T36" s="94">
        <v>-25.465305799999999</v>
      </c>
      <c r="U36" s="94">
        <v>-26.502345309999999</v>
      </c>
      <c r="V36" s="102">
        <v>-8.6741149760000003</v>
      </c>
      <c r="W36" s="94">
        <v>-32.308635709999997</v>
      </c>
      <c r="X36" s="94">
        <v>-33.860074969999999</v>
      </c>
      <c r="Y36" s="99" t="s">
        <v>8</v>
      </c>
      <c r="Z36" s="94">
        <v>-24.61231613</v>
      </c>
      <c r="AA36" s="94">
        <v>-24.10959064</v>
      </c>
      <c r="AB36" s="102">
        <v>-8.6394565589999992</v>
      </c>
      <c r="AC36" s="94">
        <v>-26.98842277</v>
      </c>
      <c r="AD36" s="94">
        <v>-35.700920349999997</v>
      </c>
      <c r="AE36" s="94"/>
    </row>
    <row r="37" spans="1:31" ht="15" thickBot="1" x14ac:dyDescent="0.45">
      <c r="A37" s="105" t="s">
        <v>9</v>
      </c>
      <c r="B37" s="94">
        <v>-25.692141889999998</v>
      </c>
      <c r="C37" s="94">
        <v>-13.01159462</v>
      </c>
      <c r="D37" s="103">
        <v>-21.778111060000001</v>
      </c>
      <c r="E37" s="94">
        <v>-29.546593590000001</v>
      </c>
      <c r="F37" s="94">
        <v>-32.590156690000001</v>
      </c>
      <c r="G37" s="105" t="s">
        <v>9</v>
      </c>
      <c r="H37" s="94">
        <v>-9.9079538189999994</v>
      </c>
      <c r="I37" s="94">
        <v>-32.988279249999998</v>
      </c>
      <c r="J37" s="103">
        <v>-45.297038110000003</v>
      </c>
      <c r="K37" s="94">
        <v>-31.987073160000001</v>
      </c>
      <c r="L37" s="94">
        <v>-36.10747989</v>
      </c>
      <c r="M37" s="105" t="s">
        <v>9</v>
      </c>
      <c r="N37" s="94">
        <v>-28.366287880000002</v>
      </c>
      <c r="O37" s="94">
        <v>-33.520334339999998</v>
      </c>
      <c r="P37" s="103">
        <v>-45.248773810000003</v>
      </c>
      <c r="Q37" s="94">
        <v>-32.46984088</v>
      </c>
      <c r="R37" s="94">
        <v>-36.1963407</v>
      </c>
      <c r="S37" s="105" t="s">
        <v>9</v>
      </c>
      <c r="T37" s="94">
        <v>-25.242960159999999</v>
      </c>
      <c r="U37" s="94">
        <v>-35.290378789999998</v>
      </c>
      <c r="V37" s="103">
        <v>-46.797758889999997</v>
      </c>
      <c r="W37" s="94">
        <v>-32.061453649999997</v>
      </c>
      <c r="X37" s="94">
        <v>-35.941447879999998</v>
      </c>
      <c r="Y37" s="105" t="s">
        <v>9</v>
      </c>
      <c r="Z37" s="94">
        <v>-25.242201680000001</v>
      </c>
      <c r="AA37" s="94">
        <v>-29.020509310000001</v>
      </c>
      <c r="AB37" s="102">
        <v>-20.503523770000001</v>
      </c>
      <c r="AC37" s="94">
        <v>-31.479560769999999</v>
      </c>
      <c r="AD37" s="94">
        <v>-38.011988170000002</v>
      </c>
      <c r="AE37" s="94"/>
    </row>
    <row r="38" spans="1:31" x14ac:dyDescent="0.4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</row>
    <row r="39" spans="1:31" x14ac:dyDescent="0.4">
      <c r="A39" s="101" t="s">
        <v>80</v>
      </c>
      <c r="B39" s="94"/>
      <c r="C39" s="94"/>
      <c r="D39" s="94"/>
      <c r="E39" s="94"/>
      <c r="F39" s="100"/>
      <c r="G39" s="101" t="s">
        <v>80</v>
      </c>
      <c r="H39" s="94"/>
      <c r="I39" s="94"/>
      <c r="J39" s="94"/>
      <c r="K39" s="94"/>
      <c r="L39" s="100"/>
      <c r="M39" s="101" t="s">
        <v>80</v>
      </c>
      <c r="N39" s="94"/>
      <c r="O39" s="94"/>
      <c r="P39" s="94"/>
      <c r="Q39" s="94"/>
      <c r="R39" s="100"/>
      <c r="S39" s="101" t="s">
        <v>80</v>
      </c>
      <c r="T39" s="94"/>
      <c r="U39" s="94"/>
      <c r="V39" s="94"/>
      <c r="W39" s="94"/>
      <c r="X39" s="100"/>
      <c r="Y39" s="101" t="s">
        <v>80</v>
      </c>
      <c r="Z39" s="94"/>
      <c r="AA39" s="94"/>
      <c r="AB39" s="94"/>
      <c r="AC39" s="94"/>
      <c r="AD39" s="100"/>
      <c r="AE39" s="94"/>
    </row>
    <row r="40" spans="1:31" x14ac:dyDescent="0.4">
      <c r="A40" s="99"/>
      <c r="B40" s="94" t="s">
        <v>4</v>
      </c>
      <c r="C40" s="94" t="s">
        <v>0</v>
      </c>
      <c r="D40" s="94" t="s">
        <v>1</v>
      </c>
      <c r="E40" s="94" t="s">
        <v>2</v>
      </c>
      <c r="F40" s="100" t="s">
        <v>5</v>
      </c>
      <c r="G40" s="99"/>
      <c r="H40" s="94" t="s">
        <v>4</v>
      </c>
      <c r="I40" s="94" t="s">
        <v>0</v>
      </c>
      <c r="J40" s="94" t="s">
        <v>1</v>
      </c>
      <c r="K40" s="94" t="s">
        <v>2</v>
      </c>
      <c r="L40" s="100" t="s">
        <v>5</v>
      </c>
      <c r="M40" s="99"/>
      <c r="N40" s="94" t="s">
        <v>4</v>
      </c>
      <c r="O40" s="94" t="s">
        <v>0</v>
      </c>
      <c r="P40" s="94" t="s">
        <v>1</v>
      </c>
      <c r="Q40" s="94" t="s">
        <v>2</v>
      </c>
      <c r="R40" s="100" t="s">
        <v>5</v>
      </c>
      <c r="S40" s="99"/>
      <c r="T40" s="94" t="s">
        <v>4</v>
      </c>
      <c r="U40" s="94" t="s">
        <v>0</v>
      </c>
      <c r="V40" s="94" t="s">
        <v>1</v>
      </c>
      <c r="W40" s="94" t="s">
        <v>2</v>
      </c>
      <c r="X40" s="100" t="s">
        <v>5</v>
      </c>
      <c r="Y40" s="99"/>
      <c r="Z40" s="94" t="s">
        <v>4</v>
      </c>
      <c r="AA40" s="94" t="s">
        <v>0</v>
      </c>
      <c r="AB40" s="94" t="s">
        <v>1</v>
      </c>
      <c r="AC40" s="94" t="s">
        <v>2</v>
      </c>
      <c r="AD40" s="100" t="s">
        <v>5</v>
      </c>
      <c r="AE40" s="94"/>
    </row>
    <row r="41" spans="1:31" x14ac:dyDescent="0.4">
      <c r="A41" s="99" t="s">
        <v>6</v>
      </c>
      <c r="B41" s="94">
        <v>-2.89993094</v>
      </c>
      <c r="C41" s="94">
        <v>-3.0485923320000001</v>
      </c>
      <c r="D41" s="102">
        <v>-33.865992939999998</v>
      </c>
      <c r="E41" s="94">
        <v>-33.575462129999998</v>
      </c>
      <c r="F41" s="94">
        <v>-27.605924689999998</v>
      </c>
      <c r="G41" s="99" t="s">
        <v>6</v>
      </c>
      <c r="H41" s="94">
        <v>-3.6609401340000001</v>
      </c>
      <c r="I41" s="94">
        <v>-3.735281048</v>
      </c>
      <c r="J41" s="102">
        <v>-34.09685133</v>
      </c>
      <c r="K41" s="94">
        <v>-33.79711794</v>
      </c>
      <c r="L41" s="94">
        <v>-30.456499749999999</v>
      </c>
      <c r="M41" s="99" t="s">
        <v>6</v>
      </c>
      <c r="N41" s="94">
        <v>-2.981941065</v>
      </c>
      <c r="O41" s="94">
        <v>-2.8573588590000001</v>
      </c>
      <c r="P41" s="102">
        <v>-25.617024319999999</v>
      </c>
      <c r="Q41" s="94">
        <v>-32.494594429999999</v>
      </c>
      <c r="R41" s="94">
        <v>-32.741541699999999</v>
      </c>
      <c r="S41" s="99" t="s">
        <v>6</v>
      </c>
      <c r="T41" s="94">
        <v>-3.4186700330000002</v>
      </c>
      <c r="U41" s="94">
        <v>-3.1309376160000002</v>
      </c>
      <c r="V41" s="102">
        <v>-19.860698079999999</v>
      </c>
      <c r="W41" s="94">
        <v>-32.269416749999998</v>
      </c>
      <c r="X41" s="94">
        <v>-30.534858450000002</v>
      </c>
      <c r="Y41" s="99" t="s">
        <v>6</v>
      </c>
      <c r="Z41" s="94">
        <v>-2.5591842979999999</v>
      </c>
      <c r="AA41" s="94">
        <v>-2.3612469319999998</v>
      </c>
      <c r="AB41" s="102">
        <v>-33.254108639999998</v>
      </c>
      <c r="AC41" s="94">
        <v>-33.289855879999998</v>
      </c>
      <c r="AD41" s="94">
        <v>-34.109598830000003</v>
      </c>
      <c r="AE41" s="94"/>
    </row>
    <row r="42" spans="1:31" x14ac:dyDescent="0.4">
      <c r="A42" s="99" t="s">
        <v>7</v>
      </c>
      <c r="B42" s="94">
        <v>-2.6405036279999998</v>
      </c>
      <c r="C42" s="94">
        <v>-2.010673733</v>
      </c>
      <c r="D42" s="102">
        <v>-26.968338840000001</v>
      </c>
      <c r="E42" s="94">
        <v>-34.460240120000002</v>
      </c>
      <c r="F42" s="94">
        <v>-32.585861989999998</v>
      </c>
      <c r="G42" s="99" t="s">
        <v>7</v>
      </c>
      <c r="H42" s="94">
        <v>-3.079573785</v>
      </c>
      <c r="I42" s="94">
        <v>-1.9367820330000001</v>
      </c>
      <c r="J42" s="102">
        <v>-31.642240130000001</v>
      </c>
      <c r="K42" s="94">
        <v>-34.818764229999999</v>
      </c>
      <c r="L42" s="94">
        <v>-34.890495860000001</v>
      </c>
      <c r="M42" s="99" t="s">
        <v>7</v>
      </c>
      <c r="N42" s="94">
        <v>-2.7154555829999998</v>
      </c>
      <c r="O42" s="94">
        <v>-2.2396867559999998</v>
      </c>
      <c r="P42" s="102">
        <v>-28.438212960000001</v>
      </c>
      <c r="Q42" s="94">
        <v>-34.622186380000002</v>
      </c>
      <c r="R42" s="94">
        <v>-34.06361562</v>
      </c>
      <c r="S42" s="99" t="s">
        <v>7</v>
      </c>
      <c r="T42" s="94">
        <v>-3.2463387269999999</v>
      </c>
      <c r="U42" s="94">
        <v>-2.3733717849999998</v>
      </c>
      <c r="V42" s="102">
        <v>-35.321970039999997</v>
      </c>
      <c r="W42" s="94">
        <v>-25.175728660000001</v>
      </c>
      <c r="X42" s="94">
        <v>-35.856676299999997</v>
      </c>
      <c r="Y42" s="99" t="s">
        <v>7</v>
      </c>
      <c r="Z42" s="94">
        <v>-2.5588173790000002</v>
      </c>
      <c r="AA42" s="94">
        <v>-1.4122704509999999</v>
      </c>
      <c r="AB42" s="102">
        <v>-36.906248779999999</v>
      </c>
      <c r="AC42" s="94">
        <v>-33.498163300000002</v>
      </c>
      <c r="AD42" s="94">
        <v>-34.561494549999999</v>
      </c>
      <c r="AE42" s="94"/>
    </row>
    <row r="43" spans="1:31" x14ac:dyDescent="0.4">
      <c r="A43" s="99" t="s">
        <v>8</v>
      </c>
      <c r="B43" s="94">
        <v>-3.2253647779999999</v>
      </c>
      <c r="C43" s="94">
        <v>-1.6620156450000001</v>
      </c>
      <c r="D43" s="102">
        <v>-35.323792310000002</v>
      </c>
      <c r="E43" s="94">
        <v>-35.916870629999998</v>
      </c>
      <c r="F43" s="94">
        <v>-35.636527770000001</v>
      </c>
      <c r="G43" s="99" t="s">
        <v>8</v>
      </c>
      <c r="H43" s="94">
        <v>-3.9437141360000001</v>
      </c>
      <c r="I43" s="94">
        <v>-3.221208158</v>
      </c>
      <c r="J43" s="102">
        <v>-37.090410990000002</v>
      </c>
      <c r="K43" s="94">
        <v>-34.563793510000004</v>
      </c>
      <c r="L43" s="94">
        <v>-34.683232310000001</v>
      </c>
      <c r="M43" s="99" t="s">
        <v>8</v>
      </c>
      <c r="N43" s="94">
        <v>-3.4072580349999999</v>
      </c>
      <c r="O43" s="94">
        <v>-2.1337227849999998</v>
      </c>
      <c r="P43" s="102">
        <v>-36.260336729999999</v>
      </c>
      <c r="Q43" s="94">
        <v>-34.360336179999997</v>
      </c>
      <c r="R43" s="94">
        <v>-35.950136989999997</v>
      </c>
      <c r="S43" s="99" t="s">
        <v>8</v>
      </c>
      <c r="T43" s="94">
        <v>-3.98089593</v>
      </c>
      <c r="U43" s="94">
        <v>-3.1860912109999999</v>
      </c>
      <c r="V43" s="102">
        <v>-36.039325580000003</v>
      </c>
      <c r="W43" s="94">
        <v>-33.089873130000001</v>
      </c>
      <c r="X43" s="94">
        <v>-34.281770469999998</v>
      </c>
      <c r="Y43" s="99" t="s">
        <v>8</v>
      </c>
      <c r="Z43" s="94">
        <v>-3.0970273239999999</v>
      </c>
      <c r="AA43" s="94">
        <v>-1.932815409</v>
      </c>
      <c r="AB43" s="102">
        <v>-34.876182970000002</v>
      </c>
      <c r="AC43" s="94">
        <v>-28.670933040000001</v>
      </c>
      <c r="AD43" s="94">
        <v>-36.030393709999998</v>
      </c>
      <c r="AE43" s="94"/>
    </row>
    <row r="44" spans="1:31" x14ac:dyDescent="0.4">
      <c r="A44" s="99" t="s">
        <v>9</v>
      </c>
      <c r="B44" s="94">
        <v>-4.5254174989999996</v>
      </c>
      <c r="C44" s="94">
        <v>-3.603555123</v>
      </c>
      <c r="D44" s="103">
        <v>-32.315765689999999</v>
      </c>
      <c r="E44" s="94">
        <v>-34.69722015</v>
      </c>
      <c r="F44" s="94">
        <v>-32.504281880000001</v>
      </c>
      <c r="G44" s="99" t="s">
        <v>9</v>
      </c>
      <c r="H44" s="94">
        <v>-5.1973079850000001</v>
      </c>
      <c r="I44" s="94">
        <v>-4.326990984</v>
      </c>
      <c r="J44" s="103">
        <v>-41.70552558</v>
      </c>
      <c r="K44" s="94">
        <v>-36.974435239999998</v>
      </c>
      <c r="L44" s="94">
        <v>-38.067848159999997</v>
      </c>
      <c r="M44" s="99" t="s">
        <v>9</v>
      </c>
      <c r="N44" s="94">
        <v>-4.6907029859999998</v>
      </c>
      <c r="O44" s="94">
        <v>-3.5655586430000001</v>
      </c>
      <c r="P44" s="103">
        <v>-41.222224400000002</v>
      </c>
      <c r="Q44" s="94">
        <v>-36.958775160000002</v>
      </c>
      <c r="R44" s="94">
        <v>-36.429643849999998</v>
      </c>
      <c r="S44" s="99" t="s">
        <v>9</v>
      </c>
      <c r="T44" s="94">
        <v>-5.1234721939999996</v>
      </c>
      <c r="U44" s="94">
        <v>-4.3379881820000001</v>
      </c>
      <c r="V44" s="103">
        <v>-42.457685380000001</v>
      </c>
      <c r="W44" s="94">
        <v>-37.081860069999998</v>
      </c>
      <c r="X44" s="94">
        <v>-39.070373969999999</v>
      </c>
      <c r="Y44" s="99" t="s">
        <v>9</v>
      </c>
      <c r="Z44" s="94">
        <v>-4.3834879009999996</v>
      </c>
      <c r="AA44" s="94">
        <v>-3.651227671</v>
      </c>
      <c r="AB44" s="102">
        <v>-42.6978942</v>
      </c>
      <c r="AC44" s="94">
        <v>-37.427865539999999</v>
      </c>
      <c r="AD44" s="94">
        <v>-38.404136530000002</v>
      </c>
      <c r="AE44" s="94"/>
    </row>
    <row r="45" spans="1:31" x14ac:dyDescent="0.4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</row>
    <row r="46" spans="1:31" x14ac:dyDescent="0.4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</row>
    <row r="47" spans="1:31" ht="15" thickBot="1" x14ac:dyDescent="0.45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</row>
    <row r="48" spans="1:31" x14ac:dyDescent="0.4">
      <c r="A48" s="96"/>
      <c r="B48" s="97"/>
      <c r="C48" s="97"/>
      <c r="D48" s="97"/>
      <c r="E48" s="97"/>
      <c r="F48" s="98"/>
      <c r="G48" s="96"/>
      <c r="H48" s="97"/>
      <c r="I48" s="97"/>
      <c r="J48" s="97"/>
      <c r="K48" s="97"/>
      <c r="L48" s="98"/>
      <c r="M48" s="96"/>
      <c r="N48" s="97"/>
      <c r="O48" s="97"/>
      <c r="P48" s="97"/>
      <c r="Q48" s="97"/>
      <c r="R48" s="98"/>
      <c r="S48" s="96"/>
      <c r="T48" s="97"/>
      <c r="U48" s="97"/>
      <c r="V48" s="97"/>
      <c r="W48" s="97"/>
      <c r="X48" s="98"/>
      <c r="Y48" s="96"/>
      <c r="Z48" s="97"/>
      <c r="AA48" s="97"/>
      <c r="AB48" s="97"/>
      <c r="AC48" s="97"/>
      <c r="AD48" s="98"/>
      <c r="AE48" s="94"/>
    </row>
    <row r="49" spans="1:31" x14ac:dyDescent="0.4">
      <c r="A49" s="99"/>
      <c r="B49" s="94"/>
      <c r="C49" s="94"/>
      <c r="D49" s="94"/>
      <c r="E49" s="94"/>
      <c r="F49" s="100"/>
      <c r="G49" s="99"/>
      <c r="H49" s="94"/>
      <c r="I49" s="94"/>
      <c r="J49" s="94"/>
      <c r="K49" s="94"/>
      <c r="L49" s="100"/>
      <c r="M49" s="99"/>
      <c r="N49" s="94"/>
      <c r="O49" s="94"/>
      <c r="P49" s="94"/>
      <c r="Q49" s="94"/>
      <c r="R49" s="100"/>
      <c r="S49" s="99"/>
      <c r="T49" s="94"/>
      <c r="U49" s="94"/>
      <c r="V49" s="94"/>
      <c r="W49" s="94"/>
      <c r="X49" s="100"/>
      <c r="Y49" s="99"/>
      <c r="Z49" s="94"/>
      <c r="AA49" s="94"/>
      <c r="AB49" s="94"/>
      <c r="AC49" s="94"/>
      <c r="AD49" s="100"/>
      <c r="AE49" s="94"/>
    </row>
    <row r="50" spans="1:31" x14ac:dyDescent="0.4">
      <c r="A50" s="99"/>
      <c r="B50" s="94"/>
      <c r="C50" s="94"/>
      <c r="D50" s="94"/>
      <c r="E50" s="94"/>
      <c r="F50" s="94"/>
      <c r="G50" s="99"/>
      <c r="H50" s="94"/>
      <c r="I50" s="94"/>
      <c r="J50" s="94"/>
      <c r="K50" s="94"/>
      <c r="L50" s="94"/>
      <c r="M50" s="99"/>
      <c r="N50" s="94"/>
      <c r="O50" s="94"/>
      <c r="P50" s="94"/>
      <c r="Q50" s="94"/>
      <c r="R50" s="94"/>
      <c r="S50" s="99"/>
      <c r="T50" s="94"/>
      <c r="U50" s="94"/>
      <c r="V50" s="94"/>
      <c r="W50" s="94"/>
      <c r="X50" s="94"/>
      <c r="Y50" s="99"/>
      <c r="Z50" s="94"/>
      <c r="AA50" s="94"/>
      <c r="AB50" s="94"/>
      <c r="AC50" s="94"/>
      <c r="AD50" s="94"/>
      <c r="AE50" s="94"/>
    </row>
    <row r="51" spans="1:31" x14ac:dyDescent="0.4">
      <c r="A51" s="99"/>
      <c r="B51" s="94"/>
      <c r="C51" s="94"/>
      <c r="D51" s="94"/>
      <c r="E51" s="94"/>
      <c r="F51" s="94"/>
      <c r="G51" s="99"/>
      <c r="H51" s="94"/>
      <c r="I51" s="94"/>
      <c r="J51" s="94"/>
      <c r="K51" s="94"/>
      <c r="L51" s="94"/>
      <c r="M51" s="99"/>
      <c r="N51" s="94"/>
      <c r="O51" s="94"/>
      <c r="P51" s="94"/>
      <c r="Q51" s="94"/>
      <c r="R51" s="94"/>
      <c r="S51" s="99"/>
      <c r="T51" s="94"/>
      <c r="U51" s="94"/>
      <c r="V51" s="94"/>
      <c r="W51" s="94"/>
      <c r="X51" s="94"/>
      <c r="Y51" s="99"/>
      <c r="Z51" s="94"/>
      <c r="AA51" s="94"/>
      <c r="AB51" s="94"/>
      <c r="AC51" s="94"/>
      <c r="AD51" s="94"/>
      <c r="AE51" s="94"/>
    </row>
    <row r="52" spans="1:31" x14ac:dyDescent="0.4">
      <c r="A52" s="99"/>
      <c r="B52" s="94"/>
      <c r="C52" s="94"/>
      <c r="D52" s="94"/>
      <c r="E52" s="94"/>
      <c r="F52" s="94"/>
      <c r="G52" s="99"/>
      <c r="H52" s="94"/>
      <c r="I52" s="94"/>
      <c r="J52" s="94"/>
      <c r="K52" s="94"/>
      <c r="L52" s="94"/>
      <c r="M52" s="99"/>
      <c r="N52" s="94"/>
      <c r="O52" s="94"/>
      <c r="P52" s="94"/>
      <c r="Q52" s="94"/>
      <c r="R52" s="94"/>
      <c r="S52" s="99"/>
      <c r="T52" s="94"/>
      <c r="U52" s="94"/>
      <c r="V52" s="94"/>
      <c r="W52" s="94"/>
      <c r="X52" s="94"/>
      <c r="Y52" s="99"/>
      <c r="Z52" s="94"/>
      <c r="AA52" s="94"/>
      <c r="AB52" s="94"/>
      <c r="AC52" s="94"/>
      <c r="AD52" s="94"/>
      <c r="AE52" s="94"/>
    </row>
    <row r="53" spans="1:31" x14ac:dyDescent="0.4">
      <c r="A53" s="99"/>
      <c r="B53" s="94"/>
      <c r="C53" s="94"/>
      <c r="D53" s="94"/>
      <c r="E53" s="94"/>
      <c r="F53" s="94"/>
      <c r="G53" s="99"/>
      <c r="H53" s="94"/>
      <c r="I53" s="94"/>
      <c r="J53" s="94"/>
      <c r="K53" s="94"/>
      <c r="L53" s="94"/>
      <c r="M53" s="99"/>
      <c r="N53" s="94"/>
      <c r="O53" s="94"/>
      <c r="P53" s="94"/>
      <c r="Q53" s="94"/>
      <c r="R53" s="94"/>
      <c r="S53" s="99"/>
      <c r="T53" s="94"/>
      <c r="U53" s="94"/>
      <c r="V53" s="94"/>
      <c r="W53" s="94"/>
      <c r="X53" s="94"/>
      <c r="Y53" s="99"/>
      <c r="Z53" s="94"/>
      <c r="AA53" s="94"/>
      <c r="AB53" s="94"/>
      <c r="AC53" s="94"/>
      <c r="AD53" s="94"/>
      <c r="AE53" s="94"/>
    </row>
    <row r="54" spans="1:31" x14ac:dyDescent="0.4">
      <c r="A54" s="99"/>
      <c r="B54" s="94"/>
      <c r="C54" s="94"/>
      <c r="D54" s="94"/>
      <c r="E54" s="94"/>
      <c r="F54" s="100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</row>
    <row r="55" spans="1:31" x14ac:dyDescent="0.4">
      <c r="A55" s="101"/>
      <c r="B55" s="94"/>
      <c r="C55" s="94"/>
      <c r="D55" s="94"/>
      <c r="E55" s="94"/>
      <c r="F55" s="100"/>
      <c r="G55" s="101"/>
      <c r="H55" s="94"/>
      <c r="I55" s="94"/>
      <c r="J55" s="94"/>
      <c r="K55" s="94"/>
      <c r="L55" s="100"/>
      <c r="M55" s="101"/>
      <c r="N55" s="94"/>
      <c r="O55" s="94"/>
      <c r="P55" s="94"/>
      <c r="Q55" s="94"/>
      <c r="R55" s="100"/>
      <c r="S55" s="101"/>
      <c r="T55" s="94"/>
      <c r="U55" s="94"/>
      <c r="V55" s="94"/>
      <c r="W55" s="94"/>
      <c r="X55" s="100"/>
      <c r="Y55" s="101"/>
      <c r="Z55" s="94"/>
      <c r="AA55" s="94"/>
      <c r="AB55" s="94"/>
      <c r="AC55" s="94"/>
      <c r="AD55" s="100"/>
      <c r="AE55" s="94"/>
    </row>
    <row r="56" spans="1:31" x14ac:dyDescent="0.4">
      <c r="A56" s="99"/>
      <c r="B56" s="94"/>
      <c r="C56" s="94"/>
      <c r="D56" s="94"/>
      <c r="E56" s="94"/>
      <c r="F56" s="100"/>
      <c r="G56" s="99"/>
      <c r="H56" s="94"/>
      <c r="I56" s="94"/>
      <c r="J56" s="94"/>
      <c r="K56" s="94"/>
      <c r="L56" s="100"/>
      <c r="M56" s="99"/>
      <c r="N56" s="94"/>
      <c r="O56" s="94"/>
      <c r="P56" s="94"/>
      <c r="Q56" s="94"/>
      <c r="R56" s="100"/>
      <c r="S56" s="99"/>
      <c r="T56" s="94"/>
      <c r="U56" s="94"/>
      <c r="V56" s="94"/>
      <c r="W56" s="94"/>
      <c r="X56" s="100"/>
      <c r="Y56" s="99"/>
      <c r="Z56" s="94"/>
      <c r="AA56" s="94"/>
      <c r="AB56" s="94"/>
      <c r="AC56" s="94"/>
      <c r="AD56" s="100"/>
      <c r="AE56" s="94"/>
    </row>
    <row r="57" spans="1:31" x14ac:dyDescent="0.4">
      <c r="A57" s="99"/>
      <c r="B57" s="94"/>
      <c r="C57" s="94"/>
      <c r="D57" s="94"/>
      <c r="E57" s="94"/>
      <c r="F57" s="94"/>
      <c r="G57" s="99"/>
      <c r="H57" s="94"/>
      <c r="I57" s="94"/>
      <c r="J57" s="94"/>
      <c r="K57" s="94"/>
      <c r="L57" s="94"/>
      <c r="M57" s="99"/>
      <c r="N57" s="94"/>
      <c r="O57" s="94"/>
      <c r="P57" s="94"/>
      <c r="Q57" s="94"/>
      <c r="R57" s="94"/>
      <c r="S57" s="99"/>
      <c r="T57" s="94"/>
      <c r="U57" s="94"/>
      <c r="V57" s="94"/>
      <c r="W57" s="94"/>
      <c r="X57" s="94"/>
      <c r="Y57" s="99"/>
      <c r="Z57" s="94"/>
      <c r="AA57" s="94"/>
      <c r="AB57" s="94"/>
      <c r="AC57" s="94"/>
      <c r="AD57" s="94"/>
      <c r="AE57" s="94"/>
    </row>
    <row r="58" spans="1:31" x14ac:dyDescent="0.4">
      <c r="A58" s="99"/>
      <c r="B58" s="94"/>
      <c r="C58" s="94"/>
      <c r="D58" s="94"/>
      <c r="E58" s="94"/>
      <c r="F58" s="94"/>
      <c r="G58" s="99"/>
      <c r="H58" s="94"/>
      <c r="I58" s="94"/>
      <c r="J58" s="94"/>
      <c r="K58" s="94"/>
      <c r="L58" s="94"/>
      <c r="M58" s="99"/>
      <c r="N58" s="94"/>
      <c r="O58" s="94"/>
      <c r="P58" s="94"/>
      <c r="Q58" s="94"/>
      <c r="R58" s="94"/>
      <c r="S58" s="99"/>
      <c r="T58" s="94"/>
      <c r="U58" s="94"/>
      <c r="V58" s="94"/>
      <c r="W58" s="94"/>
      <c r="X58" s="94"/>
      <c r="Y58" s="99"/>
      <c r="Z58" s="94"/>
      <c r="AA58" s="94"/>
      <c r="AB58" s="94"/>
      <c r="AC58" s="94"/>
      <c r="AD58" s="94"/>
      <c r="AE58" s="94"/>
    </row>
    <row r="59" spans="1:31" x14ac:dyDescent="0.4">
      <c r="A59" s="99"/>
      <c r="B59" s="94"/>
      <c r="C59" s="94"/>
      <c r="D59" s="94"/>
      <c r="E59" s="94"/>
      <c r="F59" s="94"/>
      <c r="G59" s="99"/>
      <c r="H59" s="94"/>
      <c r="I59" s="94"/>
      <c r="J59" s="94"/>
      <c r="K59" s="94"/>
      <c r="L59" s="94"/>
      <c r="M59" s="99"/>
      <c r="N59" s="94"/>
      <c r="O59" s="94"/>
      <c r="P59" s="94"/>
      <c r="Q59" s="94"/>
      <c r="R59" s="94"/>
      <c r="S59" s="99"/>
      <c r="T59" s="94"/>
      <c r="U59" s="94"/>
      <c r="V59" s="94"/>
      <c r="W59" s="94"/>
      <c r="X59" s="94"/>
      <c r="Y59" s="99"/>
      <c r="Z59" s="94"/>
      <c r="AA59" s="94"/>
      <c r="AB59" s="94"/>
      <c r="AC59" s="94"/>
      <c r="AD59" s="94"/>
      <c r="AE59" s="94"/>
    </row>
    <row r="60" spans="1:31" x14ac:dyDescent="0.4">
      <c r="A60" s="99"/>
      <c r="B60" s="94"/>
      <c r="C60" s="94"/>
      <c r="D60" s="94"/>
      <c r="E60" s="94"/>
      <c r="F60" s="94"/>
      <c r="G60" s="99"/>
      <c r="H60" s="94"/>
      <c r="I60" s="94"/>
      <c r="J60" s="94"/>
      <c r="K60" s="94"/>
      <c r="L60" s="94"/>
      <c r="M60" s="99"/>
      <c r="N60" s="94"/>
      <c r="O60" s="94"/>
      <c r="P60" s="94"/>
      <c r="Q60" s="94"/>
      <c r="R60" s="94"/>
      <c r="S60" s="99"/>
      <c r="T60" s="94"/>
      <c r="U60" s="94"/>
      <c r="V60" s="94"/>
      <c r="W60" s="94"/>
      <c r="X60" s="94"/>
      <c r="Y60" s="99"/>
      <c r="Z60" s="94"/>
      <c r="AA60" s="94"/>
      <c r="AB60" s="94"/>
      <c r="AC60" s="94"/>
      <c r="AD60" s="94"/>
      <c r="AE60" s="94"/>
    </row>
    <row r="61" spans="1:31" x14ac:dyDescent="0.4">
      <c r="A61" s="99"/>
      <c r="B61" s="94"/>
      <c r="C61" s="94"/>
      <c r="D61" s="94"/>
      <c r="E61" s="94"/>
      <c r="F61" s="100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</row>
    <row r="62" spans="1:31" x14ac:dyDescent="0.4">
      <c r="A62" s="101"/>
      <c r="B62" s="94"/>
      <c r="C62" s="94"/>
      <c r="D62" s="94"/>
      <c r="E62" s="94"/>
      <c r="F62" s="100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</row>
    <row r="63" spans="1:31" x14ac:dyDescent="0.4">
      <c r="A63" s="99"/>
      <c r="B63" s="94"/>
      <c r="C63" s="94"/>
      <c r="D63" s="94"/>
      <c r="E63" s="94"/>
      <c r="F63" s="100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</row>
    <row r="64" spans="1:31" x14ac:dyDescent="0.4">
      <c r="A64" s="60"/>
      <c r="F64" s="61"/>
    </row>
    <row r="65" spans="1:30" x14ac:dyDescent="0.4">
      <c r="A65" s="60"/>
      <c r="F65" s="61"/>
    </row>
    <row r="66" spans="1:30" x14ac:dyDescent="0.4">
      <c r="A66" s="60"/>
      <c r="F66" s="61"/>
    </row>
    <row r="67" spans="1:30" x14ac:dyDescent="0.4">
      <c r="A67" s="60"/>
      <c r="C67" s="2"/>
      <c r="D67" s="2"/>
      <c r="E67" s="2"/>
      <c r="F67" s="61"/>
    </row>
    <row r="68" spans="1:30" x14ac:dyDescent="0.4">
      <c r="A68" s="60"/>
      <c r="F68" s="61"/>
    </row>
    <row r="69" spans="1:30" x14ac:dyDescent="0.4">
      <c r="A69" s="62"/>
      <c r="F69" s="61"/>
      <c r="G69" s="62"/>
      <c r="L69" s="61"/>
      <c r="M69" s="62"/>
      <c r="R69" s="61"/>
      <c r="S69" s="62"/>
      <c r="X69" s="61"/>
      <c r="Y69" s="62"/>
      <c r="AD69" s="61"/>
    </row>
    <row r="70" spans="1:30" x14ac:dyDescent="0.4">
      <c r="A70" s="60"/>
      <c r="F70" s="61"/>
      <c r="G70" s="60"/>
      <c r="L70" s="61"/>
      <c r="M70" s="60"/>
      <c r="R70" s="61"/>
      <c r="S70" s="60"/>
      <c r="X70" s="61"/>
      <c r="Y70" s="60"/>
      <c r="AD70" s="61"/>
    </row>
    <row r="71" spans="1:30" x14ac:dyDescent="0.4">
      <c r="A71" s="60"/>
      <c r="G71" s="60"/>
      <c r="M71" s="60"/>
      <c r="S71" s="60"/>
      <c r="Y71" s="60"/>
    </row>
    <row r="72" spans="1:30" x14ac:dyDescent="0.4">
      <c r="A72" s="60"/>
      <c r="G72" s="60"/>
      <c r="M72" s="60"/>
      <c r="S72" s="60"/>
      <c r="Y72" s="60"/>
    </row>
    <row r="73" spans="1:30" x14ac:dyDescent="0.4">
      <c r="A73" s="60"/>
      <c r="G73" s="60"/>
      <c r="M73" s="60"/>
      <c r="S73" s="60"/>
      <c r="Y73" s="60"/>
    </row>
    <row r="74" spans="1:30" x14ac:dyDescent="0.4">
      <c r="A74" s="60"/>
      <c r="G74" s="60"/>
      <c r="M74" s="60"/>
      <c r="S74" s="60"/>
      <c r="Y74" s="60"/>
    </row>
    <row r="75" spans="1:30" x14ac:dyDescent="0.4">
      <c r="A75" s="60"/>
      <c r="F75" s="61"/>
    </row>
    <row r="76" spans="1:30" x14ac:dyDescent="0.4">
      <c r="A76" s="62"/>
      <c r="F76" s="61"/>
      <c r="G76" s="62"/>
      <c r="L76" s="61"/>
      <c r="M76" s="62"/>
      <c r="R76" s="61"/>
      <c r="S76" s="62"/>
      <c r="X76" s="61"/>
      <c r="Y76" s="62"/>
      <c r="AD76" s="61"/>
    </row>
    <row r="77" spans="1:30" x14ac:dyDescent="0.4">
      <c r="A77" s="60"/>
      <c r="F77" s="61"/>
      <c r="G77" s="60"/>
      <c r="L77" s="61"/>
      <c r="M77" s="60"/>
      <c r="R77" s="61"/>
      <c r="S77" s="60"/>
      <c r="X77" s="61"/>
      <c r="Y77" s="60"/>
      <c r="AD77" s="61"/>
    </row>
    <row r="78" spans="1:30" x14ac:dyDescent="0.4">
      <c r="A78" s="60"/>
      <c r="G78" s="60"/>
      <c r="M78" s="60"/>
      <c r="S78" s="60"/>
      <c r="Y78" s="60"/>
    </row>
    <row r="79" spans="1:30" x14ac:dyDescent="0.4">
      <c r="A79" s="60"/>
      <c r="G79" s="60"/>
      <c r="M79" s="60"/>
      <c r="S79" s="60"/>
      <c r="Y79" s="60"/>
    </row>
    <row r="80" spans="1:30" x14ac:dyDescent="0.4">
      <c r="A80" s="60"/>
      <c r="G80" s="60"/>
      <c r="M80" s="60"/>
      <c r="S80" s="60"/>
      <c r="Y80" s="60"/>
    </row>
    <row r="81" spans="1:30" ht="15" thickBot="1" x14ac:dyDescent="0.45">
      <c r="A81" s="63"/>
      <c r="G81" s="63"/>
      <c r="M81" s="63"/>
      <c r="S81" s="63"/>
      <c r="Y81" s="63"/>
    </row>
    <row r="83" spans="1:30" x14ac:dyDescent="0.4">
      <c r="A83" s="62"/>
      <c r="F83" s="61"/>
      <c r="G83" s="62"/>
      <c r="L83" s="61"/>
      <c r="M83" s="62"/>
      <c r="R83" s="61"/>
      <c r="S83" s="62"/>
      <c r="X83" s="61"/>
      <c r="Y83" s="62"/>
      <c r="AD83" s="61"/>
    </row>
    <row r="84" spans="1:30" x14ac:dyDescent="0.4">
      <c r="A84" s="60"/>
      <c r="F84" s="61"/>
      <c r="G84" s="60"/>
      <c r="L84" s="61"/>
      <c r="M84" s="60"/>
      <c r="R84" s="61"/>
      <c r="S84" s="60"/>
      <c r="X84" s="61"/>
      <c r="Y84" s="60"/>
      <c r="AD84" s="61"/>
    </row>
    <row r="85" spans="1:30" x14ac:dyDescent="0.4">
      <c r="A85" s="60"/>
      <c r="G85" s="60"/>
      <c r="M85" s="60"/>
      <c r="S85" s="60"/>
      <c r="Y85" s="60"/>
    </row>
    <row r="86" spans="1:30" x14ac:dyDescent="0.4">
      <c r="A86" s="60"/>
      <c r="G86" s="60"/>
      <c r="M86" s="60"/>
      <c r="S86" s="60"/>
      <c r="Y86" s="60"/>
    </row>
    <row r="87" spans="1:30" x14ac:dyDescent="0.4">
      <c r="A87" s="60"/>
      <c r="G87" s="60"/>
      <c r="M87" s="60"/>
      <c r="S87" s="60"/>
      <c r="Y87" s="60"/>
    </row>
    <row r="88" spans="1:30" x14ac:dyDescent="0.4">
      <c r="A88" s="60"/>
      <c r="G88" s="60"/>
      <c r="M88" s="60"/>
      <c r="S88" s="60"/>
      <c r="Y88" s="60"/>
    </row>
    <row r="96" spans="1:30" ht="15" thickBot="1" x14ac:dyDescent="0.45"/>
    <row r="97" spans="1:30" x14ac:dyDescent="0.4">
      <c r="A97" s="57"/>
      <c r="B97" s="58"/>
      <c r="C97" s="58"/>
      <c r="D97" s="58"/>
      <c r="E97" s="58"/>
      <c r="F97" s="59"/>
      <c r="G97" s="57"/>
      <c r="H97" s="58"/>
      <c r="I97" s="58"/>
      <c r="J97" s="58"/>
      <c r="K97" s="58"/>
      <c r="L97" s="59"/>
      <c r="M97" s="57"/>
      <c r="N97" s="58"/>
      <c r="O97" s="58"/>
      <c r="P97" s="58"/>
      <c r="Q97" s="58"/>
      <c r="R97" s="59"/>
      <c r="S97" s="57"/>
      <c r="T97" s="58"/>
      <c r="U97" s="58"/>
      <c r="V97" s="58"/>
      <c r="W97" s="58"/>
      <c r="X97" s="59"/>
      <c r="Y97" s="57"/>
      <c r="Z97" s="58"/>
      <c r="AA97" s="58"/>
      <c r="AB97" s="58"/>
      <c r="AC97" s="58"/>
      <c r="AD97" s="59"/>
    </row>
    <row r="98" spans="1:30" x14ac:dyDescent="0.4">
      <c r="A98" s="60"/>
      <c r="F98" s="61"/>
      <c r="G98" s="60"/>
      <c r="L98" s="61"/>
      <c r="M98" s="60"/>
      <c r="R98" s="61"/>
      <c r="S98" s="60"/>
      <c r="X98" s="61"/>
      <c r="Y98" s="60"/>
      <c r="AD98" s="61"/>
    </row>
    <row r="99" spans="1:30" x14ac:dyDescent="0.4">
      <c r="A99" s="60"/>
      <c r="G99" s="60"/>
      <c r="M99" s="60"/>
      <c r="S99" s="60"/>
      <c r="Y99" s="60"/>
    </row>
    <row r="100" spans="1:30" x14ac:dyDescent="0.4">
      <c r="A100" s="60"/>
      <c r="G100" s="60"/>
      <c r="M100" s="60"/>
      <c r="S100" s="60"/>
      <c r="Y100" s="60"/>
    </row>
    <row r="101" spans="1:30" x14ac:dyDescent="0.4">
      <c r="A101" s="60"/>
      <c r="G101" s="60"/>
      <c r="M101" s="60"/>
      <c r="S101" s="60"/>
      <c r="Y101" s="60"/>
    </row>
    <row r="102" spans="1:30" x14ac:dyDescent="0.4">
      <c r="A102" s="60"/>
      <c r="G102" s="60"/>
      <c r="M102" s="60"/>
      <c r="S102" s="60"/>
      <c r="Y102" s="60"/>
    </row>
    <row r="103" spans="1:30" x14ac:dyDescent="0.4">
      <c r="A103" s="60"/>
      <c r="F103" s="61"/>
    </row>
    <row r="104" spans="1:30" x14ac:dyDescent="0.4">
      <c r="A104" s="62"/>
      <c r="F104" s="61"/>
      <c r="G104" s="62"/>
      <c r="L104" s="61"/>
      <c r="M104" s="62"/>
      <c r="R104" s="61"/>
      <c r="S104" s="62"/>
      <c r="X104" s="61"/>
      <c r="Y104" s="62"/>
      <c r="AD104" s="61"/>
    </row>
    <row r="105" spans="1:30" x14ac:dyDescent="0.4">
      <c r="A105" s="60"/>
      <c r="F105" s="61"/>
      <c r="G105" s="60"/>
      <c r="L105" s="61"/>
      <c r="M105" s="60"/>
      <c r="R105" s="61"/>
      <c r="S105" s="60"/>
      <c r="X105" s="61"/>
      <c r="Y105" s="60"/>
      <c r="AD105" s="61"/>
    </row>
    <row r="106" spans="1:30" x14ac:dyDescent="0.4">
      <c r="A106" s="60"/>
      <c r="G106" s="60"/>
      <c r="M106" s="60"/>
      <c r="S106" s="60"/>
      <c r="Y106" s="60"/>
    </row>
    <row r="107" spans="1:30" x14ac:dyDescent="0.4">
      <c r="A107" s="60"/>
      <c r="G107" s="60"/>
      <c r="M107" s="60"/>
      <c r="S107" s="60"/>
      <c r="Y107" s="60"/>
    </row>
    <row r="108" spans="1:30" x14ac:dyDescent="0.4">
      <c r="A108" s="60"/>
      <c r="G108" s="60"/>
      <c r="M108" s="60"/>
      <c r="S108" s="60"/>
      <c r="Y108" s="60"/>
    </row>
    <row r="109" spans="1:30" x14ac:dyDescent="0.4">
      <c r="A109" s="60"/>
      <c r="G109" s="60"/>
      <c r="M109" s="60"/>
      <c r="S109" s="60"/>
      <c r="Y109" s="60"/>
    </row>
    <row r="110" spans="1:30" x14ac:dyDescent="0.4">
      <c r="A110" s="60"/>
      <c r="F110" s="61"/>
    </row>
    <row r="111" spans="1:30" x14ac:dyDescent="0.4">
      <c r="A111" s="62"/>
      <c r="F111" s="61"/>
    </row>
    <row r="112" spans="1:30" x14ac:dyDescent="0.4">
      <c r="A112" s="60"/>
      <c r="F112" s="61"/>
    </row>
    <row r="113" spans="1:30" x14ac:dyDescent="0.4">
      <c r="A113" s="60"/>
      <c r="F113" s="61"/>
    </row>
    <row r="114" spans="1:30" x14ac:dyDescent="0.4">
      <c r="A114" s="60"/>
      <c r="F114" s="61"/>
    </row>
    <row r="115" spans="1:30" x14ac:dyDescent="0.4">
      <c r="A115" s="60"/>
      <c r="F115" s="61"/>
    </row>
    <row r="116" spans="1:30" x14ac:dyDescent="0.4">
      <c r="A116" s="60"/>
      <c r="C116" s="2"/>
      <c r="D116" s="2"/>
      <c r="E116" s="2"/>
      <c r="F116" s="61"/>
    </row>
    <row r="117" spans="1:30" x14ac:dyDescent="0.4">
      <c r="A117" s="60"/>
      <c r="F117" s="61"/>
    </row>
    <row r="118" spans="1:30" x14ac:dyDescent="0.4">
      <c r="A118" s="62"/>
      <c r="F118" s="61"/>
      <c r="G118" s="62"/>
      <c r="L118" s="61"/>
      <c r="M118" s="62"/>
      <c r="R118" s="61"/>
      <c r="S118" s="62"/>
      <c r="X118" s="61"/>
      <c r="Y118" s="62"/>
      <c r="AD118" s="61"/>
    </row>
    <row r="119" spans="1:30" x14ac:dyDescent="0.4">
      <c r="A119" s="60"/>
      <c r="F119" s="61"/>
      <c r="G119" s="60"/>
      <c r="L119" s="61"/>
      <c r="M119" s="60"/>
      <c r="R119" s="61"/>
      <c r="S119" s="60"/>
      <c r="X119" s="61"/>
      <c r="Y119" s="60"/>
      <c r="AD119" s="61"/>
    </row>
    <row r="120" spans="1:30" x14ac:dyDescent="0.4">
      <c r="A120" s="60"/>
      <c r="G120" s="60"/>
      <c r="M120" s="60"/>
      <c r="S120" s="60"/>
      <c r="Y120" s="60"/>
    </row>
    <row r="121" spans="1:30" x14ac:dyDescent="0.4">
      <c r="A121" s="60"/>
      <c r="G121" s="60"/>
      <c r="M121" s="60"/>
      <c r="S121" s="60"/>
      <c r="Y121" s="60"/>
    </row>
    <row r="122" spans="1:30" x14ac:dyDescent="0.4">
      <c r="A122" s="60"/>
      <c r="G122" s="60"/>
      <c r="M122" s="60"/>
      <c r="S122" s="60"/>
      <c r="Y122" s="60"/>
    </row>
    <row r="123" spans="1:30" x14ac:dyDescent="0.4">
      <c r="A123" s="60"/>
      <c r="G123" s="60"/>
      <c r="M123" s="60"/>
      <c r="S123" s="60"/>
      <c r="Y123" s="60"/>
    </row>
    <row r="124" spans="1:30" x14ac:dyDescent="0.4">
      <c r="A124" s="60"/>
      <c r="F124" s="61"/>
    </row>
    <row r="125" spans="1:30" x14ac:dyDescent="0.4">
      <c r="A125" s="62"/>
      <c r="F125" s="61"/>
      <c r="G125" s="62"/>
      <c r="L125" s="61"/>
      <c r="M125" s="62"/>
      <c r="R125" s="61"/>
      <c r="S125" s="62"/>
      <c r="X125" s="61"/>
      <c r="Y125" s="62"/>
      <c r="AD125" s="61"/>
    </row>
    <row r="126" spans="1:30" x14ac:dyDescent="0.4">
      <c r="A126" s="60"/>
      <c r="F126" s="61"/>
      <c r="G126" s="60"/>
      <c r="L126" s="61"/>
      <c r="M126" s="60"/>
      <c r="R126" s="61"/>
      <c r="S126" s="60"/>
      <c r="X126" s="61"/>
      <c r="Y126" s="60"/>
      <c r="AD126" s="61"/>
    </row>
    <row r="127" spans="1:30" x14ac:dyDescent="0.4">
      <c r="A127" s="60"/>
      <c r="G127" s="60"/>
      <c r="M127" s="60"/>
      <c r="S127" s="60"/>
      <c r="Y127" s="60"/>
    </row>
    <row r="128" spans="1:30" x14ac:dyDescent="0.4">
      <c r="A128" s="60"/>
      <c r="G128" s="60"/>
      <c r="M128" s="60"/>
      <c r="S128" s="60"/>
      <c r="Y128" s="60"/>
    </row>
    <row r="129" spans="1:70" x14ac:dyDescent="0.4">
      <c r="A129" s="60"/>
      <c r="G129" s="60"/>
      <c r="M129" s="60"/>
      <c r="S129" s="60"/>
      <c r="Y129" s="60"/>
    </row>
    <row r="130" spans="1:70" ht="15" thickBot="1" x14ac:dyDescent="0.45">
      <c r="A130" s="63"/>
      <c r="G130" s="63"/>
      <c r="M130" s="63"/>
      <c r="S130" s="63"/>
      <c r="Y130" s="63"/>
    </row>
    <row r="132" spans="1:70" x14ac:dyDescent="0.4">
      <c r="A132" s="62"/>
      <c r="F132" s="61"/>
      <c r="G132" s="62"/>
      <c r="L132" s="61"/>
      <c r="M132" s="62"/>
      <c r="R132" s="61"/>
      <c r="S132" s="62"/>
      <c r="X132" s="61"/>
      <c r="Y132" s="62"/>
      <c r="AD132" s="61"/>
    </row>
    <row r="133" spans="1:70" x14ac:dyDescent="0.4">
      <c r="A133" s="60"/>
      <c r="F133" s="61"/>
      <c r="G133" s="60"/>
      <c r="L133" s="61"/>
      <c r="M133" s="60"/>
      <c r="R133" s="61"/>
      <c r="S133" s="60"/>
      <c r="X133" s="61"/>
      <c r="Y133" s="60"/>
      <c r="AD133" s="61"/>
    </row>
    <row r="134" spans="1:70" x14ac:dyDescent="0.4">
      <c r="A134" s="60"/>
      <c r="G134" s="60"/>
      <c r="M134" s="60"/>
      <c r="S134" s="60"/>
      <c r="Y134" s="60"/>
    </row>
    <row r="135" spans="1:70" x14ac:dyDescent="0.4">
      <c r="A135" s="60"/>
      <c r="G135" s="60"/>
      <c r="M135" s="60"/>
      <c r="S135" s="60"/>
      <c r="Y135" s="60"/>
    </row>
    <row r="136" spans="1:70" x14ac:dyDescent="0.4">
      <c r="A136" s="60"/>
      <c r="G136" s="60"/>
      <c r="M136" s="60"/>
      <c r="S136" s="60"/>
      <c r="Y136" s="60"/>
    </row>
    <row r="137" spans="1:70" x14ac:dyDescent="0.4">
      <c r="A137" s="60"/>
      <c r="G137" s="60"/>
      <c r="M137" s="60"/>
      <c r="S137" s="60"/>
      <c r="Y137" s="60"/>
    </row>
    <row r="140" spans="1:70" x14ac:dyDescent="0.4">
      <c r="A140" s="87"/>
    </row>
    <row r="141" spans="1:70" ht="15" thickBot="1" x14ac:dyDescent="0.45">
      <c r="AF141" s="87"/>
    </row>
    <row r="142" spans="1:70" x14ac:dyDescent="0.4">
      <c r="A142" s="57"/>
      <c r="B142" s="58"/>
      <c r="C142" s="58"/>
      <c r="D142" s="58"/>
      <c r="E142" s="58"/>
      <c r="F142" s="59"/>
      <c r="G142" s="57"/>
      <c r="H142" s="58"/>
      <c r="I142" s="58"/>
      <c r="J142" s="58"/>
      <c r="K142" s="58"/>
      <c r="L142" s="59"/>
      <c r="M142" s="57"/>
      <c r="N142" s="58"/>
      <c r="O142" s="58"/>
      <c r="P142" s="58"/>
      <c r="Q142" s="58"/>
      <c r="R142" s="59"/>
      <c r="S142" s="57"/>
      <c r="T142" s="58"/>
      <c r="U142" s="58"/>
      <c r="V142" s="58"/>
      <c r="W142" s="58"/>
      <c r="X142" s="59"/>
      <c r="Y142" s="57"/>
      <c r="Z142" s="58"/>
      <c r="AA142" s="58"/>
      <c r="AB142" s="58"/>
      <c r="AC142" s="58"/>
      <c r="AD142" s="59"/>
      <c r="AF142" s="57"/>
      <c r="AG142" s="58"/>
      <c r="AH142" s="58"/>
      <c r="AI142" s="58"/>
      <c r="AJ142" s="58"/>
      <c r="AK142" s="59"/>
      <c r="AL142" s="57"/>
      <c r="AM142" s="58"/>
      <c r="AN142" s="58"/>
      <c r="AO142" s="58"/>
      <c r="AP142" s="58"/>
      <c r="AQ142" s="59"/>
      <c r="AR142" s="57"/>
      <c r="AS142" s="58"/>
      <c r="AT142" s="58"/>
      <c r="AU142" s="58"/>
      <c r="AV142" s="58"/>
      <c r="AW142" s="59"/>
      <c r="AX142" s="57"/>
      <c r="AY142" s="58"/>
      <c r="AZ142" s="58"/>
      <c r="BA142" s="58"/>
      <c r="BB142" s="58"/>
      <c r="BC142" s="59"/>
      <c r="BD142" s="57"/>
      <c r="BE142" s="58"/>
      <c r="BF142" s="58"/>
      <c r="BG142" s="58"/>
      <c r="BH142" s="58"/>
      <c r="BI142" s="59"/>
      <c r="BK142" s="89"/>
      <c r="BL142" s="89"/>
      <c r="BM142" s="89"/>
      <c r="BN142" s="89"/>
      <c r="BO142" s="89"/>
      <c r="BP142" s="89"/>
      <c r="BQ142" s="89"/>
      <c r="BR142" s="89"/>
    </row>
    <row r="143" spans="1:70" x14ac:dyDescent="0.4">
      <c r="A143" s="60"/>
      <c r="F143" s="61"/>
      <c r="G143" s="60"/>
      <c r="L143" s="61"/>
      <c r="M143" s="60"/>
      <c r="R143" s="61"/>
      <c r="S143" s="60"/>
      <c r="X143" s="61"/>
      <c r="Y143" s="60"/>
      <c r="AD143" s="61"/>
      <c r="AF143" s="60"/>
      <c r="AK143" s="61"/>
      <c r="AL143" s="60"/>
      <c r="AQ143" s="61"/>
      <c r="AR143" s="60"/>
      <c r="AW143" s="61"/>
      <c r="AX143" s="60"/>
      <c r="BC143" s="61"/>
      <c r="BD143" s="60"/>
      <c r="BI143" s="61"/>
      <c r="BK143" s="90"/>
      <c r="BL143" s="90"/>
      <c r="BM143" s="90"/>
      <c r="BN143" s="90"/>
      <c r="BO143" s="90"/>
      <c r="BP143" s="90"/>
      <c r="BQ143" s="89"/>
      <c r="BR143" s="89"/>
    </row>
    <row r="144" spans="1:70" x14ac:dyDescent="0.4">
      <c r="A144" s="60"/>
      <c r="G144" s="60"/>
      <c r="M144" s="60"/>
      <c r="S144" s="60"/>
      <c r="Y144" s="60"/>
      <c r="AF144" s="60"/>
      <c r="AL144" s="60"/>
      <c r="AR144" s="60"/>
      <c r="AX144" s="60"/>
      <c r="BD144" s="60"/>
      <c r="BK144" s="90"/>
      <c r="BL144" s="91"/>
      <c r="BM144" s="91"/>
      <c r="BN144" s="90"/>
      <c r="BO144" s="90"/>
      <c r="BP144" s="90"/>
      <c r="BQ144" s="90"/>
      <c r="BR144" s="90"/>
    </row>
    <row r="145" spans="1:70" x14ac:dyDescent="0.4">
      <c r="A145" s="60"/>
      <c r="G145" s="60"/>
      <c r="M145" s="60"/>
      <c r="S145" s="60"/>
      <c r="Y145" s="60"/>
      <c r="AF145" s="60"/>
      <c r="AL145" s="60"/>
      <c r="AR145" s="60"/>
      <c r="AX145" s="60"/>
      <c r="BD145" s="60"/>
      <c r="BK145" s="90"/>
      <c r="BL145" s="89"/>
      <c r="BM145" s="89"/>
      <c r="BN145" s="75"/>
      <c r="BO145" s="75"/>
      <c r="BP145" s="75"/>
      <c r="BQ145" s="75"/>
      <c r="BR145" s="75"/>
    </row>
    <row r="146" spans="1:70" x14ac:dyDescent="0.4">
      <c r="A146" s="60"/>
      <c r="G146" s="60"/>
      <c r="M146" s="60"/>
      <c r="S146" s="60"/>
      <c r="Y146" s="60"/>
      <c r="AF146" s="60"/>
      <c r="AL146" s="60"/>
      <c r="AR146" s="60"/>
      <c r="AX146" s="60"/>
      <c r="BD146" s="60"/>
      <c r="BK146" s="90"/>
      <c r="BL146" s="89"/>
      <c r="BM146" s="89"/>
      <c r="BN146" s="75"/>
      <c r="BO146" s="75"/>
      <c r="BP146" s="75"/>
      <c r="BQ146" s="75"/>
      <c r="BR146" s="75"/>
    </row>
    <row r="147" spans="1:70" x14ac:dyDescent="0.4">
      <c r="A147" s="60"/>
      <c r="G147" s="60"/>
      <c r="M147" s="60"/>
      <c r="S147" s="60"/>
      <c r="Y147" s="60"/>
      <c r="AF147" s="60"/>
      <c r="AL147" s="60"/>
      <c r="AR147" s="60"/>
      <c r="AX147" s="60"/>
      <c r="BD147" s="60"/>
      <c r="BK147" s="90"/>
      <c r="BL147" s="89"/>
      <c r="BM147" s="89"/>
      <c r="BN147" s="75"/>
      <c r="BO147" s="75"/>
      <c r="BP147" s="75"/>
      <c r="BQ147" s="75"/>
      <c r="BR147" s="75"/>
    </row>
    <row r="148" spans="1:70" x14ac:dyDescent="0.4">
      <c r="A148" s="60"/>
      <c r="F148" s="61"/>
      <c r="AF148" s="60"/>
      <c r="AK148" s="61"/>
      <c r="BK148" s="91"/>
      <c r="BL148" s="92"/>
      <c r="BM148" s="92"/>
      <c r="BN148" s="83"/>
      <c r="BO148" s="83"/>
      <c r="BP148" s="83"/>
      <c r="BQ148" s="83"/>
      <c r="BR148" s="83"/>
    </row>
    <row r="149" spans="1:70" x14ac:dyDescent="0.4">
      <c r="A149" s="62"/>
      <c r="F149" s="61"/>
      <c r="G149" s="62"/>
      <c r="L149" s="61"/>
      <c r="M149" s="62"/>
      <c r="R149" s="61"/>
      <c r="S149" s="62"/>
      <c r="X149" s="61"/>
      <c r="Y149" s="62"/>
      <c r="AD149" s="61"/>
      <c r="AF149" s="62"/>
      <c r="AK149" s="61"/>
      <c r="AL149" s="62"/>
      <c r="AQ149" s="61"/>
      <c r="AR149" s="62"/>
      <c r="AW149" s="61"/>
      <c r="AX149" s="62"/>
      <c r="BC149" s="61"/>
      <c r="BD149" s="62"/>
      <c r="BI149" s="61"/>
      <c r="BK149" s="90"/>
      <c r="BL149" s="89"/>
      <c r="BM149" s="89"/>
      <c r="BN149" s="75"/>
      <c r="BO149" s="75"/>
      <c r="BP149" s="75"/>
      <c r="BQ149" s="75"/>
      <c r="BR149" s="75"/>
    </row>
    <row r="150" spans="1:70" x14ac:dyDescent="0.4">
      <c r="A150" s="60"/>
      <c r="F150" s="61"/>
      <c r="G150" s="60"/>
      <c r="L150" s="61"/>
      <c r="M150" s="60"/>
      <c r="R150" s="61"/>
      <c r="S150" s="60"/>
      <c r="X150" s="61"/>
      <c r="Y150" s="60"/>
      <c r="AD150" s="61"/>
      <c r="AF150" s="60"/>
      <c r="AI150" s="88"/>
      <c r="AK150" s="61"/>
      <c r="AL150" s="60"/>
      <c r="AO150" s="88"/>
      <c r="AQ150" s="61"/>
      <c r="AR150" s="60"/>
      <c r="AU150" s="88"/>
      <c r="AW150" s="61"/>
      <c r="AX150" s="60"/>
      <c r="BA150" s="88"/>
      <c r="BC150" s="61"/>
      <c r="BD150" s="60"/>
      <c r="BG150" s="88"/>
      <c r="BI150" s="61"/>
      <c r="BK150" s="90"/>
      <c r="BL150" s="89"/>
      <c r="BM150" s="89"/>
      <c r="BN150" s="75"/>
      <c r="BO150" s="75"/>
      <c r="BP150" s="75"/>
      <c r="BQ150" s="75"/>
      <c r="BR150" s="75"/>
    </row>
    <row r="151" spans="1:70" x14ac:dyDescent="0.4">
      <c r="A151" s="60"/>
      <c r="G151" s="60"/>
      <c r="M151" s="60"/>
      <c r="S151" s="60"/>
      <c r="Y151" s="60"/>
      <c r="AF151" s="60"/>
      <c r="AI151" s="75"/>
      <c r="AL151" s="60"/>
      <c r="AO151" s="75"/>
      <c r="AR151" s="60"/>
      <c r="AU151" s="75"/>
      <c r="AX151" s="60"/>
      <c r="BA151" s="75"/>
      <c r="BD151" s="60"/>
      <c r="BG151" s="75"/>
      <c r="BK151" s="90"/>
      <c r="BL151" s="89"/>
      <c r="BM151" s="89"/>
      <c r="BN151" s="75"/>
      <c r="BO151" s="75"/>
      <c r="BP151" s="75"/>
      <c r="BQ151" s="75"/>
      <c r="BR151" s="75"/>
    </row>
    <row r="152" spans="1:70" x14ac:dyDescent="0.4">
      <c r="A152" s="60"/>
      <c r="G152" s="60"/>
      <c r="M152" s="60"/>
      <c r="S152" s="60"/>
      <c r="Y152" s="60"/>
      <c r="AF152" s="60"/>
      <c r="AI152" s="75"/>
      <c r="AL152" s="60"/>
      <c r="AO152" s="75"/>
      <c r="AR152" s="60"/>
      <c r="AU152" s="75"/>
      <c r="AX152" s="60"/>
      <c r="BA152" s="75"/>
      <c r="BD152" s="60"/>
      <c r="BG152" s="75"/>
      <c r="BK152" s="91"/>
      <c r="BL152" s="92"/>
      <c r="BM152" s="92"/>
      <c r="BN152" s="83"/>
      <c r="BO152" s="83"/>
      <c r="BP152" s="83"/>
      <c r="BQ152" s="83"/>
      <c r="BR152" s="83"/>
    </row>
    <row r="153" spans="1:70" x14ac:dyDescent="0.4">
      <c r="A153" s="60"/>
      <c r="G153" s="60"/>
      <c r="M153" s="60"/>
      <c r="S153" s="60"/>
      <c r="Y153" s="60"/>
      <c r="AF153" s="60"/>
      <c r="AI153" s="75"/>
      <c r="AL153" s="60"/>
      <c r="AO153" s="75"/>
      <c r="AR153" s="60"/>
      <c r="AU153" s="75"/>
      <c r="AX153" s="60"/>
      <c r="BA153" s="75"/>
      <c r="BD153" s="60"/>
      <c r="BG153" s="75"/>
      <c r="BK153" s="90"/>
      <c r="BL153" s="89"/>
      <c r="BM153" s="89"/>
      <c r="BN153" s="75"/>
      <c r="BO153" s="75"/>
      <c r="BP153" s="75"/>
      <c r="BQ153" s="75"/>
      <c r="BR153" s="75"/>
    </row>
    <row r="154" spans="1:70" x14ac:dyDescent="0.4">
      <c r="A154" s="60"/>
      <c r="G154" s="60"/>
      <c r="M154" s="60"/>
      <c r="S154" s="60"/>
      <c r="Y154" s="60"/>
      <c r="AF154" s="60"/>
      <c r="AI154" s="83"/>
      <c r="AL154" s="60"/>
      <c r="AO154" s="83"/>
      <c r="AR154" s="60"/>
      <c r="AU154" s="83"/>
      <c r="AX154" s="60"/>
      <c r="BA154" s="83"/>
      <c r="BD154" s="60"/>
      <c r="BG154" s="75"/>
      <c r="BK154" s="90"/>
      <c r="BL154" s="89"/>
      <c r="BM154" s="89"/>
      <c r="BN154" s="75"/>
      <c r="BO154" s="75"/>
      <c r="BP154" s="75"/>
      <c r="BQ154" s="75"/>
      <c r="BR154" s="75"/>
    </row>
    <row r="155" spans="1:70" x14ac:dyDescent="0.4">
      <c r="A155" s="60"/>
      <c r="F155" s="61"/>
      <c r="AF155" s="60"/>
      <c r="AI155" s="88"/>
      <c r="AK155" s="61"/>
      <c r="AO155" s="88"/>
      <c r="AU155" s="88"/>
      <c r="BA155" s="88"/>
      <c r="BG155" s="88"/>
      <c r="BK155" s="90"/>
      <c r="BL155" s="89"/>
      <c r="BM155" s="89"/>
      <c r="BN155" s="75"/>
      <c r="BO155" s="75"/>
      <c r="BP155" s="75"/>
      <c r="BQ155" s="75"/>
      <c r="BR155" s="75"/>
    </row>
    <row r="156" spans="1:70" x14ac:dyDescent="0.4">
      <c r="A156" s="62"/>
      <c r="F156" s="61"/>
      <c r="AF156" s="62"/>
      <c r="AI156" s="88"/>
      <c r="AK156" s="61"/>
      <c r="AO156" s="88"/>
      <c r="AU156" s="88"/>
      <c r="BA156" s="88"/>
      <c r="BG156" s="88"/>
      <c r="BK156" s="91"/>
      <c r="BL156" s="92"/>
      <c r="BM156" s="92"/>
      <c r="BN156" s="83"/>
      <c r="BO156" s="83"/>
      <c r="BP156" s="83"/>
      <c r="BQ156" s="83"/>
      <c r="BR156" s="83"/>
    </row>
    <row r="157" spans="1:70" x14ac:dyDescent="0.4">
      <c r="A157" s="60"/>
      <c r="F157" s="61"/>
      <c r="AF157" s="60"/>
      <c r="AI157" s="88"/>
      <c r="AK157" s="61"/>
      <c r="AO157" s="88"/>
      <c r="AU157" s="88"/>
      <c r="BA157" s="88"/>
      <c r="BG157" s="88"/>
      <c r="BK157" s="90"/>
      <c r="BL157" s="89"/>
      <c r="BM157" s="89"/>
      <c r="BN157" s="75"/>
      <c r="BO157" s="75"/>
      <c r="BP157" s="75"/>
      <c r="BQ157" s="75"/>
      <c r="BR157" s="75"/>
    </row>
    <row r="158" spans="1:70" x14ac:dyDescent="0.4">
      <c r="A158" s="60"/>
      <c r="F158" s="61"/>
      <c r="AF158" s="60"/>
      <c r="AI158" s="88"/>
      <c r="AK158" s="61"/>
      <c r="AO158" s="88"/>
      <c r="AU158" s="88"/>
      <c r="BA158" s="88"/>
      <c r="BG158" s="88"/>
      <c r="BK158" s="90"/>
      <c r="BL158" s="89"/>
      <c r="BM158" s="89"/>
      <c r="BN158" s="75"/>
      <c r="BO158" s="75"/>
      <c r="BP158" s="75"/>
      <c r="BQ158" s="75"/>
      <c r="BR158" s="75"/>
    </row>
    <row r="159" spans="1:70" x14ac:dyDescent="0.4">
      <c r="A159" s="60"/>
      <c r="F159" s="61"/>
      <c r="AF159" s="60"/>
      <c r="AI159" s="88"/>
      <c r="AK159" s="61"/>
      <c r="AO159" s="88"/>
      <c r="AU159" s="88"/>
      <c r="BA159" s="88"/>
      <c r="BG159" s="88"/>
      <c r="BK159" s="90"/>
      <c r="BL159" s="89"/>
      <c r="BM159" s="89"/>
      <c r="BN159" s="75"/>
      <c r="BO159" s="75"/>
      <c r="BP159" s="75"/>
      <c r="BQ159" s="75"/>
      <c r="BR159" s="75"/>
    </row>
    <row r="160" spans="1:70" x14ac:dyDescent="0.4">
      <c r="A160" s="60"/>
      <c r="F160" s="61"/>
      <c r="AF160" s="60"/>
      <c r="AI160" s="88"/>
      <c r="AK160" s="61"/>
      <c r="AO160" s="88"/>
      <c r="AU160" s="88"/>
      <c r="BA160" s="88"/>
      <c r="BG160" s="88"/>
      <c r="BK160" s="91"/>
      <c r="BL160" s="92"/>
      <c r="BM160" s="92"/>
      <c r="BN160" s="83"/>
      <c r="BO160" s="83"/>
      <c r="BP160" s="83"/>
      <c r="BQ160" s="83"/>
      <c r="BR160" s="83"/>
    </row>
    <row r="161" spans="1:70" x14ac:dyDescent="0.4">
      <c r="A161" s="60"/>
      <c r="C161" s="2"/>
      <c r="D161" s="2"/>
      <c r="E161" s="2"/>
      <c r="F161" s="61"/>
      <c r="AF161" s="60"/>
      <c r="AH161" s="2"/>
      <c r="AI161" s="93"/>
      <c r="AJ161" s="2"/>
      <c r="AK161" s="61"/>
      <c r="AO161" s="88"/>
      <c r="AU161" s="88"/>
      <c r="BA161" s="88"/>
      <c r="BG161" s="88"/>
      <c r="BK161" s="90"/>
      <c r="BL161" s="89"/>
      <c r="BM161" s="89"/>
      <c r="BN161" s="75"/>
      <c r="BO161" s="75"/>
      <c r="BP161" s="75"/>
      <c r="BQ161" s="75"/>
      <c r="BR161" s="75"/>
    </row>
    <row r="162" spans="1:70" x14ac:dyDescent="0.4">
      <c r="A162" s="60"/>
      <c r="F162" s="61"/>
      <c r="AF162" s="60"/>
      <c r="AI162" s="88"/>
      <c r="AK162" s="61"/>
      <c r="AO162" s="88"/>
      <c r="AU162" s="88"/>
      <c r="BA162" s="88"/>
      <c r="BG162" s="88"/>
      <c r="BK162" s="90"/>
      <c r="BL162" s="89"/>
      <c r="BM162" s="89"/>
      <c r="BN162" s="75"/>
      <c r="BO162" s="75"/>
      <c r="BP162" s="75"/>
      <c r="BQ162" s="75"/>
      <c r="BR162" s="75"/>
    </row>
    <row r="163" spans="1:70" x14ac:dyDescent="0.4">
      <c r="A163" s="62"/>
      <c r="F163" s="61"/>
      <c r="G163" s="62"/>
      <c r="L163" s="61"/>
      <c r="M163" s="62"/>
      <c r="R163" s="61"/>
      <c r="S163" s="62"/>
      <c r="X163" s="61"/>
      <c r="Y163" s="62"/>
      <c r="AD163" s="61"/>
      <c r="AF163" s="62"/>
      <c r="AI163" s="88"/>
      <c r="AK163" s="61"/>
      <c r="AL163" s="62"/>
      <c r="AO163" s="88"/>
      <c r="AQ163" s="61"/>
      <c r="AR163" s="62"/>
      <c r="AU163" s="88"/>
      <c r="AW163" s="61"/>
      <c r="AX163" s="62"/>
      <c r="BA163" s="88"/>
      <c r="BC163" s="61"/>
      <c r="BD163" s="62"/>
      <c r="BG163" s="88"/>
      <c r="BI163" s="61"/>
      <c r="BK163" s="90"/>
      <c r="BL163" s="89"/>
      <c r="BM163" s="89"/>
      <c r="BN163" s="75"/>
      <c r="BO163" s="75"/>
      <c r="BP163" s="75"/>
      <c r="BQ163" s="75"/>
      <c r="BR163" s="75"/>
    </row>
    <row r="164" spans="1:70" x14ac:dyDescent="0.4">
      <c r="A164" s="60"/>
      <c r="F164" s="61"/>
      <c r="G164" s="60"/>
      <c r="L164" s="61"/>
      <c r="M164" s="60"/>
      <c r="R164" s="61"/>
      <c r="S164" s="60"/>
      <c r="X164" s="61"/>
      <c r="Y164" s="60"/>
      <c r="AD164" s="61"/>
      <c r="AF164" s="60"/>
      <c r="AI164" s="88"/>
      <c r="AK164" s="61"/>
      <c r="AL164" s="60"/>
      <c r="AO164" s="88"/>
      <c r="AQ164" s="61"/>
      <c r="AR164" s="60"/>
      <c r="AU164" s="88"/>
      <c r="AW164" s="61"/>
      <c r="AX164" s="60"/>
      <c r="BA164" s="88"/>
      <c r="BC164" s="61"/>
      <c r="BD164" s="60"/>
      <c r="BG164" s="88"/>
      <c r="BI164" s="61"/>
      <c r="BK164" s="90"/>
      <c r="BL164" s="92"/>
      <c r="BM164" s="92"/>
      <c r="BN164" s="75"/>
      <c r="BO164" s="75"/>
      <c r="BP164" s="75"/>
      <c r="BQ164" s="75"/>
      <c r="BR164" s="75"/>
    </row>
    <row r="165" spans="1:70" x14ac:dyDescent="0.4">
      <c r="A165" s="60"/>
      <c r="G165" s="60"/>
      <c r="M165" s="60"/>
      <c r="S165" s="60"/>
      <c r="Y165" s="60"/>
      <c r="AF165" s="60"/>
      <c r="AI165" s="75"/>
      <c r="AL165" s="60"/>
      <c r="AO165" s="75"/>
      <c r="AR165" s="60"/>
      <c r="AU165" s="75"/>
      <c r="AX165" s="60"/>
      <c r="BA165" s="75"/>
      <c r="BD165" s="60"/>
      <c r="BG165" s="75"/>
    </row>
    <row r="166" spans="1:70" x14ac:dyDescent="0.4">
      <c r="A166" s="60"/>
      <c r="G166" s="60"/>
      <c r="M166" s="60"/>
      <c r="S166" s="60"/>
      <c r="Y166" s="60"/>
      <c r="AF166" s="60"/>
      <c r="AI166" s="75"/>
      <c r="AL166" s="60"/>
      <c r="AO166" s="75"/>
      <c r="AR166" s="60"/>
      <c r="AU166" s="75"/>
      <c r="AX166" s="60"/>
      <c r="BA166" s="75"/>
      <c r="BD166" s="60"/>
      <c r="BG166" s="75"/>
    </row>
    <row r="167" spans="1:70" x14ac:dyDescent="0.4">
      <c r="A167" s="60"/>
      <c r="G167" s="60"/>
      <c r="M167" s="60"/>
      <c r="S167" s="60"/>
      <c r="Y167" s="60"/>
      <c r="AF167" s="60"/>
      <c r="AI167" s="75"/>
      <c r="AL167" s="60"/>
      <c r="AO167" s="75"/>
      <c r="AR167" s="60"/>
      <c r="AU167" s="75"/>
      <c r="AX167" s="60"/>
      <c r="BA167" s="75"/>
      <c r="BD167" s="60"/>
      <c r="BG167" s="75"/>
    </row>
    <row r="168" spans="1:70" x14ac:dyDescent="0.4">
      <c r="A168" s="60"/>
      <c r="G168" s="60"/>
      <c r="M168" s="60"/>
      <c r="S168" s="60"/>
      <c r="Y168" s="60"/>
      <c r="AF168" s="60"/>
      <c r="AI168" s="83"/>
      <c r="AL168" s="60"/>
      <c r="AO168" s="83"/>
      <c r="AR168" s="60"/>
      <c r="AU168" s="83"/>
      <c r="AX168" s="60"/>
      <c r="BA168" s="83"/>
      <c r="BD168" s="60"/>
      <c r="BG168" s="75"/>
    </row>
    <row r="169" spans="1:70" x14ac:dyDescent="0.4">
      <c r="A169" s="60"/>
      <c r="F169" s="61"/>
      <c r="AF169" s="60"/>
      <c r="AI169" s="88"/>
      <c r="AK169" s="61"/>
      <c r="AO169" s="88"/>
      <c r="AU169" s="88"/>
      <c r="BA169" s="88"/>
      <c r="BG169" s="88"/>
    </row>
    <row r="170" spans="1:70" x14ac:dyDescent="0.4">
      <c r="A170" s="62"/>
      <c r="F170" s="61"/>
      <c r="G170" s="62"/>
      <c r="L170" s="61"/>
      <c r="M170" s="62"/>
      <c r="R170" s="61"/>
      <c r="S170" s="62"/>
      <c r="X170" s="61"/>
      <c r="Y170" s="62"/>
      <c r="AD170" s="61"/>
      <c r="AF170" s="62"/>
      <c r="AI170" s="88"/>
      <c r="AK170" s="61"/>
      <c r="AL170" s="62"/>
      <c r="AO170" s="88"/>
      <c r="AQ170" s="61"/>
      <c r="AR170" s="62"/>
      <c r="AU170" s="88"/>
      <c r="AW170" s="61"/>
      <c r="AX170" s="62"/>
      <c r="BA170" s="88"/>
      <c r="BC170" s="61"/>
      <c r="BD170" s="62"/>
      <c r="BG170" s="88"/>
      <c r="BI170" s="61"/>
    </row>
    <row r="171" spans="1:70" x14ac:dyDescent="0.4">
      <c r="A171" s="60"/>
      <c r="F171" s="61"/>
      <c r="G171" s="60"/>
      <c r="L171" s="61"/>
      <c r="M171" s="60"/>
      <c r="R171" s="61"/>
      <c r="S171" s="60"/>
      <c r="X171" s="61"/>
      <c r="Y171" s="60"/>
      <c r="AD171" s="61"/>
      <c r="AF171" s="60"/>
      <c r="AI171" s="88"/>
      <c r="AK171" s="61"/>
      <c r="AL171" s="60"/>
      <c r="AO171" s="88"/>
      <c r="AQ171" s="61"/>
      <c r="AR171" s="60"/>
      <c r="AU171" s="88"/>
      <c r="AW171" s="61"/>
      <c r="AX171" s="60"/>
      <c r="BA171" s="88"/>
      <c r="BC171" s="61"/>
      <c r="BD171" s="60"/>
      <c r="BG171" s="88"/>
      <c r="BI171" s="61"/>
    </row>
    <row r="172" spans="1:70" x14ac:dyDescent="0.4">
      <c r="A172" s="60"/>
      <c r="G172" s="60"/>
      <c r="M172" s="60"/>
      <c r="S172" s="60"/>
      <c r="Y172" s="60"/>
      <c r="AF172" s="60"/>
      <c r="AI172" s="75"/>
      <c r="AL172" s="60"/>
      <c r="AO172" s="75"/>
      <c r="AR172" s="60"/>
      <c r="AU172" s="75"/>
      <c r="AX172" s="60"/>
      <c r="BA172" s="75"/>
      <c r="BD172" s="60"/>
      <c r="BG172" s="75"/>
    </row>
    <row r="173" spans="1:70" x14ac:dyDescent="0.4">
      <c r="A173" s="60"/>
      <c r="G173" s="60"/>
      <c r="M173" s="60"/>
      <c r="S173" s="60"/>
      <c r="Y173" s="60"/>
      <c r="AF173" s="60"/>
      <c r="AI173" s="75"/>
      <c r="AL173" s="60"/>
      <c r="AO173" s="75"/>
      <c r="AR173" s="60"/>
      <c r="AU173" s="75"/>
      <c r="AX173" s="60"/>
      <c r="BA173" s="75"/>
      <c r="BD173" s="60"/>
      <c r="BG173" s="75"/>
    </row>
    <row r="174" spans="1:70" x14ac:dyDescent="0.4">
      <c r="A174" s="60"/>
      <c r="G174" s="60"/>
      <c r="M174" s="60"/>
      <c r="S174" s="60"/>
      <c r="Y174" s="60"/>
      <c r="AF174" s="60"/>
      <c r="AI174" s="75"/>
      <c r="AL174" s="60"/>
      <c r="AO174" s="75"/>
      <c r="AR174" s="60"/>
      <c r="AU174" s="75"/>
      <c r="AX174" s="60"/>
      <c r="BA174" s="75"/>
      <c r="BD174" s="60"/>
      <c r="BG174" s="75"/>
    </row>
    <row r="175" spans="1:70" ht="15" thickBot="1" x14ac:dyDescent="0.45">
      <c r="A175" s="63"/>
      <c r="G175" s="63"/>
      <c r="M175" s="63"/>
      <c r="S175" s="63"/>
      <c r="Y175" s="63"/>
      <c r="AF175" s="63"/>
      <c r="AI175" s="83"/>
      <c r="AL175" s="63"/>
      <c r="AO175" s="83"/>
      <c r="AR175" s="63"/>
      <c r="AU175" s="83"/>
      <c r="AX175" s="63"/>
      <c r="BA175" s="83"/>
      <c r="BD175" s="63"/>
      <c r="BG175" s="75"/>
    </row>
    <row r="176" spans="1:70" x14ac:dyDescent="0.4">
      <c r="AI176" s="88"/>
      <c r="AO176" s="88"/>
      <c r="AU176" s="88"/>
      <c r="BA176" s="88"/>
      <c r="BG176" s="88"/>
    </row>
    <row r="177" spans="1:61" x14ac:dyDescent="0.4">
      <c r="A177" s="62"/>
      <c r="F177" s="61"/>
      <c r="G177" s="62"/>
      <c r="L177" s="61"/>
      <c r="M177" s="62"/>
      <c r="R177" s="61"/>
      <c r="S177" s="62"/>
      <c r="X177" s="61"/>
      <c r="Y177" s="62"/>
      <c r="AD177" s="61"/>
      <c r="AF177" s="62"/>
      <c r="AI177" s="88"/>
      <c r="AK177" s="61"/>
      <c r="AL177" s="62"/>
      <c r="AO177" s="88"/>
      <c r="AQ177" s="61"/>
      <c r="AR177" s="62"/>
      <c r="AU177" s="88"/>
      <c r="AW177" s="61"/>
      <c r="AX177" s="62"/>
      <c r="BA177" s="88"/>
      <c r="BC177" s="61"/>
      <c r="BD177" s="62"/>
      <c r="BG177" s="88"/>
      <c r="BI177" s="61"/>
    </row>
    <row r="178" spans="1:61" x14ac:dyDescent="0.4">
      <c r="A178" s="60"/>
      <c r="F178" s="61"/>
      <c r="G178" s="60"/>
      <c r="L178" s="61"/>
      <c r="M178" s="60"/>
      <c r="R178" s="61"/>
      <c r="S178" s="60"/>
      <c r="X178" s="61"/>
      <c r="Y178" s="60"/>
      <c r="AD178" s="61"/>
      <c r="AF178" s="60"/>
      <c r="AI178" s="88"/>
      <c r="AK178" s="61"/>
      <c r="AL178" s="60"/>
      <c r="AO178" s="88"/>
      <c r="AQ178" s="61"/>
      <c r="AR178" s="60"/>
      <c r="AU178" s="88"/>
      <c r="AW178" s="61"/>
      <c r="AX178" s="60"/>
      <c r="BA178" s="88"/>
      <c r="BC178" s="61"/>
      <c r="BD178" s="60"/>
      <c r="BG178" s="88"/>
      <c r="BI178" s="61"/>
    </row>
    <row r="179" spans="1:61" x14ac:dyDescent="0.4">
      <c r="A179" s="60"/>
      <c r="G179" s="60"/>
      <c r="M179" s="60"/>
      <c r="S179" s="60"/>
      <c r="Y179" s="60"/>
      <c r="AF179" s="60"/>
      <c r="AI179" s="75"/>
      <c r="AL179" s="60"/>
      <c r="AO179" s="75"/>
      <c r="AR179" s="60"/>
      <c r="AU179" s="75"/>
      <c r="AX179" s="60"/>
      <c r="BA179" s="75"/>
      <c r="BD179" s="60"/>
      <c r="BG179" s="75"/>
    </row>
    <row r="180" spans="1:61" x14ac:dyDescent="0.4">
      <c r="A180" s="60"/>
      <c r="G180" s="60"/>
      <c r="M180" s="60"/>
      <c r="S180" s="60"/>
      <c r="Y180" s="60"/>
      <c r="AF180" s="60"/>
      <c r="AI180" s="75"/>
      <c r="AL180" s="60"/>
      <c r="AO180" s="75"/>
      <c r="AR180" s="60"/>
      <c r="AU180" s="75"/>
      <c r="AX180" s="60"/>
      <c r="BA180" s="75"/>
      <c r="BD180" s="60"/>
      <c r="BG180" s="75"/>
    </row>
    <row r="181" spans="1:61" x14ac:dyDescent="0.4">
      <c r="A181" s="60"/>
      <c r="G181" s="60"/>
      <c r="M181" s="60"/>
      <c r="S181" s="60"/>
      <c r="Y181" s="60"/>
      <c r="AF181" s="60"/>
      <c r="AI181" s="75"/>
      <c r="AL181" s="60"/>
      <c r="AO181" s="75"/>
      <c r="AR181" s="60"/>
      <c r="AU181" s="75"/>
      <c r="AX181" s="60"/>
      <c r="BA181" s="75"/>
      <c r="BD181" s="60"/>
      <c r="BG181" s="75"/>
    </row>
    <row r="182" spans="1:61" x14ac:dyDescent="0.4">
      <c r="A182" s="60"/>
      <c r="G182" s="60"/>
      <c r="M182" s="60"/>
      <c r="S182" s="60"/>
      <c r="Y182" s="60"/>
      <c r="AF182" s="60"/>
      <c r="AI182" s="83"/>
      <c r="AL182" s="60"/>
      <c r="AO182" s="83"/>
      <c r="AR182" s="60"/>
      <c r="AU182" s="83"/>
      <c r="AX182" s="60"/>
      <c r="BA182" s="83"/>
      <c r="BD182" s="60"/>
      <c r="BG182" s="75"/>
    </row>
    <row r="183" spans="1:61" x14ac:dyDescent="0.4">
      <c r="BG183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0168-F156-4DAE-93B1-AAD208272047}">
  <sheetPr>
    <tabColor theme="7"/>
  </sheetPr>
  <dimension ref="A1:AN180"/>
  <sheetViews>
    <sheetView tabSelected="1" topLeftCell="A34" zoomScale="80" zoomScaleNormal="80" workbookViewId="0">
      <selection activeCell="L41" sqref="L41"/>
    </sheetView>
  </sheetViews>
  <sheetFormatPr defaultRowHeight="14.6" x14ac:dyDescent="0.4"/>
  <cols>
    <col min="4" max="4" width="20.3828125" bestFit="1" customWidth="1"/>
    <col min="5" max="5" width="15.84375" style="23" bestFit="1" customWidth="1"/>
    <col min="6" max="6" width="14.84375" style="10" bestFit="1" customWidth="1"/>
    <col min="8" max="8" width="16.15234375" style="35" bestFit="1" customWidth="1"/>
    <col min="9" max="9" width="15.3828125" style="41" bestFit="1" customWidth="1"/>
    <col min="10" max="10" width="12.84375" bestFit="1" customWidth="1"/>
    <col min="11" max="11" width="15.84375" style="47" bestFit="1" customWidth="1"/>
    <col min="12" max="12" width="14.69140625" bestFit="1" customWidth="1"/>
    <col min="13" max="13" width="14.84375" bestFit="1" customWidth="1"/>
    <col min="16" max="16" width="15" bestFit="1" customWidth="1"/>
    <col min="17" max="17" width="11.84375" bestFit="1" customWidth="1"/>
    <col min="18" max="18" width="12.69140625" bestFit="1" customWidth="1"/>
    <col min="19" max="19" width="11.84375" bestFit="1" customWidth="1"/>
    <col min="23" max="23" width="11.84375" bestFit="1" customWidth="1"/>
    <col min="25" max="25" width="12.15234375" bestFit="1" customWidth="1"/>
    <col min="30" max="30" width="13.61328125" customWidth="1"/>
    <col min="31" max="32" width="11" customWidth="1"/>
    <col min="37" max="37" width="14.84375" bestFit="1" customWidth="1"/>
  </cols>
  <sheetData>
    <row r="1" spans="1:40" x14ac:dyDescent="0.4">
      <c r="A1" s="1" t="s">
        <v>77</v>
      </c>
    </row>
    <row r="5" spans="1:40" x14ac:dyDescent="0.4">
      <c r="E5" s="23" t="s">
        <v>72</v>
      </c>
      <c r="F5" s="10" t="s">
        <v>13</v>
      </c>
      <c r="H5" s="35" t="s">
        <v>73</v>
      </c>
      <c r="I5" s="41" t="s">
        <v>74</v>
      </c>
      <c r="K5" s="47" t="s">
        <v>75</v>
      </c>
      <c r="N5" t="s">
        <v>72</v>
      </c>
      <c r="U5" t="s">
        <v>13</v>
      </c>
      <c r="AB5" t="s">
        <v>73</v>
      </c>
      <c r="AI5" t="s">
        <v>74</v>
      </c>
    </row>
    <row r="6" spans="1:40" x14ac:dyDescent="0.4">
      <c r="H6" s="35" t="s">
        <v>61</v>
      </c>
      <c r="I6" s="41" t="s">
        <v>61</v>
      </c>
    </row>
    <row r="7" spans="1:40" x14ac:dyDescent="0.4">
      <c r="A7" s="21" t="s">
        <v>62</v>
      </c>
      <c r="B7" s="21" t="s">
        <v>63</v>
      </c>
      <c r="C7" s="21"/>
      <c r="D7" s="21" t="s">
        <v>4</v>
      </c>
      <c r="E7" s="24">
        <v>73567095.729271814</v>
      </c>
      <c r="F7" s="31">
        <v>35435505.359549142</v>
      </c>
      <c r="G7" s="22"/>
      <c r="H7" s="36">
        <v>213582323.03326428</v>
      </c>
      <c r="I7" s="42">
        <v>46049775.817981116</v>
      </c>
      <c r="J7" s="21"/>
      <c r="K7" s="48">
        <f>SUM(E7:I7)</f>
        <v>368634699.94006634</v>
      </c>
      <c r="N7" s="23" t="s">
        <v>76</v>
      </c>
      <c r="O7" s="23"/>
      <c r="P7" s="23">
        <v>1</v>
      </c>
      <c r="Q7" s="23">
        <v>2</v>
      </c>
      <c r="R7" s="23">
        <v>3</v>
      </c>
      <c r="S7" s="23">
        <v>4</v>
      </c>
      <c r="U7" s="33" t="s">
        <v>76</v>
      </c>
      <c r="V7" s="32"/>
      <c r="W7" s="32">
        <v>1</v>
      </c>
      <c r="X7" s="32">
        <v>2</v>
      </c>
      <c r="Y7" s="32">
        <v>3</v>
      </c>
      <c r="Z7" s="32">
        <v>4</v>
      </c>
      <c r="AB7" s="38" t="s">
        <v>76</v>
      </c>
      <c r="AC7" s="39"/>
      <c r="AD7" s="39">
        <v>1</v>
      </c>
      <c r="AE7" s="39">
        <v>2</v>
      </c>
      <c r="AF7" s="39">
        <v>3</v>
      </c>
      <c r="AG7" s="39">
        <v>4</v>
      </c>
      <c r="AI7" s="44" t="s">
        <v>76</v>
      </c>
      <c r="AJ7" s="45"/>
      <c r="AK7" s="45">
        <v>1</v>
      </c>
      <c r="AL7" s="45">
        <v>2</v>
      </c>
      <c r="AM7" s="45">
        <v>3</v>
      </c>
      <c r="AN7" s="45">
        <v>4</v>
      </c>
    </row>
    <row r="8" spans="1:40" x14ac:dyDescent="0.4">
      <c r="D8" t="s">
        <v>57</v>
      </c>
      <c r="E8" s="25">
        <v>25989630.524386797</v>
      </c>
      <c r="F8" s="10">
        <v>18844771.917778999</v>
      </c>
      <c r="G8" s="20"/>
      <c r="H8" s="37">
        <v>157257939.75334853</v>
      </c>
      <c r="I8" s="43">
        <v>53607002.322335161</v>
      </c>
      <c r="K8" s="49">
        <f>SUM(E8:I8)</f>
        <v>255699344.51784948</v>
      </c>
      <c r="N8" s="23"/>
      <c r="O8" s="23" t="s">
        <v>4</v>
      </c>
      <c r="P8" s="23" cm="1">
        <f t="array" ref="P8:P12">E7:E11</f>
        <v>73567095.729271814</v>
      </c>
      <c r="Q8" s="23" cm="1">
        <f t="array" ref="Q8:Q12">E12:E16</f>
        <v>62103711.097454183</v>
      </c>
      <c r="R8" s="23" cm="1">
        <f t="array" ref="R8:R12">E17:E21</f>
        <v>108315905.32616259</v>
      </c>
      <c r="S8" s="23" cm="1">
        <f t="array" ref="S8:S12">E22:E26</f>
        <v>69996608.582936689</v>
      </c>
      <c r="U8" s="34"/>
      <c r="V8" s="10" t="s">
        <v>4</v>
      </c>
      <c r="W8" s="10" cm="1">
        <f t="array" ref="W8:W12">F7:F11</f>
        <v>35435505.359549142</v>
      </c>
      <c r="X8" s="10" cm="1">
        <f t="array" ref="X8:X12">F12:F16</f>
        <v>30726979.807901975</v>
      </c>
      <c r="Y8" s="10" cm="1">
        <f t="array" ref="Y8:Y12">F17:F21</f>
        <v>58054384.827431135</v>
      </c>
      <c r="Z8" s="10" cm="1">
        <f t="array" ref="Z8:Z12">F22:F26</f>
        <v>43073057.542174369</v>
      </c>
      <c r="AB8" s="40"/>
      <c r="AC8" s="35" t="s">
        <v>4</v>
      </c>
      <c r="AD8" s="37" cm="1">
        <f t="array" ref="AD8:AD12">H7:H11</f>
        <v>213582323.03326428</v>
      </c>
      <c r="AE8" s="37" cm="1">
        <f t="array" ref="AE8:AE12">H12:H16</f>
        <v>30435318.392497189</v>
      </c>
      <c r="AF8" s="37" cm="1">
        <f t="array" ref="AF8:AF12">H17:H21</f>
        <v>3628104.7063428373</v>
      </c>
      <c r="AG8" s="37" cm="1">
        <f t="array" ref="AG8:AG12">H22:H26</f>
        <v>0</v>
      </c>
      <c r="AI8" s="46"/>
      <c r="AJ8" s="41" t="s">
        <v>4</v>
      </c>
      <c r="AK8" s="43" cm="1">
        <f t="array" ref="AK8:AK12">I7:I11</f>
        <v>46049775.817981116</v>
      </c>
      <c r="AL8" s="43" cm="1">
        <f t="array" ref="AL8:AL12">I12:I16</f>
        <v>497944.3083565681</v>
      </c>
      <c r="AM8" s="43" cm="1">
        <f t="array" ref="AM8:AM12">I17:I21</f>
        <v>148629.8204247432</v>
      </c>
      <c r="AN8" s="43" cm="1">
        <f t="array" ref="AN8:AN12">I22:I26</f>
        <v>0</v>
      </c>
    </row>
    <row r="9" spans="1:40" x14ac:dyDescent="0.4">
      <c r="D9" t="s">
        <v>58</v>
      </c>
      <c r="E9" s="25">
        <v>170514425.61360657</v>
      </c>
      <c r="F9" s="10">
        <v>32948876.988484442</v>
      </c>
      <c r="G9" s="20"/>
      <c r="H9" s="37">
        <v>327280812.36392599</v>
      </c>
      <c r="I9" s="43">
        <v>308787687.52345288</v>
      </c>
      <c r="K9" s="49">
        <f t="shared" ref="K9:K71" si="0">SUM(E9:I9)</f>
        <v>839531802.48946989</v>
      </c>
      <c r="N9" s="23"/>
      <c r="O9" s="23" t="s">
        <v>57</v>
      </c>
      <c r="P9" s="23">
        <v>25989630.524386797</v>
      </c>
      <c r="Q9" s="23">
        <v>6819512.380345067</v>
      </c>
      <c r="R9" s="23">
        <v>3421998.9043716257</v>
      </c>
      <c r="S9" s="23">
        <v>3677658.8981213383</v>
      </c>
      <c r="U9" s="34"/>
      <c r="V9" s="10" t="s">
        <v>57</v>
      </c>
      <c r="W9" s="10">
        <v>18844771.917778999</v>
      </c>
      <c r="X9" s="10">
        <v>9149414.4536255822</v>
      </c>
      <c r="Y9" s="10">
        <v>18881071.612601202</v>
      </c>
      <c r="Z9" s="10">
        <v>11088700.487714434</v>
      </c>
      <c r="AB9" s="40"/>
      <c r="AC9" s="35" t="s">
        <v>57</v>
      </c>
      <c r="AD9" s="35">
        <v>157257939.75334853</v>
      </c>
      <c r="AE9" s="35">
        <v>7469916.7193171866</v>
      </c>
      <c r="AF9" s="35">
        <v>269745.05823390884</v>
      </c>
      <c r="AG9" s="35">
        <v>0</v>
      </c>
      <c r="AI9" s="46"/>
      <c r="AJ9" s="41" t="s">
        <v>57</v>
      </c>
      <c r="AK9" s="41">
        <v>53607002.322335161</v>
      </c>
      <c r="AL9" s="41">
        <v>120592.72401192375</v>
      </c>
      <c r="AM9" s="41">
        <v>0</v>
      </c>
      <c r="AN9" s="41">
        <v>190107.37757854562</v>
      </c>
    </row>
    <row r="10" spans="1:40" x14ac:dyDescent="0.4">
      <c r="D10" t="s">
        <v>64</v>
      </c>
      <c r="E10" s="25">
        <v>210877162.29446441</v>
      </c>
      <c r="F10" s="10">
        <v>34202856.034986816</v>
      </c>
      <c r="G10" s="20"/>
      <c r="H10" s="37">
        <v>276488324.03376031</v>
      </c>
      <c r="I10" s="43">
        <v>255814495.17264292</v>
      </c>
      <c r="K10" s="49">
        <f t="shared" si="0"/>
        <v>777382837.53585446</v>
      </c>
      <c r="N10" s="23"/>
      <c r="O10" s="23" t="s">
        <v>58</v>
      </c>
      <c r="P10" s="23">
        <v>170514425.61360657</v>
      </c>
      <c r="Q10" s="23">
        <v>68308805.781324551</v>
      </c>
      <c r="R10" s="23">
        <v>92657193.078676522</v>
      </c>
      <c r="S10" s="23">
        <v>81509249.776201814</v>
      </c>
      <c r="U10" s="34"/>
      <c r="V10" s="10" t="s">
        <v>58</v>
      </c>
      <c r="W10" s="10">
        <v>32948876.988484442</v>
      </c>
      <c r="X10" s="10">
        <v>15676999.826750832</v>
      </c>
      <c r="Y10" s="10">
        <v>23210206.549527071</v>
      </c>
      <c r="Z10" s="10">
        <v>38971380.932125866</v>
      </c>
      <c r="AB10" s="40"/>
      <c r="AC10" s="35" t="s">
        <v>58</v>
      </c>
      <c r="AD10" s="35">
        <v>327280812.36392599</v>
      </c>
      <c r="AE10" s="35">
        <v>29230838.197081987</v>
      </c>
      <c r="AF10" s="35">
        <v>17722085.159343217</v>
      </c>
      <c r="AG10" s="35">
        <v>3335385.8426924986</v>
      </c>
      <c r="AI10" s="46"/>
      <c r="AJ10" s="41" t="s">
        <v>58</v>
      </c>
      <c r="AK10" s="41">
        <v>308787687.52345288</v>
      </c>
      <c r="AL10" s="41">
        <v>17602611.740222216</v>
      </c>
      <c r="AM10" s="41">
        <v>4315738.4502219697</v>
      </c>
      <c r="AN10" s="41">
        <v>18704.57693289352</v>
      </c>
    </row>
    <row r="11" spans="1:40" x14ac:dyDescent="0.4">
      <c r="D11" t="s">
        <v>60</v>
      </c>
      <c r="E11" s="25">
        <v>101063340.49659064</v>
      </c>
      <c r="F11" s="10">
        <v>7415676.3781351801</v>
      </c>
      <c r="G11" s="20"/>
      <c r="H11" s="37">
        <v>94932479.120899439</v>
      </c>
      <c r="I11" s="43">
        <v>66719644.10033413</v>
      </c>
      <c r="K11" s="49">
        <f t="shared" si="0"/>
        <v>270131140.09595937</v>
      </c>
      <c r="N11" s="23"/>
      <c r="O11" s="23" t="s">
        <v>59</v>
      </c>
      <c r="P11" s="23">
        <v>210877162.29446441</v>
      </c>
      <c r="Q11" s="23">
        <v>36714795.921058685</v>
      </c>
      <c r="R11" s="23">
        <v>33266448.009455897</v>
      </c>
      <c r="S11" s="23">
        <v>11409446.706559137</v>
      </c>
      <c r="U11" s="34"/>
      <c r="V11" s="10" t="s">
        <v>59</v>
      </c>
      <c r="W11" s="10">
        <v>34202856.034986816</v>
      </c>
      <c r="X11" s="10">
        <v>13615681.054002317</v>
      </c>
      <c r="Y11" s="10">
        <v>9647478.683310926</v>
      </c>
      <c r="Z11" s="10">
        <v>3632091.4705579854</v>
      </c>
      <c r="AB11" s="40"/>
      <c r="AC11" s="35" t="s">
        <v>59</v>
      </c>
      <c r="AD11" s="35">
        <v>276488324.03376031</v>
      </c>
      <c r="AE11" s="35">
        <v>5816267.5259198975</v>
      </c>
      <c r="AF11" s="35">
        <v>331494.9799234012</v>
      </c>
      <c r="AG11" s="35">
        <v>0</v>
      </c>
      <c r="AI11" s="46"/>
      <c r="AJ11" s="41" t="s">
        <v>59</v>
      </c>
      <c r="AK11" s="41">
        <v>255814495.17264292</v>
      </c>
      <c r="AL11" s="41">
        <v>914399.51785471581</v>
      </c>
      <c r="AM11" s="41">
        <v>76987.847019988389</v>
      </c>
      <c r="AN11" s="41">
        <v>0</v>
      </c>
    </row>
    <row r="12" spans="1:40" x14ac:dyDescent="0.4">
      <c r="B12" t="s">
        <v>65</v>
      </c>
      <c r="D12" t="s">
        <v>4</v>
      </c>
      <c r="E12" s="25">
        <v>62103711.097454183</v>
      </c>
      <c r="F12" s="10">
        <v>30726979.807901975</v>
      </c>
      <c r="G12" s="20"/>
      <c r="H12" s="37">
        <v>30435318.392497189</v>
      </c>
      <c r="I12" s="43">
        <v>497944.3083565681</v>
      </c>
      <c r="K12" s="49">
        <f t="shared" si="0"/>
        <v>123763953.60620992</v>
      </c>
      <c r="N12" s="23"/>
      <c r="O12" s="23" t="s">
        <v>60</v>
      </c>
      <c r="P12" s="23">
        <v>101063340.49659064</v>
      </c>
      <c r="Q12" s="23">
        <v>24155087.217673175</v>
      </c>
      <c r="R12" s="23">
        <v>30176887.226454414</v>
      </c>
      <c r="S12" s="23">
        <v>16449740.029686393</v>
      </c>
      <c r="U12" s="34"/>
      <c r="V12" s="10" t="s">
        <v>60</v>
      </c>
      <c r="W12" s="10">
        <v>7415676.3781351801</v>
      </c>
      <c r="X12" s="10">
        <v>3793835.3715218082</v>
      </c>
      <c r="Y12" s="10">
        <v>2752702.3217593916</v>
      </c>
      <c r="Z12" s="10">
        <v>7964326.0556970015</v>
      </c>
      <c r="AB12" s="40"/>
      <c r="AC12" s="35" t="s">
        <v>60</v>
      </c>
      <c r="AD12" s="35">
        <v>94932479.120899439</v>
      </c>
      <c r="AE12" s="35">
        <v>4832439.0411567343</v>
      </c>
      <c r="AF12" s="35">
        <v>806922.11720188276</v>
      </c>
      <c r="AG12" s="35">
        <v>0</v>
      </c>
      <c r="AI12" s="46"/>
      <c r="AJ12" s="41" t="s">
        <v>60</v>
      </c>
      <c r="AK12" s="41">
        <v>66719644.10033413</v>
      </c>
      <c r="AL12" s="41">
        <v>95549.783063861294</v>
      </c>
      <c r="AM12" s="41">
        <v>0</v>
      </c>
      <c r="AN12" s="41">
        <v>0</v>
      </c>
    </row>
    <row r="13" spans="1:40" x14ac:dyDescent="0.4">
      <c r="D13" t="s">
        <v>57</v>
      </c>
      <c r="E13" s="25">
        <v>6819512.380345067</v>
      </c>
      <c r="F13" s="10">
        <v>9149414.4536255822</v>
      </c>
      <c r="G13" s="20"/>
      <c r="H13" s="37">
        <v>7469916.7193171866</v>
      </c>
      <c r="I13" s="43">
        <v>120592.72401192375</v>
      </c>
      <c r="K13" s="49">
        <f t="shared" si="0"/>
        <v>23559436.277299758</v>
      </c>
    </row>
    <row r="14" spans="1:40" x14ac:dyDescent="0.4">
      <c r="D14" t="s">
        <v>58</v>
      </c>
      <c r="E14" s="25">
        <v>68308805.781324551</v>
      </c>
      <c r="F14" s="10">
        <v>15676999.826750832</v>
      </c>
      <c r="G14" s="20"/>
      <c r="H14" s="37">
        <v>29230838.197081987</v>
      </c>
      <c r="I14" s="43">
        <v>17602611.740222216</v>
      </c>
      <c r="K14" s="49">
        <f t="shared" si="0"/>
        <v>130819255.54537958</v>
      </c>
    </row>
    <row r="15" spans="1:40" x14ac:dyDescent="0.4">
      <c r="D15" t="s">
        <v>64</v>
      </c>
      <c r="E15" s="25">
        <v>36714795.921058685</v>
      </c>
      <c r="F15" s="10">
        <v>13615681.054002317</v>
      </c>
      <c r="G15" s="20"/>
      <c r="H15" s="37">
        <v>5816267.5259198975</v>
      </c>
      <c r="I15" s="43">
        <v>914399.51785471581</v>
      </c>
      <c r="K15" s="49">
        <f t="shared" si="0"/>
        <v>57061144.018835612</v>
      </c>
    </row>
    <row r="16" spans="1:40" x14ac:dyDescent="0.4">
      <c r="D16" t="s">
        <v>60</v>
      </c>
      <c r="E16" s="25">
        <v>24155087.217673175</v>
      </c>
      <c r="F16" s="10">
        <v>3793835.3715218082</v>
      </c>
      <c r="G16" s="20"/>
      <c r="H16" s="37">
        <v>4832439.0411567343</v>
      </c>
      <c r="I16" s="43">
        <v>95549.783063861294</v>
      </c>
      <c r="K16" s="49">
        <f t="shared" si="0"/>
        <v>32876911.413415581</v>
      </c>
      <c r="O16" s="18"/>
      <c r="P16" s="19"/>
      <c r="Q16" s="19"/>
      <c r="R16" s="19"/>
      <c r="S16" s="19"/>
      <c r="V16" s="18"/>
      <c r="W16" s="19"/>
      <c r="X16" s="19"/>
      <c r="Y16" s="19"/>
      <c r="Z16" s="19"/>
    </row>
    <row r="17" spans="1:40" x14ac:dyDescent="0.4">
      <c r="B17" t="s">
        <v>66</v>
      </c>
      <c r="D17" t="s">
        <v>4</v>
      </c>
      <c r="E17" s="25">
        <v>108315905.32616259</v>
      </c>
      <c r="F17" s="10">
        <v>58054384.827431135</v>
      </c>
      <c r="G17" s="20"/>
      <c r="H17" s="37">
        <v>3628104.7063428373</v>
      </c>
      <c r="I17" s="43">
        <v>148629.8204247432</v>
      </c>
      <c r="K17" s="49">
        <f t="shared" si="0"/>
        <v>170147024.6803613</v>
      </c>
      <c r="O17" s="18"/>
      <c r="P17" s="19"/>
      <c r="Q17" s="19"/>
      <c r="R17" s="19"/>
      <c r="S17" s="19"/>
      <c r="V17" s="18"/>
      <c r="W17" s="19"/>
      <c r="X17" s="19"/>
      <c r="Y17" s="19"/>
      <c r="Z17" s="19"/>
    </row>
    <row r="18" spans="1:40" x14ac:dyDescent="0.4">
      <c r="D18" t="s">
        <v>57</v>
      </c>
      <c r="E18" s="25">
        <v>3421998.9043716257</v>
      </c>
      <c r="F18" s="10">
        <v>18881071.612601202</v>
      </c>
      <c r="G18" s="20"/>
      <c r="H18" s="37">
        <v>269745.05823390884</v>
      </c>
      <c r="I18" s="43">
        <v>0</v>
      </c>
      <c r="K18" s="49">
        <f t="shared" si="0"/>
        <v>22572815.575206738</v>
      </c>
      <c r="O18" s="18"/>
      <c r="P18" s="19"/>
      <c r="Q18" s="19"/>
      <c r="R18" s="19"/>
      <c r="S18" s="19"/>
      <c r="V18" s="18"/>
      <c r="W18" s="19"/>
      <c r="X18" s="19"/>
      <c r="Y18" s="19"/>
      <c r="Z18" s="19"/>
    </row>
    <row r="19" spans="1:40" x14ac:dyDescent="0.4">
      <c r="D19" t="s">
        <v>58</v>
      </c>
      <c r="E19" s="25">
        <v>92657193.078676522</v>
      </c>
      <c r="F19" s="10">
        <v>23210206.549527071</v>
      </c>
      <c r="G19" s="20"/>
      <c r="H19" s="37">
        <v>17722085.159343217</v>
      </c>
      <c r="I19" s="43">
        <v>4315738.4502219697</v>
      </c>
      <c r="K19" s="49">
        <f t="shared" si="0"/>
        <v>137905223.23776877</v>
      </c>
      <c r="O19" s="18"/>
      <c r="P19" s="19"/>
      <c r="Q19" s="19"/>
      <c r="R19" s="19"/>
      <c r="S19" s="19"/>
      <c r="V19" s="18"/>
      <c r="W19" s="19"/>
      <c r="X19" s="19"/>
      <c r="Y19" s="19"/>
      <c r="Z19" s="19"/>
    </row>
    <row r="20" spans="1:40" x14ac:dyDescent="0.4">
      <c r="D20" t="s">
        <v>64</v>
      </c>
      <c r="E20" s="25">
        <v>33266448.009455897</v>
      </c>
      <c r="F20" s="10">
        <v>9647478.683310926</v>
      </c>
      <c r="G20" s="20"/>
      <c r="H20" s="37">
        <v>331494.9799234012</v>
      </c>
      <c r="I20" s="43">
        <v>76987.847019988389</v>
      </c>
      <c r="K20" s="49">
        <f t="shared" si="0"/>
        <v>43322409.519710213</v>
      </c>
      <c r="O20" s="18"/>
      <c r="P20" s="19"/>
      <c r="Q20" s="19"/>
      <c r="R20" s="19"/>
      <c r="S20" s="19"/>
      <c r="V20" s="18"/>
      <c r="W20" s="19"/>
      <c r="X20" s="19"/>
      <c r="Y20" s="19"/>
      <c r="Z20" s="19"/>
    </row>
    <row r="21" spans="1:40" x14ac:dyDescent="0.4">
      <c r="D21" t="s">
        <v>60</v>
      </c>
      <c r="E21" s="25">
        <v>30176887.226454414</v>
      </c>
      <c r="F21" s="10">
        <v>2752702.3217593916</v>
      </c>
      <c r="G21" s="20"/>
      <c r="H21" s="37">
        <v>806922.11720188276</v>
      </c>
      <c r="I21" s="43">
        <v>0</v>
      </c>
      <c r="K21" s="49">
        <f t="shared" si="0"/>
        <v>33736511.665415689</v>
      </c>
    </row>
    <row r="22" spans="1:40" x14ac:dyDescent="0.4">
      <c r="B22" t="s">
        <v>67</v>
      </c>
      <c r="D22" t="s">
        <v>4</v>
      </c>
      <c r="E22" s="25">
        <v>69996608.582936689</v>
      </c>
      <c r="F22" s="10">
        <v>43073057.542174369</v>
      </c>
      <c r="G22" s="20"/>
      <c r="H22" s="37">
        <v>0</v>
      </c>
      <c r="I22" s="43">
        <v>0</v>
      </c>
      <c r="K22" s="49">
        <f t="shared" si="0"/>
        <v>113069666.12511106</v>
      </c>
    </row>
    <row r="23" spans="1:40" x14ac:dyDescent="0.4">
      <c r="D23" t="s">
        <v>57</v>
      </c>
      <c r="E23" s="25">
        <v>3677658.8981213383</v>
      </c>
      <c r="F23" s="10">
        <v>11088700.487714434</v>
      </c>
      <c r="G23" s="20"/>
      <c r="H23" s="37">
        <v>0</v>
      </c>
      <c r="I23" s="43">
        <v>190107.37757854562</v>
      </c>
      <c r="K23" s="49">
        <f t="shared" si="0"/>
        <v>14956466.763414318</v>
      </c>
    </row>
    <row r="24" spans="1:40" x14ac:dyDescent="0.4">
      <c r="D24" t="s">
        <v>58</v>
      </c>
      <c r="E24" s="25">
        <v>81509249.776201814</v>
      </c>
      <c r="F24" s="10">
        <v>38971380.932125866</v>
      </c>
      <c r="G24" s="20"/>
      <c r="H24" s="37">
        <v>3335385.8426924986</v>
      </c>
      <c r="I24" s="43">
        <v>18704.57693289352</v>
      </c>
      <c r="K24" s="49">
        <f t="shared" si="0"/>
        <v>123834721.12795307</v>
      </c>
    </row>
    <row r="25" spans="1:40" x14ac:dyDescent="0.4">
      <c r="D25" t="s">
        <v>64</v>
      </c>
      <c r="E25" s="25">
        <v>11409446.706559137</v>
      </c>
      <c r="F25" s="10">
        <v>3632091.4705579854</v>
      </c>
      <c r="G25" s="20"/>
      <c r="H25" s="37">
        <v>0</v>
      </c>
      <c r="I25" s="43">
        <v>0</v>
      </c>
      <c r="K25" s="49">
        <f t="shared" si="0"/>
        <v>15041538.177117122</v>
      </c>
    </row>
    <row r="26" spans="1:40" x14ac:dyDescent="0.4">
      <c r="D26" t="s">
        <v>60</v>
      </c>
      <c r="E26" s="25">
        <v>16449740.029686393</v>
      </c>
      <c r="F26" s="10">
        <v>7964326.0556970015</v>
      </c>
      <c r="G26" s="20"/>
      <c r="H26" s="37">
        <v>0</v>
      </c>
      <c r="I26" s="43">
        <v>0</v>
      </c>
      <c r="K26" s="49">
        <f t="shared" si="0"/>
        <v>24414066.085383393</v>
      </c>
    </row>
    <row r="27" spans="1:40" x14ac:dyDescent="0.4">
      <c r="A27" s="21" t="s">
        <v>68</v>
      </c>
      <c r="B27" s="21" t="s">
        <v>63</v>
      </c>
      <c r="C27" s="21"/>
      <c r="D27" s="21" t="s">
        <v>4</v>
      </c>
      <c r="E27" s="24">
        <v>143150556.33846951</v>
      </c>
      <c r="F27" s="31">
        <v>6595983.5438170535</v>
      </c>
      <c r="G27" s="22"/>
      <c r="H27" s="36">
        <v>224242161.20972186</v>
      </c>
      <c r="I27" s="42">
        <v>42838906.310514309</v>
      </c>
      <c r="J27" s="21"/>
      <c r="K27" s="48">
        <f t="shared" si="0"/>
        <v>416827607.40252274</v>
      </c>
      <c r="N27" s="26">
        <v>2</v>
      </c>
      <c r="O27" s="27"/>
      <c r="P27" s="26">
        <v>1</v>
      </c>
      <c r="Q27" s="26">
        <v>2</v>
      </c>
      <c r="R27" s="26">
        <v>3</v>
      </c>
      <c r="S27" s="26">
        <v>4</v>
      </c>
      <c r="U27" s="33">
        <v>2</v>
      </c>
      <c r="V27" s="32"/>
      <c r="W27" s="32">
        <v>1</v>
      </c>
      <c r="X27" s="32">
        <v>2</v>
      </c>
      <c r="Y27" s="32">
        <v>3</v>
      </c>
      <c r="Z27" s="32">
        <v>4</v>
      </c>
      <c r="AB27" s="38">
        <v>2</v>
      </c>
      <c r="AC27" s="39"/>
      <c r="AD27" s="39">
        <v>1</v>
      </c>
      <c r="AE27" s="39">
        <v>2</v>
      </c>
      <c r="AF27" s="39">
        <v>3</v>
      </c>
      <c r="AG27" s="39">
        <v>4</v>
      </c>
      <c r="AI27" s="44">
        <v>2</v>
      </c>
      <c r="AJ27" s="45"/>
      <c r="AK27" s="45">
        <v>1</v>
      </c>
      <c r="AL27" s="45">
        <v>2</v>
      </c>
      <c r="AM27" s="45">
        <v>3</v>
      </c>
      <c r="AN27" s="45">
        <v>4</v>
      </c>
    </row>
    <row r="28" spans="1:40" x14ac:dyDescent="0.4">
      <c r="D28" t="s">
        <v>57</v>
      </c>
      <c r="E28" s="25">
        <v>46949659.71617499</v>
      </c>
      <c r="F28" s="10">
        <v>7777276.1558707403</v>
      </c>
      <c r="G28" s="20"/>
      <c r="H28" s="37">
        <v>198665758.76320118</v>
      </c>
      <c r="I28" s="43">
        <v>54722417.12557631</v>
      </c>
      <c r="K28" s="49">
        <f t="shared" si="0"/>
        <v>308115111.76082319</v>
      </c>
      <c r="N28" s="23"/>
      <c r="O28" s="28" t="s">
        <v>4</v>
      </c>
      <c r="P28" s="29" cm="1">
        <f t="array" ref="P28:P32">E27:E31</f>
        <v>143150556.33846951</v>
      </c>
      <c r="Q28" s="29" cm="1">
        <f t="array" ref="Q28:Q32">E32:E36</f>
        <v>93808525.980722234</v>
      </c>
      <c r="R28" s="29" cm="1">
        <f t="array" ref="R28:R32">E37:E41</f>
        <v>201964352.48621926</v>
      </c>
      <c r="S28" s="29" cm="1">
        <f t="array" ref="S28:S32">E42:E46</f>
        <v>124589843.63906081</v>
      </c>
      <c r="U28" s="34"/>
      <c r="V28" s="10" t="s">
        <v>4</v>
      </c>
      <c r="W28" s="10" cm="1">
        <f t="array" ref="W28:W32">F27:F31</f>
        <v>6595983.5438170535</v>
      </c>
      <c r="X28" s="10" cm="1">
        <f t="array" ref="X28:X32">F32:F36</f>
        <v>16419048.725812387</v>
      </c>
      <c r="Y28" s="10" cm="1">
        <f t="array" ref="Y28:Y32">F37:F41</f>
        <v>44218138.589446634</v>
      </c>
      <c r="Z28" s="10" cm="1">
        <f t="array" ref="Z28:Z32">F42:F46</f>
        <v>35031116.476991601</v>
      </c>
      <c r="AB28" s="40"/>
      <c r="AC28" s="35" t="s">
        <v>4</v>
      </c>
      <c r="AD28" s="37" cm="1">
        <f t="array" ref="AD28:AD32">H27:H31</f>
        <v>224242161.20972186</v>
      </c>
      <c r="AE28" s="37" cm="1">
        <f t="array" ref="AE28:AE32">H32:H36</f>
        <v>33602115.512977101</v>
      </c>
      <c r="AF28" s="37" cm="1">
        <f t="array" ref="AF28:AF32">H37:H41</f>
        <v>5886922.9007782154</v>
      </c>
      <c r="AG28" s="37" cm="1">
        <f t="array" ref="AG28:AG32">H42:H46</f>
        <v>389743.17004601145</v>
      </c>
      <c r="AI28" s="46"/>
      <c r="AJ28" s="41" t="s">
        <v>4</v>
      </c>
      <c r="AK28" s="43" cm="1">
        <f t="array" ref="AK28:AK32">I27:I31</f>
        <v>42838906.310514309</v>
      </c>
      <c r="AL28" s="43" cm="1">
        <f t="array" ref="AL28:AL32">I32:I36</f>
        <v>376756.97031777585</v>
      </c>
      <c r="AM28" s="43" cm="1">
        <f t="array" ref="AM28:AM32">I37:I41</f>
        <v>292707.36421851494</v>
      </c>
      <c r="AN28" s="43" cm="1">
        <f t="array" ref="AN28:AN32">I42:I46</f>
        <v>134138.7363931158</v>
      </c>
    </row>
    <row r="29" spans="1:40" x14ac:dyDescent="0.4">
      <c r="D29" t="s">
        <v>58</v>
      </c>
      <c r="E29" s="25">
        <v>352808892.02783644</v>
      </c>
      <c r="F29" s="10">
        <v>10516467.380774844</v>
      </c>
      <c r="G29" s="20"/>
      <c r="H29" s="37">
        <v>366721538.81897926</v>
      </c>
      <c r="I29" s="43">
        <v>366382535.46080923</v>
      </c>
      <c r="K29" s="49">
        <f t="shared" si="0"/>
        <v>1096429433.6883998</v>
      </c>
      <c r="N29" s="23"/>
      <c r="O29" s="28" t="s">
        <v>57</v>
      </c>
      <c r="P29" s="29">
        <v>46949659.71617499</v>
      </c>
      <c r="Q29" s="29">
        <v>6049865.2952725589</v>
      </c>
      <c r="R29" s="29">
        <v>14792306.792019628</v>
      </c>
      <c r="S29" s="29">
        <v>6892280.8763933927</v>
      </c>
      <c r="U29" s="34"/>
      <c r="V29" s="10" t="s">
        <v>57</v>
      </c>
      <c r="W29" s="10">
        <v>7777276.1558707403</v>
      </c>
      <c r="X29" s="10">
        <v>8458050.2186138872</v>
      </c>
      <c r="Y29" s="10">
        <v>17204635.447309799</v>
      </c>
      <c r="Z29" s="10">
        <v>16910418.695996836</v>
      </c>
      <c r="AB29" s="40"/>
      <c r="AC29" s="35" t="s">
        <v>57</v>
      </c>
      <c r="AD29" s="35">
        <v>198665758.76320118</v>
      </c>
      <c r="AE29" s="35">
        <v>9526514.5561398305</v>
      </c>
      <c r="AF29" s="35">
        <v>1670717.9570541126</v>
      </c>
      <c r="AG29" s="35">
        <v>0</v>
      </c>
      <c r="AI29" s="46"/>
      <c r="AJ29" s="41" t="s">
        <v>57</v>
      </c>
      <c r="AK29" s="41">
        <v>54722417.12557631</v>
      </c>
      <c r="AL29" s="41">
        <v>64938.170048379543</v>
      </c>
      <c r="AM29" s="41">
        <v>0</v>
      </c>
      <c r="AN29" s="41">
        <v>0</v>
      </c>
    </row>
    <row r="30" spans="1:40" x14ac:dyDescent="0.4">
      <c r="D30" t="s">
        <v>64</v>
      </c>
      <c r="E30" s="25">
        <v>403169489.63768768</v>
      </c>
      <c r="F30" s="10">
        <v>11023359.406599861</v>
      </c>
      <c r="G30" s="20"/>
      <c r="H30" s="37">
        <v>345112148.70103472</v>
      </c>
      <c r="I30" s="43">
        <v>199206446.71564555</v>
      </c>
      <c r="K30" s="49">
        <f t="shared" si="0"/>
        <v>958511444.46096778</v>
      </c>
      <c r="N30" s="23"/>
      <c r="O30" s="28" t="s">
        <v>58</v>
      </c>
      <c r="P30" s="29">
        <v>352808892.02783644</v>
      </c>
      <c r="Q30" s="29">
        <v>126401380.6929134</v>
      </c>
      <c r="R30" s="29">
        <v>147670513.99375638</v>
      </c>
      <c r="S30" s="29">
        <v>140848188.65088058</v>
      </c>
      <c r="U30" s="34"/>
      <c r="V30" s="10" t="s">
        <v>58</v>
      </c>
      <c r="W30" s="10">
        <v>10516467.380774844</v>
      </c>
      <c r="X30" s="10">
        <v>7892849.7825569557</v>
      </c>
      <c r="Y30" s="10">
        <v>16358911.315888152</v>
      </c>
      <c r="Z30" s="10">
        <v>24191465.293708097</v>
      </c>
      <c r="AB30" s="40"/>
      <c r="AC30" s="35" t="s">
        <v>58</v>
      </c>
      <c r="AD30" s="35">
        <v>366721538.81897926</v>
      </c>
      <c r="AE30" s="35">
        <v>31286771.223309457</v>
      </c>
      <c r="AF30" s="35">
        <v>25236845.406816985</v>
      </c>
      <c r="AG30" s="35">
        <v>7248267.0838227738</v>
      </c>
      <c r="AI30" s="46"/>
      <c r="AJ30" s="41" t="s">
        <v>58</v>
      </c>
      <c r="AK30" s="41">
        <v>366382535.46080923</v>
      </c>
      <c r="AL30" s="41">
        <v>19434959.704308219</v>
      </c>
      <c r="AM30" s="41">
        <v>4501619.4343592944</v>
      </c>
      <c r="AN30" s="41">
        <v>0</v>
      </c>
    </row>
    <row r="31" spans="1:40" x14ac:dyDescent="0.4">
      <c r="D31" t="s">
        <v>60</v>
      </c>
      <c r="E31" s="25">
        <v>215868462.28286833</v>
      </c>
      <c r="F31" s="10">
        <v>2763216.8462180905</v>
      </c>
      <c r="G31" s="20"/>
      <c r="H31" s="37">
        <v>111470403.30133593</v>
      </c>
      <c r="I31" s="43">
        <v>66167916.246994205</v>
      </c>
      <c r="K31" s="49">
        <f t="shared" si="0"/>
        <v>396269998.6774165</v>
      </c>
      <c r="N31" s="23"/>
      <c r="O31" s="28" t="s">
        <v>59</v>
      </c>
      <c r="P31" s="29">
        <v>403169489.63768768</v>
      </c>
      <c r="Q31" s="29">
        <v>68608221.585215956</v>
      </c>
      <c r="R31" s="29">
        <v>56455113.785599694</v>
      </c>
      <c r="S31" s="29">
        <v>22327786.231300637</v>
      </c>
      <c r="U31" s="34"/>
      <c r="V31" s="10" t="s">
        <v>59</v>
      </c>
      <c r="W31" s="10">
        <v>11023359.406599861</v>
      </c>
      <c r="X31" s="10">
        <v>8496896.4194489084</v>
      </c>
      <c r="Y31" s="10">
        <v>5229249.1496687951</v>
      </c>
      <c r="Z31" s="10">
        <v>5949641.958997665</v>
      </c>
      <c r="AB31" s="40"/>
      <c r="AC31" s="35" t="s">
        <v>59</v>
      </c>
      <c r="AD31" s="35">
        <v>345112148.70103472</v>
      </c>
      <c r="AE31" s="35">
        <v>8212373.3749902472</v>
      </c>
      <c r="AF31" s="35">
        <v>1674320.5532049558</v>
      </c>
      <c r="AG31" s="35">
        <v>0</v>
      </c>
      <c r="AI31" s="46"/>
      <c r="AJ31" s="41" t="s">
        <v>59</v>
      </c>
      <c r="AK31" s="41">
        <v>199206446.71564555</v>
      </c>
      <c r="AL31" s="41">
        <v>294917.60853430047</v>
      </c>
      <c r="AM31" s="41">
        <v>15302.957232930888</v>
      </c>
      <c r="AN31" s="41">
        <v>0</v>
      </c>
    </row>
    <row r="32" spans="1:40" x14ac:dyDescent="0.4">
      <c r="B32" t="s">
        <v>65</v>
      </c>
      <c r="D32" t="s">
        <v>4</v>
      </c>
      <c r="E32" s="25">
        <v>93808525.980722234</v>
      </c>
      <c r="F32" s="10">
        <v>16419048.725812387</v>
      </c>
      <c r="G32" s="20"/>
      <c r="H32" s="37">
        <v>33602115.512977101</v>
      </c>
      <c r="I32" s="43">
        <v>376756.97031777585</v>
      </c>
      <c r="K32" s="49">
        <f t="shared" si="0"/>
        <v>144206447.1898295</v>
      </c>
      <c r="N32" s="23"/>
      <c r="O32" s="28" t="s">
        <v>60</v>
      </c>
      <c r="P32" s="29">
        <v>215868462.28286833</v>
      </c>
      <c r="Q32" s="29">
        <v>51389395.04401315</v>
      </c>
      <c r="R32" s="29">
        <v>40011083.202286579</v>
      </c>
      <c r="S32" s="30">
        <v>24802793.620145433</v>
      </c>
      <c r="U32" s="34"/>
      <c r="V32" s="10" t="s">
        <v>60</v>
      </c>
      <c r="W32" s="10">
        <v>2763216.8462180905</v>
      </c>
      <c r="X32" s="10">
        <v>2213494.163874154</v>
      </c>
      <c r="Y32" s="10">
        <v>2341839.7665914553</v>
      </c>
      <c r="Z32" s="10">
        <v>3634612.3570721303</v>
      </c>
      <c r="AB32" s="40"/>
      <c r="AC32" s="35" t="s">
        <v>60</v>
      </c>
      <c r="AD32" s="35">
        <v>111470403.30133593</v>
      </c>
      <c r="AE32" s="35">
        <v>3123227.2599696708</v>
      </c>
      <c r="AF32" s="35">
        <v>503842.79456928757</v>
      </c>
      <c r="AG32" s="35">
        <v>380514.69230167364</v>
      </c>
      <c r="AI32" s="46"/>
      <c r="AJ32" s="41" t="s">
        <v>60</v>
      </c>
      <c r="AK32" s="41">
        <v>66167916.246994205</v>
      </c>
      <c r="AL32" s="41">
        <v>282804.20859137084</v>
      </c>
      <c r="AM32" s="41">
        <v>0</v>
      </c>
      <c r="AN32" s="41">
        <v>0</v>
      </c>
    </row>
    <row r="33" spans="1:40" x14ac:dyDescent="0.4">
      <c r="D33" t="s">
        <v>57</v>
      </c>
      <c r="E33" s="25">
        <v>6049865.2952725589</v>
      </c>
      <c r="F33" s="10">
        <v>8458050.2186138872</v>
      </c>
      <c r="G33" s="20"/>
      <c r="H33" s="37">
        <v>9526514.5561398305</v>
      </c>
      <c r="I33" s="43">
        <v>64938.170048379543</v>
      </c>
      <c r="K33" s="49">
        <f t="shared" si="0"/>
        <v>24099368.240074657</v>
      </c>
    </row>
    <row r="34" spans="1:40" x14ac:dyDescent="0.4">
      <c r="D34" t="s">
        <v>58</v>
      </c>
      <c r="E34" s="25">
        <v>126401380.6929134</v>
      </c>
      <c r="F34" s="10">
        <v>7892849.7825569557</v>
      </c>
      <c r="G34" s="20"/>
      <c r="H34" s="37">
        <v>31286771.223309457</v>
      </c>
      <c r="I34" s="43">
        <v>19434959.704308219</v>
      </c>
      <c r="K34" s="49">
        <f t="shared" si="0"/>
        <v>185015961.40308803</v>
      </c>
    </row>
    <row r="35" spans="1:40" x14ac:dyDescent="0.4">
      <c r="D35" t="s">
        <v>64</v>
      </c>
      <c r="E35" s="25">
        <v>68608221.585215956</v>
      </c>
      <c r="F35" s="10">
        <v>8496896.4194489084</v>
      </c>
      <c r="G35" s="20"/>
      <c r="H35" s="37">
        <v>8212373.3749902472</v>
      </c>
      <c r="I35" s="43">
        <v>294917.60853430047</v>
      </c>
      <c r="K35" s="49">
        <f t="shared" si="0"/>
        <v>85612408.988189429</v>
      </c>
    </row>
    <row r="36" spans="1:40" x14ac:dyDescent="0.4">
      <c r="D36" t="s">
        <v>60</v>
      </c>
      <c r="E36" s="25">
        <v>51389395.04401315</v>
      </c>
      <c r="F36" s="10">
        <v>2213494.163874154</v>
      </c>
      <c r="G36" s="20"/>
      <c r="H36" s="37">
        <v>3123227.2599696708</v>
      </c>
      <c r="I36" s="43">
        <v>282804.20859137084</v>
      </c>
      <c r="K36" s="49">
        <f t="shared" si="0"/>
        <v>57008920.676448353</v>
      </c>
    </row>
    <row r="37" spans="1:40" x14ac:dyDescent="0.4">
      <c r="B37" t="s">
        <v>66</v>
      </c>
      <c r="D37" t="s">
        <v>4</v>
      </c>
      <c r="E37" s="25">
        <v>201964352.48621926</v>
      </c>
      <c r="F37" s="10">
        <v>44218138.589446634</v>
      </c>
      <c r="G37" s="20"/>
      <c r="H37" s="37">
        <v>5886922.9007782154</v>
      </c>
      <c r="I37" s="43">
        <v>292707.36421851494</v>
      </c>
      <c r="K37" s="49">
        <f t="shared" si="0"/>
        <v>252362121.3406626</v>
      </c>
    </row>
    <row r="38" spans="1:40" x14ac:dyDescent="0.4">
      <c r="D38" t="s">
        <v>57</v>
      </c>
      <c r="E38" s="25">
        <v>14792306.792019628</v>
      </c>
      <c r="F38" s="10">
        <v>17204635.447309799</v>
      </c>
      <c r="G38" s="20"/>
      <c r="H38" s="37">
        <v>1670717.9570541126</v>
      </c>
      <c r="I38" s="43">
        <v>0</v>
      </c>
      <c r="K38" s="49">
        <f t="shared" si="0"/>
        <v>33667660.196383543</v>
      </c>
    </row>
    <row r="39" spans="1:40" x14ac:dyDescent="0.4">
      <c r="D39" t="s">
        <v>58</v>
      </c>
      <c r="E39" s="25">
        <v>147670513.99375638</v>
      </c>
      <c r="F39" s="10">
        <v>16358911.315888152</v>
      </c>
      <c r="G39" s="20"/>
      <c r="H39" s="37">
        <v>25236845.406816985</v>
      </c>
      <c r="I39" s="43">
        <v>4501619.4343592944</v>
      </c>
      <c r="K39" s="49">
        <f t="shared" si="0"/>
        <v>193767890.15082079</v>
      </c>
    </row>
    <row r="40" spans="1:40" x14ac:dyDescent="0.4">
      <c r="D40" t="s">
        <v>64</v>
      </c>
      <c r="E40" s="25">
        <v>56455113.785599694</v>
      </c>
      <c r="F40" s="10">
        <v>5229249.1496687951</v>
      </c>
      <c r="G40" s="20"/>
      <c r="H40" s="37">
        <v>1674320.5532049558</v>
      </c>
      <c r="I40" s="43">
        <v>15302.957232930888</v>
      </c>
      <c r="K40" s="49">
        <f t="shared" si="0"/>
        <v>63373986.445706375</v>
      </c>
    </row>
    <row r="41" spans="1:40" x14ac:dyDescent="0.4">
      <c r="D41" t="s">
        <v>60</v>
      </c>
      <c r="E41" s="25">
        <v>40011083.202286579</v>
      </c>
      <c r="F41" s="10">
        <v>2341839.7665914553</v>
      </c>
      <c r="G41" s="20"/>
      <c r="H41" s="37">
        <v>503842.79456928757</v>
      </c>
      <c r="I41" s="43">
        <v>0</v>
      </c>
      <c r="K41" s="49">
        <f t="shared" si="0"/>
        <v>42856765.763447322</v>
      </c>
    </row>
    <row r="42" spans="1:40" x14ac:dyDescent="0.4">
      <c r="B42" t="s">
        <v>67</v>
      </c>
      <c r="D42" t="s">
        <v>4</v>
      </c>
      <c r="E42" s="25">
        <v>124589843.63906081</v>
      </c>
      <c r="F42" s="10">
        <v>35031116.476991601</v>
      </c>
      <c r="G42" s="20"/>
      <c r="H42" s="37">
        <v>389743.17004601145</v>
      </c>
      <c r="I42" s="43">
        <v>134138.7363931158</v>
      </c>
      <c r="K42" s="49">
        <f t="shared" si="0"/>
        <v>160144842.02249154</v>
      </c>
    </row>
    <row r="43" spans="1:40" x14ac:dyDescent="0.4">
      <c r="D43" t="s">
        <v>57</v>
      </c>
      <c r="E43" s="25">
        <v>6892280.8763933927</v>
      </c>
      <c r="F43" s="10">
        <v>16910418.695996836</v>
      </c>
      <c r="G43" s="20"/>
      <c r="H43" s="37">
        <v>0</v>
      </c>
      <c r="I43" s="43">
        <v>0</v>
      </c>
      <c r="K43" s="49">
        <f t="shared" si="0"/>
        <v>23802699.572390229</v>
      </c>
    </row>
    <row r="44" spans="1:40" x14ac:dyDescent="0.4">
      <c r="D44" t="s">
        <v>58</v>
      </c>
      <c r="E44" s="25">
        <v>140848188.65088058</v>
      </c>
      <c r="F44" s="10">
        <v>24191465.293708097</v>
      </c>
      <c r="G44" s="20"/>
      <c r="H44" s="37">
        <v>7248267.0838227738</v>
      </c>
      <c r="I44" s="43">
        <v>0</v>
      </c>
      <c r="K44" s="49">
        <f t="shared" si="0"/>
        <v>172287921.02841145</v>
      </c>
    </row>
    <row r="45" spans="1:40" x14ac:dyDescent="0.4">
      <c r="D45" t="s">
        <v>64</v>
      </c>
      <c r="E45" s="25">
        <v>22327786.231300637</v>
      </c>
      <c r="F45" s="10">
        <v>5949641.958997665</v>
      </c>
      <c r="G45" s="20"/>
      <c r="H45" s="37">
        <v>0</v>
      </c>
      <c r="I45" s="43">
        <v>0</v>
      </c>
      <c r="K45" s="49">
        <f t="shared" si="0"/>
        <v>28277428.190298304</v>
      </c>
    </row>
    <row r="46" spans="1:40" x14ac:dyDescent="0.4">
      <c r="D46" t="s">
        <v>60</v>
      </c>
      <c r="E46" s="25">
        <v>24802793.620145433</v>
      </c>
      <c r="F46" s="10">
        <v>3634612.3570721303</v>
      </c>
      <c r="G46" s="20"/>
      <c r="H46" s="37">
        <v>380514.69230167364</v>
      </c>
      <c r="I46" s="43">
        <v>0</v>
      </c>
      <c r="K46" s="49">
        <f t="shared" si="0"/>
        <v>28817920.669519234</v>
      </c>
    </row>
    <row r="47" spans="1:40" x14ac:dyDescent="0.4">
      <c r="A47" s="21" t="s">
        <v>69</v>
      </c>
      <c r="B47" s="21" t="s">
        <v>63</v>
      </c>
      <c r="C47" s="21"/>
      <c r="D47" s="21" t="s">
        <v>4</v>
      </c>
      <c r="E47" s="24">
        <v>81473629.872409165</v>
      </c>
      <c r="F47" s="31">
        <v>1543015.456262093</v>
      </c>
      <c r="G47" s="22"/>
      <c r="H47" s="36">
        <v>109067014.22781603</v>
      </c>
      <c r="I47" s="42">
        <v>17636474.739204232</v>
      </c>
      <c r="J47" s="21"/>
      <c r="K47" s="48">
        <f t="shared" si="0"/>
        <v>209720134.29569152</v>
      </c>
      <c r="N47" s="26">
        <v>3</v>
      </c>
      <c r="O47" s="27"/>
      <c r="P47" s="26">
        <v>1</v>
      </c>
      <c r="Q47" s="26">
        <v>2</v>
      </c>
      <c r="R47" s="26">
        <v>3</v>
      </c>
      <c r="S47" s="26">
        <v>4</v>
      </c>
      <c r="U47" s="33">
        <v>3</v>
      </c>
      <c r="V47" s="32"/>
      <c r="W47" s="32">
        <v>1</v>
      </c>
      <c r="X47" s="32">
        <v>2</v>
      </c>
      <c r="Y47" s="32">
        <v>3</v>
      </c>
      <c r="Z47" s="32">
        <v>4</v>
      </c>
      <c r="AB47" s="38">
        <v>3</v>
      </c>
      <c r="AC47" s="39"/>
      <c r="AD47" s="39">
        <v>1</v>
      </c>
      <c r="AE47" s="39">
        <v>2</v>
      </c>
      <c r="AF47" s="39">
        <v>3</v>
      </c>
      <c r="AG47" s="39">
        <v>4</v>
      </c>
      <c r="AI47" s="44">
        <v>3</v>
      </c>
      <c r="AJ47" s="45"/>
      <c r="AK47" s="45">
        <v>1</v>
      </c>
      <c r="AL47" s="45">
        <v>2</v>
      </c>
      <c r="AM47" s="45">
        <v>3</v>
      </c>
      <c r="AN47" s="45">
        <v>4</v>
      </c>
    </row>
    <row r="48" spans="1:40" x14ac:dyDescent="0.4">
      <c r="D48" t="s">
        <v>57</v>
      </c>
      <c r="E48" s="25">
        <v>21134043.305389691</v>
      </c>
      <c r="F48" s="10">
        <v>2538744.9738407135</v>
      </c>
      <c r="G48" s="20"/>
      <c r="H48" s="37">
        <v>98706250.711840943</v>
      </c>
      <c r="I48" s="43">
        <v>25707911.329698507</v>
      </c>
      <c r="K48" s="49">
        <f t="shared" si="0"/>
        <v>148086950.32076985</v>
      </c>
      <c r="N48" s="23"/>
      <c r="O48" s="28" t="s">
        <v>4</v>
      </c>
      <c r="P48" s="29" cm="1">
        <f t="array" ref="P48:P52">E47:E51</f>
        <v>81473629.872409165</v>
      </c>
      <c r="Q48" s="29" cm="1">
        <f t="array" ref="Q48:Q52">E52:E56</f>
        <v>64405375.914436787</v>
      </c>
      <c r="R48" s="29" cm="1">
        <f t="array" ref="R48:R52">E57:E61</f>
        <v>116710284.60466304</v>
      </c>
      <c r="S48" s="29" cm="1">
        <f t="array" ref="S48:S52">E62:E66</f>
        <v>74179042.120196506</v>
      </c>
      <c r="U48" s="34"/>
      <c r="V48" s="10" t="s">
        <v>4</v>
      </c>
      <c r="W48" s="10" cm="1">
        <f t="array" ref="W48:W52">F47:F51</f>
        <v>1543015.456262093</v>
      </c>
      <c r="X48" s="10" cm="1">
        <f t="array" ref="X48:X52">F52:F56</f>
        <v>5540978.3476145966</v>
      </c>
      <c r="Y48" s="10" cm="1">
        <f t="array" ref="Y48:Y52">F57:F61</f>
        <v>19709525.881380558</v>
      </c>
      <c r="Z48" s="10" cm="1">
        <f t="array" ref="Z48:Z52">F62:F66</f>
        <v>10962559.123539984</v>
      </c>
      <c r="AB48" s="40"/>
      <c r="AC48" s="35" t="s">
        <v>4</v>
      </c>
      <c r="AD48" s="37" cm="1">
        <f t="array" ref="AD48:AD52">H47:H51</f>
        <v>109067014.22781603</v>
      </c>
      <c r="AE48" s="37" cm="1">
        <f t="array" ref="AE48:AE52">H52:H56</f>
        <v>16504584.464850808</v>
      </c>
      <c r="AF48" s="37" cm="1">
        <f t="array" ref="AF48:AF52">H57:H61</f>
        <v>6962254.0383947622</v>
      </c>
      <c r="AG48" s="37" cm="1">
        <f t="array" ref="AG48:AG52">H62:H66</f>
        <v>0</v>
      </c>
      <c r="AI48" s="46"/>
      <c r="AJ48" s="41" t="s">
        <v>4</v>
      </c>
      <c r="AK48" s="43" cm="1">
        <f t="array" ref="AK48:AK52">I47:I51</f>
        <v>17636474.739204232</v>
      </c>
      <c r="AL48" s="43" cm="1">
        <f t="array" ref="AL48:AL52">I52:I56</f>
        <v>221280.47188515964</v>
      </c>
      <c r="AM48" s="43" cm="1">
        <f t="array" ref="AM48:AM52">I57:I61</f>
        <v>0</v>
      </c>
      <c r="AN48" s="43" cm="1">
        <f t="array" ref="AN48:AN52">I62:I66</f>
        <v>0</v>
      </c>
    </row>
    <row r="49" spans="2:40" x14ac:dyDescent="0.4">
      <c r="D49" t="s">
        <v>58</v>
      </c>
      <c r="E49" s="25">
        <v>195754518.9823589</v>
      </c>
      <c r="F49" s="10">
        <v>1737569.1094984952</v>
      </c>
      <c r="G49" s="20"/>
      <c r="H49" s="37">
        <v>197969794.33701986</v>
      </c>
      <c r="I49" s="43">
        <v>205417321.95317626</v>
      </c>
      <c r="K49" s="49">
        <f t="shared" si="0"/>
        <v>600879204.38205349</v>
      </c>
      <c r="N49" s="23"/>
      <c r="O49" s="28" t="s">
        <v>57</v>
      </c>
      <c r="P49" s="29">
        <v>21134043.305389691</v>
      </c>
      <c r="Q49" s="29">
        <v>8093006.1001928095</v>
      </c>
      <c r="R49" s="29">
        <v>4926758.7732418776</v>
      </c>
      <c r="S49" s="29">
        <v>3180471.1033630664</v>
      </c>
      <c r="U49" s="34"/>
      <c r="V49" s="10" t="s">
        <v>57</v>
      </c>
      <c r="W49" s="10">
        <v>2538744.9738407135</v>
      </c>
      <c r="X49" s="10">
        <v>3752009.2852966329</v>
      </c>
      <c r="Y49" s="10">
        <v>11694862.915211042</v>
      </c>
      <c r="Z49" s="10">
        <v>8235833.2737576906</v>
      </c>
      <c r="AB49" s="40"/>
      <c r="AC49" s="35" t="s">
        <v>57</v>
      </c>
      <c r="AD49" s="35">
        <v>98706250.711840943</v>
      </c>
      <c r="AE49" s="35">
        <v>11451144.898287579</v>
      </c>
      <c r="AF49" s="35">
        <v>1836086.7427130355</v>
      </c>
      <c r="AG49" s="35">
        <v>0</v>
      </c>
      <c r="AI49" s="46"/>
      <c r="AJ49" s="41" t="s">
        <v>57</v>
      </c>
      <c r="AK49" s="41">
        <v>25707911.329698507</v>
      </c>
      <c r="AL49" s="41">
        <v>0</v>
      </c>
      <c r="AM49" s="41">
        <v>0</v>
      </c>
      <c r="AN49" s="41">
        <v>0</v>
      </c>
    </row>
    <row r="50" spans="2:40" x14ac:dyDescent="0.4">
      <c r="D50" t="s">
        <v>64</v>
      </c>
      <c r="E50" s="25">
        <v>217434915.53243527</v>
      </c>
      <c r="F50" s="10">
        <v>3067690.9732198166</v>
      </c>
      <c r="G50" s="20"/>
      <c r="H50" s="37">
        <v>172698981.50980812</v>
      </c>
      <c r="I50" s="43">
        <v>80816674.473011494</v>
      </c>
      <c r="K50" s="49">
        <f t="shared" si="0"/>
        <v>474018262.48847473</v>
      </c>
      <c r="N50" s="23"/>
      <c r="O50" s="28" t="s">
        <v>58</v>
      </c>
      <c r="P50" s="29">
        <v>195754518.9823589</v>
      </c>
      <c r="Q50" s="29">
        <v>69213913.584064662</v>
      </c>
      <c r="R50" s="29">
        <v>74784688.967899621</v>
      </c>
      <c r="S50" s="29">
        <v>72303599.46418713</v>
      </c>
      <c r="U50" s="34"/>
      <c r="V50" s="10" t="s">
        <v>58</v>
      </c>
      <c r="W50" s="10">
        <v>1737569.1094984952</v>
      </c>
      <c r="X50" s="10">
        <v>3918628.2191704465</v>
      </c>
      <c r="Y50" s="10">
        <v>7120313.9405709673</v>
      </c>
      <c r="Z50" s="10">
        <v>8755663.0302759856</v>
      </c>
      <c r="AB50" s="40"/>
      <c r="AC50" s="35" t="s">
        <v>58</v>
      </c>
      <c r="AD50" s="35">
        <v>197969794.33701986</v>
      </c>
      <c r="AE50" s="35">
        <v>17567405.999074034</v>
      </c>
      <c r="AF50" s="35">
        <v>17601384.490011223</v>
      </c>
      <c r="AG50" s="35">
        <v>4823912.474553341</v>
      </c>
      <c r="AI50" s="46"/>
      <c r="AJ50" s="41" t="s">
        <v>58</v>
      </c>
      <c r="AK50" s="41">
        <v>205417321.95317626</v>
      </c>
      <c r="AL50" s="41">
        <v>10021555.797855699</v>
      </c>
      <c r="AM50" s="41">
        <v>2254690.4956976352</v>
      </c>
      <c r="AN50" s="41">
        <v>0</v>
      </c>
    </row>
    <row r="51" spans="2:40" x14ac:dyDescent="0.4">
      <c r="D51" t="s">
        <v>60</v>
      </c>
      <c r="E51" s="25">
        <v>112598040.24811779</v>
      </c>
      <c r="F51" s="10">
        <v>80026.379136229662</v>
      </c>
      <c r="G51" s="20"/>
      <c r="H51" s="37">
        <v>59762323.724988244</v>
      </c>
      <c r="I51" s="43">
        <v>30900963.565005478</v>
      </c>
      <c r="K51" s="49">
        <f t="shared" si="0"/>
        <v>203341353.91724774</v>
      </c>
      <c r="N51" s="23"/>
      <c r="O51" s="28" t="s">
        <v>59</v>
      </c>
      <c r="P51" s="29">
        <v>217434915.53243527</v>
      </c>
      <c r="Q51" s="29">
        <v>36632396.416932628</v>
      </c>
      <c r="R51" s="29">
        <v>43523482.301416323</v>
      </c>
      <c r="S51" s="29">
        <v>14711256.997950513</v>
      </c>
      <c r="U51" s="34"/>
      <c r="V51" s="10" t="s">
        <v>59</v>
      </c>
      <c r="W51" s="10">
        <v>3067690.9732198166</v>
      </c>
      <c r="X51" s="10">
        <v>3081118.4261475853</v>
      </c>
      <c r="Y51" s="10">
        <v>4408651.1881563412</v>
      </c>
      <c r="Z51" s="10">
        <v>1446749.8408242953</v>
      </c>
      <c r="AB51" s="40"/>
      <c r="AC51" s="35" t="s">
        <v>59</v>
      </c>
      <c r="AD51" s="35">
        <v>172698981.50980812</v>
      </c>
      <c r="AE51" s="35">
        <v>5556460.4864016781</v>
      </c>
      <c r="AF51" s="35">
        <v>41328.95264157089</v>
      </c>
      <c r="AG51" s="35">
        <v>0</v>
      </c>
      <c r="AI51" s="46"/>
      <c r="AJ51" s="41" t="s">
        <v>59</v>
      </c>
      <c r="AK51" s="41">
        <v>80816674.473011494</v>
      </c>
      <c r="AL51" s="41">
        <v>165336.48692017715</v>
      </c>
      <c r="AM51" s="41">
        <v>0</v>
      </c>
      <c r="AN51" s="41">
        <v>0</v>
      </c>
    </row>
    <row r="52" spans="2:40" x14ac:dyDescent="0.4">
      <c r="B52" t="s">
        <v>65</v>
      </c>
      <c r="D52" t="s">
        <v>4</v>
      </c>
      <c r="E52" s="25">
        <v>64405375.914436787</v>
      </c>
      <c r="F52" s="10">
        <v>5540978.3476145966</v>
      </c>
      <c r="G52" s="20"/>
      <c r="H52" s="37">
        <v>16504584.464850808</v>
      </c>
      <c r="I52" s="43">
        <v>221280.47188515964</v>
      </c>
      <c r="K52" s="49">
        <f t="shared" si="0"/>
        <v>86672219.198787361</v>
      </c>
      <c r="N52" s="23"/>
      <c r="O52" s="28" t="s">
        <v>60</v>
      </c>
      <c r="P52" s="29">
        <v>112598040.24811779</v>
      </c>
      <c r="Q52" s="29">
        <v>28568403.087492175</v>
      </c>
      <c r="R52" s="29">
        <v>26039668.029730137</v>
      </c>
      <c r="S52" s="30">
        <v>10773028.7020682</v>
      </c>
      <c r="U52" s="34"/>
      <c r="V52" s="10" t="s">
        <v>60</v>
      </c>
      <c r="W52" s="10">
        <v>80026.379136229662</v>
      </c>
      <c r="X52" s="10">
        <v>809976.53482679871</v>
      </c>
      <c r="Y52" s="10">
        <v>1231607.4421421743</v>
      </c>
      <c r="Z52" s="10">
        <v>977422.8205747027</v>
      </c>
      <c r="AB52" s="40"/>
      <c r="AC52" s="35" t="s">
        <v>60</v>
      </c>
      <c r="AD52" s="35">
        <v>59762323.724988244</v>
      </c>
      <c r="AE52" s="35">
        <v>1220094.077952391</v>
      </c>
      <c r="AF52" s="35">
        <v>613595.84762901766</v>
      </c>
      <c r="AG52" s="35">
        <v>243962.05920439356</v>
      </c>
      <c r="AI52" s="46"/>
      <c r="AJ52" s="41" t="s">
        <v>60</v>
      </c>
      <c r="AK52" s="41">
        <v>30900963.565005478</v>
      </c>
      <c r="AL52" s="41">
        <v>133093.4990263689</v>
      </c>
      <c r="AM52" s="41">
        <v>0</v>
      </c>
      <c r="AN52" s="41">
        <v>0</v>
      </c>
    </row>
    <row r="53" spans="2:40" x14ac:dyDescent="0.4">
      <c r="D53" t="s">
        <v>57</v>
      </c>
      <c r="E53" s="25">
        <v>8093006.1001928095</v>
      </c>
      <c r="F53" s="10">
        <v>3752009.2852966329</v>
      </c>
      <c r="G53" s="20"/>
      <c r="H53" s="37">
        <v>11451144.898287579</v>
      </c>
      <c r="I53" s="43">
        <v>0</v>
      </c>
      <c r="K53" s="49">
        <f t="shared" si="0"/>
        <v>23296160.283777021</v>
      </c>
    </row>
    <row r="54" spans="2:40" x14ac:dyDescent="0.4">
      <c r="D54" t="s">
        <v>58</v>
      </c>
      <c r="E54" s="25">
        <v>69213913.584064662</v>
      </c>
      <c r="F54" s="10">
        <v>3918628.2191704465</v>
      </c>
      <c r="G54" s="20"/>
      <c r="H54" s="37">
        <v>17567405.999074034</v>
      </c>
      <c r="I54" s="43">
        <v>10021555.797855699</v>
      </c>
      <c r="K54" s="49">
        <f t="shared" si="0"/>
        <v>100721503.60016486</v>
      </c>
    </row>
    <row r="55" spans="2:40" x14ac:dyDescent="0.4">
      <c r="D55" t="s">
        <v>64</v>
      </c>
      <c r="E55" s="25">
        <v>36632396.416932628</v>
      </c>
      <c r="F55" s="10">
        <v>3081118.4261475853</v>
      </c>
      <c r="G55" s="20"/>
      <c r="H55" s="37">
        <v>5556460.4864016781</v>
      </c>
      <c r="I55" s="43">
        <v>165336.48692017715</v>
      </c>
      <c r="K55" s="49">
        <f t="shared" si="0"/>
        <v>45435311.81640207</v>
      </c>
    </row>
    <row r="56" spans="2:40" x14ac:dyDescent="0.4">
      <c r="D56" t="s">
        <v>60</v>
      </c>
      <c r="E56" s="25">
        <v>28568403.087492175</v>
      </c>
      <c r="F56" s="10">
        <v>809976.53482679871</v>
      </c>
      <c r="G56" s="20"/>
      <c r="H56" s="37">
        <v>1220094.077952391</v>
      </c>
      <c r="I56" s="43">
        <v>133093.4990263689</v>
      </c>
      <c r="K56" s="49">
        <f t="shared" si="0"/>
        <v>30731567.199297737</v>
      </c>
    </row>
    <row r="57" spans="2:40" x14ac:dyDescent="0.4">
      <c r="B57" t="s">
        <v>66</v>
      </c>
      <c r="D57" t="s">
        <v>4</v>
      </c>
      <c r="E57" s="25">
        <v>116710284.60466304</v>
      </c>
      <c r="F57" s="10">
        <v>19709525.881380558</v>
      </c>
      <c r="G57" s="20"/>
      <c r="H57" s="37">
        <v>6962254.0383947622</v>
      </c>
      <c r="I57" s="43">
        <v>0</v>
      </c>
      <c r="K57" s="49">
        <f t="shared" si="0"/>
        <v>143382064.52443835</v>
      </c>
    </row>
    <row r="58" spans="2:40" x14ac:dyDescent="0.4">
      <c r="D58" t="s">
        <v>57</v>
      </c>
      <c r="E58" s="25">
        <v>4926758.7732418776</v>
      </c>
      <c r="F58" s="10">
        <v>11694862.915211042</v>
      </c>
      <c r="G58" s="20"/>
      <c r="H58" s="37">
        <v>1836086.7427130355</v>
      </c>
      <c r="I58" s="43">
        <v>0</v>
      </c>
      <c r="K58" s="49">
        <f t="shared" si="0"/>
        <v>18457708.431165956</v>
      </c>
    </row>
    <row r="59" spans="2:40" x14ac:dyDescent="0.4">
      <c r="D59" t="s">
        <v>58</v>
      </c>
      <c r="E59" s="25">
        <v>74784688.967899621</v>
      </c>
      <c r="F59" s="10">
        <v>7120313.9405709673</v>
      </c>
      <c r="G59" s="20"/>
      <c r="H59" s="37">
        <v>17601384.490011223</v>
      </c>
      <c r="I59" s="43">
        <v>2254690.4956976352</v>
      </c>
      <c r="K59" s="49">
        <f t="shared" si="0"/>
        <v>101761077.89417945</v>
      </c>
    </row>
    <row r="60" spans="2:40" x14ac:dyDescent="0.4">
      <c r="D60" t="s">
        <v>64</v>
      </c>
      <c r="E60" s="25">
        <v>43523482.301416323</v>
      </c>
      <c r="F60" s="10">
        <v>4408651.1881563412</v>
      </c>
      <c r="G60" s="20"/>
      <c r="H60" s="37">
        <v>41328.95264157089</v>
      </c>
      <c r="I60" s="43">
        <v>0</v>
      </c>
      <c r="K60" s="49">
        <f t="shared" si="0"/>
        <v>47973462.442214236</v>
      </c>
    </row>
    <row r="61" spans="2:40" x14ac:dyDescent="0.4">
      <c r="D61" t="s">
        <v>60</v>
      </c>
      <c r="E61" s="25">
        <v>26039668.029730137</v>
      </c>
      <c r="F61" s="10">
        <v>1231607.4421421743</v>
      </c>
      <c r="G61" s="20"/>
      <c r="H61" s="37">
        <v>613595.84762901766</v>
      </c>
      <c r="I61" s="43">
        <v>0</v>
      </c>
      <c r="K61" s="49">
        <f t="shared" si="0"/>
        <v>27884871.319501329</v>
      </c>
    </row>
    <row r="62" spans="2:40" x14ac:dyDescent="0.4">
      <c r="B62" t="s">
        <v>67</v>
      </c>
      <c r="D62" t="s">
        <v>4</v>
      </c>
      <c r="E62" s="25">
        <v>74179042.120196506</v>
      </c>
      <c r="F62" s="10">
        <v>10962559.123539984</v>
      </c>
      <c r="G62" s="20"/>
      <c r="H62" s="37">
        <v>0</v>
      </c>
      <c r="I62" s="43">
        <v>0</v>
      </c>
      <c r="K62" s="49">
        <f t="shared" si="0"/>
        <v>85141601.243736491</v>
      </c>
    </row>
    <row r="63" spans="2:40" x14ac:dyDescent="0.4">
      <c r="D63" t="s">
        <v>57</v>
      </c>
      <c r="E63" s="25">
        <v>3180471.1033630664</v>
      </c>
      <c r="F63" s="10">
        <v>8235833.2737576906</v>
      </c>
      <c r="G63" s="20"/>
      <c r="H63" s="37">
        <v>0</v>
      </c>
      <c r="I63" s="43">
        <v>0</v>
      </c>
      <c r="K63" s="49">
        <f t="shared" si="0"/>
        <v>11416304.377120757</v>
      </c>
    </row>
    <row r="64" spans="2:40" x14ac:dyDescent="0.4">
      <c r="D64" t="s">
        <v>58</v>
      </c>
      <c r="E64" s="25">
        <v>72303599.46418713</v>
      </c>
      <c r="F64" s="10">
        <v>8755663.0302759856</v>
      </c>
      <c r="G64" s="20"/>
      <c r="H64" s="37">
        <v>4823912.474553341</v>
      </c>
      <c r="I64" s="43">
        <v>0</v>
      </c>
      <c r="K64" s="49">
        <f t="shared" si="0"/>
        <v>85883174.969016463</v>
      </c>
    </row>
    <row r="65" spans="1:40" x14ac:dyDescent="0.4">
      <c r="D65" t="s">
        <v>64</v>
      </c>
      <c r="E65" s="25">
        <v>14711256.997950513</v>
      </c>
      <c r="F65" s="10">
        <v>1446749.8408242953</v>
      </c>
      <c r="G65" s="20"/>
      <c r="H65" s="37">
        <v>0</v>
      </c>
      <c r="I65" s="43">
        <v>0</v>
      </c>
      <c r="K65" s="49">
        <f t="shared" si="0"/>
        <v>16158006.838774808</v>
      </c>
    </row>
    <row r="66" spans="1:40" x14ac:dyDescent="0.4">
      <c r="D66" t="s">
        <v>60</v>
      </c>
      <c r="E66" s="25">
        <v>10773028.7020682</v>
      </c>
      <c r="F66" s="10">
        <v>977422.8205747027</v>
      </c>
      <c r="G66" s="20"/>
      <c r="H66" s="37">
        <v>243962.05920439356</v>
      </c>
      <c r="I66" s="43">
        <v>0</v>
      </c>
      <c r="K66" s="49">
        <f t="shared" si="0"/>
        <v>11994413.581847297</v>
      </c>
    </row>
    <row r="67" spans="1:40" x14ac:dyDescent="0.4">
      <c r="A67" s="21" t="s">
        <v>70</v>
      </c>
      <c r="B67" s="21" t="s">
        <v>63</v>
      </c>
      <c r="C67" s="21"/>
      <c r="D67" s="21" t="s">
        <v>4</v>
      </c>
      <c r="E67" s="24">
        <v>109809470.61965407</v>
      </c>
      <c r="F67" s="31">
        <v>2268944.9717436638</v>
      </c>
      <c r="G67" s="22"/>
      <c r="H67" s="36">
        <v>133142681.52964103</v>
      </c>
      <c r="I67" s="42">
        <v>24619544.634478606</v>
      </c>
      <c r="J67" s="21"/>
      <c r="K67" s="48">
        <f t="shared" si="0"/>
        <v>269840641.75551736</v>
      </c>
      <c r="N67" s="26">
        <v>4</v>
      </c>
      <c r="O67" s="27"/>
      <c r="P67" s="26">
        <v>1</v>
      </c>
      <c r="Q67" s="26">
        <v>2</v>
      </c>
      <c r="R67" s="26">
        <v>3</v>
      </c>
      <c r="S67" s="26">
        <v>4</v>
      </c>
      <c r="U67" s="33">
        <v>4</v>
      </c>
      <c r="V67" s="32"/>
      <c r="W67" s="32">
        <v>1</v>
      </c>
      <c r="X67" s="32">
        <v>2</v>
      </c>
      <c r="Y67" s="32">
        <v>3</v>
      </c>
      <c r="Z67" s="32">
        <v>4</v>
      </c>
      <c r="AB67" s="38">
        <v>4</v>
      </c>
      <c r="AC67" s="39"/>
      <c r="AD67" s="39">
        <v>1</v>
      </c>
      <c r="AE67" s="39">
        <v>2</v>
      </c>
      <c r="AF67" s="39">
        <v>3</v>
      </c>
      <c r="AG67" s="39">
        <v>4</v>
      </c>
      <c r="AI67" s="44">
        <v>4</v>
      </c>
      <c r="AJ67" s="45"/>
      <c r="AK67" s="45">
        <v>1</v>
      </c>
      <c r="AL67" s="45">
        <v>2</v>
      </c>
      <c r="AM67" s="45">
        <v>3</v>
      </c>
      <c r="AN67" s="45">
        <v>4</v>
      </c>
    </row>
    <row r="68" spans="1:40" x14ac:dyDescent="0.4">
      <c r="D68" t="s">
        <v>57</v>
      </c>
      <c r="E68" s="25">
        <v>24196359.454060119</v>
      </c>
      <c r="F68" s="10">
        <v>1756777.1252692384</v>
      </c>
      <c r="G68" s="20"/>
      <c r="H68" s="37">
        <v>115972170.05676851</v>
      </c>
      <c r="I68" s="43">
        <v>32411975.369637113</v>
      </c>
      <c r="K68" s="49">
        <f t="shared" si="0"/>
        <v>174337282.00573495</v>
      </c>
      <c r="N68" s="23"/>
      <c r="O68" s="28" t="s">
        <v>4</v>
      </c>
      <c r="P68" s="29" cm="1">
        <f t="array" ref="P68:P72">E67:E71</f>
        <v>109809470.61965407</v>
      </c>
      <c r="Q68" s="29" cm="1">
        <f t="array" ref="Q68:Q72">E72:E76</f>
        <v>95375208.634947851</v>
      </c>
      <c r="R68" s="29" cm="1">
        <f t="array" ref="R68:R72">E77:E81</f>
        <v>180380947.89781395</v>
      </c>
      <c r="S68" s="29" cm="1">
        <f t="array" ref="S68:S72">E82:E86</f>
        <v>99582786.928606823</v>
      </c>
      <c r="U68" s="34"/>
      <c r="V68" s="10" t="s">
        <v>4</v>
      </c>
      <c r="W68" s="10" cm="1">
        <f t="array" ref="W68:W72">F67:F71</f>
        <v>2268944.9717436638</v>
      </c>
      <c r="X68" s="10" cm="1">
        <f t="array" ref="X68:X72">F72:F76</f>
        <v>3800471.387201597</v>
      </c>
      <c r="Y68" s="10" cm="1">
        <f t="array" ref="Y68:Y72">F77:F81</f>
        <v>11117507.730525956</v>
      </c>
      <c r="Z68" s="10" cm="1">
        <f t="array" ref="Z68:Z72">F82:F86</f>
        <v>10568039.423560828</v>
      </c>
      <c r="AB68" s="40"/>
      <c r="AC68" s="35" t="s">
        <v>4</v>
      </c>
      <c r="AD68" s="37" cm="1">
        <f t="array" ref="AD68:AD72">H67:H71</f>
        <v>133142681.52964103</v>
      </c>
      <c r="AE68" s="37" cm="1">
        <f t="array" ref="AE68:AE72">H72:H76</f>
        <v>23768185.959528323</v>
      </c>
      <c r="AF68" s="37" cm="1">
        <f t="array" ref="AF68:AF72">H77:H81</f>
        <v>6898581.4994064039</v>
      </c>
      <c r="AG68" s="37" cm="1">
        <f t="array" ref="AG68:AG72">H82:H86</f>
        <v>20445.753419624838</v>
      </c>
      <c r="AI68" s="46"/>
      <c r="AJ68" s="41" t="s">
        <v>4</v>
      </c>
      <c r="AK68" s="43" cm="1">
        <f t="array" ref="AK68:AK72">I67:I71</f>
        <v>24619544.634478606</v>
      </c>
      <c r="AL68" s="43" cm="1">
        <f t="array" ref="AL68:AL72">I72:I76</f>
        <v>22882.658988377636</v>
      </c>
      <c r="AM68" s="43" cm="1">
        <f t="array" ref="AM68:AM72">I77:I81</f>
        <v>0</v>
      </c>
      <c r="AN68" s="43" cm="1">
        <f t="array" ref="AN68:AN72">I82:I86</f>
        <v>0</v>
      </c>
    </row>
    <row r="69" spans="1:40" x14ac:dyDescent="0.4">
      <c r="D69" t="s">
        <v>58</v>
      </c>
      <c r="E69" s="25">
        <v>264166897.78800607</v>
      </c>
      <c r="F69" s="10">
        <v>1314576.4653585679</v>
      </c>
      <c r="G69" s="20"/>
      <c r="H69" s="37">
        <v>261491640.52209783</v>
      </c>
      <c r="I69" s="43">
        <v>277874633.76352525</v>
      </c>
      <c r="K69" s="49">
        <f t="shared" si="0"/>
        <v>804847748.53898764</v>
      </c>
      <c r="N69" s="23"/>
      <c r="O69" s="28" t="s">
        <v>57</v>
      </c>
      <c r="P69" s="29">
        <v>24196359.454060119</v>
      </c>
      <c r="Q69" s="29">
        <v>8056053.4635376539</v>
      </c>
      <c r="R69" s="29">
        <v>12290028.499898987</v>
      </c>
      <c r="S69" s="29">
        <v>5996627.6000400884</v>
      </c>
      <c r="U69" s="34"/>
      <c r="V69" s="10" t="s">
        <v>57</v>
      </c>
      <c r="W69" s="10">
        <v>1756777.1252692384</v>
      </c>
      <c r="X69" s="10">
        <v>7442249.210914636</v>
      </c>
      <c r="Y69" s="10">
        <v>15884339.133210432</v>
      </c>
      <c r="Z69" s="10">
        <v>11010801.135608342</v>
      </c>
      <c r="AB69" s="40"/>
      <c r="AC69" s="35" t="s">
        <v>57</v>
      </c>
      <c r="AD69" s="35">
        <v>115972170.05676851</v>
      </c>
      <c r="AE69" s="35">
        <v>26366499.526491448</v>
      </c>
      <c r="AF69" s="35">
        <v>7094621.2722758446</v>
      </c>
      <c r="AG69" s="35">
        <v>0</v>
      </c>
      <c r="AI69" s="46"/>
      <c r="AJ69" s="41" t="s">
        <v>57</v>
      </c>
      <c r="AK69" s="41">
        <v>32411975.369637113</v>
      </c>
      <c r="AL69" s="41">
        <v>0</v>
      </c>
      <c r="AM69" s="41">
        <v>0</v>
      </c>
      <c r="AN69" s="41">
        <v>0</v>
      </c>
    </row>
    <row r="70" spans="1:40" x14ac:dyDescent="0.4">
      <c r="D70" t="s">
        <v>64</v>
      </c>
      <c r="E70" s="25">
        <v>302194124.25985998</v>
      </c>
      <c r="F70" s="10">
        <v>867053.73766555334</v>
      </c>
      <c r="G70" s="20"/>
      <c r="H70" s="37">
        <v>172630796.99890769</v>
      </c>
      <c r="I70" s="43">
        <v>78745716.064768776</v>
      </c>
      <c r="K70" s="49">
        <f t="shared" si="0"/>
        <v>554437691.06120193</v>
      </c>
      <c r="N70" s="23"/>
      <c r="O70" s="28" t="s">
        <v>58</v>
      </c>
      <c r="P70" s="29">
        <v>264166897.78800607</v>
      </c>
      <c r="Q70" s="29">
        <v>122643160.35038956</v>
      </c>
      <c r="R70" s="29">
        <v>145421690.45731524</v>
      </c>
      <c r="S70" s="29">
        <v>96176968.210999444</v>
      </c>
      <c r="U70" s="34"/>
      <c r="V70" s="10" t="s">
        <v>58</v>
      </c>
      <c r="W70" s="10">
        <v>1314576.4653585679</v>
      </c>
      <c r="X70" s="10">
        <v>2569306.4516314096</v>
      </c>
      <c r="Y70" s="10">
        <v>5596857.9930803962</v>
      </c>
      <c r="Z70" s="10">
        <v>10360165.278929532</v>
      </c>
      <c r="AB70" s="40"/>
      <c r="AC70" s="35" t="s">
        <v>58</v>
      </c>
      <c r="AD70" s="35">
        <v>261491640.52209783</v>
      </c>
      <c r="AE70" s="35">
        <v>22422363.364764575</v>
      </c>
      <c r="AF70" s="35">
        <v>24401595.67394229</v>
      </c>
      <c r="AG70" s="35">
        <v>6965417.1228074329</v>
      </c>
      <c r="AI70" s="46"/>
      <c r="AJ70" s="41" t="s">
        <v>58</v>
      </c>
      <c r="AK70" s="41">
        <v>277874633.76352525</v>
      </c>
      <c r="AL70" s="41">
        <v>13886492.190606434</v>
      </c>
      <c r="AM70" s="41">
        <v>2361156.6053321869</v>
      </c>
      <c r="AN70" s="41">
        <v>0</v>
      </c>
    </row>
    <row r="71" spans="1:40" x14ac:dyDescent="0.4">
      <c r="D71" t="s">
        <v>60</v>
      </c>
      <c r="E71" s="25">
        <v>140251988.42215899</v>
      </c>
      <c r="F71" s="10">
        <v>407991.76505520887</v>
      </c>
      <c r="G71" s="20"/>
      <c r="H71" s="37">
        <v>81731166.787001297</v>
      </c>
      <c r="I71" s="43">
        <v>30901756.775913198</v>
      </c>
      <c r="K71" s="49">
        <f t="shared" si="0"/>
        <v>253292903.75012872</v>
      </c>
      <c r="N71" s="23"/>
      <c r="O71" s="28" t="s">
        <v>59</v>
      </c>
      <c r="P71" s="29">
        <v>302194124.25985998</v>
      </c>
      <c r="Q71" s="29">
        <v>79673474.264633432</v>
      </c>
      <c r="R71" s="29">
        <v>71141958.588236004</v>
      </c>
      <c r="S71" s="29">
        <v>18942239.743577782</v>
      </c>
      <c r="U71" s="34"/>
      <c r="V71" s="10" t="s">
        <v>59</v>
      </c>
      <c r="W71" s="10">
        <v>867053.73766555334</v>
      </c>
      <c r="X71" s="10">
        <v>2096047.5329105698</v>
      </c>
      <c r="Y71" s="10">
        <v>2773314.0491944989</v>
      </c>
      <c r="Z71" s="10">
        <v>2852425.4967944832</v>
      </c>
      <c r="AB71" s="40"/>
      <c r="AC71" s="35" t="s">
        <v>59</v>
      </c>
      <c r="AD71" s="35">
        <v>172630796.99890769</v>
      </c>
      <c r="AE71" s="35">
        <v>7308692.2742020935</v>
      </c>
      <c r="AF71" s="35">
        <v>1327145.8148519602</v>
      </c>
      <c r="AG71" s="35">
        <v>0</v>
      </c>
      <c r="AI71" s="46"/>
      <c r="AJ71" s="41" t="s">
        <v>59</v>
      </c>
      <c r="AK71" s="41">
        <v>78745716.064768776</v>
      </c>
      <c r="AL71" s="41">
        <v>299188.65876709437</v>
      </c>
      <c r="AM71" s="41">
        <v>0</v>
      </c>
      <c r="AN71" s="41">
        <v>0</v>
      </c>
    </row>
    <row r="72" spans="1:40" x14ac:dyDescent="0.4">
      <c r="B72" t="s">
        <v>65</v>
      </c>
      <c r="D72" t="s">
        <v>4</v>
      </c>
      <c r="E72" s="25">
        <v>95375208.634947851</v>
      </c>
      <c r="F72" s="10">
        <v>3800471.387201597</v>
      </c>
      <c r="G72" s="20"/>
      <c r="H72" s="37">
        <v>23768185.959528323</v>
      </c>
      <c r="I72" s="43">
        <v>22882.658988377636</v>
      </c>
      <c r="K72" s="49">
        <f t="shared" ref="K72:K106" si="1">SUM(E72:I72)</f>
        <v>122966748.64066614</v>
      </c>
      <c r="N72" s="23"/>
      <c r="O72" s="28" t="s">
        <v>60</v>
      </c>
      <c r="P72" s="29">
        <v>140251988.42215899</v>
      </c>
      <c r="Q72" s="29">
        <v>42616276.827970386</v>
      </c>
      <c r="R72" s="29">
        <v>43558911.213314831</v>
      </c>
      <c r="S72" s="30">
        <v>18144306.737690024</v>
      </c>
      <c r="U72" s="34"/>
      <c r="V72" s="10" t="s">
        <v>60</v>
      </c>
      <c r="W72" s="10">
        <v>407991.76505520887</v>
      </c>
      <c r="X72" s="10">
        <v>312641.87869786692</v>
      </c>
      <c r="Y72" s="10">
        <v>558733.45786525751</v>
      </c>
      <c r="Z72" s="10">
        <v>990540.70132595894</v>
      </c>
      <c r="AB72" s="40"/>
      <c r="AC72" s="35" t="s">
        <v>60</v>
      </c>
      <c r="AD72" s="35">
        <v>81731166.787001297</v>
      </c>
      <c r="AE72" s="35">
        <v>2096443.7567810721</v>
      </c>
      <c r="AF72" s="35">
        <v>293612.66706404689</v>
      </c>
      <c r="AG72" s="35">
        <v>0</v>
      </c>
      <c r="AI72" s="46"/>
      <c r="AJ72" s="41" t="s">
        <v>60</v>
      </c>
      <c r="AK72" s="41">
        <v>30901756.775913198</v>
      </c>
      <c r="AL72" s="41">
        <v>402368.2396835594</v>
      </c>
      <c r="AM72" s="41">
        <v>0</v>
      </c>
      <c r="AN72" s="41">
        <v>0</v>
      </c>
    </row>
    <row r="73" spans="1:40" x14ac:dyDescent="0.4">
      <c r="D73" t="s">
        <v>57</v>
      </c>
      <c r="E73" s="25">
        <v>8056053.4635376539</v>
      </c>
      <c r="F73" s="10">
        <v>7442249.210914636</v>
      </c>
      <c r="G73" s="20"/>
      <c r="H73" s="37">
        <v>26366499.526491448</v>
      </c>
      <c r="I73" s="43">
        <v>0</v>
      </c>
      <c r="K73" s="49">
        <f t="shared" si="1"/>
        <v>41864802.200943738</v>
      </c>
    </row>
    <row r="74" spans="1:40" x14ac:dyDescent="0.4">
      <c r="D74" t="s">
        <v>58</v>
      </c>
      <c r="E74" s="25">
        <v>122643160.35038956</v>
      </c>
      <c r="F74" s="10">
        <v>2569306.4516314096</v>
      </c>
      <c r="G74" s="20"/>
      <c r="H74" s="37">
        <v>22422363.364764575</v>
      </c>
      <c r="I74" s="43">
        <v>13886492.190606434</v>
      </c>
      <c r="K74" s="49">
        <f t="shared" si="1"/>
        <v>161521322.35739198</v>
      </c>
    </row>
    <row r="75" spans="1:40" x14ac:dyDescent="0.4">
      <c r="D75" t="s">
        <v>64</v>
      </c>
      <c r="E75" s="25">
        <v>79673474.264633432</v>
      </c>
      <c r="F75" s="10">
        <v>2096047.5329105698</v>
      </c>
      <c r="G75" s="20"/>
      <c r="H75" s="37">
        <v>7308692.2742020935</v>
      </c>
      <c r="I75" s="43">
        <v>299188.65876709437</v>
      </c>
      <c r="K75" s="49">
        <f t="shared" si="1"/>
        <v>89377402.730513185</v>
      </c>
    </row>
    <row r="76" spans="1:40" x14ac:dyDescent="0.4">
      <c r="D76" t="s">
        <v>60</v>
      </c>
      <c r="E76" s="25">
        <v>42616276.827970386</v>
      </c>
      <c r="F76" s="10">
        <v>312641.87869786692</v>
      </c>
      <c r="G76" s="20"/>
      <c r="H76" s="37">
        <v>2096443.7567810721</v>
      </c>
      <c r="I76" s="43">
        <v>402368.2396835594</v>
      </c>
      <c r="K76" s="49">
        <f t="shared" si="1"/>
        <v>45427730.703132883</v>
      </c>
    </row>
    <row r="77" spans="1:40" x14ac:dyDescent="0.4">
      <c r="B77" t="s">
        <v>66</v>
      </c>
      <c r="D77" t="s">
        <v>4</v>
      </c>
      <c r="E77" s="25">
        <v>180380947.89781395</v>
      </c>
      <c r="F77" s="10">
        <v>11117507.730525956</v>
      </c>
      <c r="G77" s="20"/>
      <c r="H77" s="37">
        <v>6898581.4994064039</v>
      </c>
      <c r="I77" s="43">
        <v>0</v>
      </c>
      <c r="K77" s="49">
        <f t="shared" si="1"/>
        <v>198397037.12774628</v>
      </c>
    </row>
    <row r="78" spans="1:40" x14ac:dyDescent="0.4">
      <c r="D78" t="s">
        <v>57</v>
      </c>
      <c r="E78" s="25">
        <v>12290028.499898987</v>
      </c>
      <c r="F78" s="10">
        <v>15884339.133210432</v>
      </c>
      <c r="G78" s="20"/>
      <c r="H78" s="37">
        <v>7094621.2722758446</v>
      </c>
      <c r="I78" s="43">
        <v>0</v>
      </c>
      <c r="K78" s="49">
        <f t="shared" si="1"/>
        <v>35268988.905385263</v>
      </c>
    </row>
    <row r="79" spans="1:40" x14ac:dyDescent="0.4">
      <c r="D79" t="s">
        <v>58</v>
      </c>
      <c r="E79" s="25">
        <v>145421690.45731524</v>
      </c>
      <c r="F79" s="10">
        <v>5596857.9930803962</v>
      </c>
      <c r="G79" s="20"/>
      <c r="H79" s="37">
        <v>24401595.67394229</v>
      </c>
      <c r="I79" s="43">
        <v>2361156.6053321869</v>
      </c>
      <c r="K79" s="49">
        <f t="shared" si="1"/>
        <v>177781300.72967014</v>
      </c>
    </row>
    <row r="80" spans="1:40" x14ac:dyDescent="0.4">
      <c r="D80" t="s">
        <v>64</v>
      </c>
      <c r="E80" s="25">
        <v>71141958.588236004</v>
      </c>
      <c r="F80" s="10">
        <v>2773314.0491944989</v>
      </c>
      <c r="G80" s="20"/>
      <c r="H80" s="37">
        <v>1327145.8148519602</v>
      </c>
      <c r="I80" s="43">
        <v>0</v>
      </c>
      <c r="K80" s="49">
        <f t="shared" si="1"/>
        <v>75242418.452282459</v>
      </c>
    </row>
    <row r="81" spans="1:40" x14ac:dyDescent="0.4">
      <c r="D81" t="s">
        <v>60</v>
      </c>
      <c r="E81" s="25">
        <v>43558911.213314831</v>
      </c>
      <c r="F81" s="10">
        <v>558733.45786525751</v>
      </c>
      <c r="G81" s="20"/>
      <c r="H81" s="37">
        <v>293612.66706404689</v>
      </c>
      <c r="I81" s="43">
        <v>0</v>
      </c>
      <c r="K81" s="49">
        <f t="shared" si="1"/>
        <v>44411257.33824414</v>
      </c>
    </row>
    <row r="82" spans="1:40" x14ac:dyDescent="0.4">
      <c r="B82" t="s">
        <v>67</v>
      </c>
      <c r="D82" t="s">
        <v>4</v>
      </c>
      <c r="E82" s="25">
        <v>99582786.928606823</v>
      </c>
      <c r="F82" s="10">
        <v>10568039.423560828</v>
      </c>
      <c r="G82" s="20"/>
      <c r="H82" s="37">
        <v>20445.753419624838</v>
      </c>
      <c r="I82" s="43">
        <v>0</v>
      </c>
      <c r="K82" s="49">
        <f t="shared" si="1"/>
        <v>110171272.10558727</v>
      </c>
    </row>
    <row r="83" spans="1:40" x14ac:dyDescent="0.4">
      <c r="D83" t="s">
        <v>57</v>
      </c>
      <c r="E83" s="25">
        <v>5996627.6000400884</v>
      </c>
      <c r="F83" s="10">
        <v>11010801.135608342</v>
      </c>
      <c r="G83" s="20"/>
      <c r="H83" s="37">
        <v>0</v>
      </c>
      <c r="I83" s="43">
        <v>0</v>
      </c>
      <c r="K83" s="49">
        <f t="shared" si="1"/>
        <v>17007428.735648431</v>
      </c>
    </row>
    <row r="84" spans="1:40" x14ac:dyDescent="0.4">
      <c r="D84" t="s">
        <v>58</v>
      </c>
      <c r="E84" s="25">
        <v>96176968.210999444</v>
      </c>
      <c r="F84" s="10">
        <v>10360165.278929532</v>
      </c>
      <c r="G84" s="20"/>
      <c r="H84" s="37">
        <v>6965417.1228074329</v>
      </c>
      <c r="I84" s="43">
        <v>0</v>
      </c>
      <c r="K84" s="49">
        <f t="shared" si="1"/>
        <v>113502550.6127364</v>
      </c>
    </row>
    <row r="85" spans="1:40" x14ac:dyDescent="0.4">
      <c r="D85" t="s">
        <v>64</v>
      </c>
      <c r="E85" s="25">
        <v>18942239.743577782</v>
      </c>
      <c r="F85" s="10">
        <v>2852425.4967944832</v>
      </c>
      <c r="G85" s="20"/>
      <c r="H85" s="37">
        <v>0</v>
      </c>
      <c r="I85" s="43">
        <v>0</v>
      </c>
      <c r="K85" s="49">
        <f t="shared" si="1"/>
        <v>21794665.240372267</v>
      </c>
    </row>
    <row r="86" spans="1:40" x14ac:dyDescent="0.4">
      <c r="D86" t="s">
        <v>60</v>
      </c>
      <c r="E86" s="25">
        <v>18144306.737690024</v>
      </c>
      <c r="F86" s="10">
        <v>990540.70132595894</v>
      </c>
      <c r="G86" s="20"/>
      <c r="H86" s="37">
        <v>0</v>
      </c>
      <c r="I86" s="43">
        <v>0</v>
      </c>
      <c r="K86" s="49">
        <f t="shared" si="1"/>
        <v>19134847.439015985</v>
      </c>
    </row>
    <row r="87" spans="1:40" x14ac:dyDescent="0.4">
      <c r="A87" s="21" t="s">
        <v>71</v>
      </c>
      <c r="B87" s="21" t="s">
        <v>63</v>
      </c>
      <c r="C87" s="21"/>
      <c r="D87" s="21" t="s">
        <v>4</v>
      </c>
      <c r="E87" s="24">
        <v>41841993.322186127</v>
      </c>
      <c r="F87" s="31">
        <v>464116.92209743377</v>
      </c>
      <c r="G87" s="22"/>
      <c r="H87" s="36">
        <v>44374701.379025973</v>
      </c>
      <c r="I87" s="42">
        <v>9670606.0080373473</v>
      </c>
      <c r="J87" s="21"/>
      <c r="K87" s="48">
        <f t="shared" si="1"/>
        <v>96351417.631346881</v>
      </c>
      <c r="N87" s="26">
        <v>5</v>
      </c>
      <c r="O87" s="27"/>
      <c r="P87" s="26">
        <v>1</v>
      </c>
      <c r="Q87" s="26">
        <v>2</v>
      </c>
      <c r="R87" s="26">
        <v>3</v>
      </c>
      <c r="S87" s="26">
        <v>4</v>
      </c>
      <c r="U87" s="33">
        <v>5</v>
      </c>
      <c r="V87" s="32"/>
      <c r="W87" s="32">
        <v>1</v>
      </c>
      <c r="X87" s="32">
        <v>2</v>
      </c>
      <c r="Y87" s="32">
        <v>3</v>
      </c>
      <c r="Z87" s="32">
        <v>4</v>
      </c>
      <c r="AB87" s="38">
        <v>5</v>
      </c>
      <c r="AC87" s="39"/>
      <c r="AD87" s="39">
        <v>1</v>
      </c>
      <c r="AE87" s="39">
        <v>2</v>
      </c>
      <c r="AF87" s="39">
        <v>3</v>
      </c>
      <c r="AG87" s="39">
        <v>4</v>
      </c>
      <c r="AI87" s="44">
        <v>5</v>
      </c>
      <c r="AJ87" s="45"/>
      <c r="AK87" s="45">
        <v>1</v>
      </c>
      <c r="AL87" s="45">
        <v>2</v>
      </c>
      <c r="AM87" s="45">
        <v>3</v>
      </c>
      <c r="AN87" s="45">
        <v>4</v>
      </c>
    </row>
    <row r="88" spans="1:40" x14ac:dyDescent="0.4">
      <c r="D88" t="s">
        <v>57</v>
      </c>
      <c r="E88" s="25">
        <v>10086030.814738773</v>
      </c>
      <c r="F88" s="10">
        <v>550442.46162908128</v>
      </c>
      <c r="G88" s="20"/>
      <c r="H88" s="37">
        <v>28364921.475044381</v>
      </c>
      <c r="I88" s="43">
        <v>8870249.720217403</v>
      </c>
      <c r="K88" s="49">
        <f t="shared" si="1"/>
        <v>47871644.471629634</v>
      </c>
      <c r="N88" s="23"/>
      <c r="O88" s="28" t="s">
        <v>4</v>
      </c>
      <c r="P88" s="29" cm="1">
        <f t="array" ref="P88:P92">E87:E91</f>
        <v>41841993.322186127</v>
      </c>
      <c r="Q88" s="29" cm="1">
        <f t="array" ref="Q88:Q92">E92:E96</f>
        <v>43160978.495918579</v>
      </c>
      <c r="R88" s="29" cm="1">
        <f t="array" ref="R88:R92">E97:E101</f>
        <v>67077041.264513999</v>
      </c>
      <c r="S88" s="29" cm="1">
        <f t="array" ref="S88:S92">E102:E106</f>
        <v>42761770.969149798</v>
      </c>
      <c r="U88" s="34"/>
      <c r="V88" s="10" t="s">
        <v>4</v>
      </c>
      <c r="W88" s="10" cm="1">
        <f t="array" ref="W88:W92">F87:F91</f>
        <v>464116.92209743377</v>
      </c>
      <c r="X88" s="10" cm="1">
        <f t="array" ref="X88:X92">F92:F96</f>
        <v>728589.61226481735</v>
      </c>
      <c r="Y88" s="10" cm="1">
        <f t="array" ref="Y88:Y92">F97:F101</f>
        <v>2793900.6834822004</v>
      </c>
      <c r="Z88" s="10" cm="1">
        <f t="array" ref="Z88:Z92">F102:F106</f>
        <v>3909366.3755016732</v>
      </c>
      <c r="AB88" s="40"/>
      <c r="AC88" s="35" t="s">
        <v>4</v>
      </c>
      <c r="AD88" s="37" cm="1">
        <f t="array" ref="AD88:AD92">H87:H91</f>
        <v>44374701.379025973</v>
      </c>
      <c r="AE88" s="37" cm="1">
        <f t="array" ref="AE88:AE92">H92:H96</f>
        <v>7242228.2746083299</v>
      </c>
      <c r="AF88" s="37" cm="1">
        <f t="array" ref="AF88:AF92">H97:H101</f>
        <v>980640.79466150387</v>
      </c>
      <c r="AG88" s="37" cm="1">
        <f t="array" ref="AG88:AG92">H102:H106</f>
        <v>0</v>
      </c>
      <c r="AI88" s="46"/>
      <c r="AJ88" s="41" t="s">
        <v>4</v>
      </c>
      <c r="AK88" s="43" cm="1">
        <f t="array" ref="AK88:AK92">I87:I91</f>
        <v>9670606.0080373473</v>
      </c>
      <c r="AL88" s="43" cm="1">
        <f t="array" ref="AL88:AL92">I92:I96</f>
        <v>175114.71446235653</v>
      </c>
      <c r="AM88" s="43" cm="1">
        <f t="array" ref="AM88:AM92">I97:I101</f>
        <v>0</v>
      </c>
      <c r="AN88" s="43" cm="1">
        <f t="array" ref="AN88:AN92">I102:I106</f>
        <v>0</v>
      </c>
    </row>
    <row r="89" spans="1:40" x14ac:dyDescent="0.4">
      <c r="D89" t="s">
        <v>58</v>
      </c>
      <c r="E89" s="25">
        <v>86014938.944490701</v>
      </c>
      <c r="F89" s="10">
        <v>637752.36890094203</v>
      </c>
      <c r="G89" s="20"/>
      <c r="H89" s="37">
        <v>73840186.721945822</v>
      </c>
      <c r="I89" s="43">
        <v>93888613.520988911</v>
      </c>
      <c r="K89" s="49">
        <f t="shared" si="1"/>
        <v>254381491.55632636</v>
      </c>
      <c r="N89" s="23"/>
      <c r="O89" s="28" t="s">
        <v>57</v>
      </c>
      <c r="P89" s="29">
        <v>10086030.814738773</v>
      </c>
      <c r="Q89" s="29">
        <v>2773088.7795714382</v>
      </c>
      <c r="R89" s="29">
        <v>3158672.79577879</v>
      </c>
      <c r="S89" s="29">
        <v>2715772.252605733</v>
      </c>
      <c r="U89" s="34"/>
      <c r="V89" s="10" t="s">
        <v>57</v>
      </c>
      <c r="W89" s="10">
        <v>550442.46162908128</v>
      </c>
      <c r="X89" s="10">
        <v>854612.52359812497</v>
      </c>
      <c r="Y89" s="10">
        <v>10037175.277831461</v>
      </c>
      <c r="Z89" s="10">
        <v>3425934.3080999204</v>
      </c>
      <c r="AB89" s="40"/>
      <c r="AC89" s="35" t="s">
        <v>57</v>
      </c>
      <c r="AD89" s="35">
        <v>28364921.475044381</v>
      </c>
      <c r="AE89" s="35">
        <v>11498882.491184903</v>
      </c>
      <c r="AF89" s="35">
        <v>2827021.4966047443</v>
      </c>
      <c r="AG89" s="35">
        <v>0</v>
      </c>
      <c r="AI89" s="46"/>
      <c r="AJ89" s="41" t="s">
        <v>57</v>
      </c>
      <c r="AK89" s="41">
        <v>8870249.720217403</v>
      </c>
      <c r="AL89" s="41">
        <v>0</v>
      </c>
      <c r="AM89" s="41">
        <v>0</v>
      </c>
      <c r="AN89" s="41">
        <v>0</v>
      </c>
    </row>
    <row r="90" spans="1:40" x14ac:dyDescent="0.4">
      <c r="D90" t="s">
        <v>64</v>
      </c>
      <c r="E90" s="25">
        <v>95375910.34819001</v>
      </c>
      <c r="F90" s="10">
        <v>175139.61960877563</v>
      </c>
      <c r="G90" s="20"/>
      <c r="H90" s="37">
        <v>52647661.564957805</v>
      </c>
      <c r="I90" s="43">
        <v>22355466.051969893</v>
      </c>
      <c r="K90" s="49">
        <f t="shared" si="1"/>
        <v>170554177.58472648</v>
      </c>
      <c r="N90" s="23"/>
      <c r="O90" s="28" t="s">
        <v>58</v>
      </c>
      <c r="P90" s="29">
        <v>86014938.944490701</v>
      </c>
      <c r="Q90" s="29">
        <v>43524123.652681127</v>
      </c>
      <c r="R90" s="29">
        <v>63304710.862892315</v>
      </c>
      <c r="S90" s="29">
        <v>33409154.68278835</v>
      </c>
      <c r="U90" s="34"/>
      <c r="V90" s="10" t="s">
        <v>58</v>
      </c>
      <c r="W90" s="10">
        <v>637752.36890094203</v>
      </c>
      <c r="X90" s="10">
        <v>1808464.6510004064</v>
      </c>
      <c r="Y90" s="10">
        <v>3078693.905312594</v>
      </c>
      <c r="Z90" s="10">
        <v>2931945.3092747489</v>
      </c>
      <c r="AB90" s="40"/>
      <c r="AC90" s="35" t="s">
        <v>58</v>
      </c>
      <c r="AD90" s="35">
        <v>73840186.721945822</v>
      </c>
      <c r="AE90" s="35">
        <v>6681931.5896345088</v>
      </c>
      <c r="AF90" s="35">
        <v>8653037.3502779119</v>
      </c>
      <c r="AG90" s="35">
        <v>3550645.2252348419</v>
      </c>
      <c r="AI90" s="46"/>
      <c r="AJ90" s="41" t="s">
        <v>58</v>
      </c>
      <c r="AK90" s="41">
        <v>93888613.520988911</v>
      </c>
      <c r="AL90" s="41">
        <v>4922388.6500171181</v>
      </c>
      <c r="AM90" s="41">
        <v>1064103.2041525252</v>
      </c>
      <c r="AN90" s="41">
        <v>27426.117681115138</v>
      </c>
    </row>
    <row r="91" spans="1:40" x14ac:dyDescent="0.4">
      <c r="D91" t="s">
        <v>60</v>
      </c>
      <c r="E91" s="25">
        <v>56510089.008680701</v>
      </c>
      <c r="F91" s="10">
        <v>344680.38448164787</v>
      </c>
      <c r="G91" s="20"/>
      <c r="H91" s="37">
        <v>24781582.624975648</v>
      </c>
      <c r="I91" s="43">
        <v>10019880.735252574</v>
      </c>
      <c r="K91" s="49">
        <f t="shared" si="1"/>
        <v>91656232.753390566</v>
      </c>
      <c r="N91" s="23"/>
      <c r="O91" s="28" t="s">
        <v>59</v>
      </c>
      <c r="P91" s="29">
        <v>95375910.34819001</v>
      </c>
      <c r="Q91" s="29">
        <v>32982883.508335575</v>
      </c>
      <c r="R91" s="29">
        <v>32394218.386111185</v>
      </c>
      <c r="S91" s="29">
        <v>8357891.2455757316</v>
      </c>
      <c r="U91" s="34"/>
      <c r="V91" s="10" t="s">
        <v>59</v>
      </c>
      <c r="W91" s="10">
        <v>175139.61960877563</v>
      </c>
      <c r="X91" s="10">
        <v>927251.61245517025</v>
      </c>
      <c r="Y91" s="10">
        <v>819236.2026014626</v>
      </c>
      <c r="Z91" s="10">
        <v>690705.36446659977</v>
      </c>
      <c r="AB91" s="40"/>
      <c r="AC91" s="35" t="s">
        <v>59</v>
      </c>
      <c r="AD91" s="35">
        <v>52647661.564957805</v>
      </c>
      <c r="AE91" s="35">
        <v>2319093.7122336784</v>
      </c>
      <c r="AF91" s="35">
        <v>520590.94214247842</v>
      </c>
      <c r="AG91" s="35">
        <v>0</v>
      </c>
      <c r="AI91" s="46"/>
      <c r="AJ91" s="41" t="s">
        <v>59</v>
      </c>
      <c r="AK91" s="41">
        <v>22355466.051969893</v>
      </c>
      <c r="AL91" s="41">
        <v>0</v>
      </c>
      <c r="AM91" s="41">
        <v>0</v>
      </c>
      <c r="AN91" s="41">
        <v>0</v>
      </c>
    </row>
    <row r="92" spans="1:40" x14ac:dyDescent="0.4">
      <c r="B92" t="s">
        <v>65</v>
      </c>
      <c r="D92" t="s">
        <v>4</v>
      </c>
      <c r="E92" s="25">
        <v>43160978.495918579</v>
      </c>
      <c r="F92" s="10">
        <v>728589.61226481735</v>
      </c>
      <c r="G92" s="20"/>
      <c r="H92" s="37">
        <v>7242228.2746083299</v>
      </c>
      <c r="I92" s="43">
        <v>175114.71446235653</v>
      </c>
      <c r="K92" s="49">
        <f t="shared" si="1"/>
        <v>51306911.097254083</v>
      </c>
      <c r="N92" s="23"/>
      <c r="O92" s="28" t="s">
        <v>60</v>
      </c>
      <c r="P92" s="29">
        <v>56510089.008680701</v>
      </c>
      <c r="Q92" s="29">
        <v>20774185.34651088</v>
      </c>
      <c r="R92" s="29">
        <v>14791130.317316487</v>
      </c>
      <c r="S92" s="30">
        <v>7943969.9828334376</v>
      </c>
      <c r="U92" s="34"/>
      <c r="V92" s="10" t="s">
        <v>60</v>
      </c>
      <c r="W92" s="10">
        <v>344680.38448164787</v>
      </c>
      <c r="X92" s="10">
        <v>0</v>
      </c>
      <c r="Y92" s="10">
        <v>464864.98696863686</v>
      </c>
      <c r="Z92" s="10">
        <v>55814.483067576468</v>
      </c>
      <c r="AB92" s="40"/>
      <c r="AC92" s="35" t="s">
        <v>60</v>
      </c>
      <c r="AD92" s="35">
        <v>24781582.624975648</v>
      </c>
      <c r="AE92" s="35">
        <v>697901.32561006758</v>
      </c>
      <c r="AF92" s="35">
        <v>485759.3367561741</v>
      </c>
      <c r="AG92" s="35">
        <v>0</v>
      </c>
      <c r="AI92" s="46"/>
      <c r="AJ92" s="41" t="s">
        <v>60</v>
      </c>
      <c r="AK92" s="41">
        <v>10019880.735252574</v>
      </c>
      <c r="AL92" s="41">
        <v>0</v>
      </c>
      <c r="AM92" s="41">
        <v>0</v>
      </c>
      <c r="AN92" s="41">
        <v>0</v>
      </c>
    </row>
    <row r="93" spans="1:40" x14ac:dyDescent="0.4">
      <c r="D93" t="s">
        <v>57</v>
      </c>
      <c r="E93" s="25">
        <v>2773088.7795714382</v>
      </c>
      <c r="F93" s="10">
        <v>854612.52359812497</v>
      </c>
      <c r="G93" s="20"/>
      <c r="H93" s="37">
        <v>11498882.491184903</v>
      </c>
      <c r="I93" s="43">
        <v>0</v>
      </c>
      <c r="K93" s="49">
        <f t="shared" si="1"/>
        <v>15126583.794354467</v>
      </c>
    </row>
    <row r="94" spans="1:40" x14ac:dyDescent="0.4">
      <c r="D94" t="s">
        <v>58</v>
      </c>
      <c r="E94" s="25">
        <v>43524123.652681127</v>
      </c>
      <c r="F94" s="10">
        <v>1808464.6510004064</v>
      </c>
      <c r="G94" s="20"/>
      <c r="H94" s="37">
        <v>6681931.5896345088</v>
      </c>
      <c r="I94" s="43">
        <v>4922388.6500171181</v>
      </c>
      <c r="K94" s="49">
        <f t="shared" si="1"/>
        <v>56936908.543333158</v>
      </c>
    </row>
    <row r="95" spans="1:40" x14ac:dyDescent="0.4">
      <c r="D95" t="s">
        <v>64</v>
      </c>
      <c r="E95" s="25">
        <v>32982883.508335575</v>
      </c>
      <c r="F95" s="10">
        <v>927251.61245517025</v>
      </c>
      <c r="G95" s="20"/>
      <c r="H95" s="37">
        <v>2319093.7122336784</v>
      </c>
      <c r="I95" s="43">
        <v>0</v>
      </c>
      <c r="K95" s="49">
        <f t="shared" si="1"/>
        <v>36229228.83302442</v>
      </c>
    </row>
    <row r="96" spans="1:40" x14ac:dyDescent="0.4">
      <c r="D96" t="s">
        <v>60</v>
      </c>
      <c r="E96" s="25">
        <v>20774185.34651088</v>
      </c>
      <c r="F96" s="10">
        <v>0</v>
      </c>
      <c r="G96" s="20"/>
      <c r="H96" s="37">
        <v>697901.32561006758</v>
      </c>
      <c r="I96" s="43">
        <v>0</v>
      </c>
      <c r="K96" s="49">
        <f t="shared" si="1"/>
        <v>21472086.672120947</v>
      </c>
    </row>
    <row r="97" spans="1:40" x14ac:dyDescent="0.4">
      <c r="B97" t="s">
        <v>66</v>
      </c>
      <c r="D97" t="s">
        <v>4</v>
      </c>
      <c r="E97" s="25">
        <v>67077041.264513999</v>
      </c>
      <c r="F97" s="10">
        <v>2793900.6834822004</v>
      </c>
      <c r="G97" s="20"/>
      <c r="H97" s="37">
        <v>980640.79466150387</v>
      </c>
      <c r="I97" s="43">
        <v>0</v>
      </c>
      <c r="K97" s="49">
        <f t="shared" si="1"/>
        <v>70851582.742657706</v>
      </c>
    </row>
    <row r="98" spans="1:40" x14ac:dyDescent="0.4">
      <c r="D98" t="s">
        <v>57</v>
      </c>
      <c r="E98" s="25">
        <v>3158672.79577879</v>
      </c>
      <c r="F98" s="10">
        <v>10037175.277831461</v>
      </c>
      <c r="G98" s="20"/>
      <c r="H98" s="37">
        <v>2827021.4966047443</v>
      </c>
      <c r="I98" s="43">
        <v>0</v>
      </c>
      <c r="K98" s="49">
        <f t="shared" si="1"/>
        <v>16022869.570214996</v>
      </c>
    </row>
    <row r="99" spans="1:40" x14ac:dyDescent="0.4">
      <c r="D99" t="s">
        <v>58</v>
      </c>
      <c r="E99" s="25">
        <v>63304710.862892315</v>
      </c>
      <c r="F99" s="10">
        <v>3078693.905312594</v>
      </c>
      <c r="G99" s="20"/>
      <c r="H99" s="37">
        <v>8653037.3502779119</v>
      </c>
      <c r="I99" s="43">
        <v>1064103.2041525252</v>
      </c>
      <c r="K99" s="49">
        <f t="shared" si="1"/>
        <v>76100545.322635353</v>
      </c>
    </row>
    <row r="100" spans="1:40" x14ac:dyDescent="0.4">
      <c r="D100" t="s">
        <v>64</v>
      </c>
      <c r="E100" s="25">
        <v>32394218.386111185</v>
      </c>
      <c r="F100" s="10">
        <v>819236.2026014626</v>
      </c>
      <c r="G100" s="20"/>
      <c r="H100" s="37">
        <v>520590.94214247842</v>
      </c>
      <c r="I100" s="43">
        <v>0</v>
      </c>
      <c r="K100" s="49">
        <f t="shared" si="1"/>
        <v>33734045.530855127</v>
      </c>
    </row>
    <row r="101" spans="1:40" x14ac:dyDescent="0.4">
      <c r="D101" t="s">
        <v>60</v>
      </c>
      <c r="E101" s="25">
        <v>14791130.317316487</v>
      </c>
      <c r="F101" s="10">
        <v>464864.98696863686</v>
      </c>
      <c r="G101" s="20"/>
      <c r="H101" s="37">
        <v>485759.3367561741</v>
      </c>
      <c r="I101" s="43">
        <v>0</v>
      </c>
      <c r="K101" s="49">
        <f t="shared" si="1"/>
        <v>15741754.641041297</v>
      </c>
    </row>
    <row r="102" spans="1:40" x14ac:dyDescent="0.4">
      <c r="B102" t="s">
        <v>67</v>
      </c>
      <c r="D102" t="s">
        <v>4</v>
      </c>
      <c r="E102" s="25">
        <v>42761770.969149798</v>
      </c>
      <c r="F102" s="10">
        <v>3909366.3755016732</v>
      </c>
      <c r="G102" s="20"/>
      <c r="H102" s="37">
        <v>0</v>
      </c>
      <c r="I102" s="43">
        <v>0</v>
      </c>
      <c r="K102" s="49">
        <f t="shared" si="1"/>
        <v>46671137.344651468</v>
      </c>
    </row>
    <row r="103" spans="1:40" x14ac:dyDescent="0.4">
      <c r="D103" t="s">
        <v>57</v>
      </c>
      <c r="E103" s="25">
        <v>2715772.252605733</v>
      </c>
      <c r="F103" s="10">
        <v>3425934.3080999204</v>
      </c>
      <c r="G103" s="20"/>
      <c r="H103" s="37">
        <v>0</v>
      </c>
      <c r="I103" s="43">
        <v>0</v>
      </c>
      <c r="K103" s="49">
        <f t="shared" si="1"/>
        <v>6141706.5607056534</v>
      </c>
    </row>
    <row r="104" spans="1:40" x14ac:dyDescent="0.4">
      <c r="D104" t="s">
        <v>58</v>
      </c>
      <c r="E104" s="25">
        <v>33409154.68278835</v>
      </c>
      <c r="F104" s="10">
        <v>2931945.3092747489</v>
      </c>
      <c r="G104" s="20"/>
      <c r="H104" s="37">
        <v>3550645.2252348419</v>
      </c>
      <c r="I104" s="43">
        <v>27426.117681115138</v>
      </c>
      <c r="K104" s="49">
        <f t="shared" si="1"/>
        <v>39919171.334979057</v>
      </c>
    </row>
    <row r="105" spans="1:40" x14ac:dyDescent="0.4">
      <c r="D105" t="s">
        <v>64</v>
      </c>
      <c r="E105" s="25">
        <v>8357891.2455757316</v>
      </c>
      <c r="F105" s="10">
        <v>690705.36446659977</v>
      </c>
      <c r="G105" s="20"/>
      <c r="H105" s="37">
        <v>0</v>
      </c>
      <c r="I105" s="43">
        <v>0</v>
      </c>
      <c r="K105" s="49">
        <f t="shared" si="1"/>
        <v>9048596.6100423317</v>
      </c>
    </row>
    <row r="106" spans="1:40" x14ac:dyDescent="0.4">
      <c r="D106" t="s">
        <v>60</v>
      </c>
      <c r="E106" s="25">
        <v>7943969.9828334376</v>
      </c>
      <c r="F106" s="10">
        <v>55814.483067576468</v>
      </c>
      <c r="G106" s="20"/>
      <c r="H106" s="37">
        <v>0</v>
      </c>
      <c r="I106" s="43">
        <v>0</v>
      </c>
      <c r="K106" s="49">
        <f t="shared" si="1"/>
        <v>7999784.4659010144</v>
      </c>
    </row>
    <row r="108" spans="1:40" x14ac:dyDescent="0.4">
      <c r="A108" s="2"/>
      <c r="B108" s="2"/>
      <c r="C108" s="2"/>
      <c r="D108" s="2"/>
      <c r="E108" s="50"/>
      <c r="F108" s="51"/>
      <c r="G108" s="2"/>
      <c r="H108" s="52"/>
      <c r="I108" s="53"/>
      <c r="J108" s="2"/>
      <c r="K108" s="54"/>
      <c r="M108" t="s">
        <v>88</v>
      </c>
    </row>
    <row r="109" spans="1:40" ht="15.45" x14ac:dyDescent="0.4">
      <c r="A109" s="1" t="s">
        <v>78</v>
      </c>
      <c r="B109" s="21" t="s">
        <v>63</v>
      </c>
      <c r="C109" s="21"/>
      <c r="D109" s="21" t="s">
        <v>4</v>
      </c>
      <c r="E109" s="25">
        <f>E7+E27+E47+E67+E87</f>
        <v>449842745.88199067</v>
      </c>
      <c r="F109" s="55">
        <f t="shared" ref="F109:I109" si="2">F7+F27+F47+F67+F87</f>
        <v>46307566.253469393</v>
      </c>
      <c r="G109" s="20"/>
      <c r="H109" s="37">
        <f t="shared" si="2"/>
        <v>724408881.37946916</v>
      </c>
      <c r="I109" s="43">
        <f t="shared" si="2"/>
        <v>140815307.51021561</v>
      </c>
      <c r="J109" s="20"/>
      <c r="K109" s="49"/>
      <c r="L109" s="56">
        <f>SUM(E109:I109)</f>
        <v>1361374501.0251448</v>
      </c>
      <c r="M109" s="20">
        <f>SUM(E109:H109)</f>
        <v>1220559193.5149293</v>
      </c>
      <c r="N109" s="26">
        <v>5</v>
      </c>
      <c r="O109" s="27"/>
      <c r="P109" s="26">
        <v>1</v>
      </c>
      <c r="Q109" s="26">
        <v>2</v>
      </c>
      <c r="R109" s="26">
        <v>3</v>
      </c>
      <c r="S109" s="26">
        <v>4</v>
      </c>
      <c r="U109" s="33">
        <v>5</v>
      </c>
      <c r="V109" s="32"/>
      <c r="W109" s="32">
        <v>1</v>
      </c>
      <c r="X109" s="32">
        <v>2</v>
      </c>
      <c r="Y109" s="32">
        <v>3</v>
      </c>
      <c r="Z109" s="32">
        <v>4</v>
      </c>
      <c r="AB109" s="38">
        <v>5</v>
      </c>
      <c r="AC109" s="39"/>
      <c r="AD109" s="39">
        <v>1</v>
      </c>
      <c r="AE109" s="39">
        <v>2</v>
      </c>
      <c r="AF109" s="39">
        <v>3</v>
      </c>
      <c r="AG109" s="39">
        <v>4</v>
      </c>
      <c r="AI109" s="44" t="s">
        <v>79</v>
      </c>
      <c r="AJ109" s="45"/>
      <c r="AK109" s="45">
        <v>1</v>
      </c>
      <c r="AL109" s="45">
        <v>2</v>
      </c>
      <c r="AM109" s="45">
        <v>3</v>
      </c>
      <c r="AN109" s="45">
        <v>4</v>
      </c>
    </row>
    <row r="110" spans="1:40" ht="15.45" x14ac:dyDescent="0.4">
      <c r="D110" t="s">
        <v>57</v>
      </c>
      <c r="E110" s="25">
        <f t="shared" ref="E110:I110" si="3">E8+E28+E48+E68+E88</f>
        <v>128355723.81475037</v>
      </c>
      <c r="F110" s="55">
        <f t="shared" si="3"/>
        <v>31468012.634388771</v>
      </c>
      <c r="G110" s="20"/>
      <c r="H110" s="37">
        <f t="shared" si="3"/>
        <v>598967040.76020348</v>
      </c>
      <c r="I110" s="43">
        <f t="shared" si="3"/>
        <v>175319555.86746448</v>
      </c>
      <c r="J110" s="20"/>
      <c r="K110" s="49"/>
      <c r="L110" s="56">
        <f t="shared" ref="L110:L128" si="4">SUM(E110:I110)</f>
        <v>934110333.07680702</v>
      </c>
      <c r="M110" s="20">
        <f t="shared" ref="M110:M128" si="5">SUM(E110:H110)</f>
        <v>758790777.2093426</v>
      </c>
      <c r="N110" s="23"/>
      <c r="O110" s="28" t="s">
        <v>4</v>
      </c>
      <c r="P110" s="29" cm="1">
        <f t="array" ref="P110:P114">E109:E113</f>
        <v>449842745.88199067</v>
      </c>
      <c r="Q110" s="29" cm="1">
        <f t="array" ref="Q110:Q114">E114:E118</f>
        <v>358853800.1234796</v>
      </c>
      <c r="R110" s="29" cm="1">
        <f t="array" ref="R110:R114">E119:E123</f>
        <v>674448531.57937276</v>
      </c>
      <c r="S110" s="29" cm="1">
        <f t="array" ref="S110:S114">E124:E128</f>
        <v>411110052.23995066</v>
      </c>
      <c r="U110" s="34"/>
      <c r="V110" s="10" t="s">
        <v>4</v>
      </c>
      <c r="W110" s="10" cm="1">
        <f t="array" ref="W110:W114">F109:F113</f>
        <v>46307566.253469393</v>
      </c>
      <c r="X110" s="10" cm="1">
        <f t="array" ref="X110:X114">F114:F118</f>
        <v>57216067.880795375</v>
      </c>
      <c r="Y110" s="10" cm="1">
        <f t="array" ref="Y110:Y114">F119:F123</f>
        <v>135893457.7122665</v>
      </c>
      <c r="Z110" s="10" cm="1">
        <f t="array" ref="Z110:Z114">F124:F128</f>
        <v>103544138.94176845</v>
      </c>
      <c r="AB110" s="40"/>
      <c r="AC110" s="35" t="s">
        <v>4</v>
      </c>
      <c r="AD110" s="37" cm="1">
        <f t="array" ref="AD110:AD114">H109:H113</f>
        <v>724408881.37946916</v>
      </c>
      <c r="AE110" s="37" cm="1">
        <f t="array" ref="AE110:AE114">H114:H118</f>
        <v>111552432.60446176</v>
      </c>
      <c r="AF110" s="37" cm="1">
        <f t="array" ref="AF110:AF114">H119:H123</f>
        <v>24356503.939583723</v>
      </c>
      <c r="AG110" s="37" cm="1">
        <f t="array" ref="AG110:AG114">H124:H128</f>
        <v>410188.92346563627</v>
      </c>
      <c r="AI110" s="46"/>
      <c r="AJ110" s="41" t="s">
        <v>4</v>
      </c>
      <c r="AK110" s="43" cm="1">
        <f t="array" ref="AK110:AK114">I109:I113</f>
        <v>140815307.51021561</v>
      </c>
      <c r="AL110" s="43" cm="1">
        <f t="array" ref="AL110:AL114">I114:I118</f>
        <v>1293979.1240102379</v>
      </c>
      <c r="AM110" s="43" cm="1">
        <f t="array" ref="AM110:AM114">I119:I123</f>
        <v>441337.18464325811</v>
      </c>
      <c r="AN110" s="43" cm="1">
        <f t="array" ref="AN110:AN114">I124:I128</f>
        <v>134138.7363931158</v>
      </c>
    </row>
    <row r="111" spans="1:40" ht="15.45" x14ac:dyDescent="0.4">
      <c r="D111" t="s">
        <v>58</v>
      </c>
      <c r="E111" s="25">
        <f t="shared" ref="E111:I111" si="6">E9+E29+E49+E69+E89</f>
        <v>1069259673.3562987</v>
      </c>
      <c r="F111" s="55">
        <f t="shared" si="6"/>
        <v>47155242.313017286</v>
      </c>
      <c r="G111" s="20"/>
      <c r="H111" s="37">
        <f t="shared" si="6"/>
        <v>1227303972.7639687</v>
      </c>
      <c r="I111" s="43">
        <f t="shared" si="6"/>
        <v>1252350792.2219524</v>
      </c>
      <c r="J111" s="20"/>
      <c r="K111" s="49"/>
      <c r="L111" s="56">
        <f t="shared" si="4"/>
        <v>3596069680.6552372</v>
      </c>
      <c r="M111" s="20">
        <f t="shared" si="5"/>
        <v>2343718888.4332848</v>
      </c>
      <c r="N111" s="23"/>
      <c r="O111" s="28" t="s">
        <v>57</v>
      </c>
      <c r="P111" s="29">
        <v>128355723.81475037</v>
      </c>
      <c r="Q111" s="29">
        <v>31791526.018919528</v>
      </c>
      <c r="R111" s="29">
        <v>38589765.765310906</v>
      </c>
      <c r="S111" s="29">
        <v>22462810.73052362</v>
      </c>
      <c r="U111" s="34"/>
      <c r="V111" s="10" t="s">
        <v>57</v>
      </c>
      <c r="W111" s="10">
        <v>31468012.634388771</v>
      </c>
      <c r="X111" s="10">
        <v>29656335.692048859</v>
      </c>
      <c r="Y111" s="10">
        <v>73702084.386163935</v>
      </c>
      <c r="Z111" s="10">
        <v>50671687.90117722</v>
      </c>
      <c r="AB111" s="40"/>
      <c r="AC111" s="35" t="s">
        <v>57</v>
      </c>
      <c r="AD111" s="35">
        <v>598967040.76020348</v>
      </c>
      <c r="AE111" s="35">
        <v>66312958.19142095</v>
      </c>
      <c r="AF111" s="35">
        <v>13698192.526881646</v>
      </c>
      <c r="AG111" s="35">
        <v>0</v>
      </c>
      <c r="AI111" s="46"/>
      <c r="AJ111" s="41" t="s">
        <v>57</v>
      </c>
      <c r="AK111" s="41">
        <v>175319555.86746448</v>
      </c>
      <c r="AL111" s="41">
        <v>185530.89406030328</v>
      </c>
      <c r="AM111" s="41">
        <v>0</v>
      </c>
      <c r="AN111" s="41">
        <v>190107.37757854562</v>
      </c>
    </row>
    <row r="112" spans="1:40" ht="15.45" x14ac:dyDescent="0.4">
      <c r="D112" t="s">
        <v>64</v>
      </c>
      <c r="E112" s="25">
        <f t="shared" ref="E112:I112" si="7">E10+E30+E50+E70+E90</f>
        <v>1229051602.0726373</v>
      </c>
      <c r="F112" s="55">
        <f t="shared" si="7"/>
        <v>49336099.772080824</v>
      </c>
      <c r="G112" s="20"/>
      <c r="H112" s="37">
        <f t="shared" si="7"/>
        <v>1019577912.8084687</v>
      </c>
      <c r="I112" s="43">
        <f t="shared" si="7"/>
        <v>636938798.47803867</v>
      </c>
      <c r="J112" s="20"/>
      <c r="K112" s="49"/>
      <c r="L112" s="56">
        <f t="shared" si="4"/>
        <v>2934904413.1312256</v>
      </c>
      <c r="M112" s="20">
        <f t="shared" si="5"/>
        <v>2297965614.6531868</v>
      </c>
      <c r="N112" s="23"/>
      <c r="O112" s="28" t="s">
        <v>58</v>
      </c>
      <c r="P112" s="29">
        <v>1069259673.3562987</v>
      </c>
      <c r="Q112" s="29">
        <v>430091384.06137329</v>
      </c>
      <c r="R112" s="29">
        <v>523838797.36054009</v>
      </c>
      <c r="S112" s="29">
        <v>424247160.78505731</v>
      </c>
      <c r="U112" s="34"/>
      <c r="V112" s="10" t="s">
        <v>58</v>
      </c>
      <c r="W112" s="10">
        <v>47155242.313017286</v>
      </c>
      <c r="X112" s="10">
        <v>31866248.931110051</v>
      </c>
      <c r="Y112" s="10">
        <v>55364983.704379186</v>
      </c>
      <c r="Z112" s="10">
        <v>85210619.844314232</v>
      </c>
      <c r="AB112" s="40"/>
      <c r="AC112" s="35" t="s">
        <v>58</v>
      </c>
      <c r="AD112" s="35">
        <v>1227303972.7639687</v>
      </c>
      <c r="AE112" s="35">
        <v>107189310.37386456</v>
      </c>
      <c r="AF112" s="35">
        <v>93614948.080391631</v>
      </c>
      <c r="AG112" s="35">
        <v>25923627.749110885</v>
      </c>
      <c r="AI112" s="46"/>
      <c r="AJ112" s="41" t="s">
        <v>58</v>
      </c>
      <c r="AK112" s="41">
        <v>1252350792.2219524</v>
      </c>
      <c r="AL112" s="41">
        <v>65868008.083009683</v>
      </c>
      <c r="AM112" s="41">
        <v>14497308.189763611</v>
      </c>
      <c r="AN112" s="41">
        <v>46130.694614008658</v>
      </c>
    </row>
    <row r="113" spans="2:40" ht="15.45" x14ac:dyDescent="0.4">
      <c r="D113" t="s">
        <v>60</v>
      </c>
      <c r="E113" s="25">
        <f t="shared" ref="E113:I113" si="8">E11+E31+E51+E71+E91</f>
        <v>626291920.45841646</v>
      </c>
      <c r="F113" s="55">
        <f t="shared" si="8"/>
        <v>11011591.753026357</v>
      </c>
      <c r="G113" s="20"/>
      <c r="H113" s="37">
        <f t="shared" si="8"/>
        <v>372677955.55920053</v>
      </c>
      <c r="I113" s="43">
        <f t="shared" si="8"/>
        <v>204710161.42349958</v>
      </c>
      <c r="J113" s="20"/>
      <c r="K113" s="49"/>
      <c r="L113" s="56">
        <f t="shared" si="4"/>
        <v>1214691629.1941428</v>
      </c>
      <c r="M113" s="20">
        <f t="shared" si="5"/>
        <v>1009981467.7706434</v>
      </c>
      <c r="N113" s="23"/>
      <c r="O113" s="28" t="s">
        <v>59</v>
      </c>
      <c r="P113" s="29">
        <v>1229051602.0726373</v>
      </c>
      <c r="Q113" s="29">
        <v>254611771.69617629</v>
      </c>
      <c r="R113" s="29">
        <v>236781221.07081914</v>
      </c>
      <c r="S113" s="29">
        <v>75748620.924963787</v>
      </c>
      <c r="U113" s="34"/>
      <c r="V113" s="10" t="s">
        <v>59</v>
      </c>
      <c r="W113" s="10">
        <v>49336099.772080824</v>
      </c>
      <c r="X113" s="10">
        <v>28216995.044964552</v>
      </c>
      <c r="Y113" s="10">
        <v>22877929.272932023</v>
      </c>
      <c r="Z113" s="10">
        <v>14571614.131641028</v>
      </c>
      <c r="AB113" s="40"/>
      <c r="AC113" s="35" t="s">
        <v>59</v>
      </c>
      <c r="AD113" s="35">
        <v>1019577912.8084687</v>
      </c>
      <c r="AE113" s="35">
        <v>29212887.373747595</v>
      </c>
      <c r="AF113" s="35">
        <v>3894881.2427643668</v>
      </c>
      <c r="AG113" s="35">
        <v>0</v>
      </c>
      <c r="AI113" s="46"/>
      <c r="AJ113" s="41" t="s">
        <v>59</v>
      </c>
      <c r="AK113" s="41">
        <v>636938798.47803867</v>
      </c>
      <c r="AL113" s="41">
        <v>1673842.272076288</v>
      </c>
      <c r="AM113" s="41">
        <v>92290.804252919275</v>
      </c>
      <c r="AN113" s="41">
        <v>0</v>
      </c>
    </row>
    <row r="114" spans="2:40" ht="15.45" x14ac:dyDescent="0.4">
      <c r="B114" t="s">
        <v>65</v>
      </c>
      <c r="D114" t="s">
        <v>4</v>
      </c>
      <c r="E114" s="25">
        <f t="shared" ref="E114:I114" si="9">E12+E32+E52+E72+E92</f>
        <v>358853800.1234796</v>
      </c>
      <c r="F114" s="55">
        <f t="shared" si="9"/>
        <v>57216067.880795375</v>
      </c>
      <c r="G114" s="20"/>
      <c r="H114" s="37">
        <f t="shared" si="9"/>
        <v>111552432.60446176</v>
      </c>
      <c r="I114" s="43">
        <f t="shared" si="9"/>
        <v>1293979.1240102379</v>
      </c>
      <c r="J114" s="20"/>
      <c r="K114" s="49"/>
      <c r="L114" s="56">
        <f t="shared" si="4"/>
        <v>528916279.73274702</v>
      </c>
      <c r="M114" s="20">
        <f t="shared" si="5"/>
        <v>527622300.60873675</v>
      </c>
      <c r="N114" s="23"/>
      <c r="O114" s="28" t="s">
        <v>60</v>
      </c>
      <c r="P114" s="29">
        <v>626291920.45841646</v>
      </c>
      <c r="Q114" s="29">
        <v>167503347.52365977</v>
      </c>
      <c r="R114" s="29">
        <v>154577679.98910242</v>
      </c>
      <c r="S114" s="30">
        <v>78113839.072423488</v>
      </c>
      <c r="U114" s="34"/>
      <c r="V114" s="10" t="s">
        <v>60</v>
      </c>
      <c r="W114" s="10">
        <v>11011591.753026357</v>
      </c>
      <c r="X114" s="10">
        <v>7129947.9489206271</v>
      </c>
      <c r="Y114" s="10">
        <v>7349747.9753269162</v>
      </c>
      <c r="Z114" s="10">
        <v>13622716.417737368</v>
      </c>
      <c r="AB114" s="40"/>
      <c r="AC114" s="35" t="s">
        <v>60</v>
      </c>
      <c r="AD114" s="35">
        <v>372677955.55920053</v>
      </c>
      <c r="AE114" s="35">
        <v>11970105.461469935</v>
      </c>
      <c r="AF114" s="35">
        <v>2703732.7632204089</v>
      </c>
      <c r="AG114" s="35">
        <v>624476.75150606723</v>
      </c>
      <c r="AI114" s="46"/>
      <c r="AJ114" s="41" t="s">
        <v>60</v>
      </c>
      <c r="AK114" s="41">
        <v>204710161.42349958</v>
      </c>
      <c r="AL114" s="41">
        <v>913815.73036516039</v>
      </c>
      <c r="AM114" s="41">
        <v>0</v>
      </c>
      <c r="AN114" s="41">
        <v>0</v>
      </c>
    </row>
    <row r="115" spans="2:40" ht="15.45" x14ac:dyDescent="0.4">
      <c r="D115" t="s">
        <v>57</v>
      </c>
      <c r="E115" s="25">
        <f t="shared" ref="E115:I115" si="10">E13+E33+E53+E73+E93</f>
        <v>31791526.018919528</v>
      </c>
      <c r="F115" s="55">
        <f t="shared" si="10"/>
        <v>29656335.692048859</v>
      </c>
      <c r="G115" s="20"/>
      <c r="H115" s="37">
        <f t="shared" si="10"/>
        <v>66312958.19142095</v>
      </c>
      <c r="I115" s="43">
        <f t="shared" si="10"/>
        <v>185530.89406030328</v>
      </c>
      <c r="J115" s="20"/>
      <c r="K115" s="49"/>
      <c r="L115" s="56">
        <f t="shared" si="4"/>
        <v>127946350.79644965</v>
      </c>
      <c r="M115" s="20">
        <f t="shared" si="5"/>
        <v>127760819.90238935</v>
      </c>
    </row>
    <row r="116" spans="2:40" ht="15.45" x14ac:dyDescent="0.4">
      <c r="D116" t="s">
        <v>58</v>
      </c>
      <c r="E116" s="25">
        <f t="shared" ref="E116:I116" si="11">E14+E34+E54+E74+E94</f>
        <v>430091384.06137329</v>
      </c>
      <c r="F116" s="55">
        <f t="shared" si="11"/>
        <v>31866248.931110051</v>
      </c>
      <c r="G116" s="20"/>
      <c r="H116" s="37">
        <f t="shared" si="11"/>
        <v>107189310.37386456</v>
      </c>
      <c r="I116" s="43">
        <f t="shared" si="11"/>
        <v>65868008.083009683</v>
      </c>
      <c r="J116" s="20"/>
      <c r="K116" s="49"/>
      <c r="L116" s="56">
        <f t="shared" si="4"/>
        <v>635014951.44935763</v>
      </c>
      <c r="M116" s="20">
        <f t="shared" si="5"/>
        <v>569146943.36634791</v>
      </c>
    </row>
    <row r="117" spans="2:40" ht="15.45" x14ac:dyDescent="0.4">
      <c r="D117" t="s">
        <v>64</v>
      </c>
      <c r="E117" s="25">
        <f t="shared" ref="E117:I117" si="12">E15+E35+E55+E75+E95</f>
        <v>254611771.69617629</v>
      </c>
      <c r="F117" s="55">
        <f t="shared" si="12"/>
        <v>28216995.044964552</v>
      </c>
      <c r="G117" s="20"/>
      <c r="H117" s="37">
        <f t="shared" si="12"/>
        <v>29212887.373747595</v>
      </c>
      <c r="I117" s="43">
        <f t="shared" si="12"/>
        <v>1673842.272076288</v>
      </c>
      <c r="J117" s="20"/>
      <c r="K117" s="49"/>
      <c r="L117" s="56">
        <f t="shared" si="4"/>
        <v>313715496.38696474</v>
      </c>
      <c r="M117" s="20">
        <f t="shared" si="5"/>
        <v>312041654.11488843</v>
      </c>
    </row>
    <row r="118" spans="2:40" ht="15.45" x14ac:dyDescent="0.4">
      <c r="D118" t="s">
        <v>60</v>
      </c>
      <c r="E118" s="25">
        <f t="shared" ref="E118:I118" si="13">E16+E36+E56+E76+E96</f>
        <v>167503347.52365977</v>
      </c>
      <c r="F118" s="55">
        <f t="shared" si="13"/>
        <v>7129947.9489206271</v>
      </c>
      <c r="G118" s="20"/>
      <c r="H118" s="37">
        <f t="shared" si="13"/>
        <v>11970105.461469935</v>
      </c>
      <c r="I118" s="43">
        <f t="shared" si="13"/>
        <v>913815.73036516039</v>
      </c>
      <c r="J118" s="20"/>
      <c r="K118" s="49"/>
      <c r="L118" s="56">
        <f t="shared" si="4"/>
        <v>187517216.66441551</v>
      </c>
      <c r="M118" s="20">
        <f t="shared" si="5"/>
        <v>186603400.93405035</v>
      </c>
    </row>
    <row r="119" spans="2:40" ht="15.45" x14ac:dyDescent="0.4">
      <c r="B119" t="s">
        <v>66</v>
      </c>
      <c r="D119" t="s">
        <v>4</v>
      </c>
      <c r="E119" s="25">
        <f t="shared" ref="E119:I119" si="14">E17+E37+E57+E77+E97</f>
        <v>674448531.57937276</v>
      </c>
      <c r="F119" s="55">
        <f t="shared" si="14"/>
        <v>135893457.7122665</v>
      </c>
      <c r="G119" s="20"/>
      <c r="H119" s="37">
        <f t="shared" si="14"/>
        <v>24356503.939583723</v>
      </c>
      <c r="I119" s="43">
        <f t="shared" si="14"/>
        <v>441337.18464325811</v>
      </c>
      <c r="J119" s="20"/>
      <c r="K119" s="49"/>
      <c r="L119" s="56">
        <f t="shared" si="4"/>
        <v>835139830.41586637</v>
      </c>
      <c r="M119" s="20">
        <f t="shared" si="5"/>
        <v>834698493.23122311</v>
      </c>
    </row>
    <row r="120" spans="2:40" ht="15.45" x14ac:dyDescent="0.4">
      <c r="D120" t="s">
        <v>57</v>
      </c>
      <c r="E120" s="25">
        <f t="shared" ref="E120:I120" si="15">E18+E38+E58+E78+E98</f>
        <v>38589765.765310906</v>
      </c>
      <c r="F120" s="55">
        <f t="shared" si="15"/>
        <v>73702084.386163935</v>
      </c>
      <c r="G120" s="20"/>
      <c r="H120" s="37">
        <f t="shared" si="15"/>
        <v>13698192.526881646</v>
      </c>
      <c r="I120" s="43">
        <f t="shared" si="15"/>
        <v>0</v>
      </c>
      <c r="J120" s="20"/>
      <c r="K120" s="49"/>
      <c r="L120" s="56">
        <f t="shared" si="4"/>
        <v>125990042.67835648</v>
      </c>
      <c r="M120" s="20">
        <f t="shared" si="5"/>
        <v>125990042.67835648</v>
      </c>
    </row>
    <row r="121" spans="2:40" ht="15.45" x14ac:dyDescent="0.4">
      <c r="D121" t="s">
        <v>58</v>
      </c>
      <c r="E121" s="25">
        <f t="shared" ref="E121:I121" si="16">E19+E39+E59+E79+E99</f>
        <v>523838797.36054009</v>
      </c>
      <c r="F121" s="55">
        <f t="shared" si="16"/>
        <v>55364983.704379186</v>
      </c>
      <c r="G121" s="20"/>
      <c r="H121" s="37">
        <f t="shared" si="16"/>
        <v>93614948.080391631</v>
      </c>
      <c r="I121" s="43">
        <f t="shared" si="16"/>
        <v>14497308.189763611</v>
      </c>
      <c r="J121" s="20"/>
      <c r="K121" s="49"/>
      <c r="L121" s="56">
        <f t="shared" si="4"/>
        <v>687316037.33507454</v>
      </c>
      <c r="M121" s="20">
        <f t="shared" si="5"/>
        <v>672818729.14531088</v>
      </c>
    </row>
    <row r="122" spans="2:40" ht="15.45" x14ac:dyDescent="0.4">
      <c r="D122" t="s">
        <v>64</v>
      </c>
      <c r="E122" s="25">
        <f t="shared" ref="E122:I122" si="17">E20+E40+E60+E80+E100</f>
        <v>236781221.07081914</v>
      </c>
      <c r="F122" s="55">
        <f t="shared" si="17"/>
        <v>22877929.272932023</v>
      </c>
      <c r="G122" s="20"/>
      <c r="H122" s="37">
        <f t="shared" si="17"/>
        <v>3894881.2427643668</v>
      </c>
      <c r="I122" s="43">
        <f t="shared" si="17"/>
        <v>92290.804252919275</v>
      </c>
      <c r="J122" s="20"/>
      <c r="K122" s="49"/>
      <c r="L122" s="56">
        <f t="shared" si="4"/>
        <v>263646322.39076844</v>
      </c>
      <c r="M122" s="20">
        <f t="shared" si="5"/>
        <v>263554031.58651552</v>
      </c>
    </row>
    <row r="123" spans="2:40" ht="15.45" x14ac:dyDescent="0.4">
      <c r="D123" t="s">
        <v>60</v>
      </c>
      <c r="E123" s="25">
        <f t="shared" ref="E123:I123" si="18">E21+E41+E61+E81+E101</f>
        <v>154577679.98910242</v>
      </c>
      <c r="F123" s="55">
        <f t="shared" si="18"/>
        <v>7349747.9753269162</v>
      </c>
      <c r="G123" s="20"/>
      <c r="H123" s="37">
        <f t="shared" si="18"/>
        <v>2703732.7632204089</v>
      </c>
      <c r="I123" s="43">
        <f t="shared" si="18"/>
        <v>0</v>
      </c>
      <c r="J123" s="20"/>
      <c r="K123" s="49"/>
      <c r="L123" s="56">
        <f t="shared" si="4"/>
        <v>164631160.72764975</v>
      </c>
      <c r="M123" s="20">
        <f t="shared" si="5"/>
        <v>164631160.72764975</v>
      </c>
    </row>
    <row r="124" spans="2:40" ht="15.45" x14ac:dyDescent="0.4">
      <c r="B124" t="s">
        <v>67</v>
      </c>
      <c r="D124" t="s">
        <v>4</v>
      </c>
      <c r="E124" s="25">
        <f>E22+E42+E62+E82+E102</f>
        <v>411110052.23995066</v>
      </c>
      <c r="F124" s="55">
        <f t="shared" ref="F124:I124" si="19">F22+F42+F62+F82+F102</f>
        <v>103544138.94176845</v>
      </c>
      <c r="G124" s="20"/>
      <c r="H124" s="37">
        <f t="shared" si="19"/>
        <v>410188.92346563627</v>
      </c>
      <c r="I124" s="43">
        <f t="shared" si="19"/>
        <v>134138.7363931158</v>
      </c>
      <c r="J124" s="20"/>
      <c r="K124" s="49"/>
      <c r="L124" s="56">
        <f t="shared" si="4"/>
        <v>515198518.84157783</v>
      </c>
      <c r="M124" s="20">
        <f t="shared" si="5"/>
        <v>515064380.10518473</v>
      </c>
    </row>
    <row r="125" spans="2:40" ht="15.45" x14ac:dyDescent="0.4">
      <c r="D125" t="s">
        <v>57</v>
      </c>
      <c r="E125" s="25">
        <f t="shared" ref="E125:I125" si="20">E23+E43+E63+E83+E103</f>
        <v>22462810.73052362</v>
      </c>
      <c r="F125" s="55">
        <f t="shared" si="20"/>
        <v>50671687.90117722</v>
      </c>
      <c r="G125" s="20"/>
      <c r="H125" s="37">
        <f t="shared" si="20"/>
        <v>0</v>
      </c>
      <c r="I125" s="43">
        <f t="shared" si="20"/>
        <v>190107.37757854562</v>
      </c>
      <c r="J125" s="20"/>
      <c r="K125" s="49"/>
      <c r="L125" s="56">
        <f t="shared" si="4"/>
        <v>73324606.009279385</v>
      </c>
      <c r="M125" s="20">
        <f t="shared" si="5"/>
        <v>73134498.631700844</v>
      </c>
    </row>
    <row r="126" spans="2:40" ht="15.45" x14ac:dyDescent="0.4">
      <c r="D126" t="s">
        <v>58</v>
      </c>
      <c r="E126" s="25">
        <f t="shared" ref="E126:I126" si="21">E24+E44+E64+E84+E104</f>
        <v>424247160.78505731</v>
      </c>
      <c r="F126" s="55">
        <f t="shared" si="21"/>
        <v>85210619.844314232</v>
      </c>
      <c r="G126" s="20"/>
      <c r="H126" s="37">
        <f t="shared" si="21"/>
        <v>25923627.749110885</v>
      </c>
      <c r="I126" s="43">
        <f t="shared" si="21"/>
        <v>46130.694614008658</v>
      </c>
      <c r="J126" s="20"/>
      <c r="K126" s="49"/>
      <c r="L126" s="56">
        <f t="shared" si="4"/>
        <v>535427539.07309639</v>
      </c>
      <c r="M126" s="20">
        <f t="shared" si="5"/>
        <v>535381408.3784824</v>
      </c>
    </row>
    <row r="127" spans="2:40" ht="15.45" x14ac:dyDescent="0.4">
      <c r="D127" t="s">
        <v>64</v>
      </c>
      <c r="E127" s="25">
        <f t="shared" ref="E127:I127" si="22">E25+E45+E65+E85+E105</f>
        <v>75748620.924963787</v>
      </c>
      <c r="F127" s="55">
        <f t="shared" si="22"/>
        <v>14571614.131641028</v>
      </c>
      <c r="G127" s="20"/>
      <c r="H127" s="37">
        <f t="shared" si="22"/>
        <v>0</v>
      </c>
      <c r="I127" s="43">
        <f t="shared" si="22"/>
        <v>0</v>
      </c>
      <c r="J127" s="20"/>
      <c r="K127" s="49"/>
      <c r="L127" s="56">
        <f t="shared" si="4"/>
        <v>90320235.056604818</v>
      </c>
      <c r="M127" s="20">
        <f t="shared" si="5"/>
        <v>90320235.056604818</v>
      </c>
    </row>
    <row r="128" spans="2:40" ht="15.45" x14ac:dyDescent="0.4">
      <c r="D128" t="s">
        <v>60</v>
      </c>
      <c r="E128" s="25">
        <f t="shared" ref="E128:I128" si="23">E26+E46+E66+E86+E106</f>
        <v>78113839.072423488</v>
      </c>
      <c r="F128" s="55">
        <f t="shared" si="23"/>
        <v>13622716.417737368</v>
      </c>
      <c r="G128" s="20"/>
      <c r="H128" s="37">
        <f t="shared" si="23"/>
        <v>624476.75150606723</v>
      </c>
      <c r="I128" s="43">
        <f t="shared" si="23"/>
        <v>0</v>
      </c>
      <c r="J128" s="20"/>
      <c r="K128" s="49"/>
      <c r="L128" s="56">
        <f t="shared" si="4"/>
        <v>92361032.241666913</v>
      </c>
      <c r="M128" s="20">
        <f t="shared" si="5"/>
        <v>92361032.241666913</v>
      </c>
    </row>
    <row r="129" spans="1:19" x14ac:dyDescent="0.4">
      <c r="D129" s="20">
        <f>SUM(E129:I129)</f>
        <v>15217616176.882435</v>
      </c>
      <c r="E129" s="65">
        <f t="shared" ref="E129:I129" si="24">SUM(E109:E128)</f>
        <v>7385571974.5257673</v>
      </c>
      <c r="F129" s="66">
        <f t="shared" si="24"/>
        <v>902173088.51152885</v>
      </c>
      <c r="G129" s="67">
        <f t="shared" si="24"/>
        <v>0</v>
      </c>
      <c r="H129" s="68">
        <f t="shared" si="24"/>
        <v>4434400009.2532015</v>
      </c>
      <c r="I129" s="69">
        <f t="shared" si="24"/>
        <v>2495471104.5919375</v>
      </c>
      <c r="J129" s="70"/>
      <c r="K129" s="70"/>
      <c r="L129" s="70">
        <f>SUM(L109:L128)</f>
        <v>15217616176.882433</v>
      </c>
    </row>
    <row r="130" spans="1:19" x14ac:dyDescent="0.4">
      <c r="E130" s="25"/>
      <c r="F130" s="55"/>
      <c r="G130" s="20"/>
      <c r="H130" s="37"/>
      <c r="I130" s="43"/>
      <c r="J130" s="20"/>
      <c r="K130" s="49"/>
    </row>
    <row r="131" spans="1:19" x14ac:dyDescent="0.4">
      <c r="E131" s="25"/>
      <c r="F131" s="55"/>
      <c r="G131" s="20"/>
      <c r="H131" s="37"/>
      <c r="I131" s="43"/>
      <c r="J131" s="20"/>
      <c r="K131" s="49"/>
    </row>
    <row r="132" spans="1:19" x14ac:dyDescent="0.4">
      <c r="A132" s="1"/>
      <c r="E132" s="25"/>
      <c r="F132" s="55"/>
      <c r="G132" s="20"/>
      <c r="H132" s="37"/>
      <c r="I132" s="43"/>
      <c r="J132" s="20"/>
      <c r="K132" s="49"/>
      <c r="S132" s="1"/>
    </row>
    <row r="133" spans="1:19" x14ac:dyDescent="0.4">
      <c r="C133" s="2"/>
      <c r="D133" s="2"/>
      <c r="E133" s="25"/>
      <c r="F133" s="55"/>
      <c r="G133" s="20"/>
      <c r="H133" s="37"/>
      <c r="I133" s="43"/>
      <c r="J133" s="20"/>
      <c r="K133" s="49"/>
      <c r="S133" s="1"/>
    </row>
    <row r="134" spans="1:19" x14ac:dyDescent="0.4">
      <c r="E134" s="25"/>
      <c r="F134" s="55"/>
      <c r="G134" s="20"/>
      <c r="H134" s="37"/>
      <c r="I134" s="43"/>
      <c r="J134" s="20"/>
      <c r="K134" s="49"/>
      <c r="M134" s="3"/>
    </row>
    <row r="135" spans="1:19" x14ac:dyDescent="0.4">
      <c r="E135" s="25"/>
      <c r="F135" s="55"/>
      <c r="G135" s="20"/>
      <c r="H135" s="37"/>
      <c r="I135" s="43"/>
      <c r="J135" s="20"/>
      <c r="K135" s="49"/>
      <c r="M135" s="71"/>
    </row>
    <row r="136" spans="1:19" x14ac:dyDescent="0.4">
      <c r="E136" s="25"/>
    </row>
    <row r="137" spans="1:19" x14ac:dyDescent="0.4">
      <c r="D137" s="2"/>
      <c r="E137" s="25"/>
      <c r="S137" s="1"/>
    </row>
    <row r="138" spans="1:19" x14ac:dyDescent="0.4">
      <c r="E138" s="25"/>
      <c r="S138" s="1"/>
    </row>
    <row r="139" spans="1:19" x14ac:dyDescent="0.4">
      <c r="E139" s="25"/>
    </row>
    <row r="140" spans="1:19" x14ac:dyDescent="0.4">
      <c r="E140" s="25"/>
    </row>
    <row r="141" spans="1:19" x14ac:dyDescent="0.4">
      <c r="D141" s="2"/>
      <c r="E141" s="25"/>
    </row>
    <row r="142" spans="1:19" x14ac:dyDescent="0.4">
      <c r="E142" s="25"/>
      <c r="S142" s="1"/>
    </row>
    <row r="143" spans="1:19" x14ac:dyDescent="0.4">
      <c r="E143" s="25"/>
      <c r="S143" s="1"/>
    </row>
    <row r="144" spans="1:19" x14ac:dyDescent="0.4">
      <c r="E144" s="25"/>
    </row>
    <row r="145" spans="1:19" x14ac:dyDescent="0.4">
      <c r="D145" s="2"/>
      <c r="E145" s="25"/>
    </row>
    <row r="146" spans="1:19" x14ac:dyDescent="0.4">
      <c r="E146" s="25"/>
    </row>
    <row r="147" spans="1:19" x14ac:dyDescent="0.4">
      <c r="E147" s="25"/>
      <c r="S147" s="1"/>
    </row>
    <row r="148" spans="1:19" x14ac:dyDescent="0.4">
      <c r="E148" s="25"/>
      <c r="S148" s="1"/>
    </row>
    <row r="149" spans="1:19" x14ac:dyDescent="0.4">
      <c r="D149" s="2"/>
      <c r="E149" s="25"/>
    </row>
    <row r="150" spans="1:19" x14ac:dyDescent="0.4">
      <c r="E150" s="25"/>
    </row>
    <row r="151" spans="1:19" x14ac:dyDescent="0.4">
      <c r="E151" s="25"/>
    </row>
    <row r="152" spans="1:19" x14ac:dyDescent="0.4">
      <c r="E152" s="25"/>
    </row>
    <row r="153" spans="1:19" x14ac:dyDescent="0.4">
      <c r="E153" s="25"/>
    </row>
    <row r="157" spans="1:19" x14ac:dyDescent="0.4">
      <c r="A157" s="1"/>
    </row>
    <row r="159" spans="1:19" x14ac:dyDescent="0.4">
      <c r="C159" s="2"/>
      <c r="D159" s="2"/>
      <c r="E159" s="25"/>
      <c r="F159" s="55"/>
      <c r="G159" s="20"/>
      <c r="H159" s="37"/>
      <c r="I159" s="43"/>
    </row>
    <row r="160" spans="1:19" x14ac:dyDescent="0.4">
      <c r="E160" s="25"/>
      <c r="F160" s="55"/>
      <c r="G160" s="20"/>
      <c r="H160" s="37"/>
      <c r="I160" s="43"/>
      <c r="J160" s="20"/>
      <c r="K160" s="49"/>
      <c r="M160" s="72"/>
    </row>
    <row r="161" spans="4:13" x14ac:dyDescent="0.4">
      <c r="E161" s="25"/>
      <c r="F161" s="55"/>
      <c r="G161" s="20"/>
      <c r="H161" s="37"/>
      <c r="I161" s="43"/>
      <c r="J161" s="20"/>
      <c r="K161" s="49"/>
      <c r="M161" s="72"/>
    </row>
    <row r="162" spans="4:13" x14ac:dyDescent="0.4">
      <c r="E162" s="25"/>
      <c r="F162" s="55"/>
      <c r="G162" s="20"/>
      <c r="H162" s="37"/>
      <c r="I162" s="43"/>
      <c r="J162" s="20"/>
      <c r="K162" s="49"/>
      <c r="M162" s="72"/>
    </row>
    <row r="163" spans="4:13" x14ac:dyDescent="0.4">
      <c r="D163" s="2"/>
      <c r="E163" s="25"/>
      <c r="F163" s="55"/>
      <c r="G163" s="20"/>
      <c r="H163" s="37"/>
      <c r="I163" s="43"/>
      <c r="J163" s="20"/>
      <c r="K163" s="49"/>
      <c r="M163" s="72"/>
    </row>
    <row r="164" spans="4:13" x14ac:dyDescent="0.4">
      <c r="E164" s="25"/>
      <c r="F164" s="55"/>
      <c r="G164" s="20"/>
      <c r="H164" s="37"/>
      <c r="I164" s="43"/>
      <c r="J164" s="20"/>
      <c r="K164" s="49"/>
      <c r="M164" s="72"/>
    </row>
    <row r="165" spans="4:13" x14ac:dyDescent="0.4">
      <c r="E165" s="25"/>
      <c r="F165" s="55"/>
      <c r="G165" s="20"/>
      <c r="H165" s="37"/>
      <c r="I165" s="43"/>
      <c r="J165" s="20"/>
      <c r="K165" s="49"/>
      <c r="M165" s="72"/>
    </row>
    <row r="166" spans="4:13" x14ac:dyDescent="0.4">
      <c r="E166" s="25"/>
      <c r="F166" s="55"/>
      <c r="G166" s="20"/>
      <c r="H166" s="37"/>
      <c r="I166" s="43"/>
      <c r="J166" s="20"/>
      <c r="K166" s="49"/>
      <c r="M166" s="72"/>
    </row>
    <row r="167" spans="4:13" x14ac:dyDescent="0.4">
      <c r="D167" s="2"/>
      <c r="E167" s="25"/>
      <c r="F167" s="55"/>
      <c r="G167" s="20"/>
      <c r="H167" s="37"/>
      <c r="I167" s="43"/>
      <c r="J167" s="20"/>
      <c r="K167" s="49"/>
      <c r="M167" s="72"/>
    </row>
    <row r="168" spans="4:13" x14ac:dyDescent="0.4">
      <c r="E168" s="25"/>
      <c r="F168" s="55"/>
      <c r="G168" s="20"/>
      <c r="H168" s="37"/>
      <c r="I168" s="43"/>
      <c r="J168" s="20"/>
      <c r="K168" s="49"/>
    </row>
    <row r="169" spans="4:13" x14ac:dyDescent="0.4">
      <c r="E169" s="25"/>
      <c r="F169" s="55"/>
      <c r="G169" s="20"/>
      <c r="H169" s="37"/>
      <c r="I169" s="43"/>
      <c r="J169" s="20"/>
      <c r="K169" s="49"/>
    </row>
    <row r="170" spans="4:13" x14ac:dyDescent="0.4">
      <c r="E170" s="25"/>
      <c r="F170" s="55"/>
      <c r="G170" s="20"/>
      <c r="H170" s="37"/>
      <c r="I170" s="43"/>
      <c r="J170" s="20"/>
      <c r="K170" s="49"/>
    </row>
    <row r="171" spans="4:13" x14ac:dyDescent="0.4">
      <c r="D171" s="2"/>
      <c r="E171" s="25"/>
      <c r="F171" s="55"/>
      <c r="G171" s="20"/>
      <c r="H171" s="37"/>
      <c r="I171" s="43"/>
      <c r="J171" s="20"/>
      <c r="K171" s="49"/>
    </row>
    <row r="172" spans="4:13" x14ac:dyDescent="0.4">
      <c r="E172" s="25"/>
      <c r="F172" s="55"/>
      <c r="G172" s="20"/>
      <c r="H172" s="37"/>
      <c r="I172" s="43"/>
      <c r="J172" s="20"/>
      <c r="K172" s="49"/>
    </row>
    <row r="173" spans="4:13" x14ac:dyDescent="0.4">
      <c r="E173" s="25"/>
      <c r="F173" s="55"/>
      <c r="G173" s="20"/>
      <c r="H173" s="37"/>
      <c r="I173" s="43"/>
      <c r="J173" s="20"/>
      <c r="K173" s="49"/>
    </row>
    <row r="174" spans="4:13" x14ac:dyDescent="0.4">
      <c r="E174" s="25"/>
      <c r="F174" s="55"/>
      <c r="G174" s="20"/>
      <c r="H174" s="37"/>
      <c r="I174" s="43"/>
      <c r="J174" s="20"/>
      <c r="K174" s="49"/>
    </row>
    <row r="175" spans="4:13" x14ac:dyDescent="0.4">
      <c r="D175" s="2"/>
      <c r="E175" s="25"/>
      <c r="F175" s="55"/>
      <c r="G175" s="20"/>
      <c r="H175" s="37"/>
      <c r="I175" s="43"/>
      <c r="J175" s="20"/>
      <c r="K175" s="49"/>
    </row>
    <row r="176" spans="4:13" x14ac:dyDescent="0.4">
      <c r="E176" s="25"/>
      <c r="F176" s="55"/>
      <c r="G176" s="20"/>
      <c r="H176" s="37"/>
      <c r="I176" s="43"/>
      <c r="J176" s="20"/>
      <c r="K176" s="49"/>
    </row>
    <row r="177" spans="5:11" x14ac:dyDescent="0.4">
      <c r="E177" s="25"/>
      <c r="F177" s="55"/>
      <c r="G177" s="20"/>
      <c r="H177" s="37"/>
      <c r="I177" s="43"/>
      <c r="J177" s="20"/>
      <c r="K177" s="49"/>
    </row>
    <row r="178" spans="5:11" x14ac:dyDescent="0.4">
      <c r="E178" s="25"/>
      <c r="F178" s="55"/>
      <c r="G178" s="20"/>
      <c r="H178" s="37"/>
      <c r="I178" s="43"/>
      <c r="J178" s="20"/>
      <c r="K178" s="49"/>
    </row>
    <row r="179" spans="5:11" x14ac:dyDescent="0.4">
      <c r="E179" s="25"/>
      <c r="F179" s="55"/>
      <c r="G179" s="20"/>
      <c r="H179" s="37"/>
      <c r="I179" s="43"/>
      <c r="J179" s="20"/>
      <c r="K179" s="49"/>
    </row>
    <row r="180" spans="5:11" x14ac:dyDescent="0.4">
      <c r="K180" s="7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ASC</vt:lpstr>
      <vt:lpstr>ASC STED</vt:lpstr>
      <vt:lpstr>movements </vt:lpstr>
    </vt:vector>
  </TitlesOfParts>
  <Company>Ventana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</dc:creator>
  <cp:lastModifiedBy>thomas</cp:lastModifiedBy>
  <dcterms:created xsi:type="dcterms:W3CDTF">2011-03-15T19:45:00Z</dcterms:created>
  <dcterms:modified xsi:type="dcterms:W3CDTF">2022-08-18T12:47:48Z</dcterms:modified>
</cp:coreProperties>
</file>