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8f5977cb8871b6/Projects/Embedded/motor_tracker/PCB_Calculations/"/>
    </mc:Choice>
  </mc:AlternateContent>
  <xr:revisionPtr revIDLastSave="0" documentId="8_{E0922653-A0F9-4531-87B9-8A2DD7F31A4B}" xr6:coauthVersionLast="47" xr6:coauthVersionMax="47" xr10:uidLastSave="{00000000-0000-0000-0000-000000000000}"/>
  <bookViews>
    <workbookView xWindow="-120" yWindow="-120" windowWidth="38640" windowHeight="21240" xr2:uid="{92A3784D-3214-4815-A624-B2E3F71AC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D25" i="1" s="1"/>
  <c r="B19" i="1"/>
  <c r="A12" i="1"/>
  <c r="H4" i="1"/>
  <c r="D6" i="1"/>
  <c r="B28" i="1" l="1"/>
</calcChain>
</file>

<file path=xl/sharedStrings.xml><?xml version="1.0" encoding="utf-8"?>
<sst xmlns="http://schemas.openxmlformats.org/spreadsheetml/2006/main" count="20" uniqueCount="20">
  <si>
    <t>I out max</t>
  </si>
  <si>
    <t>Switching frequency</t>
  </si>
  <si>
    <t>A</t>
  </si>
  <si>
    <t>Hz</t>
  </si>
  <si>
    <t>C bulk</t>
  </si>
  <si>
    <t>Delta V in (ripple)</t>
  </si>
  <si>
    <t>uF</t>
  </si>
  <si>
    <t>ESR max</t>
  </si>
  <si>
    <t>Ohm</t>
  </si>
  <si>
    <t>Internal Vref</t>
  </si>
  <si>
    <t>R2</t>
  </si>
  <si>
    <t>R3</t>
  </si>
  <si>
    <t>V out</t>
  </si>
  <si>
    <t>V in max</t>
  </si>
  <si>
    <t>V</t>
  </si>
  <si>
    <t>L min</t>
  </si>
  <si>
    <t>K ind</t>
  </si>
  <si>
    <t>H</t>
  </si>
  <si>
    <t>uH</t>
  </si>
  <si>
    <t>I 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</si>
</sst>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3D9D-9F59-4B18-BEDD-79D850FFBDBB}">
  <dimension ref="A3:H28"/>
  <sheetViews>
    <sheetView tabSelected="1" workbookViewId="0">
      <selection activeCell="B28" sqref="B28"/>
    </sheetView>
  </sheetViews>
  <sheetFormatPr defaultRowHeight="15" x14ac:dyDescent="0.25"/>
  <cols>
    <col min="1" max="1" width="19.28515625" bestFit="1" customWidth="1"/>
    <col min="2" max="2" width="12" bestFit="1" customWidth="1"/>
    <col min="7" max="7" width="16.85546875" bestFit="1" customWidth="1"/>
  </cols>
  <sheetData>
    <row r="3" spans="1:8" x14ac:dyDescent="0.25">
      <c r="A3" t="s">
        <v>13</v>
      </c>
      <c r="B3">
        <v>18</v>
      </c>
      <c r="C3" t="s">
        <v>14</v>
      </c>
    </row>
    <row r="4" spans="1:8" x14ac:dyDescent="0.25">
      <c r="A4" t="s">
        <v>0</v>
      </c>
      <c r="B4">
        <v>3</v>
      </c>
      <c r="C4" t="s">
        <v>2</v>
      </c>
      <c r="G4" t="s">
        <v>5</v>
      </c>
      <c r="H4" s="1">
        <f>(B4*0.25)/(D6*B5)+(B4*B7)</f>
        <v>1.8749999999999999E-2</v>
      </c>
    </row>
    <row r="5" spans="1:8" x14ac:dyDescent="0.25">
      <c r="A5" t="s">
        <v>1</v>
      </c>
      <c r="B5">
        <v>400000</v>
      </c>
      <c r="C5" t="s">
        <v>3</v>
      </c>
    </row>
    <row r="6" spans="1:8" x14ac:dyDescent="0.25">
      <c r="A6" t="s">
        <v>4</v>
      </c>
      <c r="B6">
        <v>100</v>
      </c>
      <c r="C6" t="s">
        <v>6</v>
      </c>
      <c r="D6">
        <f>B6/1000/1000</f>
        <v>1E-4</v>
      </c>
    </row>
    <row r="7" spans="1:8" x14ac:dyDescent="0.25">
      <c r="A7" t="s">
        <v>7</v>
      </c>
      <c r="B7">
        <v>0</v>
      </c>
      <c r="C7" t="s">
        <v>8</v>
      </c>
    </row>
    <row r="12" spans="1:8" x14ac:dyDescent="0.25">
      <c r="A12">
        <f>5*13.3/(100+13.3)</f>
        <v>0.58693733451015007</v>
      </c>
    </row>
    <row r="16" spans="1:8" x14ac:dyDescent="0.25">
      <c r="A16" t="s">
        <v>9</v>
      </c>
      <c r="B16">
        <v>0.59599999999999997</v>
      </c>
    </row>
    <row r="17" spans="1:5" x14ac:dyDescent="0.25">
      <c r="A17" t="s">
        <v>10</v>
      </c>
      <c r="B17">
        <v>68000</v>
      </c>
    </row>
    <row r="18" spans="1:5" x14ac:dyDescent="0.25">
      <c r="A18" t="s">
        <v>11</v>
      </c>
      <c r="B18">
        <v>15000</v>
      </c>
    </row>
    <row r="19" spans="1:5" x14ac:dyDescent="0.25">
      <c r="A19" t="s">
        <v>12</v>
      </c>
      <c r="B19" s="1">
        <f>(B16*(B17+B18))/B18</f>
        <v>3.2978666666666667</v>
      </c>
    </row>
    <row r="20" spans="1:5" x14ac:dyDescent="0.25">
      <c r="A20" t="s">
        <v>16</v>
      </c>
      <c r="B20">
        <v>0.3</v>
      </c>
    </row>
    <row r="25" spans="1:5" x14ac:dyDescent="0.25">
      <c r="A25" t="s">
        <v>15</v>
      </c>
      <c r="B25" s="1">
        <f>(B19*(B3-B19))/(B3*B20*B4*B5)</f>
        <v>7.4823573223593958E-6</v>
      </c>
      <c r="C25" t="s">
        <v>17</v>
      </c>
      <c r="D25">
        <f>B25*1000*1000</f>
        <v>7.4823573223593955</v>
      </c>
      <c r="E25" t="s">
        <v>18</v>
      </c>
    </row>
    <row r="28" spans="1:5" x14ac:dyDescent="0.25">
      <c r="A28" t="s">
        <v>19</v>
      </c>
      <c r="B28" s="1">
        <f>SQRT(B4*B4+(1/12)*POWER(   (B19*(B3-B19))/(B3*B25*B5*0.8),2))</f>
        <v>3.0175269261433275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Nemeth</dc:creator>
  <cp:lastModifiedBy>Norbert Nemeth</cp:lastModifiedBy>
  <dcterms:created xsi:type="dcterms:W3CDTF">2023-03-29T20:18:40Z</dcterms:created>
  <dcterms:modified xsi:type="dcterms:W3CDTF">2023-03-29T20:44:17Z</dcterms:modified>
</cp:coreProperties>
</file>