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Baert\Hogeschool West-Vlaanderen\Hogeschool West-Vlaanderen\TI - S3 - Statistics and Decision making\2019-2020\Hoofdstuk1_BeschrijvendeStatistiek\"/>
    </mc:Choice>
  </mc:AlternateContent>
  <xr:revisionPtr revIDLastSave="215" documentId="8_{89BCC266-DD9A-47FB-A044-21EB483BD6C7}" xr6:coauthVersionLast="36" xr6:coauthVersionMax="36" xr10:uidLastSave="{A3D4DF3F-C093-4A12-8399-A7DA4B29557D}"/>
  <bookViews>
    <workbookView xWindow="0" yWindow="0" windowWidth="23040" windowHeight="8196" activeTab="1" xr2:uid="{29CDD680-C184-4341-BF1D-412CFB3D2F9A}"/>
  </bookViews>
  <sheets>
    <sheet name="data_eieren" sheetId="1" r:id="rId1"/>
    <sheet name="Frequentietabel_eieren" sheetId="2" r:id="rId2"/>
  </sheets>
  <definedNames>
    <definedName name="data">data_eieren!$A$3:$J$10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2" i="2" l="1"/>
  <c r="C22" i="2"/>
  <c r="C21" i="2"/>
  <c r="E21" i="2"/>
  <c r="C3" i="2" l="1"/>
  <c r="C4" i="2"/>
  <c r="C5" i="2"/>
  <c r="C6" i="2"/>
  <c r="C7" i="2"/>
  <c r="C8" i="2"/>
  <c r="C9" i="2"/>
  <c r="C10" i="2"/>
  <c r="C11" i="2"/>
  <c r="C12" i="2"/>
  <c r="C13" i="2"/>
  <c r="B4" i="2"/>
  <c r="B5" i="2"/>
  <c r="B6" i="2"/>
  <c r="B7" i="2"/>
  <c r="B8" i="2"/>
  <c r="B9" i="2"/>
  <c r="B10" i="2"/>
  <c r="B11" i="2"/>
  <c r="B12" i="2"/>
  <c r="B13" i="2"/>
  <c r="B3" i="2"/>
  <c r="A4" i="2"/>
  <c r="A5" i="2"/>
  <c r="A6" i="2"/>
  <c r="A7" i="2"/>
  <c r="A8" i="2"/>
  <c r="A9" i="2"/>
  <c r="A10" i="2"/>
  <c r="A11" i="2"/>
  <c r="A12" i="2"/>
  <c r="A13" i="2"/>
  <c r="A3" i="2"/>
  <c r="L24" i="1"/>
  <c r="M24" i="1" s="1"/>
  <c r="O24" i="1"/>
  <c r="L17" i="1"/>
  <c r="M17" i="1" s="1"/>
  <c r="O17" i="1"/>
  <c r="N16" i="1"/>
  <c r="P16" i="1" s="1"/>
  <c r="O16" i="1"/>
  <c r="M16" i="1"/>
  <c r="L16" i="1"/>
  <c r="P15" i="1"/>
  <c r="O15" i="1"/>
  <c r="N15" i="1"/>
  <c r="M15" i="1"/>
  <c r="L15" i="1"/>
  <c r="D17" i="1"/>
  <c r="C16" i="1"/>
  <c r="D16" i="1" s="1"/>
  <c r="L25" i="1" l="1"/>
  <c r="N24" i="1"/>
  <c r="P24" i="1" s="1"/>
  <c r="L18" i="1"/>
  <c r="N17" i="1"/>
  <c r="P17" i="1" s="1"/>
  <c r="E3" i="2"/>
  <c r="O25" i="1" l="1"/>
  <c r="M25" i="1"/>
  <c r="N25" i="1" s="1"/>
  <c r="P25" i="1" s="1"/>
  <c r="O18" i="1"/>
  <c r="M18" i="1"/>
  <c r="E4" i="2"/>
  <c r="E5" i="2" s="1"/>
  <c r="E6" i="2" s="1"/>
  <c r="E7" i="2" s="1"/>
  <c r="E8" i="2" s="1"/>
  <c r="E9" i="2" s="1"/>
  <c r="E10" i="2" s="1"/>
  <c r="E11" i="2" s="1"/>
  <c r="E12" i="2" s="1"/>
  <c r="E13" i="2" s="1"/>
  <c r="C15" i="2"/>
  <c r="D9" i="2" s="1"/>
  <c r="L19" i="1" l="1"/>
  <c r="N18" i="1"/>
  <c r="P18" i="1" s="1"/>
  <c r="D12" i="2"/>
  <c r="D10" i="2"/>
  <c r="D3" i="2"/>
  <c r="F3" i="2" s="1"/>
  <c r="D7" i="2"/>
  <c r="D4" i="2"/>
  <c r="D13" i="2"/>
  <c r="D11" i="2"/>
  <c r="D5" i="2"/>
  <c r="D8" i="2"/>
  <c r="D6" i="2"/>
  <c r="O19" i="1" l="1"/>
  <c r="M19" i="1"/>
  <c r="D15" i="2"/>
  <c r="F4" i="2"/>
  <c r="F5" i="2" s="1"/>
  <c r="F6" i="2" s="1"/>
  <c r="F7" i="2" s="1"/>
  <c r="F8" i="2" s="1"/>
  <c r="F9" i="2" s="1"/>
  <c r="F10" i="2" s="1"/>
  <c r="F11" i="2" s="1"/>
  <c r="F12" i="2" s="1"/>
  <c r="F13" i="2" s="1"/>
  <c r="N19" i="1" l="1"/>
  <c r="P19" i="1" s="1"/>
  <c r="L20" i="1"/>
  <c r="M20" i="1" l="1"/>
  <c r="O20" i="1"/>
  <c r="L21" i="1" l="1"/>
  <c r="N20" i="1"/>
  <c r="P20" i="1" s="1"/>
  <c r="M21" i="1" l="1"/>
  <c r="O21" i="1"/>
  <c r="L22" i="1" l="1"/>
  <c r="N21" i="1"/>
  <c r="P21" i="1" s="1"/>
  <c r="O22" i="1" l="1"/>
  <c r="M22" i="1"/>
  <c r="L23" i="1" l="1"/>
  <c r="N22" i="1"/>
  <c r="P22" i="1" s="1"/>
  <c r="O23" i="1" l="1"/>
  <c r="M23" i="1"/>
  <c r="N23" i="1" s="1"/>
  <c r="P23" i="1" s="1"/>
</calcChain>
</file>

<file path=xl/sharedStrings.xml><?xml version="1.0" encoding="utf-8"?>
<sst xmlns="http://schemas.openxmlformats.org/spreadsheetml/2006/main" count="19" uniqueCount="18">
  <si>
    <t>frequentie, ni</t>
  </si>
  <si>
    <t>rel. freq, fi</t>
  </si>
  <si>
    <t>cum. Freq, cni</t>
  </si>
  <si>
    <t>cum. Rel. freq., cfi</t>
  </si>
  <si>
    <t>variantie</t>
  </si>
  <si>
    <t>std</t>
  </si>
  <si>
    <t>Oefening 10</t>
  </si>
  <si>
    <t>aantal klassen = 10</t>
  </si>
  <si>
    <t>klassenbreedte = (grootste-kleinste)/aantal klassen</t>
  </si>
  <si>
    <t>=</t>
  </si>
  <si>
    <t>beginklasse</t>
  </si>
  <si>
    <t>ondergrens</t>
  </si>
  <si>
    <t>bovengrens</t>
  </si>
  <si>
    <t>aantal &lt; boven</t>
  </si>
  <si>
    <t>aantal&lt;onder</t>
  </si>
  <si>
    <t>aantal</t>
  </si>
  <si>
    <t>klassemidden, xi</t>
  </si>
  <si>
    <t>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</si>
</sst>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/>
    <xf numFmtId="164" fontId="0" fillId="0" borderId="0" xfId="0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586740</xdr:colOff>
      <xdr:row>1</xdr:row>
      <xdr:rowOff>167640</xdr:rowOff>
    </xdr:from>
    <xdr:to>
      <xdr:col>14</xdr:col>
      <xdr:colOff>609600</xdr:colOff>
      <xdr:row>11</xdr:row>
      <xdr:rowOff>33655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F26F9BC9-3997-45EF-9F3F-40E4255D4F7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140" y="350520"/>
          <a:ext cx="2933700" cy="1694815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106680</xdr:colOff>
      <xdr:row>15</xdr:row>
      <xdr:rowOff>22860</xdr:rowOff>
    </xdr:from>
    <xdr:ext cx="19531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kstvak 3">
              <a:extLst>
                <a:ext uri="{FF2B5EF4-FFF2-40B4-BE49-F238E27FC236}">
                  <a16:creationId xmlns:a16="http://schemas.microsoft.com/office/drawing/2014/main" id="{BE644CA0-932E-4DD0-B033-DB20BFE060F9}"/>
                </a:ext>
              </a:extLst>
            </xdr:cNvPr>
            <xdr:cNvSpPr txBox="1"/>
          </xdr:nvSpPr>
          <xdr:spPr>
            <a:xfrm>
              <a:off x="106680" y="2766060"/>
              <a:ext cx="1953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nl-BE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nl-BE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nl-BE" sz="1100"/>
            </a:p>
          </xdr:txBody>
        </xdr:sp>
      </mc:Choice>
      <mc:Fallback xmlns="">
        <xdr:sp macro="" textlink="">
          <xdr:nvSpPr>
            <xdr:cNvPr id="4" name="Tekstvak 3">
              <a:extLst>
                <a:ext uri="{FF2B5EF4-FFF2-40B4-BE49-F238E27FC236}">
                  <a16:creationId xmlns:a16="http://schemas.microsoft.com/office/drawing/2014/main" id="{BE644CA0-932E-4DD0-B033-DB20BFE060F9}"/>
                </a:ext>
              </a:extLst>
            </xdr:cNvPr>
            <xdr:cNvSpPr txBox="1"/>
          </xdr:nvSpPr>
          <xdr:spPr>
            <a:xfrm>
              <a:off x="106680" y="2766060"/>
              <a:ext cx="1953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l-BE" sz="1100" b="0" i="0">
                  <a:latin typeface="Cambria Math" panose="02040503050406030204" pitchFamily="18" charset="0"/>
                </a:rPr>
                <a:t>Δ𝑥</a:t>
              </a:r>
              <a:endParaRPr lang="nl-B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ABA3-A866-4074-9063-F50170208A0C}">
  <dimension ref="A1:P25"/>
  <sheetViews>
    <sheetView workbookViewId="0">
      <selection activeCell="A3" sqref="A3:J10"/>
    </sheetView>
  </sheetViews>
  <sheetFormatPr defaultRowHeight="14.4" x14ac:dyDescent="0.3"/>
  <cols>
    <col min="1" max="10" width="5.77734375" customWidth="1"/>
    <col min="12" max="12" width="10.109375" bestFit="1" customWidth="1"/>
    <col min="13" max="13" width="10.33203125" bestFit="1" customWidth="1"/>
    <col min="14" max="14" width="13.109375" bestFit="1" customWidth="1"/>
    <col min="15" max="15" width="11.88671875" bestFit="1" customWidth="1"/>
    <col min="16" max="16" width="6.109375" bestFit="1" customWidth="1"/>
  </cols>
  <sheetData>
    <row r="1" spans="1:16" x14ac:dyDescent="0.3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</row>
    <row r="3" spans="1:16" x14ac:dyDescent="0.3">
      <c r="A3">
        <v>65</v>
      </c>
      <c r="B3">
        <v>54</v>
      </c>
      <c r="C3">
        <v>71</v>
      </c>
      <c r="D3">
        <v>82</v>
      </c>
      <c r="E3">
        <v>81</v>
      </c>
      <c r="F3">
        <v>67</v>
      </c>
      <c r="G3">
        <v>62</v>
      </c>
      <c r="H3">
        <v>75</v>
      </c>
      <c r="I3">
        <v>64</v>
      </c>
      <c r="J3">
        <v>76</v>
      </c>
    </row>
    <row r="4" spans="1:16" x14ac:dyDescent="0.3">
      <c r="A4">
        <v>87</v>
      </c>
      <c r="B4">
        <v>44</v>
      </c>
      <c r="C4">
        <v>65</v>
      </c>
      <c r="D4">
        <v>80</v>
      </c>
      <c r="E4">
        <v>56</v>
      </c>
      <c r="F4">
        <v>52</v>
      </c>
      <c r="G4">
        <v>59</v>
      </c>
      <c r="H4">
        <v>51</v>
      </c>
      <c r="I4">
        <v>64</v>
      </c>
      <c r="J4">
        <v>68</v>
      </c>
    </row>
    <row r="5" spans="1:16" x14ac:dyDescent="0.3">
      <c r="A5">
        <v>60</v>
      </c>
      <c r="B5">
        <v>49</v>
      </c>
      <c r="C5">
        <v>48</v>
      </c>
      <c r="D5">
        <v>57</v>
      </c>
      <c r="E5">
        <v>59</v>
      </c>
      <c r="F5">
        <v>68</v>
      </c>
      <c r="G5">
        <v>64</v>
      </c>
      <c r="H5">
        <v>92</v>
      </c>
      <c r="I5">
        <v>49</v>
      </c>
      <c r="J5">
        <v>60</v>
      </c>
    </row>
    <row r="6" spans="1:16" x14ac:dyDescent="0.3">
      <c r="A6">
        <v>45</v>
      </c>
      <c r="B6">
        <v>62</v>
      </c>
      <c r="C6">
        <v>64</v>
      </c>
      <c r="D6">
        <v>69</v>
      </c>
      <c r="E6">
        <v>64</v>
      </c>
      <c r="F6">
        <v>40</v>
      </c>
      <c r="G6">
        <v>84</v>
      </c>
      <c r="H6">
        <v>54</v>
      </c>
      <c r="I6">
        <v>61</v>
      </c>
      <c r="J6">
        <v>76</v>
      </c>
    </row>
    <row r="7" spans="1:16" x14ac:dyDescent="0.3">
      <c r="A7">
        <v>64</v>
      </c>
      <c r="B7">
        <v>64</v>
      </c>
      <c r="C7">
        <v>83</v>
      </c>
      <c r="D7">
        <v>67</v>
      </c>
      <c r="E7">
        <v>66</v>
      </c>
      <c r="F7">
        <v>73</v>
      </c>
      <c r="G7">
        <v>78</v>
      </c>
      <c r="H7">
        <v>75</v>
      </c>
      <c r="I7">
        <v>53</v>
      </c>
      <c r="J7">
        <v>56</v>
      </c>
    </row>
    <row r="8" spans="1:16" x14ac:dyDescent="0.3">
      <c r="A8">
        <v>62</v>
      </c>
      <c r="B8">
        <v>90</v>
      </c>
      <c r="C8">
        <v>78</v>
      </c>
      <c r="D8">
        <v>94</v>
      </c>
      <c r="E8">
        <v>61</v>
      </c>
      <c r="F8">
        <v>76</v>
      </c>
      <c r="G8">
        <v>72</v>
      </c>
      <c r="H8">
        <v>58</v>
      </c>
      <c r="I8">
        <v>65</v>
      </c>
      <c r="J8">
        <v>69</v>
      </c>
    </row>
    <row r="9" spans="1:16" x14ac:dyDescent="0.3">
      <c r="A9">
        <v>86</v>
      </c>
      <c r="B9">
        <v>50</v>
      </c>
      <c r="C9">
        <v>74</v>
      </c>
      <c r="D9">
        <v>78</v>
      </c>
      <c r="E9">
        <v>89</v>
      </c>
      <c r="F9">
        <v>74</v>
      </c>
      <c r="G9">
        <v>70</v>
      </c>
      <c r="H9">
        <v>58</v>
      </c>
      <c r="I9">
        <v>89</v>
      </c>
      <c r="J9">
        <v>73</v>
      </c>
    </row>
    <row r="10" spans="1:16" x14ac:dyDescent="0.3">
      <c r="A10">
        <v>66</v>
      </c>
      <c r="B10">
        <v>75</v>
      </c>
      <c r="C10">
        <v>75</v>
      </c>
      <c r="D10">
        <v>57</v>
      </c>
      <c r="E10">
        <v>54</v>
      </c>
      <c r="F10">
        <v>78</v>
      </c>
      <c r="G10">
        <v>51</v>
      </c>
      <c r="H10">
        <v>46</v>
      </c>
      <c r="I10">
        <v>74</v>
      </c>
      <c r="J10">
        <v>73</v>
      </c>
    </row>
    <row r="14" spans="1:16" x14ac:dyDescent="0.3">
      <c r="A14" t="s">
        <v>7</v>
      </c>
      <c r="L14" s="8" t="s">
        <v>11</v>
      </c>
      <c r="M14" s="8" t="s">
        <v>12</v>
      </c>
      <c r="N14" s="8" t="s">
        <v>13</v>
      </c>
      <c r="O14" s="8" t="s">
        <v>14</v>
      </c>
      <c r="P14" s="8" t="s">
        <v>15</v>
      </c>
    </row>
    <row r="15" spans="1:16" x14ac:dyDescent="0.3">
      <c r="A15" t="s">
        <v>8</v>
      </c>
      <c r="L15" s="7">
        <f>D17</f>
        <v>40</v>
      </c>
      <c r="M15" s="7">
        <f>L15+D16</f>
        <v>45</v>
      </c>
      <c r="N15">
        <f t="shared" ref="N15:N25" si="0">COUNTIF(data,"&lt;"&amp;M15)</f>
        <v>2</v>
      </c>
      <c r="O15">
        <f t="shared" ref="O15:O25" si="1">COUNTIF(data,"&lt;"&amp;L15)</f>
        <v>0</v>
      </c>
      <c r="P15" s="7">
        <f>N15-O15</f>
        <v>2</v>
      </c>
    </row>
    <row r="16" spans="1:16" x14ac:dyDescent="0.3">
      <c r="A16" s="5"/>
      <c r="B16" s="4" t="s">
        <v>9</v>
      </c>
      <c r="C16">
        <f>(MAX(data)-MIN(data))/10</f>
        <v>5.4</v>
      </c>
      <c r="D16" s="5">
        <f>ROUND(C16,0)</f>
        <v>5</v>
      </c>
      <c r="L16" s="7">
        <f>M15</f>
        <v>45</v>
      </c>
      <c r="M16" s="7">
        <f>L16+$D$16</f>
        <v>50</v>
      </c>
      <c r="N16">
        <f t="shared" si="0"/>
        <v>7</v>
      </c>
      <c r="O16">
        <f t="shared" si="1"/>
        <v>2</v>
      </c>
      <c r="P16" s="7">
        <f>N16-O16</f>
        <v>5</v>
      </c>
    </row>
    <row r="17" spans="1:16" x14ac:dyDescent="0.3">
      <c r="A17" t="s">
        <v>10</v>
      </c>
      <c r="C17" s="4" t="s">
        <v>9</v>
      </c>
      <c r="D17" s="6">
        <f>MIN(data)</f>
        <v>40</v>
      </c>
      <c r="L17" s="7">
        <f t="shared" ref="L17:L25" si="2">M16</f>
        <v>50</v>
      </c>
      <c r="M17" s="7">
        <f t="shared" ref="M17:M25" si="3">L17+$D$16</f>
        <v>55</v>
      </c>
      <c r="N17">
        <f t="shared" si="0"/>
        <v>15</v>
      </c>
      <c r="O17">
        <f t="shared" si="1"/>
        <v>7</v>
      </c>
      <c r="P17" s="7">
        <f t="shared" ref="P17:P23" si="4">N17-O17</f>
        <v>8</v>
      </c>
    </row>
    <row r="18" spans="1:16" x14ac:dyDescent="0.3">
      <c r="L18" s="7">
        <f t="shared" si="2"/>
        <v>55</v>
      </c>
      <c r="M18" s="7">
        <f t="shared" si="3"/>
        <v>60</v>
      </c>
      <c r="N18">
        <f t="shared" si="0"/>
        <v>23</v>
      </c>
      <c r="O18">
        <f t="shared" si="1"/>
        <v>15</v>
      </c>
      <c r="P18" s="7">
        <f t="shared" si="4"/>
        <v>8</v>
      </c>
    </row>
    <row r="19" spans="1:16" x14ac:dyDescent="0.3">
      <c r="L19" s="7">
        <f t="shared" si="2"/>
        <v>60</v>
      </c>
      <c r="M19" s="7">
        <f t="shared" si="3"/>
        <v>65</v>
      </c>
      <c r="N19">
        <f t="shared" si="0"/>
        <v>37</v>
      </c>
      <c r="O19">
        <f t="shared" si="1"/>
        <v>23</v>
      </c>
      <c r="P19" s="7">
        <f t="shared" si="4"/>
        <v>14</v>
      </c>
    </row>
    <row r="20" spans="1:16" x14ac:dyDescent="0.3">
      <c r="L20" s="7">
        <f t="shared" si="2"/>
        <v>65</v>
      </c>
      <c r="M20" s="7">
        <f t="shared" si="3"/>
        <v>70</v>
      </c>
      <c r="N20">
        <f t="shared" si="0"/>
        <v>48</v>
      </c>
      <c r="O20">
        <f t="shared" si="1"/>
        <v>37</v>
      </c>
      <c r="P20" s="7">
        <f t="shared" si="4"/>
        <v>11</v>
      </c>
    </row>
    <row r="21" spans="1:16" x14ac:dyDescent="0.3">
      <c r="L21" s="7">
        <f t="shared" si="2"/>
        <v>70</v>
      </c>
      <c r="M21" s="7">
        <f t="shared" si="3"/>
        <v>75</v>
      </c>
      <c r="N21">
        <f t="shared" si="0"/>
        <v>57</v>
      </c>
      <c r="O21">
        <f t="shared" si="1"/>
        <v>48</v>
      </c>
      <c r="P21" s="7">
        <f t="shared" si="4"/>
        <v>9</v>
      </c>
    </row>
    <row r="22" spans="1:16" x14ac:dyDescent="0.3">
      <c r="L22" s="7">
        <f t="shared" si="2"/>
        <v>75</v>
      </c>
      <c r="M22" s="7">
        <f t="shared" si="3"/>
        <v>80</v>
      </c>
      <c r="N22">
        <f t="shared" si="0"/>
        <v>68</v>
      </c>
      <c r="O22">
        <f t="shared" si="1"/>
        <v>57</v>
      </c>
      <c r="P22" s="7">
        <f t="shared" si="4"/>
        <v>11</v>
      </c>
    </row>
    <row r="23" spans="1:16" x14ac:dyDescent="0.3">
      <c r="L23" s="7">
        <f t="shared" si="2"/>
        <v>80</v>
      </c>
      <c r="M23" s="7">
        <f t="shared" si="3"/>
        <v>85</v>
      </c>
      <c r="N23">
        <f t="shared" si="0"/>
        <v>73</v>
      </c>
      <c r="O23">
        <f t="shared" si="1"/>
        <v>68</v>
      </c>
      <c r="P23" s="7">
        <f t="shared" si="4"/>
        <v>5</v>
      </c>
    </row>
    <row r="24" spans="1:16" x14ac:dyDescent="0.3">
      <c r="L24" s="7">
        <f>M23</f>
        <v>85</v>
      </c>
      <c r="M24" s="7">
        <f>L24+$D$16</f>
        <v>90</v>
      </c>
      <c r="N24">
        <f t="shared" si="0"/>
        <v>77</v>
      </c>
      <c r="O24">
        <f t="shared" si="1"/>
        <v>73</v>
      </c>
      <c r="P24" s="7">
        <f>N24-O24</f>
        <v>4</v>
      </c>
    </row>
    <row r="25" spans="1:16" x14ac:dyDescent="0.3">
      <c r="L25" s="7">
        <f t="shared" si="2"/>
        <v>90</v>
      </c>
      <c r="M25" s="7">
        <f t="shared" si="3"/>
        <v>95</v>
      </c>
      <c r="N25">
        <f t="shared" si="0"/>
        <v>80</v>
      </c>
      <c r="O25">
        <f t="shared" si="1"/>
        <v>77</v>
      </c>
      <c r="P25" s="7">
        <f t="shared" ref="P25" si="5">N25-O25</f>
        <v>3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902B-BCC3-40FF-8385-F989D5FAF188}">
  <dimension ref="A1:F22"/>
  <sheetViews>
    <sheetView tabSelected="1" workbookViewId="0">
      <selection activeCell="E23" sqref="E23"/>
    </sheetView>
  </sheetViews>
  <sheetFormatPr defaultRowHeight="14.4" x14ac:dyDescent="0.3"/>
  <cols>
    <col min="1" max="1" width="6.88671875" bestFit="1" customWidth="1"/>
    <col min="2" max="2" width="12.88671875" customWidth="1"/>
    <col min="3" max="3" width="10.109375" customWidth="1"/>
    <col min="4" max="4" width="7.88671875" customWidth="1"/>
    <col min="5" max="5" width="11" customWidth="1"/>
    <col min="6" max="6" width="14" customWidth="1"/>
  </cols>
  <sheetData>
    <row r="1" spans="1:6" ht="25.2" customHeight="1" x14ac:dyDescent="0.3">
      <c r="A1" s="10" t="s">
        <v>17</v>
      </c>
      <c r="B1" s="9" t="s">
        <v>16</v>
      </c>
      <c r="C1" s="9" t="s">
        <v>0</v>
      </c>
      <c r="D1" s="9" t="s">
        <v>1</v>
      </c>
      <c r="E1" s="9" t="s">
        <v>2</v>
      </c>
      <c r="F1" s="9" t="s">
        <v>3</v>
      </c>
    </row>
    <row r="2" spans="1:6" ht="13.2" customHeight="1" x14ac:dyDescent="0.3">
      <c r="B2" s="1"/>
      <c r="C2" s="1"/>
      <c r="D2" s="1"/>
      <c r="E2" s="1"/>
      <c r="F2" s="1"/>
    </row>
    <row r="3" spans="1:6" x14ac:dyDescent="0.3">
      <c r="A3" t="str">
        <f>"["&amp;data_eieren!L15&amp;";"&amp;data_eieren!M15&amp;"["</f>
        <v>[40;45[</v>
      </c>
      <c r="B3">
        <f>(data_eieren!L15+data_eieren!M15)/2</f>
        <v>42.5</v>
      </c>
      <c r="C3">
        <f>data_eieren!P15</f>
        <v>2</v>
      </c>
      <c r="D3" s="3">
        <f>C3/$C$15</f>
        <v>2.5000000000000001E-2</v>
      </c>
      <c r="E3">
        <f>C3</f>
        <v>2</v>
      </c>
      <c r="F3" s="3">
        <f>D3</f>
        <v>2.5000000000000001E-2</v>
      </c>
    </row>
    <row r="4" spans="1:6" x14ac:dyDescent="0.3">
      <c r="A4" t="str">
        <f>"["&amp;data_eieren!L16&amp;";"&amp;data_eieren!M16&amp;"["</f>
        <v>[45;50[</v>
      </c>
      <c r="B4">
        <f>(data_eieren!L16+data_eieren!M16)/2</f>
        <v>47.5</v>
      </c>
      <c r="C4">
        <f>data_eieren!P16</f>
        <v>5</v>
      </c>
      <c r="D4" s="3">
        <f t="shared" ref="D4:D13" si="0">C4/$C$15</f>
        <v>6.25E-2</v>
      </c>
      <c r="E4">
        <f>E3+C4</f>
        <v>7</v>
      </c>
      <c r="F4" s="3">
        <f>F3+D4</f>
        <v>8.7499999999999994E-2</v>
      </c>
    </row>
    <row r="5" spans="1:6" x14ac:dyDescent="0.3">
      <c r="A5" t="str">
        <f>"["&amp;data_eieren!L17&amp;";"&amp;data_eieren!M17&amp;"["</f>
        <v>[50;55[</v>
      </c>
      <c r="B5">
        <f>(data_eieren!L17+data_eieren!M17)/2</f>
        <v>52.5</v>
      </c>
      <c r="C5">
        <f>data_eieren!P17</f>
        <v>8</v>
      </c>
      <c r="D5" s="3">
        <f t="shared" si="0"/>
        <v>0.1</v>
      </c>
      <c r="E5">
        <f t="shared" ref="E5:E13" si="1">E4+C5</f>
        <v>15</v>
      </c>
      <c r="F5" s="3">
        <f t="shared" ref="F5:F13" si="2">F4+D5</f>
        <v>0.1875</v>
      </c>
    </row>
    <row r="6" spans="1:6" x14ac:dyDescent="0.3">
      <c r="A6" t="str">
        <f>"["&amp;data_eieren!L18&amp;";"&amp;data_eieren!M18&amp;"["</f>
        <v>[55;60[</v>
      </c>
      <c r="B6">
        <f>(data_eieren!L18+data_eieren!M18)/2</f>
        <v>57.5</v>
      </c>
      <c r="C6">
        <f>data_eieren!P18</f>
        <v>8</v>
      </c>
      <c r="D6" s="3">
        <f t="shared" si="0"/>
        <v>0.1</v>
      </c>
      <c r="E6">
        <f t="shared" si="1"/>
        <v>23</v>
      </c>
      <c r="F6" s="3">
        <f t="shared" si="2"/>
        <v>0.28749999999999998</v>
      </c>
    </row>
    <row r="7" spans="1:6" x14ac:dyDescent="0.3">
      <c r="A7" t="str">
        <f>"["&amp;data_eieren!L19&amp;";"&amp;data_eieren!M19&amp;"["</f>
        <v>[60;65[</v>
      </c>
      <c r="B7">
        <f>(data_eieren!L19+data_eieren!M19)/2</f>
        <v>62.5</v>
      </c>
      <c r="C7">
        <f>data_eieren!P19</f>
        <v>14</v>
      </c>
      <c r="D7" s="3">
        <f t="shared" si="0"/>
        <v>0.17499999999999999</v>
      </c>
      <c r="E7">
        <f t="shared" si="1"/>
        <v>37</v>
      </c>
      <c r="F7" s="3">
        <f t="shared" si="2"/>
        <v>0.46249999999999997</v>
      </c>
    </row>
    <row r="8" spans="1:6" x14ac:dyDescent="0.3">
      <c r="A8" t="str">
        <f>"["&amp;data_eieren!L20&amp;";"&amp;data_eieren!M20&amp;"["</f>
        <v>[65;70[</v>
      </c>
      <c r="B8">
        <f>(data_eieren!L20+data_eieren!M20)/2</f>
        <v>67.5</v>
      </c>
      <c r="C8">
        <f>data_eieren!P20</f>
        <v>11</v>
      </c>
      <c r="D8" s="3">
        <f t="shared" si="0"/>
        <v>0.13750000000000001</v>
      </c>
      <c r="E8">
        <f t="shared" si="1"/>
        <v>48</v>
      </c>
      <c r="F8" s="3">
        <f t="shared" si="2"/>
        <v>0.6</v>
      </c>
    </row>
    <row r="9" spans="1:6" x14ac:dyDescent="0.3">
      <c r="A9" t="str">
        <f>"["&amp;data_eieren!L21&amp;";"&amp;data_eieren!M21&amp;"["</f>
        <v>[70;75[</v>
      </c>
      <c r="B9">
        <f>(data_eieren!L21+data_eieren!M21)/2</f>
        <v>72.5</v>
      </c>
      <c r="C9">
        <f>data_eieren!P21</f>
        <v>9</v>
      </c>
      <c r="D9" s="3">
        <f t="shared" si="0"/>
        <v>0.1125</v>
      </c>
      <c r="E9">
        <f t="shared" si="1"/>
        <v>57</v>
      </c>
      <c r="F9" s="3">
        <f t="shared" si="2"/>
        <v>0.71250000000000002</v>
      </c>
    </row>
    <row r="10" spans="1:6" x14ac:dyDescent="0.3">
      <c r="A10" t="str">
        <f>"["&amp;data_eieren!L22&amp;";"&amp;data_eieren!M22&amp;"["</f>
        <v>[75;80[</v>
      </c>
      <c r="B10">
        <f>(data_eieren!L22+data_eieren!M22)/2</f>
        <v>77.5</v>
      </c>
      <c r="C10">
        <f>data_eieren!P22</f>
        <v>11</v>
      </c>
      <c r="D10" s="3">
        <f t="shared" si="0"/>
        <v>0.13750000000000001</v>
      </c>
      <c r="E10">
        <f t="shared" si="1"/>
        <v>68</v>
      </c>
      <c r="F10" s="3">
        <f t="shared" si="2"/>
        <v>0.85000000000000009</v>
      </c>
    </row>
    <row r="11" spans="1:6" x14ac:dyDescent="0.3">
      <c r="A11" t="str">
        <f>"["&amp;data_eieren!L23&amp;";"&amp;data_eieren!M23&amp;"["</f>
        <v>[80;85[</v>
      </c>
      <c r="B11">
        <f>(data_eieren!L23+data_eieren!M23)/2</f>
        <v>82.5</v>
      </c>
      <c r="C11">
        <f>data_eieren!P23</f>
        <v>5</v>
      </c>
      <c r="D11" s="3">
        <f t="shared" si="0"/>
        <v>6.25E-2</v>
      </c>
      <c r="E11">
        <f t="shared" si="1"/>
        <v>73</v>
      </c>
      <c r="F11" s="3">
        <f t="shared" si="2"/>
        <v>0.91250000000000009</v>
      </c>
    </row>
    <row r="12" spans="1:6" x14ac:dyDescent="0.3">
      <c r="A12" t="str">
        <f>"["&amp;data_eieren!L24&amp;";"&amp;data_eieren!M24&amp;"["</f>
        <v>[85;90[</v>
      </c>
      <c r="B12">
        <f>(data_eieren!L24+data_eieren!M24)/2</f>
        <v>87.5</v>
      </c>
      <c r="C12">
        <f>data_eieren!P24</f>
        <v>4</v>
      </c>
      <c r="D12" s="3">
        <f t="shared" si="0"/>
        <v>0.05</v>
      </c>
      <c r="E12">
        <f t="shared" si="1"/>
        <v>77</v>
      </c>
      <c r="F12" s="3">
        <f t="shared" si="2"/>
        <v>0.96250000000000013</v>
      </c>
    </row>
    <row r="13" spans="1:6" x14ac:dyDescent="0.3">
      <c r="A13" t="str">
        <f>"["&amp;data_eieren!L25&amp;";"&amp;data_eieren!M25&amp;"["</f>
        <v>[90;95[</v>
      </c>
      <c r="B13">
        <f>(data_eieren!L25+data_eieren!M25)/2</f>
        <v>92.5</v>
      </c>
      <c r="C13">
        <f>data_eieren!P25</f>
        <v>3</v>
      </c>
      <c r="D13" s="3">
        <f t="shared" si="0"/>
        <v>3.7499999999999999E-2</v>
      </c>
      <c r="E13">
        <f t="shared" si="1"/>
        <v>80</v>
      </c>
      <c r="F13" s="3">
        <f t="shared" si="2"/>
        <v>1.0000000000000002</v>
      </c>
    </row>
    <row r="14" spans="1:6" x14ac:dyDescent="0.3">
      <c r="D14" s="3"/>
      <c r="F14" s="3"/>
    </row>
    <row r="15" spans="1:6" x14ac:dyDescent="0.3">
      <c r="C15" s="2">
        <f>SUM(C3:C13)</f>
        <v>80</v>
      </c>
      <c r="D15" s="2">
        <f>SUM(D3:D13)</f>
        <v>1.0000000000000002</v>
      </c>
    </row>
    <row r="21" spans="2:5" x14ac:dyDescent="0.3">
      <c r="B21" t="s">
        <v>4</v>
      </c>
      <c r="C21">
        <f>_xlfn.VAR.P(data)</f>
        <v>150.199375</v>
      </c>
      <c r="E21">
        <f>MEDIAN(data)</f>
        <v>65.5</v>
      </c>
    </row>
    <row r="22" spans="2:5" x14ac:dyDescent="0.3">
      <c r="B22" t="s">
        <v>5</v>
      </c>
      <c r="C22">
        <f>_xlfn.STDEV.P(data)</f>
        <v>12.255585461331499</v>
      </c>
      <c r="E22">
        <f>AVERAGE(data)</f>
        <v>66.775000000000006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6115a-2f1e-453c-85f5-bb25065b95b2">
      <Terms xmlns="http://schemas.microsoft.com/office/infopath/2007/PartnerControls"/>
    </lcf76f155ced4ddcb4097134ff3c332f>
    <TaxCatchAll xmlns="128482ec-0431-40d5-ab26-89ea2a4f3cc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EDBBA710E49E488AD034C2604F7D5C" ma:contentTypeVersion="16" ma:contentTypeDescription="Een nieuw document maken." ma:contentTypeScope="" ma:versionID="3c012ed2c7da94a02b6b8e7dd0cf5082">
  <xsd:schema xmlns:xsd="http://www.w3.org/2001/XMLSchema" xmlns:xs="http://www.w3.org/2001/XMLSchema" xmlns:p="http://schemas.microsoft.com/office/2006/metadata/properties" xmlns:ns2="f2b6115a-2f1e-453c-85f5-bb25065b95b2" xmlns:ns3="a1f681a2-1476-4da6-9b34-b04c0230af3c" xmlns:ns4="128482ec-0431-40d5-ab26-89ea2a4f3ccd" targetNamespace="http://schemas.microsoft.com/office/2006/metadata/properties" ma:root="true" ma:fieldsID="08600743991de00ad9ee9c2f83d127fa" ns2:_="" ns3:_="" ns4:_="">
    <xsd:import namespace="f2b6115a-2f1e-453c-85f5-bb25065b95b2"/>
    <xsd:import namespace="a1f681a2-1476-4da6-9b34-b04c0230af3c"/>
    <xsd:import namespace="128482ec-0431-40d5-ab26-89ea2a4f3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6115a-2f1e-453c-85f5-bb25065b9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681a2-1476-4da6-9b34-b04c0230af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040DCA-68F8-4128-8901-CA30EDD8D121}">
  <ds:schemaRefs>
    <ds:schemaRef ds:uri="f2b6115a-2f1e-453c-85f5-bb25065b95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a1f681a2-1476-4da6-9b34-b04c0230af3c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AA9DF11-3495-4A42-85F7-0D18926CB5D5}"/>
</file>

<file path=customXml/itemProps3.xml><?xml version="1.0" encoding="utf-8"?>
<ds:datastoreItem xmlns:ds="http://schemas.openxmlformats.org/officeDocument/2006/customXml" ds:itemID="{EADA285A-9DA0-4BA6-BA00-5A7FAF9D78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data_eieren</vt:lpstr>
      <vt:lpstr>Frequentietabel_eieren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Baert Brian</dc:creator>
  <cp:lastModifiedBy>Baert Brian</cp:lastModifiedBy>
  <dcterms:created xsi:type="dcterms:W3CDTF">2019-10-13T09:49:54Z</dcterms:created>
  <dcterms:modified xsi:type="dcterms:W3CDTF">2019-11-16T08:12:00Z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0x010100B0EDBBA710E49E488AD034C2604F7D5C</vt:lpwstr>
  </property>
</Properties>
</file>