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rch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C12" i="1" s="1"/>
  <c r="N7" i="1"/>
  <c r="N9" i="1" s="1"/>
  <c r="M7" i="1"/>
  <c r="M9" i="1" s="1"/>
  <c r="L7" i="1"/>
  <c r="L10" i="1" s="1"/>
  <c r="C3" i="1"/>
  <c r="C4" i="1" s="1"/>
  <c r="D2" i="1"/>
  <c r="D3" i="1" s="1"/>
  <c r="D4" i="1" l="1"/>
  <c r="M10" i="1"/>
  <c r="N10" i="1"/>
  <c r="L9" i="1"/>
  <c r="E2" i="1"/>
  <c r="F2" i="1" l="1"/>
  <c r="E3" i="1"/>
  <c r="E4" i="1" s="1"/>
  <c r="F3" i="1" l="1"/>
  <c r="F4" i="1" s="1"/>
  <c r="G2" i="1"/>
  <c r="H2" i="1" l="1"/>
  <c r="G3" i="1"/>
  <c r="G4" i="1" s="1"/>
  <c r="H3" i="1" l="1"/>
  <c r="H4" i="1" s="1"/>
  <c r="I2" i="1"/>
  <c r="J2" i="1" l="1"/>
  <c r="I3" i="1"/>
  <c r="I4" i="1"/>
  <c r="J3" i="1" l="1"/>
  <c r="J4" i="1"/>
  <c r="K2" i="1"/>
  <c r="L2" i="1" l="1"/>
  <c r="K3" i="1"/>
  <c r="K4" i="1" s="1"/>
  <c r="L3" i="1" l="1"/>
  <c r="L4" i="1" s="1"/>
  <c r="M2" i="1"/>
  <c r="N2" i="1" l="1"/>
  <c r="M3" i="1"/>
  <c r="M4" i="1" s="1"/>
  <c r="N3" i="1" l="1"/>
  <c r="N4" i="1" s="1"/>
</calcChain>
</file>

<file path=xl/sharedStrings.xml><?xml version="1.0" encoding="utf-8"?>
<sst xmlns="http://schemas.openxmlformats.org/spreadsheetml/2006/main" count="23" uniqueCount="23">
  <si>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</si>
  <si>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</si>
  <si>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</si>
  <si>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</si>
  <si>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</si>
  <si>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</si>
  <si>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</si>
  <si>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</si>
  <si>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</si>
  <si>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</si>
  <si>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</si>
  <si>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</si>
  <si>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Sales</t>
  </si>
  <si>
    <t>Cost of Sales</t>
  </si>
  <si>
    <t>Gross Income</t>
  </si>
  <si>
    <t>Profit/Loss</t>
  </si>
  <si>
    <t>Expenditure</t>
  </si>
  <si>
    <t>Salary</t>
  </si>
  <si>
    <t>Rent</t>
  </si>
  <si>
    <t>Water &amp; Electricity</t>
  </si>
  <si>
    <t>Fibre Internet</t>
  </si>
  <si>
    <t>Total Expenses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</si>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</sst>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Sheet1!$C$2:$N$2</c:f>
              <c:numCache>
                <c:formatCode>General</c:formatCode>
                <c:ptCount val="12"/>
                <c:pt idx="0">
                  <c:v>200000</c:v>
                </c:pt>
                <c:pt idx="1">
                  <c:v>230000</c:v>
                </c:pt>
                <c:pt idx="2">
                  <c:v>264500</c:v>
                </c:pt>
                <c:pt idx="3">
                  <c:v>304175</c:v>
                </c:pt>
                <c:pt idx="4">
                  <c:v>349801.25</c:v>
                </c:pt>
                <c:pt idx="5">
                  <c:v>402271.4375</c:v>
                </c:pt>
                <c:pt idx="6">
                  <c:v>462612.15312500001</c:v>
                </c:pt>
                <c:pt idx="7">
                  <c:v>532003.97609374998</c:v>
                </c:pt>
                <c:pt idx="8">
                  <c:v>611804.57250781253</c:v>
                </c:pt>
                <c:pt idx="9">
                  <c:v>703575.25838398444</c:v>
                </c:pt>
                <c:pt idx="10">
                  <c:v>809111.54714158212</c:v>
                </c:pt>
                <c:pt idx="11">
                  <c:v>930478.27921281941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44CB-A819-3211E5BE17CA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Cost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Sheet1!$C$3:$N$3</c:f>
              <c:numCache>
                <c:formatCode>General</c:formatCode>
                <c:ptCount val="12"/>
                <c:pt idx="0">
                  <c:v>11000</c:v>
                </c:pt>
                <c:pt idx="1">
                  <c:v>12650</c:v>
                </c:pt>
                <c:pt idx="2">
                  <c:v>14547.5</c:v>
                </c:pt>
                <c:pt idx="3">
                  <c:v>16729.625</c:v>
                </c:pt>
                <c:pt idx="4">
                  <c:v>19239.068749999999</c:v>
                </c:pt>
                <c:pt idx="5">
                  <c:v>22124.929062499999</c:v>
                </c:pt>
                <c:pt idx="6">
                  <c:v>25443.668421875002</c:v>
                </c:pt>
                <c:pt idx="7">
                  <c:v>29260.218685156247</c:v>
                </c:pt>
                <c:pt idx="8">
                  <c:v>33649.251487929687</c:v>
                </c:pt>
                <c:pt idx="9">
                  <c:v>38696.639211119145</c:v>
                </c:pt>
                <c:pt idx="10">
                  <c:v>44501.135092787015</c:v>
                </c:pt>
                <c:pt idx="11">
                  <c:v>51176.305356705067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5-44CB-A819-3211E5BE17CA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Gross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189000</c:v>
                </c:pt>
                <c:pt idx="1">
                  <c:v>217350</c:v>
                </c:pt>
                <c:pt idx="2">
                  <c:v>249952.5</c:v>
                </c:pt>
                <c:pt idx="3">
                  <c:v>287445.375</c:v>
                </c:pt>
                <c:pt idx="4">
                  <c:v>330562.18125000002</c:v>
                </c:pt>
                <c:pt idx="5">
                  <c:v>380146.50843749999</c:v>
                </c:pt>
                <c:pt idx="6">
                  <c:v>437168.48470312502</c:v>
                </c:pt>
                <c:pt idx="7">
                  <c:v>502743.75740859372</c:v>
                </c:pt>
                <c:pt idx="8">
                  <c:v>578155.3210198828</c:v>
                </c:pt>
                <c:pt idx="9">
                  <c:v>664878.61917286529</c:v>
                </c:pt>
                <c:pt idx="10">
                  <c:v>764610.41204879514</c:v>
                </c:pt>
                <c:pt idx="11">
                  <c:v>879301.97385611432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5-44CB-A819-3211E5BE17CA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Profit/Loss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Sheet1!$C$5:$N$5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5325-44CB-A819-3211E5BE17CA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Expenditure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325-44CB-A819-3211E5BE17CA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Salary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Sheet1!$C$7:$N$7</c:f>
              <c:numCache>
                <c:formatCode>General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8480</c:v>
                </c:pt>
                <c:pt idx="10">
                  <c:v>8480</c:v>
                </c:pt>
                <c:pt idx="11">
                  <c:v>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5-44CB-A819-3211E5BE17CA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Sheet1!$C$8:$N$8</c:f>
              <c:numCache>
                <c:formatCode>General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5-44CB-A819-3211E5BE17CA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Water &amp; Electricity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Sheet1!$C$9:$N$9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413.4</c:v>
                </c:pt>
                <c:pt idx="10">
                  <c:v>413.4</c:v>
                </c:pt>
                <c:pt idx="11">
                  <c:v>413.4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25-44CB-A819-3211E5BE17CA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Fibre Internet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Sheet1!$C$10:$N$10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416</c:v>
                </c:pt>
                <c:pt idx="7">
                  <c:v>416</c:v>
                </c:pt>
                <c:pt idx="8">
                  <c:v>408</c:v>
                </c:pt>
                <c:pt idx="9">
                  <c:v>432.47999999999996</c:v>
                </c:pt>
                <c:pt idx="10">
                  <c:v>432.47999999999996</c:v>
                </c:pt>
                <c:pt idx="11">
                  <c:v>432.47999999999996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5-44CB-A819-3211E5BE17CA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Fibre Internet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Sheet1!$C$11:$N$11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325-44CB-A819-3211E5BE17CA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Total Expenses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Sheet1!$C$12:$N$12</c:f>
              <c:numCache>
                <c:formatCode>General</c:formatCode>
                <c:ptCount val="12"/>
                <c:pt idx="0">
                  <c:v>26800</c:v>
                </c:pt>
                <c:pt idx="1">
                  <c:v>28450</c:v>
                </c:pt>
                <c:pt idx="2">
                  <c:v>30347.5</c:v>
                </c:pt>
                <c:pt idx="3">
                  <c:v>32529.625</c:v>
                </c:pt>
                <c:pt idx="4">
                  <c:v>35039.068749999999</c:v>
                </c:pt>
                <c:pt idx="5">
                  <c:v>37914.929062499999</c:v>
                </c:pt>
                <c:pt idx="6">
                  <c:v>41249.668421875002</c:v>
                </c:pt>
                <c:pt idx="7">
                  <c:v>45066.218685156244</c:v>
                </c:pt>
                <c:pt idx="8">
                  <c:v>49447.251487929687</c:v>
                </c:pt>
                <c:pt idx="9">
                  <c:v>54542.51921111915</c:v>
                </c:pt>
                <c:pt idx="10">
                  <c:v>60347.01509278702</c:v>
                </c:pt>
                <c:pt idx="11">
                  <c:v>67022.185356705057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4CB-A819-3211E5BE1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6027359"/>
        <c:axId val="1366028191"/>
        <c:axId val="0"/>
      </c:bar3DChart>
      <c:catAx>
        <c:axId val="13660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28191"/>
        <c:crosses val="autoZero"/>
        <c:auto val="1"/>
        <c:lblAlgn val="ctr"/>
        <c:lblOffset val="100"/>
        <c:noMultiLvlLbl val="0"/>
      </c:catAx>
      <c:valAx>
        <c:axId val="13660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0</xdr:row>
      <xdr:rowOff>0</xdr:rowOff>
    </xdr:from>
    <xdr:to>
      <xdr:col>21</xdr:col>
      <xdr:colOff>0</xdr:colOff>
      <xdr:row>14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16" sqref="G16"/>
    </sheetView>
  </sheetViews>
  <sheetFormatPr defaultRowHeight="15" x14ac:dyDescent="0.25"/>
  <sheetData>
    <row r="1" spans="1:14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3" t="s">
        <v>12</v>
      </c>
      <c r="B2" s="3"/>
      <c r="C2" s="4">
        <v>200000</v>
      </c>
      <c r="D2" s="4">
        <f>(15/100 *C2) + C2</f>
        <v>230000</v>
      </c>
      <c r="E2" s="4">
        <f t="shared" ref="E2:N2" si="0">(15/100 *D2) + D2</f>
        <v>264500</v>
      </c>
      <c r="F2" s="4">
        <f t="shared" si="0"/>
        <v>304175</v>
      </c>
      <c r="G2" s="4">
        <f t="shared" si="0"/>
        <v>349801.25</v>
      </c>
      <c r="H2" s="4">
        <f t="shared" si="0"/>
        <v>402271.4375</v>
      </c>
      <c r="I2" s="4">
        <f t="shared" si="0"/>
        <v>462612.15312500001</v>
      </c>
      <c r="J2" s="4">
        <f t="shared" si="0"/>
        <v>532003.97609374998</v>
      </c>
      <c r="K2" s="4">
        <f t="shared" si="0"/>
        <v>611804.57250781253</v>
      </c>
      <c r="L2" s="4">
        <f t="shared" si="0"/>
        <v>703575.25838398444</v>
      </c>
      <c r="M2" s="4">
        <f t="shared" si="0"/>
        <v>809111.54714158212</v>
      </c>
      <c r="N2" s="4">
        <f t="shared" si="0"/>
        <v>930478.27921281941</v>
      </c>
    </row>
    <row r="3" spans="1:14" x14ac:dyDescent="0.25">
      <c r="A3" s="3" t="s">
        <v>13</v>
      </c>
      <c r="B3" s="3"/>
      <c r="C3" s="5">
        <f>(5.5/100*C2)</f>
        <v>11000</v>
      </c>
      <c r="D3" s="5">
        <f t="shared" ref="D3:N3" si="1">(5.5/100*D2)</f>
        <v>12650</v>
      </c>
      <c r="E3" s="5">
        <f t="shared" si="1"/>
        <v>14547.5</v>
      </c>
      <c r="F3" s="5">
        <f t="shared" si="1"/>
        <v>16729.625</v>
      </c>
      <c r="G3" s="5">
        <f t="shared" si="1"/>
        <v>19239.068749999999</v>
      </c>
      <c r="H3" s="5">
        <f t="shared" si="1"/>
        <v>22124.929062499999</v>
      </c>
      <c r="I3" s="5">
        <f t="shared" si="1"/>
        <v>25443.668421875002</v>
      </c>
      <c r="J3" s="5">
        <f t="shared" si="1"/>
        <v>29260.218685156247</v>
      </c>
      <c r="K3" s="5">
        <f t="shared" si="1"/>
        <v>33649.251487929687</v>
      </c>
      <c r="L3" s="5">
        <f t="shared" si="1"/>
        <v>38696.639211119145</v>
      </c>
      <c r="M3" s="5">
        <f t="shared" si="1"/>
        <v>44501.135092787015</v>
      </c>
      <c r="N3" s="5">
        <f t="shared" si="1"/>
        <v>51176.305356705067</v>
      </c>
    </row>
    <row r="4" spans="1:14" x14ac:dyDescent="0.25">
      <c r="A4" s="3" t="s">
        <v>14</v>
      </c>
      <c r="B4" s="3"/>
      <c r="C4" s="4">
        <f>C2 - C3</f>
        <v>189000</v>
      </c>
      <c r="D4" s="4">
        <f t="shared" ref="D4:N4" si="2">D2 - D3</f>
        <v>217350</v>
      </c>
      <c r="E4" s="4">
        <f t="shared" si="2"/>
        <v>249952.5</v>
      </c>
      <c r="F4" s="4">
        <f t="shared" si="2"/>
        <v>287445.375</v>
      </c>
      <c r="G4" s="4">
        <f t="shared" si="2"/>
        <v>330562.18125000002</v>
      </c>
      <c r="H4" s="4">
        <f t="shared" si="2"/>
        <v>380146.50843749999</v>
      </c>
      <c r="I4" s="4">
        <f t="shared" si="2"/>
        <v>437168.48470312502</v>
      </c>
      <c r="J4" s="4">
        <f t="shared" si="2"/>
        <v>502743.75740859372</v>
      </c>
      <c r="K4" s="4">
        <f t="shared" si="2"/>
        <v>578155.3210198828</v>
      </c>
      <c r="L4" s="4">
        <f t="shared" si="2"/>
        <v>664878.61917286529</v>
      </c>
      <c r="M4" s="4">
        <f t="shared" si="2"/>
        <v>764610.41204879514</v>
      </c>
      <c r="N4" s="4">
        <f t="shared" si="2"/>
        <v>879301.97385611432</v>
      </c>
    </row>
    <row r="5" spans="1:14" x14ac:dyDescent="0.25">
      <c r="A5" s="3" t="s">
        <v>15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6" t="s">
        <v>16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7" t="s">
        <v>17</v>
      </c>
      <c r="B7" s="7"/>
      <c r="C7" s="4">
        <v>8000</v>
      </c>
      <c r="D7" s="4">
        <v>8000</v>
      </c>
      <c r="E7" s="4">
        <v>8000</v>
      </c>
      <c r="F7" s="4">
        <v>8000</v>
      </c>
      <c r="G7" s="4">
        <v>8000</v>
      </c>
      <c r="H7" s="4">
        <v>8000</v>
      </c>
      <c r="I7" s="4">
        <v>8000</v>
      </c>
      <c r="J7" s="4">
        <v>8000</v>
      </c>
      <c r="K7" s="4">
        <v>8000</v>
      </c>
      <c r="L7" s="4">
        <f t="shared" ref="L7:N7" si="3">6/100*D7+ D7</f>
        <v>8480</v>
      </c>
      <c r="M7" s="4">
        <f t="shared" si="3"/>
        <v>8480</v>
      </c>
      <c r="N7" s="4">
        <f t="shared" si="3"/>
        <v>8480</v>
      </c>
    </row>
    <row r="8" spans="1:14" x14ac:dyDescent="0.25">
      <c r="A8" s="7" t="s">
        <v>18</v>
      </c>
      <c r="B8" s="7"/>
      <c r="C8" s="4">
        <v>15000</v>
      </c>
      <c r="D8" s="4">
        <v>15000</v>
      </c>
      <c r="E8" s="4">
        <v>15000</v>
      </c>
      <c r="F8" s="4">
        <v>15000</v>
      </c>
      <c r="G8" s="4">
        <v>15000</v>
      </c>
      <c r="H8" s="4">
        <v>15000</v>
      </c>
      <c r="I8" s="4">
        <v>15000</v>
      </c>
      <c r="J8" s="4">
        <v>15000</v>
      </c>
      <c r="K8" s="4">
        <v>15000</v>
      </c>
      <c r="L8" s="4">
        <v>15000</v>
      </c>
      <c r="M8" s="4">
        <v>15000</v>
      </c>
      <c r="N8" s="4">
        <v>15000</v>
      </c>
    </row>
    <row r="9" spans="1:14" x14ac:dyDescent="0.25">
      <c r="A9" s="7" t="s">
        <v>19</v>
      </c>
      <c r="B9" s="7"/>
      <c r="C9" s="4">
        <f>5/100 * C7</f>
        <v>400</v>
      </c>
      <c r="D9" s="4">
        <f t="shared" ref="D9:G9" si="4">5/100 * D7</f>
        <v>400</v>
      </c>
      <c r="E9" s="4">
        <f t="shared" si="4"/>
        <v>400</v>
      </c>
      <c r="F9" s="4">
        <f t="shared" si="4"/>
        <v>400</v>
      </c>
      <c r="G9" s="4">
        <f t="shared" si="4"/>
        <v>400</v>
      </c>
      <c r="H9" s="4">
        <f>(5/100 * H7) - (2.5/100 * (5/100 * H7))</f>
        <v>390</v>
      </c>
      <c r="I9" s="4">
        <f t="shared" ref="I9:N9" si="5">(5/100 * I7) - (2.5/100 * (5/100 * I7))</f>
        <v>390</v>
      </c>
      <c r="J9" s="4">
        <f t="shared" si="5"/>
        <v>390</v>
      </c>
      <c r="K9" s="4">
        <f t="shared" si="5"/>
        <v>390</v>
      </c>
      <c r="L9" s="4">
        <f t="shared" si="5"/>
        <v>413.4</v>
      </c>
      <c r="M9" s="4">
        <f t="shared" si="5"/>
        <v>413.4</v>
      </c>
      <c r="N9" s="4">
        <f t="shared" si="5"/>
        <v>413.4</v>
      </c>
    </row>
    <row r="10" spans="1:14" x14ac:dyDescent="0.25">
      <c r="A10" s="7" t="s">
        <v>20</v>
      </c>
      <c r="B10" s="7"/>
      <c r="C10" s="4">
        <f>5/100 * C7</f>
        <v>400</v>
      </c>
      <c r="D10" s="4">
        <f>5/100 * D7</f>
        <v>400</v>
      </c>
      <c r="E10" s="4">
        <f>5/100 * E7</f>
        <v>400</v>
      </c>
      <c r="F10" s="4">
        <f>5/100 * F7</f>
        <v>400</v>
      </c>
      <c r="G10" s="4">
        <f>5/100 * G7</f>
        <v>400</v>
      </c>
      <c r="H10" s="4">
        <f>5/100 * H7</f>
        <v>400</v>
      </c>
      <c r="I10" s="4">
        <f>(5/100 * I7) + (4/100 * (5/100 * I7) )</f>
        <v>416</v>
      </c>
      <c r="J10" s="4">
        <f>(5/100 * J7) + (4/100 * (5/100 * J7) )</f>
        <v>416</v>
      </c>
      <c r="K10" s="4">
        <f>(5/100 * K7) + (4/100 * (5/100 * K7)) - (2/100 * (5/100 * K7))</f>
        <v>408</v>
      </c>
      <c r="L10" s="4">
        <f t="shared" ref="L10:N10" si="6">(5/100 * L7) + (4/100 * (5/100 * L7)) - (2/100 * (5/100 * L7))</f>
        <v>432.47999999999996</v>
      </c>
      <c r="M10" s="4">
        <f t="shared" si="6"/>
        <v>432.47999999999996</v>
      </c>
      <c r="N10" s="4">
        <f t="shared" si="6"/>
        <v>432.47999999999996</v>
      </c>
    </row>
    <row r="11" spans="1:14" x14ac:dyDescent="0.25">
      <c r="A11" s="1"/>
      <c r="B11" s="1"/>
    </row>
    <row r="12" spans="1:14" x14ac:dyDescent="0.25">
      <c r="A12" s="7" t="s">
        <v>21</v>
      </c>
      <c r="B12" s="7"/>
      <c r="C12">
        <f>C3 + C8 + C9 +C10</f>
        <v>26800</v>
      </c>
      <c r="D12">
        <f t="shared" ref="D12:N12" si="7">D3 + D8 + D9 +D10</f>
        <v>28450</v>
      </c>
      <c r="E12">
        <f t="shared" si="7"/>
        <v>30347.5</v>
      </c>
      <c r="F12">
        <f t="shared" si="7"/>
        <v>32529.625</v>
      </c>
      <c r="G12">
        <f t="shared" si="7"/>
        <v>35039.068749999999</v>
      </c>
      <c r="H12">
        <f t="shared" si="7"/>
        <v>37914.929062499999</v>
      </c>
      <c r="I12">
        <f t="shared" si="7"/>
        <v>41249.668421875002</v>
      </c>
      <c r="J12">
        <f t="shared" si="7"/>
        <v>45066.218685156244</v>
      </c>
      <c r="K12">
        <f t="shared" si="7"/>
        <v>49447.251487929687</v>
      </c>
      <c r="L12">
        <f t="shared" si="7"/>
        <v>54542.51921111915</v>
      </c>
      <c r="M12">
        <f t="shared" si="7"/>
        <v>60347.01509278702</v>
      </c>
      <c r="N12">
        <f t="shared" si="7"/>
        <v>67022.185356705057</v>
      </c>
    </row>
    <row r="17" spans="10:10" x14ac:dyDescent="0.25">
      <c r="J17" s="8" t="s">
        <v>22</v>
      </c>
    </row>
  </sheetData>
  <mergeCells count="12">
    <mergeCell ref="A11:B11"/>
    <mergeCell ref="A12:B12"/>
    <mergeCell ref="A7:B7"/>
    <mergeCell ref="A8:B8"/>
    <mergeCell ref="A9:B9"/>
    <mergeCell ref="A10:B10"/>
    <mergeCell ref="A1:B1"/>
    <mergeCell ref="A2:B2"/>
    <mergeCell ref="A3:B3"/>
    <mergeCell ref="A4:B4"/>
    <mergeCell ref="A5:B5"/>
    <mergeCell ref="A6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2024-03-10T15:14:36Z</dcterms:created>
  <dcterms:modified xsi:type="dcterms:W3CDTF">2024-03-10T16:14:56Z</dcterms:modified>
</cp:coreProperties>
</file>