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1840" windowHeight="13740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24519"/>
  <pivotCaches>
    <pivotCache cacheId="0" r:id="rId10"/>
    <pivotCache cacheId="1" r:id="rId11"/>
  </pivotCaches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0" i="11"/>
  <c r="AM51"/>
  <c r="AM52"/>
  <c r="AM53"/>
  <c r="AM54"/>
  <c r="S51"/>
  <c r="S52"/>
  <c r="S53"/>
  <c r="C53" s="1"/>
  <c r="D53" s="1"/>
  <c r="E53" s="1"/>
  <c r="F53" s="1"/>
  <c r="G53" s="1"/>
  <c r="H53" s="1"/>
  <c r="I53" s="1"/>
  <c r="J53" s="1"/>
  <c r="K53" s="1"/>
  <c r="L53" s="1"/>
  <c r="M53" s="1"/>
  <c r="N53" s="1"/>
  <c r="O53" s="1"/>
  <c r="P53" s="1"/>
  <c r="Q53" s="1"/>
  <c r="R53" s="1"/>
  <c r="S54"/>
  <c r="C54" s="1"/>
  <c r="D54" s="1"/>
  <c r="E54" s="1"/>
  <c r="F54" s="1"/>
  <c r="G54" s="1"/>
  <c r="H54" s="1"/>
  <c r="I54" s="1"/>
  <c r="J54" s="1"/>
  <c r="K54" s="1"/>
  <c r="L54" s="1"/>
  <c r="M54" s="1"/>
  <c r="N54" s="1"/>
  <c r="O54" s="1"/>
  <c r="P54" s="1"/>
  <c r="Q54" s="1"/>
  <c r="R54" s="1"/>
  <c r="B55"/>
  <c r="T53"/>
  <c r="U53" s="1"/>
  <c r="V53" s="1"/>
  <c r="W53" s="1"/>
  <c r="X53" s="1"/>
  <c r="Y53" s="1"/>
  <c r="Z53" s="1"/>
  <c r="AA53" s="1"/>
  <c r="AB53" s="1"/>
  <c r="AC53" s="1"/>
  <c r="AD53" s="1"/>
  <c r="AE53" s="1"/>
  <c r="AF53" s="1"/>
  <c r="AG53" s="1"/>
  <c r="AH53" s="1"/>
  <c r="AI53" s="1"/>
  <c r="AJ53" s="1"/>
  <c r="AK53" s="1"/>
  <c r="AL53" s="1"/>
  <c r="C52"/>
  <c r="D52" s="1"/>
  <c r="E52" s="1"/>
  <c r="F52" s="1"/>
  <c r="G52" s="1"/>
  <c r="H52" s="1"/>
  <c r="I52" s="1"/>
  <c r="J52" s="1"/>
  <c r="K52" s="1"/>
  <c r="L52" s="1"/>
  <c r="M52" s="1"/>
  <c r="N52" s="1"/>
  <c r="O52" s="1"/>
  <c r="P52" s="1"/>
  <c r="Q52" s="1"/>
  <c r="R52" s="1"/>
  <c r="S55"/>
  <c r="AM50"/>
  <c r="S50"/>
  <c r="T50" s="1"/>
  <c r="E50"/>
  <c r="D50"/>
  <c r="B46"/>
  <c r="AM45"/>
  <c r="S45"/>
  <c r="T45" s="1"/>
  <c r="U45" s="1"/>
  <c r="V45" s="1"/>
  <c r="W45" s="1"/>
  <c r="X45" s="1"/>
  <c r="Y45" s="1"/>
  <c r="Z45" s="1"/>
  <c r="AA45" s="1"/>
  <c r="AB45" s="1"/>
  <c r="AC45" s="1"/>
  <c r="AD45" s="1"/>
  <c r="AE45" s="1"/>
  <c r="AF45" s="1"/>
  <c r="AG45" s="1"/>
  <c r="AH45" s="1"/>
  <c r="AI45" s="1"/>
  <c r="AJ45" s="1"/>
  <c r="AK45" s="1"/>
  <c r="AL45" s="1"/>
  <c r="AM44"/>
  <c r="S44"/>
  <c r="T44" s="1"/>
  <c r="U44" s="1"/>
  <c r="V44" s="1"/>
  <c r="W44" s="1"/>
  <c r="X44" s="1"/>
  <c r="Y44" s="1"/>
  <c r="Z44" s="1"/>
  <c r="AA44" s="1"/>
  <c r="AB44" s="1"/>
  <c r="AC44" s="1"/>
  <c r="AD44" s="1"/>
  <c r="AE44" s="1"/>
  <c r="AF44" s="1"/>
  <c r="AG44" s="1"/>
  <c r="AH44" s="1"/>
  <c r="AI44" s="1"/>
  <c r="AJ44" s="1"/>
  <c r="AK44" s="1"/>
  <c r="AL44" s="1"/>
  <c r="C44"/>
  <c r="D44" s="1"/>
  <c r="E44" s="1"/>
  <c r="F44" s="1"/>
  <c r="G44" s="1"/>
  <c r="H44" s="1"/>
  <c r="I44" s="1"/>
  <c r="J44" s="1"/>
  <c r="K44" s="1"/>
  <c r="L44" s="1"/>
  <c r="M44" s="1"/>
  <c r="N44" s="1"/>
  <c r="O44" s="1"/>
  <c r="P44" s="1"/>
  <c r="Q44" s="1"/>
  <c r="R44" s="1"/>
  <c r="AM43"/>
  <c r="S43"/>
  <c r="C43"/>
  <c r="D43" s="1"/>
  <c r="E43" s="1"/>
  <c r="F43" s="1"/>
  <c r="G43" s="1"/>
  <c r="H43" s="1"/>
  <c r="I43" s="1"/>
  <c r="J43" s="1"/>
  <c r="K43" s="1"/>
  <c r="L43" s="1"/>
  <c r="M43" s="1"/>
  <c r="N43" s="1"/>
  <c r="O43" s="1"/>
  <c r="P43" s="1"/>
  <c r="Q43" s="1"/>
  <c r="R43" s="1"/>
  <c r="AM42"/>
  <c r="S42"/>
  <c r="C42" s="1"/>
  <c r="D42" s="1"/>
  <c r="E42" s="1"/>
  <c r="F42" s="1"/>
  <c r="G42" s="1"/>
  <c r="H42" s="1"/>
  <c r="I42" s="1"/>
  <c r="J42" s="1"/>
  <c r="K42" s="1"/>
  <c r="L42" s="1"/>
  <c r="M42" s="1"/>
  <c r="N42" s="1"/>
  <c r="O42" s="1"/>
  <c r="P42" s="1"/>
  <c r="Q42" s="1"/>
  <c r="R42" s="1"/>
  <c r="AM41"/>
  <c r="S41"/>
  <c r="S46" s="1"/>
  <c r="B37"/>
  <c r="AM36"/>
  <c r="S36"/>
  <c r="T36" s="1"/>
  <c r="U36" s="1"/>
  <c r="V36" s="1"/>
  <c r="W36" s="1"/>
  <c r="X36" s="1"/>
  <c r="Y36" s="1"/>
  <c r="Z36" s="1"/>
  <c r="AA36" s="1"/>
  <c r="AB36" s="1"/>
  <c r="AC36" s="1"/>
  <c r="AD36" s="1"/>
  <c r="AE36" s="1"/>
  <c r="AF36" s="1"/>
  <c r="AG36" s="1"/>
  <c r="AH36" s="1"/>
  <c r="AI36" s="1"/>
  <c r="AJ36" s="1"/>
  <c r="AK36" s="1"/>
  <c r="AL36" s="1"/>
  <c r="C36"/>
  <c r="D36" s="1"/>
  <c r="E36" s="1"/>
  <c r="F36" s="1"/>
  <c r="G36" s="1"/>
  <c r="H36" s="1"/>
  <c r="I36" s="1"/>
  <c r="J36" s="1"/>
  <c r="K36" s="1"/>
  <c r="L36" s="1"/>
  <c r="M36" s="1"/>
  <c r="N36" s="1"/>
  <c r="O36" s="1"/>
  <c r="P36" s="1"/>
  <c r="Q36" s="1"/>
  <c r="R36" s="1"/>
  <c r="AM35"/>
  <c r="S35"/>
  <c r="T35" s="1"/>
  <c r="U35" s="1"/>
  <c r="V35" s="1"/>
  <c r="W35" s="1"/>
  <c r="X35" s="1"/>
  <c r="Y35" s="1"/>
  <c r="Z35" s="1"/>
  <c r="AA35" s="1"/>
  <c r="AB35" s="1"/>
  <c r="AC35" s="1"/>
  <c r="AD35" s="1"/>
  <c r="AE35" s="1"/>
  <c r="AF35" s="1"/>
  <c r="AG35" s="1"/>
  <c r="AH35" s="1"/>
  <c r="AI35" s="1"/>
  <c r="AJ35" s="1"/>
  <c r="AK35" s="1"/>
  <c r="AL35" s="1"/>
  <c r="C35"/>
  <c r="D35" s="1"/>
  <c r="E35" s="1"/>
  <c r="F35" s="1"/>
  <c r="G35" s="1"/>
  <c r="H35" s="1"/>
  <c r="I35" s="1"/>
  <c r="J35" s="1"/>
  <c r="K35" s="1"/>
  <c r="L35" s="1"/>
  <c r="M35" s="1"/>
  <c r="N35" s="1"/>
  <c r="O35" s="1"/>
  <c r="P35" s="1"/>
  <c r="Q35" s="1"/>
  <c r="R35" s="1"/>
  <c r="AM34"/>
  <c r="S34"/>
  <c r="T34" s="1"/>
  <c r="U34" s="1"/>
  <c r="V34" s="1"/>
  <c r="W34" s="1"/>
  <c r="X34" s="1"/>
  <c r="Y34" s="1"/>
  <c r="Z34" s="1"/>
  <c r="AA34" s="1"/>
  <c r="AB34" s="1"/>
  <c r="AC34" s="1"/>
  <c r="AD34" s="1"/>
  <c r="AE34" s="1"/>
  <c r="AF34" s="1"/>
  <c r="AG34" s="1"/>
  <c r="AH34" s="1"/>
  <c r="AI34" s="1"/>
  <c r="AJ34" s="1"/>
  <c r="AK34" s="1"/>
  <c r="AL34" s="1"/>
  <c r="AM33"/>
  <c r="S33"/>
  <c r="C33" s="1"/>
  <c r="D33" s="1"/>
  <c r="E33" s="1"/>
  <c r="F33" s="1"/>
  <c r="G33" s="1"/>
  <c r="H33" s="1"/>
  <c r="I33" s="1"/>
  <c r="J33" s="1"/>
  <c r="K33" s="1"/>
  <c r="L33" s="1"/>
  <c r="M33" s="1"/>
  <c r="N33" s="1"/>
  <c r="O33" s="1"/>
  <c r="P33" s="1"/>
  <c r="Q33" s="1"/>
  <c r="R33" s="1"/>
  <c r="AM32"/>
  <c r="AM37" s="1"/>
  <c r="S32"/>
  <c r="C32"/>
  <c r="B28"/>
  <c r="AM27"/>
  <c r="T27" s="1"/>
  <c r="U27" s="1"/>
  <c r="V27" s="1"/>
  <c r="W27" s="1"/>
  <c r="X27" s="1"/>
  <c r="Y27" s="1"/>
  <c r="Z27" s="1"/>
  <c r="AA27" s="1"/>
  <c r="AB27" s="1"/>
  <c r="AC27" s="1"/>
  <c r="AD27" s="1"/>
  <c r="AE27" s="1"/>
  <c r="AF27" s="1"/>
  <c r="AG27" s="1"/>
  <c r="AH27" s="1"/>
  <c r="AI27" s="1"/>
  <c r="AJ27" s="1"/>
  <c r="AK27" s="1"/>
  <c r="AL27" s="1"/>
  <c r="S27"/>
  <c r="C27"/>
  <c r="D27" s="1"/>
  <c r="E27" s="1"/>
  <c r="F27" s="1"/>
  <c r="G27" s="1"/>
  <c r="H27" s="1"/>
  <c r="I27" s="1"/>
  <c r="J27" s="1"/>
  <c r="K27" s="1"/>
  <c r="L27" s="1"/>
  <c r="M27" s="1"/>
  <c r="N27" s="1"/>
  <c r="O27" s="1"/>
  <c r="P27" s="1"/>
  <c r="Q27" s="1"/>
  <c r="R27" s="1"/>
  <c r="AM26"/>
  <c r="T26" s="1"/>
  <c r="U26" s="1"/>
  <c r="V26" s="1"/>
  <c r="W26" s="1"/>
  <c r="X26" s="1"/>
  <c r="Y26" s="1"/>
  <c r="Z26" s="1"/>
  <c r="AA26" s="1"/>
  <c r="AB26" s="1"/>
  <c r="AC26" s="1"/>
  <c r="AD26" s="1"/>
  <c r="AE26" s="1"/>
  <c r="AF26" s="1"/>
  <c r="AG26" s="1"/>
  <c r="AH26" s="1"/>
  <c r="AI26" s="1"/>
  <c r="AJ26" s="1"/>
  <c r="AK26" s="1"/>
  <c r="AL26" s="1"/>
  <c r="S26"/>
  <c r="C26" s="1"/>
  <c r="D26" s="1"/>
  <c r="E26" s="1"/>
  <c r="F26" s="1"/>
  <c r="G26" s="1"/>
  <c r="H26" s="1"/>
  <c r="I26" s="1"/>
  <c r="J26" s="1"/>
  <c r="K26" s="1"/>
  <c r="L26" s="1"/>
  <c r="M26" s="1"/>
  <c r="N26" s="1"/>
  <c r="O26" s="1"/>
  <c r="P26" s="1"/>
  <c r="Q26" s="1"/>
  <c r="R26" s="1"/>
  <c r="AM25"/>
  <c r="T25"/>
  <c r="U25" s="1"/>
  <c r="V25" s="1"/>
  <c r="W25" s="1"/>
  <c r="X25" s="1"/>
  <c r="Y25" s="1"/>
  <c r="Z25" s="1"/>
  <c r="AA25" s="1"/>
  <c r="AB25" s="1"/>
  <c r="AC25" s="1"/>
  <c r="AD25" s="1"/>
  <c r="AE25" s="1"/>
  <c r="AF25" s="1"/>
  <c r="AG25" s="1"/>
  <c r="AH25" s="1"/>
  <c r="AI25" s="1"/>
  <c r="AJ25" s="1"/>
  <c r="AK25" s="1"/>
  <c r="AL25" s="1"/>
  <c r="S25"/>
  <c r="C25"/>
  <c r="D25" s="1"/>
  <c r="E25" s="1"/>
  <c r="F25" s="1"/>
  <c r="G25" s="1"/>
  <c r="H25" s="1"/>
  <c r="I25" s="1"/>
  <c r="J25" s="1"/>
  <c r="K25" s="1"/>
  <c r="L25" s="1"/>
  <c r="M25" s="1"/>
  <c r="N25" s="1"/>
  <c r="O25" s="1"/>
  <c r="P25" s="1"/>
  <c r="Q25" s="1"/>
  <c r="R25" s="1"/>
  <c r="AM24"/>
  <c r="S24"/>
  <c r="C24"/>
  <c r="D24" s="1"/>
  <c r="E24" s="1"/>
  <c r="F24" s="1"/>
  <c r="G24" s="1"/>
  <c r="H24" s="1"/>
  <c r="I24" s="1"/>
  <c r="J24" s="1"/>
  <c r="K24" s="1"/>
  <c r="L24" s="1"/>
  <c r="M24" s="1"/>
  <c r="N24" s="1"/>
  <c r="O24" s="1"/>
  <c r="P24" s="1"/>
  <c r="Q24" s="1"/>
  <c r="R24" s="1"/>
  <c r="AM23"/>
  <c r="S23"/>
  <c r="C23"/>
  <c r="B19"/>
  <c r="AM18"/>
  <c r="S18"/>
  <c r="AM17"/>
  <c r="S17"/>
  <c r="T17" s="1"/>
  <c r="U17" s="1"/>
  <c r="V17" s="1"/>
  <c r="W17" s="1"/>
  <c r="X17" s="1"/>
  <c r="Y17" s="1"/>
  <c r="Z17" s="1"/>
  <c r="AA17" s="1"/>
  <c r="AB17" s="1"/>
  <c r="AC17" s="1"/>
  <c r="AD17" s="1"/>
  <c r="AE17" s="1"/>
  <c r="AF17" s="1"/>
  <c r="AG17" s="1"/>
  <c r="AH17" s="1"/>
  <c r="AI17" s="1"/>
  <c r="AJ17" s="1"/>
  <c r="AK17" s="1"/>
  <c r="AL17" s="1"/>
  <c r="AM16"/>
  <c r="S16"/>
  <c r="T16" s="1"/>
  <c r="U16" s="1"/>
  <c r="V16" s="1"/>
  <c r="W16" s="1"/>
  <c r="X16" s="1"/>
  <c r="Y16" s="1"/>
  <c r="Z16" s="1"/>
  <c r="AA16" s="1"/>
  <c r="AB16" s="1"/>
  <c r="AC16" s="1"/>
  <c r="AD16" s="1"/>
  <c r="AE16" s="1"/>
  <c r="AF16" s="1"/>
  <c r="AG16" s="1"/>
  <c r="AH16" s="1"/>
  <c r="AI16" s="1"/>
  <c r="AJ16" s="1"/>
  <c r="AK16" s="1"/>
  <c r="AL16" s="1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AM15"/>
  <c r="S15"/>
  <c r="T15" s="1"/>
  <c r="U15" s="1"/>
  <c r="V15" s="1"/>
  <c r="W15" s="1"/>
  <c r="X15" s="1"/>
  <c r="Y15" s="1"/>
  <c r="Z15" s="1"/>
  <c r="AA15" s="1"/>
  <c r="AB15" s="1"/>
  <c r="AC15" s="1"/>
  <c r="AD15" s="1"/>
  <c r="AE15" s="1"/>
  <c r="AF15" s="1"/>
  <c r="AG15" s="1"/>
  <c r="AH15" s="1"/>
  <c r="AI15" s="1"/>
  <c r="AJ15" s="1"/>
  <c r="AK15" s="1"/>
  <c r="AL15" s="1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AM14"/>
  <c r="S14"/>
  <c r="AM9"/>
  <c r="AL9"/>
  <c r="AK9"/>
  <c r="AJ9"/>
  <c r="AI9"/>
  <c r="AH9"/>
  <c r="AE9"/>
  <c r="AD9"/>
  <c r="AC9"/>
  <c r="AB9"/>
  <c r="AA9"/>
  <c r="Z9"/>
  <c r="W9"/>
  <c r="V9"/>
  <c r="U9"/>
  <c r="T9"/>
  <c r="S9"/>
  <c r="R9"/>
  <c r="O9"/>
  <c r="N9"/>
  <c r="M9"/>
  <c r="L9"/>
  <c r="K9"/>
  <c r="J9"/>
  <c r="G9"/>
  <c r="F9"/>
  <c r="E9"/>
  <c r="E10" s="1"/>
  <c r="D9"/>
  <c r="C9"/>
  <c r="B9"/>
  <c r="AM51" i="8"/>
  <c r="AM52"/>
  <c r="AM53"/>
  <c r="AM54"/>
  <c r="AM50"/>
  <c r="S51"/>
  <c r="S52"/>
  <c r="S53"/>
  <c r="S54"/>
  <c r="S50"/>
  <c r="AM42"/>
  <c r="AM43"/>
  <c r="AM44"/>
  <c r="AM45"/>
  <c r="AM41"/>
  <c r="S42"/>
  <c r="S43"/>
  <c r="S44"/>
  <c r="S45"/>
  <c r="S41"/>
  <c r="AM33"/>
  <c r="AM34"/>
  <c r="AM35"/>
  <c r="AM36"/>
  <c r="AM32"/>
  <c r="S33"/>
  <c r="S34"/>
  <c r="S35"/>
  <c r="S36"/>
  <c r="S32"/>
  <c r="AM24"/>
  <c r="AM25"/>
  <c r="AM26"/>
  <c r="AM27"/>
  <c r="AM23"/>
  <c r="S24"/>
  <c r="S25"/>
  <c r="S26"/>
  <c r="S27"/>
  <c r="S23"/>
  <c r="T51" i="11" l="1"/>
  <c r="U51" s="1"/>
  <c r="V51" s="1"/>
  <c r="W51" s="1"/>
  <c r="X51" s="1"/>
  <c r="Y51" s="1"/>
  <c r="Z51" s="1"/>
  <c r="AA51" s="1"/>
  <c r="AB51" s="1"/>
  <c r="AC51" s="1"/>
  <c r="AD51" s="1"/>
  <c r="AE51" s="1"/>
  <c r="AF51" s="1"/>
  <c r="AG51" s="1"/>
  <c r="AH51" s="1"/>
  <c r="AI51" s="1"/>
  <c r="AJ51" s="1"/>
  <c r="AK51" s="1"/>
  <c r="AL51" s="1"/>
  <c r="C51"/>
  <c r="C55" s="1"/>
  <c r="T54"/>
  <c r="U54" s="1"/>
  <c r="V54" s="1"/>
  <c r="W54" s="1"/>
  <c r="X54" s="1"/>
  <c r="Y54" s="1"/>
  <c r="Z54" s="1"/>
  <c r="AA54" s="1"/>
  <c r="AB54" s="1"/>
  <c r="AC54" s="1"/>
  <c r="AD54" s="1"/>
  <c r="AE54" s="1"/>
  <c r="AF54" s="1"/>
  <c r="AG54" s="1"/>
  <c r="AH54" s="1"/>
  <c r="AI54" s="1"/>
  <c r="AJ54" s="1"/>
  <c r="AK54" s="1"/>
  <c r="AL54" s="1"/>
  <c r="D51"/>
  <c r="E51" s="1"/>
  <c r="F51" s="1"/>
  <c r="G51" s="1"/>
  <c r="H51" s="1"/>
  <c r="I51" s="1"/>
  <c r="J51" s="1"/>
  <c r="K51" s="1"/>
  <c r="L51" s="1"/>
  <c r="M51" s="1"/>
  <c r="N51" s="1"/>
  <c r="O51" s="1"/>
  <c r="P51" s="1"/>
  <c r="Q51" s="1"/>
  <c r="R51" s="1"/>
  <c r="AM55"/>
  <c r="B10"/>
  <c r="F10"/>
  <c r="AM46"/>
  <c r="T43"/>
  <c r="U43" s="1"/>
  <c r="V43" s="1"/>
  <c r="W43" s="1"/>
  <c r="X43" s="1"/>
  <c r="Y43" s="1"/>
  <c r="Z43" s="1"/>
  <c r="AA43" s="1"/>
  <c r="AB43" s="1"/>
  <c r="AC43" s="1"/>
  <c r="AD43" s="1"/>
  <c r="AE43" s="1"/>
  <c r="AF43" s="1"/>
  <c r="AG43" s="1"/>
  <c r="AH43" s="1"/>
  <c r="AI43" s="1"/>
  <c r="AJ43" s="1"/>
  <c r="AK43" s="1"/>
  <c r="AL43" s="1"/>
  <c r="C45"/>
  <c r="D45" s="1"/>
  <c r="E45" s="1"/>
  <c r="F45" s="1"/>
  <c r="G45" s="1"/>
  <c r="H45" s="1"/>
  <c r="I45" s="1"/>
  <c r="J45" s="1"/>
  <c r="K45" s="1"/>
  <c r="L45" s="1"/>
  <c r="M45" s="1"/>
  <c r="N45" s="1"/>
  <c r="O45" s="1"/>
  <c r="P45" s="1"/>
  <c r="Q45" s="1"/>
  <c r="R45" s="1"/>
  <c r="C41"/>
  <c r="T42"/>
  <c r="U42" s="1"/>
  <c r="V42" s="1"/>
  <c r="W42" s="1"/>
  <c r="X42" s="1"/>
  <c r="Y42" s="1"/>
  <c r="Z42" s="1"/>
  <c r="AA42" s="1"/>
  <c r="AB42" s="1"/>
  <c r="AC42" s="1"/>
  <c r="AD42" s="1"/>
  <c r="AE42" s="1"/>
  <c r="AF42" s="1"/>
  <c r="AG42" s="1"/>
  <c r="AH42" s="1"/>
  <c r="AI42" s="1"/>
  <c r="AJ42" s="1"/>
  <c r="AK42" s="1"/>
  <c r="AL42" s="1"/>
  <c r="C34"/>
  <c r="D34" s="1"/>
  <c r="E34" s="1"/>
  <c r="F34" s="1"/>
  <c r="G34" s="1"/>
  <c r="H34" s="1"/>
  <c r="I34" s="1"/>
  <c r="J34" s="1"/>
  <c r="K34" s="1"/>
  <c r="L34" s="1"/>
  <c r="M34" s="1"/>
  <c r="N34" s="1"/>
  <c r="O34" s="1"/>
  <c r="P34" s="1"/>
  <c r="Q34" s="1"/>
  <c r="R34" s="1"/>
  <c r="D10"/>
  <c r="S28"/>
  <c r="T23"/>
  <c r="C28"/>
  <c r="D23"/>
  <c r="E23" s="1"/>
  <c r="C10"/>
  <c r="G10"/>
  <c r="AM19"/>
  <c r="T18"/>
  <c r="U18" s="1"/>
  <c r="V18" s="1"/>
  <c r="W18" s="1"/>
  <c r="X18" s="1"/>
  <c r="Y18" s="1"/>
  <c r="Z18" s="1"/>
  <c r="AA18" s="1"/>
  <c r="AB18" s="1"/>
  <c r="AC18" s="1"/>
  <c r="AD18" s="1"/>
  <c r="AE18" s="1"/>
  <c r="AF18" s="1"/>
  <c r="AG18" s="1"/>
  <c r="AH18" s="1"/>
  <c r="AI18" s="1"/>
  <c r="AJ18" s="1"/>
  <c r="AK18" s="1"/>
  <c r="AL18" s="1"/>
  <c r="T14"/>
  <c r="S19"/>
  <c r="C18"/>
  <c r="D18" s="1"/>
  <c r="E18" s="1"/>
  <c r="F18" s="1"/>
  <c r="G18" s="1"/>
  <c r="H18" s="1"/>
  <c r="I18" s="1"/>
  <c r="J18" s="1"/>
  <c r="K18" s="1"/>
  <c r="L18" s="1"/>
  <c r="M18" s="1"/>
  <c r="N18" s="1"/>
  <c r="O18" s="1"/>
  <c r="P18" s="1"/>
  <c r="Q18" s="1"/>
  <c r="R18" s="1"/>
  <c r="C17"/>
  <c r="D17" s="1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AM28"/>
  <c r="S37"/>
  <c r="T32"/>
  <c r="C14"/>
  <c r="U23"/>
  <c r="T28"/>
  <c r="C37"/>
  <c r="D32"/>
  <c r="T24"/>
  <c r="U24" s="1"/>
  <c r="V24" s="1"/>
  <c r="W24" s="1"/>
  <c r="X24" s="1"/>
  <c r="Y24" s="1"/>
  <c r="Z24" s="1"/>
  <c r="AA24" s="1"/>
  <c r="AB24" s="1"/>
  <c r="AC24" s="1"/>
  <c r="AD24" s="1"/>
  <c r="AE24" s="1"/>
  <c r="AF24" s="1"/>
  <c r="AG24" s="1"/>
  <c r="AH24" s="1"/>
  <c r="AI24" s="1"/>
  <c r="AJ24" s="1"/>
  <c r="AK24" s="1"/>
  <c r="AL24" s="1"/>
  <c r="T41"/>
  <c r="U50"/>
  <c r="F50"/>
  <c r="T33"/>
  <c r="U33" s="1"/>
  <c r="V33" s="1"/>
  <c r="W33" s="1"/>
  <c r="X33" s="1"/>
  <c r="Y33" s="1"/>
  <c r="Z33" s="1"/>
  <c r="AA33" s="1"/>
  <c r="AB33" s="1"/>
  <c r="AC33" s="1"/>
  <c r="AD33" s="1"/>
  <c r="AE33" s="1"/>
  <c r="AF33" s="1"/>
  <c r="AG33" s="1"/>
  <c r="AH33" s="1"/>
  <c r="AI33" s="1"/>
  <c r="AJ33" s="1"/>
  <c r="AK33" s="1"/>
  <c r="AL33" s="1"/>
  <c r="T52"/>
  <c r="U52" s="1"/>
  <c r="V52" s="1"/>
  <c r="W52" s="1"/>
  <c r="X52" s="1"/>
  <c r="Y52" s="1"/>
  <c r="Z52" s="1"/>
  <c r="AA52" s="1"/>
  <c r="AB52" s="1"/>
  <c r="AC52" s="1"/>
  <c r="AD52" s="1"/>
  <c r="AE52" s="1"/>
  <c r="AF52" s="1"/>
  <c r="AG52" s="1"/>
  <c r="AH52" s="1"/>
  <c r="AI52" s="1"/>
  <c r="AJ52" s="1"/>
  <c r="AK52" s="1"/>
  <c r="AL52" s="1"/>
  <c r="E55" l="1"/>
  <c r="D55"/>
  <c r="T55"/>
  <c r="C46"/>
  <c r="D41"/>
  <c r="D28"/>
  <c r="F55"/>
  <c r="G50"/>
  <c r="T46"/>
  <c r="U41"/>
  <c r="D14"/>
  <c r="C19"/>
  <c r="U55"/>
  <c r="V50"/>
  <c r="D37"/>
  <c r="E32"/>
  <c r="U28"/>
  <c r="V23"/>
  <c r="T37"/>
  <c r="U32"/>
  <c r="E28"/>
  <c r="F23"/>
  <c r="U14"/>
  <c r="T19"/>
  <c r="D46" l="1"/>
  <c r="E41"/>
  <c r="E14"/>
  <c r="D19"/>
  <c r="F28"/>
  <c r="G23"/>
  <c r="W23"/>
  <c r="V28"/>
  <c r="V55"/>
  <c r="W50"/>
  <c r="U46"/>
  <c r="V41"/>
  <c r="U19"/>
  <c r="V14"/>
  <c r="U37"/>
  <c r="V32"/>
  <c r="E37"/>
  <c r="F32"/>
  <c r="H50"/>
  <c r="G55"/>
  <c r="E46" l="1"/>
  <c r="F41"/>
  <c r="W32"/>
  <c r="V37"/>
  <c r="V19"/>
  <c r="W14"/>
  <c r="X50"/>
  <c r="W55"/>
  <c r="G28"/>
  <c r="H23"/>
  <c r="H55"/>
  <c r="I50"/>
  <c r="F37"/>
  <c r="G32"/>
  <c r="V46"/>
  <c r="W41"/>
  <c r="W28"/>
  <c r="X23"/>
  <c r="E19"/>
  <c r="F14"/>
  <c r="F46" l="1"/>
  <c r="G41"/>
  <c r="Y23"/>
  <c r="X28"/>
  <c r="I55"/>
  <c r="J50"/>
  <c r="X55"/>
  <c r="Y50"/>
  <c r="W37"/>
  <c r="X32"/>
  <c r="F19"/>
  <c r="G14"/>
  <c r="W46"/>
  <c r="X41"/>
  <c r="G37"/>
  <c r="H32"/>
  <c r="I23"/>
  <c r="H28"/>
  <c r="X14"/>
  <c r="W19"/>
  <c r="G46" l="1"/>
  <c r="H41"/>
  <c r="X46"/>
  <c r="Y41"/>
  <c r="X37"/>
  <c r="Y32"/>
  <c r="J55"/>
  <c r="K50"/>
  <c r="H37"/>
  <c r="I32"/>
  <c r="H14"/>
  <c r="G19"/>
  <c r="Y55"/>
  <c r="Z50"/>
  <c r="X19"/>
  <c r="Y14"/>
  <c r="I28"/>
  <c r="J23"/>
  <c r="Y28"/>
  <c r="Z23"/>
  <c r="H46" l="1"/>
  <c r="I41"/>
  <c r="Z28"/>
  <c r="AA23"/>
  <c r="Z14"/>
  <c r="Y19"/>
  <c r="Z55"/>
  <c r="AA50"/>
  <c r="J32"/>
  <c r="I37"/>
  <c r="Z32"/>
  <c r="Y37"/>
  <c r="J28"/>
  <c r="K23"/>
  <c r="L50"/>
  <c r="K55"/>
  <c r="Y46"/>
  <c r="Z41"/>
  <c r="H19"/>
  <c r="I14"/>
  <c r="I46" l="1"/>
  <c r="J41"/>
  <c r="Z37"/>
  <c r="AA32"/>
  <c r="K28"/>
  <c r="L23"/>
  <c r="L55"/>
  <c r="M50"/>
  <c r="J37"/>
  <c r="K32"/>
  <c r="Z19"/>
  <c r="AA14"/>
  <c r="J14"/>
  <c r="I19"/>
  <c r="Z46"/>
  <c r="AA41"/>
  <c r="AB50"/>
  <c r="AA55"/>
  <c r="AA28"/>
  <c r="AB23"/>
  <c r="J46" l="1"/>
  <c r="K41"/>
  <c r="AC23"/>
  <c r="AB28"/>
  <c r="K37"/>
  <c r="L32"/>
  <c r="M23"/>
  <c r="L28"/>
  <c r="J19"/>
  <c r="K14"/>
  <c r="AA46"/>
  <c r="AB41"/>
  <c r="AB14"/>
  <c r="AA19"/>
  <c r="M55"/>
  <c r="N50"/>
  <c r="AA37"/>
  <c r="AB32"/>
  <c r="AB55"/>
  <c r="AC50"/>
  <c r="L41" l="1"/>
  <c r="K46"/>
  <c r="N23"/>
  <c r="M28"/>
  <c r="AB37"/>
  <c r="AC32"/>
  <c r="L14"/>
  <c r="K19"/>
  <c r="M32"/>
  <c r="L37"/>
  <c r="AB19"/>
  <c r="AC14"/>
  <c r="AD23"/>
  <c r="AC28"/>
  <c r="AC55"/>
  <c r="AD50"/>
  <c r="N55"/>
  <c r="O50"/>
  <c r="AB46"/>
  <c r="AC41"/>
  <c r="M41" l="1"/>
  <c r="L46"/>
  <c r="AC46"/>
  <c r="AD41"/>
  <c r="AD55"/>
  <c r="AE50"/>
  <c r="AC19"/>
  <c r="AD14"/>
  <c r="M14"/>
  <c r="L19"/>
  <c r="N28"/>
  <c r="O23"/>
  <c r="P50"/>
  <c r="O55"/>
  <c r="AC37"/>
  <c r="AD32"/>
  <c r="AD28"/>
  <c r="AE23"/>
  <c r="M37"/>
  <c r="N32"/>
  <c r="N41" l="1"/>
  <c r="M46"/>
  <c r="M19"/>
  <c r="N14"/>
  <c r="AE28"/>
  <c r="AF23"/>
  <c r="O28"/>
  <c r="P23"/>
  <c r="AD19"/>
  <c r="AE14"/>
  <c r="AD46"/>
  <c r="AE41"/>
  <c r="P55"/>
  <c r="Q50"/>
  <c r="O32"/>
  <c r="N37"/>
  <c r="AD37"/>
  <c r="AE32"/>
  <c r="AF50"/>
  <c r="AE55"/>
  <c r="N46" l="1"/>
  <c r="O41"/>
  <c r="AE46"/>
  <c r="AF41"/>
  <c r="Q23"/>
  <c r="P28"/>
  <c r="N19"/>
  <c r="O14"/>
  <c r="O37"/>
  <c r="P32"/>
  <c r="AE37"/>
  <c r="AF32"/>
  <c r="Q55"/>
  <c r="R50"/>
  <c r="R55" s="1"/>
  <c r="AF14"/>
  <c r="AE19"/>
  <c r="AG23"/>
  <c r="AF28"/>
  <c r="AF55"/>
  <c r="AG50"/>
  <c r="O46" l="1"/>
  <c r="P41"/>
  <c r="AG55"/>
  <c r="AH50"/>
  <c r="AF37"/>
  <c r="AG32"/>
  <c r="P14"/>
  <c r="O19"/>
  <c r="AF46"/>
  <c r="AG41"/>
  <c r="AF19"/>
  <c r="AG14"/>
  <c r="P37"/>
  <c r="Q32"/>
  <c r="AH23"/>
  <c r="AG28"/>
  <c r="Q28"/>
  <c r="R23"/>
  <c r="R28" s="1"/>
  <c r="P46" l="1"/>
  <c r="Q41"/>
  <c r="R32"/>
  <c r="R37" s="1"/>
  <c r="Q37"/>
  <c r="AG46"/>
  <c r="AH41"/>
  <c r="AH32"/>
  <c r="AG37"/>
  <c r="AI23"/>
  <c r="AH28"/>
  <c r="AG19"/>
  <c r="AH14"/>
  <c r="AH55"/>
  <c r="AI50"/>
  <c r="P19"/>
  <c r="Q14"/>
  <c r="Q46" l="1"/>
  <c r="R41"/>
  <c r="R46" s="1"/>
  <c r="AH46"/>
  <c r="AI41"/>
  <c r="AI28"/>
  <c r="AJ23"/>
  <c r="R14"/>
  <c r="R19" s="1"/>
  <c r="Q19"/>
  <c r="AH19"/>
  <c r="AI14"/>
  <c r="AJ50"/>
  <c r="AI55"/>
  <c r="AH37"/>
  <c r="AI32"/>
  <c r="AI46" l="1"/>
  <c r="AJ41"/>
  <c r="AI37"/>
  <c r="AJ32"/>
  <c r="AJ14"/>
  <c r="AI19"/>
  <c r="AK23"/>
  <c r="AJ28"/>
  <c r="AJ55"/>
  <c r="AK50"/>
  <c r="AK55" l="1"/>
  <c r="AL50"/>
  <c r="AL55" s="1"/>
  <c r="AJ46"/>
  <c r="AK41"/>
  <c r="AJ37"/>
  <c r="AK32"/>
  <c r="AK28"/>
  <c r="AL23"/>
  <c r="AL28" s="1"/>
  <c r="AK14"/>
  <c r="AJ19"/>
  <c r="AK37" l="1"/>
  <c r="AL32"/>
  <c r="AL37" s="1"/>
  <c r="AK46"/>
  <c r="AL41"/>
  <c r="AL46" s="1"/>
  <c r="AK19"/>
  <c r="AL14"/>
  <c r="AL19" s="1"/>
  <c r="B55" i="8" l="1"/>
  <c r="T50"/>
  <c r="C50"/>
  <c r="D50" s="1"/>
  <c r="E50" s="1"/>
  <c r="B46"/>
  <c r="T41"/>
  <c r="U41" s="1"/>
  <c r="C41"/>
  <c r="D41" s="1"/>
  <c r="E41" s="1"/>
  <c r="C51" s="1"/>
  <c r="B37"/>
  <c r="C32"/>
  <c r="C23"/>
  <c r="B28"/>
  <c r="T27"/>
  <c r="U27" s="1"/>
  <c r="V27" s="1"/>
  <c r="W27" s="1"/>
  <c r="X27" s="1"/>
  <c r="Y27" s="1"/>
  <c r="Z27" s="1"/>
  <c r="AA27" s="1"/>
  <c r="AB27" s="1"/>
  <c r="AC27" s="1"/>
  <c r="AD27" s="1"/>
  <c r="AE27" s="1"/>
  <c r="AF27" s="1"/>
  <c r="AG27" s="1"/>
  <c r="AH27" s="1"/>
  <c r="AI27" s="1"/>
  <c r="AJ27" s="1"/>
  <c r="AK27" s="1"/>
  <c r="AL27" s="1"/>
  <c r="C27"/>
  <c r="D27" s="1"/>
  <c r="E27" s="1"/>
  <c r="F27" s="1"/>
  <c r="G27" s="1"/>
  <c r="H27" s="1"/>
  <c r="I27" s="1"/>
  <c r="J27" s="1"/>
  <c r="K27" s="1"/>
  <c r="L27" s="1"/>
  <c r="M27" s="1"/>
  <c r="N27" s="1"/>
  <c r="O27" s="1"/>
  <c r="P27" s="1"/>
  <c r="Q27" s="1"/>
  <c r="R27" s="1"/>
  <c r="T26"/>
  <c r="U26" s="1"/>
  <c r="V26" s="1"/>
  <c r="W26" s="1"/>
  <c r="X26" s="1"/>
  <c r="Y26" s="1"/>
  <c r="Z26" s="1"/>
  <c r="AA26" s="1"/>
  <c r="AB26" s="1"/>
  <c r="AC26" s="1"/>
  <c r="AD26" s="1"/>
  <c r="AE26" s="1"/>
  <c r="AF26" s="1"/>
  <c r="AG26" s="1"/>
  <c r="AH26" s="1"/>
  <c r="AI26" s="1"/>
  <c r="AJ26" s="1"/>
  <c r="AK26" s="1"/>
  <c r="AL26" s="1"/>
  <c r="C26"/>
  <c r="D26" s="1"/>
  <c r="E26" s="1"/>
  <c r="F26" s="1"/>
  <c r="G26" s="1"/>
  <c r="H26" s="1"/>
  <c r="I26" s="1"/>
  <c r="J26" s="1"/>
  <c r="K26" s="1"/>
  <c r="L26" s="1"/>
  <c r="M26" s="1"/>
  <c r="N26" s="1"/>
  <c r="O26" s="1"/>
  <c r="P26" s="1"/>
  <c r="Q26" s="1"/>
  <c r="R26" s="1"/>
  <c r="T25"/>
  <c r="U25" s="1"/>
  <c r="V25" s="1"/>
  <c r="W25" s="1"/>
  <c r="X25" s="1"/>
  <c r="Y25" s="1"/>
  <c r="Z25" s="1"/>
  <c r="AA25" s="1"/>
  <c r="AB25" s="1"/>
  <c r="AC25" s="1"/>
  <c r="AD25" s="1"/>
  <c r="AE25" s="1"/>
  <c r="AF25" s="1"/>
  <c r="AG25" s="1"/>
  <c r="AH25" s="1"/>
  <c r="AI25" s="1"/>
  <c r="AJ25" s="1"/>
  <c r="AK25" s="1"/>
  <c r="AL25" s="1"/>
  <c r="C25"/>
  <c r="D25" s="1"/>
  <c r="E25" s="1"/>
  <c r="F25" s="1"/>
  <c r="G25" s="1"/>
  <c r="H25" s="1"/>
  <c r="I25" s="1"/>
  <c r="J25" s="1"/>
  <c r="K25" s="1"/>
  <c r="L25" s="1"/>
  <c r="M25" s="1"/>
  <c r="N25" s="1"/>
  <c r="O25" s="1"/>
  <c r="P25" s="1"/>
  <c r="Q25" s="1"/>
  <c r="R25" s="1"/>
  <c r="T24"/>
  <c r="U24" s="1"/>
  <c r="V24" s="1"/>
  <c r="W24" s="1"/>
  <c r="X24" s="1"/>
  <c r="Y24" s="1"/>
  <c r="Z24" s="1"/>
  <c r="AA24" s="1"/>
  <c r="AB24" s="1"/>
  <c r="AC24" s="1"/>
  <c r="AD24" s="1"/>
  <c r="AE24" s="1"/>
  <c r="AF24" s="1"/>
  <c r="AG24" s="1"/>
  <c r="AH24" s="1"/>
  <c r="AI24" s="1"/>
  <c r="AJ24" s="1"/>
  <c r="AK24" s="1"/>
  <c r="AL24" s="1"/>
  <c r="C24"/>
  <c r="D24" s="1"/>
  <c r="E24" s="1"/>
  <c r="AM28"/>
  <c r="S28"/>
  <c r="AI9"/>
  <c r="AJ9"/>
  <c r="AK9"/>
  <c r="AL9"/>
  <c r="F10" s="1"/>
  <c r="AM9"/>
  <c r="AH9"/>
  <c r="AA9"/>
  <c r="AB9"/>
  <c r="AC9"/>
  <c r="AD9"/>
  <c r="AE9"/>
  <c r="Z9"/>
  <c r="S9"/>
  <c r="C10" s="1"/>
  <c r="T9"/>
  <c r="D10" s="1"/>
  <c r="U9"/>
  <c r="E10" s="1"/>
  <c r="V9"/>
  <c r="W9"/>
  <c r="G10" s="1"/>
  <c r="R9"/>
  <c r="B10" s="1"/>
  <c r="K9"/>
  <c r="L9"/>
  <c r="M9"/>
  <c r="N9"/>
  <c r="O9"/>
  <c r="J9"/>
  <c r="C9"/>
  <c r="D9"/>
  <c r="E9"/>
  <c r="F9"/>
  <c r="G9"/>
  <c r="B9"/>
  <c r="U14"/>
  <c r="U19" s="1"/>
  <c r="V14"/>
  <c r="W14" s="1"/>
  <c r="X14" s="1"/>
  <c r="U15"/>
  <c r="V15"/>
  <c r="W15"/>
  <c r="X15"/>
  <c r="Y15" s="1"/>
  <c r="Z15" s="1"/>
  <c r="AA15" s="1"/>
  <c r="AB15" s="1"/>
  <c r="AC15" s="1"/>
  <c r="AD15" s="1"/>
  <c r="AE15" s="1"/>
  <c r="AF15" s="1"/>
  <c r="AG15" s="1"/>
  <c r="AH15" s="1"/>
  <c r="AI15" s="1"/>
  <c r="AJ15" s="1"/>
  <c r="AK15" s="1"/>
  <c r="AL15" s="1"/>
  <c r="U16"/>
  <c r="V16"/>
  <c r="W16" s="1"/>
  <c r="X16" s="1"/>
  <c r="Y16" s="1"/>
  <c r="Z16" s="1"/>
  <c r="AA16" s="1"/>
  <c r="AB16" s="1"/>
  <c r="AC16" s="1"/>
  <c r="AD16" s="1"/>
  <c r="AE16" s="1"/>
  <c r="AF16" s="1"/>
  <c r="AG16" s="1"/>
  <c r="AH16" s="1"/>
  <c r="AI16" s="1"/>
  <c r="AJ16" s="1"/>
  <c r="AK16" s="1"/>
  <c r="AL16" s="1"/>
  <c r="U17"/>
  <c r="V17"/>
  <c r="W17"/>
  <c r="X17"/>
  <c r="Y17" s="1"/>
  <c r="Z17" s="1"/>
  <c r="AA17" s="1"/>
  <c r="AB17" s="1"/>
  <c r="AC17" s="1"/>
  <c r="AD17" s="1"/>
  <c r="AE17" s="1"/>
  <c r="AF17" s="1"/>
  <c r="AG17" s="1"/>
  <c r="AH17" s="1"/>
  <c r="AI17" s="1"/>
  <c r="AJ17" s="1"/>
  <c r="AK17" s="1"/>
  <c r="AL17" s="1"/>
  <c r="U18"/>
  <c r="V18"/>
  <c r="W18" s="1"/>
  <c r="X18" s="1"/>
  <c r="Y18" s="1"/>
  <c r="Z18" s="1"/>
  <c r="AA18" s="1"/>
  <c r="AB18" s="1"/>
  <c r="AC18" s="1"/>
  <c r="AD18" s="1"/>
  <c r="AE18" s="1"/>
  <c r="AF18" s="1"/>
  <c r="AG18" s="1"/>
  <c r="AH18" s="1"/>
  <c r="AI18" s="1"/>
  <c r="AJ18" s="1"/>
  <c r="AK18" s="1"/>
  <c r="AL18" s="1"/>
  <c r="T15"/>
  <c r="T16"/>
  <c r="T17"/>
  <c r="T18"/>
  <c r="T14"/>
  <c r="C15"/>
  <c r="C19" s="1"/>
  <c r="D15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C16"/>
  <c r="D16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C17"/>
  <c r="D17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C18"/>
  <c r="D18"/>
  <c r="E18" s="1"/>
  <c r="F18" s="1"/>
  <c r="G18" s="1"/>
  <c r="H18" s="1"/>
  <c r="I18" s="1"/>
  <c r="J18" s="1"/>
  <c r="K18" s="1"/>
  <c r="L18" s="1"/>
  <c r="M18" s="1"/>
  <c r="N18" s="1"/>
  <c r="O18" s="1"/>
  <c r="P18" s="1"/>
  <c r="Q18" s="1"/>
  <c r="R18" s="1"/>
  <c r="D14"/>
  <c r="E14"/>
  <c r="F14" s="1"/>
  <c r="C14"/>
  <c r="S19"/>
  <c r="W19"/>
  <c r="AM19"/>
  <c r="B19"/>
  <c r="AM15"/>
  <c r="AM16"/>
  <c r="AM17"/>
  <c r="AM18"/>
  <c r="AM14"/>
  <c r="S18"/>
  <c r="S15"/>
  <c r="S16"/>
  <c r="S17"/>
  <c r="S14"/>
  <c r="T36" l="1"/>
  <c r="U36" s="1"/>
  <c r="V36" s="1"/>
  <c r="W36" s="1"/>
  <c r="X36" s="1"/>
  <c r="Y36" s="1"/>
  <c r="Z36" s="1"/>
  <c r="AA36" s="1"/>
  <c r="AB36" s="1"/>
  <c r="AC36" s="1"/>
  <c r="AD36" s="1"/>
  <c r="AE36" s="1"/>
  <c r="AF36" s="1"/>
  <c r="AG36" s="1"/>
  <c r="AH36" s="1"/>
  <c r="AI36" s="1"/>
  <c r="AJ36" s="1"/>
  <c r="AK36" s="1"/>
  <c r="AL36" s="1"/>
  <c r="C35"/>
  <c r="D35" s="1"/>
  <c r="E35" s="1"/>
  <c r="F35" s="1"/>
  <c r="G35" s="1"/>
  <c r="F24"/>
  <c r="G24" s="1"/>
  <c r="C28"/>
  <c r="F50"/>
  <c r="U50"/>
  <c r="D51"/>
  <c r="E51" s="1"/>
  <c r="F51" s="1"/>
  <c r="G51" s="1"/>
  <c r="H51" s="1"/>
  <c r="I51" s="1"/>
  <c r="J51" s="1"/>
  <c r="K51" s="1"/>
  <c r="L51" s="1"/>
  <c r="M51" s="1"/>
  <c r="N51" s="1"/>
  <c r="O51" s="1"/>
  <c r="P51" s="1"/>
  <c r="Q51" s="1"/>
  <c r="R51" s="1"/>
  <c r="F41"/>
  <c r="V41"/>
  <c r="T35"/>
  <c r="U35" s="1"/>
  <c r="V35" s="1"/>
  <c r="W35" s="1"/>
  <c r="X35" s="1"/>
  <c r="Y35" s="1"/>
  <c r="Z35" s="1"/>
  <c r="AA35" s="1"/>
  <c r="AB35" s="1"/>
  <c r="AC35" s="1"/>
  <c r="AD35" s="1"/>
  <c r="AE35" s="1"/>
  <c r="AF35" s="1"/>
  <c r="AG35" s="1"/>
  <c r="AH35" s="1"/>
  <c r="AI35" s="1"/>
  <c r="AJ35" s="1"/>
  <c r="AK35" s="1"/>
  <c r="AL35" s="1"/>
  <c r="D32"/>
  <c r="T32"/>
  <c r="D23"/>
  <c r="T23"/>
  <c r="X19"/>
  <c r="Y14"/>
  <c r="V19"/>
  <c r="T19"/>
  <c r="D19"/>
  <c r="G14"/>
  <c r="F19"/>
  <c r="E19"/>
  <c r="C7" i="7"/>
  <c r="D7"/>
  <c r="E7"/>
  <c r="F7"/>
  <c r="G7"/>
  <c r="B7"/>
  <c r="C36" i="8" l="1"/>
  <c r="D36" s="1"/>
  <c r="E36" s="1"/>
  <c r="F36" s="1"/>
  <c r="G36" s="1"/>
  <c r="H36" s="1"/>
  <c r="I36" s="1"/>
  <c r="J36" s="1"/>
  <c r="K36" s="1"/>
  <c r="L36" s="1"/>
  <c r="M36" s="1"/>
  <c r="N36" s="1"/>
  <c r="O36" s="1"/>
  <c r="P36" s="1"/>
  <c r="Q36" s="1"/>
  <c r="R36" s="1"/>
  <c r="C45"/>
  <c r="D45" s="1"/>
  <c r="E45" s="1"/>
  <c r="F45" s="1"/>
  <c r="G45" s="1"/>
  <c r="H45" s="1"/>
  <c r="I45" s="1"/>
  <c r="J45" s="1"/>
  <c r="K45" s="1"/>
  <c r="L45" s="1"/>
  <c r="M45" s="1"/>
  <c r="N45" s="1"/>
  <c r="O45" s="1"/>
  <c r="P45" s="1"/>
  <c r="Q45" s="1"/>
  <c r="R45" s="1"/>
  <c r="H35"/>
  <c r="I35" s="1"/>
  <c r="J35" s="1"/>
  <c r="K35" s="1"/>
  <c r="L35" s="1"/>
  <c r="M35" s="1"/>
  <c r="N35" s="1"/>
  <c r="O35" s="1"/>
  <c r="P35" s="1"/>
  <c r="Q35" s="1"/>
  <c r="R35" s="1"/>
  <c r="T45"/>
  <c r="U45" s="1"/>
  <c r="V45" s="1"/>
  <c r="W45" s="1"/>
  <c r="X45" s="1"/>
  <c r="Y45" s="1"/>
  <c r="Z45" s="1"/>
  <c r="AA45" s="1"/>
  <c r="AB45" s="1"/>
  <c r="AC45" s="1"/>
  <c r="AD45" s="1"/>
  <c r="AE45" s="1"/>
  <c r="AF45" s="1"/>
  <c r="AG45" s="1"/>
  <c r="AH45" s="1"/>
  <c r="AI45" s="1"/>
  <c r="AJ45" s="1"/>
  <c r="AK45" s="1"/>
  <c r="AL45" s="1"/>
  <c r="C34"/>
  <c r="D34" s="1"/>
  <c r="E34" s="1"/>
  <c r="H24"/>
  <c r="I24" s="1"/>
  <c r="J24" s="1"/>
  <c r="K24" s="1"/>
  <c r="L24" s="1"/>
  <c r="M24" s="1"/>
  <c r="N24" s="1"/>
  <c r="O24" s="1"/>
  <c r="P24" s="1"/>
  <c r="Q24" s="1"/>
  <c r="R24" s="1"/>
  <c r="T34"/>
  <c r="U34" s="1"/>
  <c r="V34" s="1"/>
  <c r="W34" s="1"/>
  <c r="X34" s="1"/>
  <c r="Y34" s="1"/>
  <c r="Z34" s="1"/>
  <c r="AA34" s="1"/>
  <c r="AB34" s="1"/>
  <c r="AC34" s="1"/>
  <c r="AD34" s="1"/>
  <c r="AE34" s="1"/>
  <c r="AF34" s="1"/>
  <c r="AG34" s="1"/>
  <c r="AH34" s="1"/>
  <c r="AI34" s="1"/>
  <c r="AJ34" s="1"/>
  <c r="AK34" s="1"/>
  <c r="AL34" s="1"/>
  <c r="V50"/>
  <c r="G50"/>
  <c r="G41"/>
  <c r="T51" s="1"/>
  <c r="U51" s="1"/>
  <c r="V51" s="1"/>
  <c r="W51" s="1"/>
  <c r="X51" s="1"/>
  <c r="Y51" s="1"/>
  <c r="Z51" s="1"/>
  <c r="AA51" s="1"/>
  <c r="AB51" s="1"/>
  <c r="AC51" s="1"/>
  <c r="AD51" s="1"/>
  <c r="AE51" s="1"/>
  <c r="AF51" s="1"/>
  <c r="AG51" s="1"/>
  <c r="AH51" s="1"/>
  <c r="AI51" s="1"/>
  <c r="AJ51" s="1"/>
  <c r="AK51" s="1"/>
  <c r="AL51" s="1"/>
  <c r="W41"/>
  <c r="U32"/>
  <c r="E32"/>
  <c r="U23"/>
  <c r="T28"/>
  <c r="E23"/>
  <c r="D28"/>
  <c r="Y19"/>
  <c r="Z14"/>
  <c r="H14"/>
  <c r="G19"/>
  <c r="C42" l="1"/>
  <c r="D42" s="1"/>
  <c r="E42" s="1"/>
  <c r="F34"/>
  <c r="G34" s="1"/>
  <c r="C33"/>
  <c r="S37"/>
  <c r="W50"/>
  <c r="H50"/>
  <c r="X41"/>
  <c r="H41"/>
  <c r="F32"/>
  <c r="V32"/>
  <c r="U28"/>
  <c r="V23"/>
  <c r="E28"/>
  <c r="F23"/>
  <c r="AA14"/>
  <c r="Z19"/>
  <c r="I14"/>
  <c r="H19"/>
  <c r="F42" l="1"/>
  <c r="G42" s="1"/>
  <c r="C44"/>
  <c r="D44" s="1"/>
  <c r="E44" s="1"/>
  <c r="H34"/>
  <c r="I34" s="1"/>
  <c r="J34" s="1"/>
  <c r="K34" s="1"/>
  <c r="L34" s="1"/>
  <c r="M34" s="1"/>
  <c r="N34" s="1"/>
  <c r="O34" s="1"/>
  <c r="P34" s="1"/>
  <c r="Q34" s="1"/>
  <c r="R34" s="1"/>
  <c r="T44"/>
  <c r="U44" s="1"/>
  <c r="V44" s="1"/>
  <c r="W44" s="1"/>
  <c r="X44" s="1"/>
  <c r="Y44" s="1"/>
  <c r="Z44" s="1"/>
  <c r="AA44" s="1"/>
  <c r="AB44" s="1"/>
  <c r="AC44" s="1"/>
  <c r="AD44" s="1"/>
  <c r="AE44" s="1"/>
  <c r="AF44" s="1"/>
  <c r="AG44" s="1"/>
  <c r="AH44" s="1"/>
  <c r="AI44" s="1"/>
  <c r="AJ44" s="1"/>
  <c r="AK44" s="1"/>
  <c r="AL44" s="1"/>
  <c r="D33"/>
  <c r="C37"/>
  <c r="X50"/>
  <c r="I50"/>
  <c r="Y41"/>
  <c r="I41"/>
  <c r="W32"/>
  <c r="G32"/>
  <c r="T42" s="1"/>
  <c r="U42" s="1"/>
  <c r="V42" s="1"/>
  <c r="W42" s="1"/>
  <c r="X42" s="1"/>
  <c r="Y42" s="1"/>
  <c r="Z42" s="1"/>
  <c r="AA42" s="1"/>
  <c r="AB42" s="1"/>
  <c r="AC42" s="1"/>
  <c r="AD42" s="1"/>
  <c r="AE42" s="1"/>
  <c r="AF42" s="1"/>
  <c r="AG42" s="1"/>
  <c r="AH42" s="1"/>
  <c r="AI42" s="1"/>
  <c r="AJ42" s="1"/>
  <c r="AK42" s="1"/>
  <c r="AL42" s="1"/>
  <c r="V28"/>
  <c r="W23"/>
  <c r="F28"/>
  <c r="G23"/>
  <c r="AB14"/>
  <c r="AA19"/>
  <c r="J14"/>
  <c r="I19"/>
  <c r="C52" l="1"/>
  <c r="D52" s="1"/>
  <c r="E52" s="1"/>
  <c r="F52" s="1"/>
  <c r="G52" s="1"/>
  <c r="H52" s="1"/>
  <c r="I52" s="1"/>
  <c r="J52" s="1"/>
  <c r="K52" s="1"/>
  <c r="L52" s="1"/>
  <c r="M52" s="1"/>
  <c r="N52" s="1"/>
  <c r="O52" s="1"/>
  <c r="P52" s="1"/>
  <c r="Q52" s="1"/>
  <c r="R52" s="1"/>
  <c r="H42"/>
  <c r="I42" s="1"/>
  <c r="J42" s="1"/>
  <c r="K42" s="1"/>
  <c r="L42" s="1"/>
  <c r="M42" s="1"/>
  <c r="N42" s="1"/>
  <c r="O42" s="1"/>
  <c r="P42" s="1"/>
  <c r="Q42" s="1"/>
  <c r="R42" s="1"/>
  <c r="T52"/>
  <c r="U52" s="1"/>
  <c r="V52" s="1"/>
  <c r="W52" s="1"/>
  <c r="X52" s="1"/>
  <c r="Y52" s="1"/>
  <c r="Z52" s="1"/>
  <c r="AA52" s="1"/>
  <c r="AB52" s="1"/>
  <c r="AC52" s="1"/>
  <c r="AD52" s="1"/>
  <c r="AE52" s="1"/>
  <c r="AF52" s="1"/>
  <c r="AG52" s="1"/>
  <c r="AH52" s="1"/>
  <c r="AI52" s="1"/>
  <c r="AJ52" s="1"/>
  <c r="AK52" s="1"/>
  <c r="AL52" s="1"/>
  <c r="F44"/>
  <c r="G44" s="1"/>
  <c r="AM37"/>
  <c r="T33"/>
  <c r="E33"/>
  <c r="D37"/>
  <c r="J50"/>
  <c r="Y50"/>
  <c r="Z41"/>
  <c r="J41"/>
  <c r="H32"/>
  <c r="X32"/>
  <c r="G28"/>
  <c r="H23"/>
  <c r="W28"/>
  <c r="X23"/>
  <c r="AB19"/>
  <c r="AC14"/>
  <c r="K14"/>
  <c r="J19"/>
  <c r="F33" l="1"/>
  <c r="E37"/>
  <c r="H44"/>
  <c r="I44" s="1"/>
  <c r="J44" s="1"/>
  <c r="K44" s="1"/>
  <c r="L44" s="1"/>
  <c r="M44" s="1"/>
  <c r="N44" s="1"/>
  <c r="O44" s="1"/>
  <c r="P44" s="1"/>
  <c r="Q44" s="1"/>
  <c r="R44" s="1"/>
  <c r="T54"/>
  <c r="U54" s="1"/>
  <c r="V54" s="1"/>
  <c r="W54" s="1"/>
  <c r="X54" s="1"/>
  <c r="Y54" s="1"/>
  <c r="Z54" s="1"/>
  <c r="AA54" s="1"/>
  <c r="AB54" s="1"/>
  <c r="AC54" s="1"/>
  <c r="AD54" s="1"/>
  <c r="AE54" s="1"/>
  <c r="AF54" s="1"/>
  <c r="AG54" s="1"/>
  <c r="AH54" s="1"/>
  <c r="AI54" s="1"/>
  <c r="AJ54" s="1"/>
  <c r="AK54" s="1"/>
  <c r="AL54" s="1"/>
  <c r="U33"/>
  <c r="T37"/>
  <c r="C54"/>
  <c r="D54" s="1"/>
  <c r="E54" s="1"/>
  <c r="F54" s="1"/>
  <c r="G54" s="1"/>
  <c r="H54" s="1"/>
  <c r="I54" s="1"/>
  <c r="J54" s="1"/>
  <c r="K54" s="1"/>
  <c r="L54" s="1"/>
  <c r="M54" s="1"/>
  <c r="N54" s="1"/>
  <c r="O54" s="1"/>
  <c r="P54" s="1"/>
  <c r="Q54" s="1"/>
  <c r="R54" s="1"/>
  <c r="Z50"/>
  <c r="K50"/>
  <c r="K41"/>
  <c r="AA41"/>
  <c r="Y32"/>
  <c r="I32"/>
  <c r="Y23"/>
  <c r="X28"/>
  <c r="I23"/>
  <c r="H28"/>
  <c r="AD14"/>
  <c r="AC19"/>
  <c r="L14"/>
  <c r="K19"/>
  <c r="G33" l="1"/>
  <c r="F37"/>
  <c r="V33"/>
  <c r="U37"/>
  <c r="C43"/>
  <c r="S46"/>
  <c r="L50"/>
  <c r="AA50"/>
  <c r="AB41"/>
  <c r="L41"/>
  <c r="J32"/>
  <c r="Z32"/>
  <c r="Y28"/>
  <c r="Z23"/>
  <c r="I28"/>
  <c r="J23"/>
  <c r="AE14"/>
  <c r="AD19"/>
  <c r="M14"/>
  <c r="L19"/>
  <c r="W33" l="1"/>
  <c r="V37"/>
  <c r="D43"/>
  <c r="C46"/>
  <c r="H33"/>
  <c r="G37"/>
  <c r="AB50"/>
  <c r="M50"/>
  <c r="M41"/>
  <c r="AC41"/>
  <c r="AA32"/>
  <c r="K32"/>
  <c r="J28"/>
  <c r="K23"/>
  <c r="Z28"/>
  <c r="AA23"/>
  <c r="AF14"/>
  <c r="AE19"/>
  <c r="N14"/>
  <c r="M19"/>
  <c r="AM46" l="1"/>
  <c r="T43"/>
  <c r="I33"/>
  <c r="H37"/>
  <c r="X33"/>
  <c r="W37"/>
  <c r="E43"/>
  <c r="D46"/>
  <c r="N50"/>
  <c r="AC50"/>
  <c r="N41"/>
  <c r="AD41"/>
  <c r="L32"/>
  <c r="AB32"/>
  <c r="K28"/>
  <c r="L23"/>
  <c r="AA28"/>
  <c r="AB23"/>
  <c r="AF19"/>
  <c r="AG14"/>
  <c r="O14"/>
  <c r="N19"/>
  <c r="F43" l="1"/>
  <c r="E46"/>
  <c r="J33"/>
  <c r="I37"/>
  <c r="U43"/>
  <c r="T46"/>
  <c r="Y33"/>
  <c r="X37"/>
  <c r="AD50"/>
  <c r="O50"/>
  <c r="O41"/>
  <c r="AE41"/>
  <c r="AC32"/>
  <c r="M32"/>
  <c r="AC23"/>
  <c r="AB28"/>
  <c r="M23"/>
  <c r="L28"/>
  <c r="AG19"/>
  <c r="AH14"/>
  <c r="P14"/>
  <c r="O19"/>
  <c r="K33" l="1"/>
  <c r="J37"/>
  <c r="V43"/>
  <c r="U46"/>
  <c r="C53"/>
  <c r="S55"/>
  <c r="Z33"/>
  <c r="Y37"/>
  <c r="G43"/>
  <c r="F46"/>
  <c r="AE50"/>
  <c r="P50"/>
  <c r="P41"/>
  <c r="AF41"/>
  <c r="N32"/>
  <c r="AD32"/>
  <c r="AC28"/>
  <c r="AD23"/>
  <c r="M28"/>
  <c r="N23"/>
  <c r="AI14"/>
  <c r="AH19"/>
  <c r="Q14"/>
  <c r="P19"/>
  <c r="AA33" l="1"/>
  <c r="Z37"/>
  <c r="W43"/>
  <c r="V46"/>
  <c r="H43"/>
  <c r="G46"/>
  <c r="D53"/>
  <c r="C55"/>
  <c r="L33"/>
  <c r="K37"/>
  <c r="AF50"/>
  <c r="Q50"/>
  <c r="Q41"/>
  <c r="AG41"/>
  <c r="AE32"/>
  <c r="O32"/>
  <c r="N28"/>
  <c r="O23"/>
  <c r="AD28"/>
  <c r="AE23"/>
  <c r="AJ14"/>
  <c r="AI19"/>
  <c r="R14"/>
  <c r="R19" s="1"/>
  <c r="Q19"/>
  <c r="M33" l="1"/>
  <c r="L37"/>
  <c r="AM55"/>
  <c r="T53"/>
  <c r="I43"/>
  <c r="H46"/>
  <c r="AB33"/>
  <c r="AA37"/>
  <c r="E53"/>
  <c r="D55"/>
  <c r="X43"/>
  <c r="W46"/>
  <c r="AG50"/>
  <c r="R50"/>
  <c r="AH41"/>
  <c r="R41"/>
  <c r="AF32"/>
  <c r="P32"/>
  <c r="AE28"/>
  <c r="AF23"/>
  <c r="O28"/>
  <c r="P23"/>
  <c r="AJ19"/>
  <c r="AK14"/>
  <c r="F53" l="1"/>
  <c r="E55"/>
  <c r="J43"/>
  <c r="I46"/>
  <c r="N33"/>
  <c r="M37"/>
  <c r="U53"/>
  <c r="T55"/>
  <c r="Y43"/>
  <c r="X46"/>
  <c r="AC33"/>
  <c r="AB37"/>
  <c r="AH50"/>
  <c r="AI41"/>
  <c r="Q32"/>
  <c r="AG32"/>
  <c r="Q23"/>
  <c r="P28"/>
  <c r="AG23"/>
  <c r="AF28"/>
  <c r="AK19"/>
  <c r="AL14"/>
  <c r="AL19" s="1"/>
  <c r="AD33" l="1"/>
  <c r="AC37"/>
  <c r="V53"/>
  <c r="U55"/>
  <c r="O33"/>
  <c r="N37"/>
  <c r="G53"/>
  <c r="F55"/>
  <c r="Z43"/>
  <c r="Y46"/>
  <c r="K43"/>
  <c r="J46"/>
  <c r="AI50"/>
  <c r="AJ41"/>
  <c r="AH32"/>
  <c r="R32"/>
  <c r="Q28"/>
  <c r="R23"/>
  <c r="R28" s="1"/>
  <c r="AG28"/>
  <c r="AH23"/>
  <c r="H53" l="1"/>
  <c r="G55"/>
  <c r="L43"/>
  <c r="K46"/>
  <c r="W53"/>
  <c r="V55"/>
  <c r="AA43"/>
  <c r="Z46"/>
  <c r="P33"/>
  <c r="O37"/>
  <c r="AE33"/>
  <c r="AD37"/>
  <c r="AJ50"/>
  <c r="AK41"/>
  <c r="AI32"/>
  <c r="AH28"/>
  <c r="AI23"/>
  <c r="AF33" l="1"/>
  <c r="AE37"/>
  <c r="M43"/>
  <c r="L46"/>
  <c r="Q33"/>
  <c r="P37"/>
  <c r="X53"/>
  <c r="W55"/>
  <c r="AB43"/>
  <c r="AA46"/>
  <c r="I53"/>
  <c r="H55"/>
  <c r="AK50"/>
  <c r="AL41"/>
  <c r="AJ32"/>
  <c r="AI28"/>
  <c r="AJ23"/>
  <c r="J53" l="1"/>
  <c r="I55"/>
  <c r="Y53"/>
  <c r="X55"/>
  <c r="N43"/>
  <c r="M46"/>
  <c r="AC43"/>
  <c r="AB46"/>
  <c r="R33"/>
  <c r="R37" s="1"/>
  <c r="Q37"/>
  <c r="AG33"/>
  <c r="AF37"/>
  <c r="AL50"/>
  <c r="AK32"/>
  <c r="AK23"/>
  <c r="AJ28"/>
  <c r="AH33" l="1"/>
  <c r="AG37"/>
  <c r="AD43"/>
  <c r="AC46"/>
  <c r="Z53"/>
  <c r="Y55"/>
  <c r="O43"/>
  <c r="N46"/>
  <c r="K53"/>
  <c r="J55"/>
  <c r="AL32"/>
  <c r="AK28"/>
  <c r="AL23"/>
  <c r="AL28" s="1"/>
  <c r="P43" l="1"/>
  <c r="O46"/>
  <c r="AE43"/>
  <c r="AD46"/>
  <c r="L53"/>
  <c r="K55"/>
  <c r="AA53"/>
  <c r="Z55"/>
  <c r="AI33"/>
  <c r="AH37"/>
  <c r="M53" l="1"/>
  <c r="L55"/>
  <c r="AB53"/>
  <c r="AA55"/>
  <c r="AF43"/>
  <c r="AE46"/>
  <c r="AJ33"/>
  <c r="AI37"/>
  <c r="Q43"/>
  <c r="P46"/>
  <c r="AK33" l="1"/>
  <c r="AJ37"/>
  <c r="AC53"/>
  <c r="AB55"/>
  <c r="R43"/>
  <c r="R46" s="1"/>
  <c r="Q46"/>
  <c r="AG43"/>
  <c r="AF46"/>
  <c r="N53"/>
  <c r="M55"/>
  <c r="AH43" l="1"/>
  <c r="AG46"/>
  <c r="AD53"/>
  <c r="AC55"/>
  <c r="O53"/>
  <c r="N55"/>
  <c r="AL33"/>
  <c r="AL37" s="1"/>
  <c r="AK37"/>
  <c r="AE53" l="1"/>
  <c r="AD55"/>
  <c r="P53"/>
  <c r="O55"/>
  <c r="AI43"/>
  <c r="AH46"/>
  <c r="Q53" l="1"/>
  <c r="P55"/>
  <c r="AJ43"/>
  <c r="AI46"/>
  <c r="AF53"/>
  <c r="AE55"/>
  <c r="AK43" l="1"/>
  <c r="AJ46"/>
  <c r="AG53"/>
  <c r="AF55"/>
  <c r="R53"/>
  <c r="R55" s="1"/>
  <c r="Q55"/>
  <c r="AH53" l="1"/>
  <c r="AG55"/>
  <c r="AL43"/>
  <c r="AL46" s="1"/>
  <c r="AK46"/>
  <c r="AI53" l="1"/>
  <c r="AH55"/>
  <c r="AJ53" l="1"/>
  <c r="AI55"/>
  <c r="AK53" l="1"/>
  <c r="AJ55"/>
  <c r="AL53" l="1"/>
  <c r="AL55" s="1"/>
  <c r="AK55"/>
  <c r="P62" i="5" l="1"/>
  <c r="Q62"/>
  <c r="R62"/>
  <c r="S62"/>
  <c r="T62"/>
  <c r="P63"/>
  <c r="Q63"/>
  <c r="R63"/>
  <c r="S63"/>
  <c r="T63"/>
  <c r="P64"/>
  <c r="Q64"/>
  <c r="R64"/>
  <c r="S64"/>
  <c r="T64"/>
  <c r="P65"/>
  <c r="Q65"/>
  <c r="R65"/>
  <c r="S65"/>
  <c r="T65"/>
  <c r="P66"/>
  <c r="Q66"/>
  <c r="R66"/>
  <c r="S66"/>
  <c r="T66"/>
  <c r="P67"/>
  <c r="Q67"/>
  <c r="R67"/>
  <c r="S67"/>
  <c r="T67"/>
  <c r="P68"/>
  <c r="Q68"/>
  <c r="R68"/>
  <c r="S68"/>
  <c r="T68"/>
  <c r="P69"/>
  <c r="Q69"/>
  <c r="R69"/>
  <c r="S69"/>
  <c r="T69"/>
  <c r="P70"/>
  <c r="Q70"/>
  <c r="R70"/>
  <c r="S70"/>
  <c r="T70"/>
  <c r="O63"/>
  <c r="O64"/>
  <c r="O65"/>
  <c r="O66"/>
  <c r="O67"/>
  <c r="O68"/>
  <c r="O69"/>
  <c r="O70"/>
  <c r="O62"/>
  <c r="P53"/>
  <c r="Q53"/>
  <c r="R53"/>
  <c r="S53"/>
  <c r="T53"/>
  <c r="P54"/>
  <c r="Q54"/>
  <c r="R54"/>
  <c r="S54"/>
  <c r="T54"/>
  <c r="P55"/>
  <c r="Q55"/>
  <c r="R55"/>
  <c r="S55"/>
  <c r="T55"/>
  <c r="P56"/>
  <c r="Q56"/>
  <c r="R56"/>
  <c r="S56"/>
  <c r="T56"/>
  <c r="P57"/>
  <c r="Q57"/>
  <c r="R57"/>
  <c r="S57"/>
  <c r="T57"/>
  <c r="P58"/>
  <c r="Q58"/>
  <c r="R58"/>
  <c r="S58"/>
  <c r="T58"/>
  <c r="O54"/>
  <c r="O55"/>
  <c r="O56"/>
  <c r="O57"/>
  <c r="O58"/>
  <c r="O53"/>
  <c r="P36"/>
  <c r="Q36"/>
  <c r="R36"/>
  <c r="S36"/>
  <c r="T36"/>
  <c r="P37"/>
  <c r="Q37"/>
  <c r="R37"/>
  <c r="S37"/>
  <c r="T37"/>
  <c r="P38"/>
  <c r="Q38"/>
  <c r="R38"/>
  <c r="S38"/>
  <c r="T38"/>
  <c r="P39"/>
  <c r="Q39"/>
  <c r="R39"/>
  <c r="S39"/>
  <c r="T39"/>
  <c r="P40"/>
  <c r="Q40"/>
  <c r="R40"/>
  <c r="S40"/>
  <c r="T40"/>
  <c r="P41"/>
  <c r="Q41"/>
  <c r="R41"/>
  <c r="S41"/>
  <c r="T41"/>
  <c r="P42"/>
  <c r="Q42"/>
  <c r="R42"/>
  <c r="S42"/>
  <c r="T42"/>
  <c r="P43"/>
  <c r="Q43"/>
  <c r="R43"/>
  <c r="S43"/>
  <c r="T43"/>
  <c r="P44"/>
  <c r="Q44"/>
  <c r="R44"/>
  <c r="S44"/>
  <c r="T44"/>
  <c r="P45"/>
  <c r="Q45"/>
  <c r="R45"/>
  <c r="S45"/>
  <c r="T45"/>
  <c r="P46"/>
  <c r="Q46"/>
  <c r="R46"/>
  <c r="S46"/>
  <c r="T46"/>
  <c r="P47"/>
  <c r="Q47"/>
  <c r="R47"/>
  <c r="S47"/>
  <c r="T47"/>
  <c r="P48"/>
  <c r="Q48"/>
  <c r="R48"/>
  <c r="S48"/>
  <c r="T48"/>
  <c r="P49"/>
  <c r="Q49"/>
  <c r="R49"/>
  <c r="S49"/>
  <c r="T49"/>
  <c r="P50"/>
  <c r="Q50"/>
  <c r="R50"/>
  <c r="S50"/>
  <c r="T50"/>
  <c r="P51"/>
  <c r="Q51"/>
  <c r="R51"/>
  <c r="S51"/>
  <c r="T51"/>
  <c r="O37"/>
  <c r="O38"/>
  <c r="O39"/>
  <c r="O40"/>
  <c r="O41"/>
  <c r="O42"/>
  <c r="O43"/>
  <c r="O44"/>
  <c r="O45"/>
  <c r="O46"/>
  <c r="O47"/>
  <c r="O48"/>
  <c r="O49"/>
  <c r="O50"/>
  <c r="O51"/>
  <c r="O36"/>
  <c r="P3"/>
  <c r="Q3"/>
  <c r="R3"/>
  <c r="S3"/>
  <c r="T3"/>
  <c r="P4"/>
  <c r="Q4"/>
  <c r="R4"/>
  <c r="S4"/>
  <c r="T4"/>
  <c r="P5"/>
  <c r="Q5"/>
  <c r="R5"/>
  <c r="S5"/>
  <c r="T5"/>
  <c r="P6"/>
  <c r="Q6"/>
  <c r="R6"/>
  <c r="S6"/>
  <c r="T6"/>
  <c r="P7"/>
  <c r="Q7"/>
  <c r="R7"/>
  <c r="S7"/>
  <c r="T7"/>
  <c r="P8"/>
  <c r="Q8"/>
  <c r="R8"/>
  <c r="S8"/>
  <c r="T8"/>
  <c r="P9"/>
  <c r="Q9"/>
  <c r="R9"/>
  <c r="S9"/>
  <c r="T9"/>
  <c r="P10"/>
  <c r="Q10"/>
  <c r="R10"/>
  <c r="S10"/>
  <c r="T10"/>
  <c r="P11"/>
  <c r="Q11"/>
  <c r="R11"/>
  <c r="S11"/>
  <c r="T11"/>
  <c r="P12"/>
  <c r="Q12"/>
  <c r="R12"/>
  <c r="S12"/>
  <c r="T12"/>
  <c r="P13"/>
  <c r="Q13"/>
  <c r="R13"/>
  <c r="S13"/>
  <c r="T13"/>
  <c r="P14"/>
  <c r="Q14"/>
  <c r="R14"/>
  <c r="S14"/>
  <c r="T14"/>
  <c r="P15"/>
  <c r="Q15"/>
  <c r="R15"/>
  <c r="S15"/>
  <c r="T15"/>
  <c r="P16"/>
  <c r="Q16"/>
  <c r="R16"/>
  <c r="S16"/>
  <c r="T16"/>
  <c r="P17"/>
  <c r="Q17"/>
  <c r="R17"/>
  <c r="S17"/>
  <c r="T17"/>
  <c r="P18"/>
  <c r="Q18"/>
  <c r="R18"/>
  <c r="S18"/>
  <c r="T18"/>
  <c r="P19"/>
  <c r="Q19"/>
  <c r="R19"/>
  <c r="S19"/>
  <c r="T19"/>
  <c r="P20"/>
  <c r="Q20"/>
  <c r="R20"/>
  <c r="S20"/>
  <c r="T20"/>
  <c r="P21"/>
  <c r="Q21"/>
  <c r="R21"/>
  <c r="S21"/>
  <c r="T21"/>
  <c r="P22"/>
  <c r="Q22"/>
  <c r="R22"/>
  <c r="S22"/>
  <c r="T22"/>
  <c r="P23"/>
  <c r="Q23"/>
  <c r="R23"/>
  <c r="S23"/>
  <c r="T23"/>
  <c r="P24"/>
  <c r="Q24"/>
  <c r="R24"/>
  <c r="S24"/>
  <c r="T24"/>
  <c r="P25"/>
  <c r="Q25"/>
  <c r="R25"/>
  <c r="S25"/>
  <c r="T25"/>
  <c r="P26"/>
  <c r="Q26"/>
  <c r="R26"/>
  <c r="S26"/>
  <c r="T26"/>
  <c r="P27"/>
  <c r="Q27"/>
  <c r="R27"/>
  <c r="S27"/>
  <c r="T27"/>
  <c r="P28"/>
  <c r="Q28"/>
  <c r="R28"/>
  <c r="S28"/>
  <c r="T28"/>
  <c r="P29"/>
  <c r="Q29"/>
  <c r="R29"/>
  <c r="S29"/>
  <c r="T29"/>
  <c r="P30"/>
  <c r="Q30"/>
  <c r="R30"/>
  <c r="S30"/>
  <c r="T30"/>
  <c r="P31"/>
  <c r="Q31"/>
  <c r="R31"/>
  <c r="S31"/>
  <c r="T31"/>
  <c r="P32"/>
  <c r="Q32"/>
  <c r="R32"/>
  <c r="S32"/>
  <c r="T32"/>
  <c r="P33"/>
  <c r="Q33"/>
  <c r="R33"/>
  <c r="S33"/>
  <c r="T33"/>
  <c r="P34"/>
  <c r="Q34"/>
  <c r="R34"/>
  <c r="S34"/>
  <c r="T34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"/>
  <c r="E3"/>
  <c r="F62"/>
  <c r="G62"/>
  <c r="H62"/>
  <c r="I62"/>
  <c r="J62"/>
  <c r="F63"/>
  <c r="G63"/>
  <c r="H63"/>
  <c r="I63"/>
  <c r="J63"/>
  <c r="F64"/>
  <c r="G64"/>
  <c r="H64"/>
  <c r="I64"/>
  <c r="J64"/>
  <c r="F65"/>
  <c r="G65"/>
  <c r="H65"/>
  <c r="I65"/>
  <c r="J65"/>
  <c r="F66"/>
  <c r="G66"/>
  <c r="H66"/>
  <c r="I66"/>
  <c r="J66"/>
  <c r="F67"/>
  <c r="G67"/>
  <c r="H67"/>
  <c r="I67"/>
  <c r="J67"/>
  <c r="F68"/>
  <c r="G68"/>
  <c r="H68"/>
  <c r="I68"/>
  <c r="J68"/>
  <c r="F69"/>
  <c r="G69"/>
  <c r="H69"/>
  <c r="I69"/>
  <c r="J69"/>
  <c r="F70"/>
  <c r="G70"/>
  <c r="H70"/>
  <c r="I70"/>
  <c r="J70"/>
  <c r="E63"/>
  <c r="E64"/>
  <c r="E65"/>
  <c r="E66"/>
  <c r="E67"/>
  <c r="E68"/>
  <c r="E69"/>
  <c r="E70"/>
  <c r="E6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E54"/>
  <c r="E55"/>
  <c r="E56"/>
  <c r="E57"/>
  <c r="E58"/>
  <c r="E53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E37"/>
  <c r="E38"/>
  <c r="E39"/>
  <c r="E40"/>
  <c r="E41"/>
  <c r="E42"/>
  <c r="E43"/>
  <c r="E44"/>
  <c r="E45"/>
  <c r="E46"/>
  <c r="E47"/>
  <c r="E48"/>
  <c r="E49"/>
  <c r="E50"/>
  <c r="E51"/>
  <c r="E36"/>
  <c r="F3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T71" l="1"/>
  <c r="S71"/>
  <c r="R71"/>
  <c r="Q71"/>
  <c r="P71"/>
  <c r="O71"/>
  <c r="J71"/>
  <c r="I71"/>
  <c r="H71"/>
  <c r="G71"/>
  <c r="F71"/>
  <c r="E71" l="1"/>
  <c r="E70" i="1"/>
  <c r="E71" l="1"/>
  <c r="S70"/>
  <c r="S71" s="1"/>
  <c r="R70"/>
  <c r="R71" s="1"/>
  <c r="Q70"/>
  <c r="Q71" s="1"/>
  <c r="O70"/>
  <c r="O71" s="1"/>
  <c r="F70"/>
  <c r="F71" s="1"/>
  <c r="G70"/>
  <c r="G71" s="1"/>
  <c r="H70"/>
  <c r="H71" s="1"/>
  <c r="I70"/>
  <c r="I71" s="1"/>
  <c r="J70"/>
  <c r="J71" s="1"/>
  <c r="T70"/>
  <c r="T71" s="1"/>
  <c r="P70"/>
  <c r="P71" s="1"/>
</calcChain>
</file>

<file path=xl/sharedStrings.xml><?xml version="1.0" encoding="utf-8"?>
<sst xmlns="http://schemas.openxmlformats.org/spreadsheetml/2006/main" count="1072" uniqueCount="92">
  <si>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</si>
  <si>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</si>
  <si>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</si>
  <si>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</si>
  <si>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</si>
  <si>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</si>
  <si>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</si>
  <si>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</si>
  <si>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</si>
  <si>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</si>
  <si>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</si>
  <si>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</si>
  <si>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</si>
  <si>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</si>
  <si>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</si>
  <si>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</si>
  <si>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</si>
  <si>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</si>
  <si>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</si>
  <si>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</si>
  <si>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</si>
  <si>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</si>
  <si>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</si>
  <si>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</si>
  <si>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</si>
  <si>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</si>
  <si>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</si>
  <si>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</si>
  <si>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</si>
  <si>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</si>
  <si>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</si>
  <si>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</si>
  <si>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</si>
  <si>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</si>
  <si>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</si>
  <si>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</si>
  <si>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</si>
  <si>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</si>
  <si>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</si>
  <si>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</si>
  <si>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</si>
  <si>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</si>
  <si>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</si>
  <si>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</si>
  <si>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</si>
  <si>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</si>
  <si>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</si>
  <si>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</si>
  <si>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</si>
  <si>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</si>
  <si>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</si>
  <si>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</si>
  <si>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</si>
  <si>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</si>
  <si>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</si>
  <si>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</si>
  <si>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</si>
  <si>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</si>
  <si>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</si>
  <si>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</si>
  <si>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</si>
  <si>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</si>
  <si>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</si>
  <si>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</si>
  <si>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</si>
  <si>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</si>
  <si>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</si>
  <si>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</si>
  <si>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</si>
  <si>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</si>
  <si>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</si>
  <si>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</si>
  <si>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</si>
  <si>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</si>
  <si>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</si>
  <si>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</si>
  <si>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</si>
  <si>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</si>
  <si>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</si>
  <si>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</si>
  <si>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</si>
  <si>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</si>
  <si>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</si>
  <si>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</si>
  <si>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</si>
  <si>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</si>
  <si>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verif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</si>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</sst>
</file>

<file path=xl/styles.xml><?xml version="1.0" encoding="utf-8"?>
<styleSheet xmlns="http://schemas.openxmlformats.org/spreadsheetml/2006/main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00"/>
    <numFmt numFmtId="167" formatCode="#,##0.0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99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5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6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5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165" fontId="4" fillId="3" borderId="0" xfId="3" applyNumberFormat="1" applyFont="1" applyFill="1" applyBorder="1" applyAlignment="1">
      <alignment vertical="top"/>
    </xf>
    <xf numFmtId="165" fontId="4" fillId="3" borderId="0" xfId="3" applyNumberFormat="1" applyFont="1" applyFill="1" applyBorder="1" applyAlignment="1">
      <alignment horizontal="left" vertical="top"/>
    </xf>
    <xf numFmtId="165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8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7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</cellXfs>
  <cellStyles count="5">
    <cellStyle name="Milliers 3" xfId="3"/>
    <cellStyle name="Normal" xfId="0" builtinId="0"/>
    <cellStyle name="Normal 2" xfId="1"/>
    <cellStyle name="Normal 2 2" xfId="4"/>
    <cellStyle name="Pourcentage 2" xfId="2"/>
  </cellStyles>
  <dxfs count="125">
    <dxf>
      <numFmt numFmtId="3" formatCode="#,##0"/>
    </dxf>
    <dxf>
      <numFmt numFmtId="167" formatCode="#,##0.0"/>
    </dxf>
    <dxf>
      <numFmt numFmtId="4" formatCode="#,##0.0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167" formatCode="#,##0.0"/>
    </dxf>
    <dxf>
      <numFmt numFmtId="4" formatCode="#,##0.00"/>
    </dxf>
    <dxf>
      <numFmt numFmtId="167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7" formatCode="#,##0.0"/>
    </dxf>
    <dxf>
      <numFmt numFmtId="167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65.482382407405" createdVersion="6" refreshedVersion="6" minRefreshableVersion="3" recordCount="67">
  <cacheSource type="worksheet">
    <worksheetSource ref="B2:J69" sheet="Energy final consumption-PJ"/>
  </cacheSource>
  <cacheFields count="10">
    <cacheField name="Sector" numFmtId="165">
      <sharedItems count="6">
        <s v="Agriculture"/>
        <s v="Industries"/>
        <s v="Transport &#10;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 count="48">
        <n v="123.35148719296878"/>
        <n v="36.132102445800335"/>
        <n v="9.1706916756914687"/>
        <n v="14.988744000000002"/>
        <n v="0"/>
        <n v="10.711929240259201"/>
        <n v="32.026576265428538"/>
        <n v="2.8048926385706161"/>
        <n v="30.979411231973955"/>
        <n v="10.338757940969902"/>
        <n v="10.718319509102315"/>
        <n v="183.06871461435361"/>
        <n v="27.307868638716002"/>
        <n v="113.12440653751315"/>
        <n v="5.2353020426468504"/>
        <n v="5.9891855367879963"/>
        <n v="16.50225518735688"/>
        <n v="3.8219967583688881"/>
        <n v="119.96239145789671"/>
        <n v="68.891560408298275"/>
        <n v="19.8581080561632"/>
        <n v="1.5372048627236363"/>
        <n v="2.5758567969963644"/>
        <n v="8.528435442108"/>
        <m/>
        <n v="32.740776050409075"/>
        <n v="36.173916921957982"/>
        <n v="65.229144415692659"/>
        <n v="239.74428769481926"/>
        <n v="71.42680799999998"/>
        <n v="402.20295866176104"/>
        <n v="6.1127279999999962"/>
        <n v="135.06510036600002"/>
        <n v="26.209367999999998"/>
        <n v="4.0193280000000007"/>
        <n v="29.307353481215998"/>
        <n v="934.97077515473325"/>
        <n v="110.11284000000006"/>
        <n v="67.826159999999987"/>
        <n v="13.104683999999999"/>
        <n v="100.36689640344576"/>
        <n v="296.06416826225035"/>
        <n v="34.97291015725267"/>
        <n v="195.41221164386508"/>
        <n v="179.28902555854191"/>
        <n v="4.3062946214399993"/>
        <n v="994.90842835372803"/>
        <n v="3.648818012726765E-2"/>
      </sharedItems>
    </cacheField>
    <cacheField name="2020" numFmtId="3">
      <sharedItems containsString="0" containsBlank="1" containsNumber="1" minValue="0" maxValue="1332.4850627797005" count="51">
        <n v="120.62627782854373"/>
        <n v="36.144628874413208"/>
        <n v="9.9106302588230477"/>
        <n v="18.053082312615555"/>
        <n v="0"/>
        <n v="12.016128567764325"/>
        <n v="33.179910652287226"/>
        <n v="38.835016254795462"/>
        <n v="12.471165803051496"/>
        <n v="5.1667506519177051"/>
        <n v="166.87305430873005"/>
        <n v="25.266282284545039"/>
        <n v="131.70850370784197"/>
        <n v="6.1257638547100575"/>
        <n v="6.9730899778679749"/>
        <n v="18.561974256792489"/>
        <n v="3.745472940446986"/>
        <n v="139.26757946614686"/>
        <n v="68.891545413911416"/>
        <n v="21.389299892271211"/>
        <n v="1.6267153302700093"/>
        <n v="3.6539037095414724"/>
        <n v="10.949366263199753"/>
        <m/>
        <n v="32.12502515466673"/>
        <n v="35.493599457493758"/>
        <n v="60.274876772777738"/>
        <n v="302.26517800574891"/>
        <n v="66.975304877908457"/>
        <n v="542.19048290271019"/>
        <n v="7.12751542903258"/>
        <n v="168.18960012660094"/>
        <n v="28.324436038836112"/>
        <n v="4.3436834819940353"/>
        <n v="34.206979558543999"/>
        <n v="954.44929376312609"/>
        <n v="0.36877536886988849"/>
        <n v="111.45425475220509"/>
        <n v="1.3154608773475005"/>
        <n v="8.8762126396229463E-2"/>
        <n v="68.095142074627162"/>
        <n v="16.193888531401843"/>
        <n v="116.44977613646154"/>
        <n v="0.7695411194463424"/>
        <n v="307.15637502313905"/>
        <n v="42.385228222470317"/>
        <n v="249.30499078983831"/>
        <n v="173.98036459068021"/>
        <n v="6.2226174072104836"/>
        <n v="1332.4850627797005"/>
        <n v="2.4705068136742803"/>
      </sharedItems>
    </cacheField>
    <cacheField name="2025" numFmtId="3">
      <sharedItems containsString="0" containsBlank="1" containsNumber="1" minValue="0" maxValue="2071.5677454419147" count="51">
        <n v="129.74190384811783"/>
        <n v="36.151266478196455"/>
        <n v="9.6133746217485943"/>
        <n v="20.58632425631777"/>
        <n v="0"/>
        <n v="13.272697009937481"/>
        <n v="38.892853112011096"/>
        <n v="44.18201355890146"/>
        <n v="15.507528677989269"/>
        <n v="5.5483793497365026"/>
        <n v="197.06497683101395"/>
        <n v="30.967334064122518"/>
        <n v="172.39150474944609"/>
        <n v="8.0179306493052014"/>
        <n v="9.126984516538613"/>
        <n v="23.023589644221104"/>
        <n v="3.5810609439970769"/>
        <n v="143.78323351503906"/>
        <n v="68.891545413911416"/>
        <n v="24.904010894677675"/>
        <n v="1.2828595875074067"/>
        <n v="5.4855906272068768"/>
        <n v="14.034384960628675"/>
        <m/>
        <n v="44.848815928064504"/>
        <n v="49.551584816808898"/>
        <n v="38.533064936930522"/>
        <n v="420.45432637831868"/>
        <n v="43.448386505223702"/>
        <n v="800.74372867761736"/>
        <n v="8.457663430509136"/>
        <n v="247.9496613782851"/>
        <n v="32.232854552020598"/>
        <n v="4.9430575670830308"/>
        <n v="45.262173790279313"/>
        <n v="1003.2626287510743"/>
        <n v="1.9874179738645701"/>
        <n v="113.26703458365152"/>
        <n v="6.7036211185654206"/>
        <n v="0.48841098949811856"/>
        <n v="66.981464787524956"/>
        <n v="21.369928298008439"/>
        <n v="143.37997026732501"/>
        <n v="2.211260752432227"/>
        <n v="322.17351695373446"/>
        <n v="51.675545231092109"/>
        <n v="368.28028023380989"/>
        <n v="169.68191817119492"/>
        <n v="11.158699128948687"/>
        <n v="2071.5677454419147"/>
        <n v="12.93290153276863"/>
      </sharedItems>
    </cacheField>
    <cacheField name="2030" numFmtId="3">
      <sharedItems containsString="0" containsBlank="1" containsNumber="1" minValue="0" maxValue="2341.9287045233832" count="51">
        <n v="131.9460293311146"/>
        <n v="36.155315343472189"/>
        <n v="9.3378844121998128"/>
        <n v="21.823266588550997"/>
        <n v="0"/>
        <n v="13.853023625988765"/>
        <n v="41.763350192784124"/>
        <n v="49.72572948668671"/>
        <n v="17.269027132374667"/>
        <n v="5.8131759687878235"/>
        <n v="215.74345765826246"/>
        <n v="34.538438852023937"/>
        <n v="196.65217172547716"/>
        <n v="9.1462945185249893"/>
        <n v="10.411425604125597"/>
        <n v="25.528132321661662"/>
        <n v="3.5345851763613725"/>
        <n v="143.25093259978928"/>
        <n v="68.891545413911416"/>
        <n v="27.898860403310724"/>
        <n v="0.91650788843101605"/>
        <n v="6.7272365533599441"/>
        <n v="15.849307985386206"/>
        <m/>
        <n v="53.074161835722784"/>
        <n v="58.639426200283999"/>
        <n v="33.544908265801453"/>
        <n v="474.255872406744"/>
        <n v="37.823934898517685"/>
        <n v="935.18376285312502"/>
        <n v="9.2172256274235256"/>
        <n v="299.33468177296049"/>
        <n v="34.382986318495099"/>
        <n v="5.2727902341462141"/>
        <n v="51.761930040981092"/>
        <n v="1039.5703400793673"/>
        <n v="2.9381874659514953"/>
        <n v="115.37251302246106"/>
        <n v="9.7710280418393811"/>
        <n v="0.72228134889840667"/>
        <n v="65.696987649244576"/>
        <n v="23.901975620577495"/>
        <n v="153.52471908648724"/>
        <n v="2.9820689675160739"/>
        <n v="326.20699912010929"/>
        <n v="56.294430315579064"/>
        <n v="421.41272677846763"/>
        <n v="166.67411562464224"/>
        <n v="14.779598331399576"/>
        <n v="2341.9287045233832"/>
        <n v="21.992824790063821"/>
      </sharedItems>
    </cacheField>
    <cacheField name="2040" numFmtId="3">
      <sharedItems containsString="0" containsBlank="1" containsNumber="1" minValue="0" maxValue="2503.1706433351305" count="51">
        <n v="129.05185402451053"/>
        <n v="36.159781053261106"/>
        <n v="8.971104437472821"/>
        <n v="23.02246123124247"/>
        <n v="0"/>
        <n v="14.389261022006353"/>
        <n v="44.598256640022555"/>
        <n v="49.250288636567767"/>
        <n v="19.143598222559771"/>
        <n v="6.0520073855144148"/>
        <n v="235.57534924254972"/>
        <n v="38.319602409852479"/>
        <n v="223.13348089160729"/>
        <n v="10.377940478721433"/>
        <n v="11.813434937985873"/>
        <n v="28.125563824651369"/>
        <n v="3.488295604436765"/>
        <n v="142.72076423990057"/>
        <n v="68.891545413911416"/>
        <n v="30.922679329421626"/>
        <n v="0.44625441894494222"/>
        <n v="8.1427360372169826"/>
        <n v="17.809276076655099"/>
        <m/>
        <n v="62.218198869452436"/>
        <n v="68.742291064579419"/>
        <n v="36.246294599542324"/>
        <n v="512.93854074704245"/>
        <n v="40.869913143965135"/>
        <n v="1086.5933752942974"/>
        <n v="9.9594928933713902"/>
        <n v="342.38034661076478"/>
        <n v="36.672559142295754"/>
        <n v="5.6239068333233098"/>
        <n v="58.907489301346445"/>
        <n v="1080.4152122737812"/>
        <n v="4.138091601279176"/>
        <n v="117.49841000569612"/>
        <n v="13.586191150444565"/>
        <n v="1.017056117278792"/>
        <n v="64.077169128285348"/>
        <n v="26.385031045017321"/>
        <n v="165.33805512140597"/>
        <n v="3.7620204562559669"/>
        <n v="326.52106745623439"/>
        <n v="60.676197303706502"/>
        <n v="477.11815833656925"/>
        <n v="163.90520471537957"/>
        <n v="19.437609167057211"/>
        <n v="2503.1706433351305"/>
        <n v="30.983762081746107"/>
      </sharedItems>
    </cacheField>
    <cacheField name="2050" numFmtId="3">
      <sharedItems containsString="0" containsBlank="1" containsNumber="1" minValue="0" maxValue="2565.1132250369656" count="51">
        <n v="143.80902935273241"/>
        <n v="36.170415060218481"/>
        <n v="8.0239622918099247"/>
        <n v="25.369827486592463"/>
        <n v="0"/>
        <n v="15.377950783104419"/>
        <n v="50.263625556392348"/>
        <n v="53.080662203733674"/>
        <n v="23.23909115655713"/>
        <n v="6.5812294646006917"/>
        <n v="280.49376914105051"/>
        <n v="47.013349828588439"/>
        <n v="283.22261314100274"/>
        <n v="13.172686634298042"/>
        <n v="14.994755157039387"/>
        <n v="33.548631417473509"/>
        <n v="3.3948620469833721"/>
        <n v="141.65064166468409"/>
        <n v="68.891545413911416"/>
        <n v="36.850949070504015"/>
        <n v="0.55591693859411317"/>
        <n v="10.143731238094738"/>
        <n v="22.185725933019789"/>
        <m/>
        <n v="84.908083152215269"/>
        <n v="93.81139717708551"/>
        <n v="41.840470520435225"/>
        <n v="592.6286275991381"/>
        <n v="47.177688504866133"/>
        <n v="1446.3815759186039"/>
        <n v="11.496619817487531"/>
        <n v="467.71433605423942"/>
        <n v="41.72337417883913"/>
        <n v="6.3984727175216554"/>
        <n v="75.849135424657277"/>
        <n v="1171.0602742739372"/>
        <n v="7.8630343689554074"/>
        <n v="120.02296057599075"/>
        <n v="25.025268913351944"/>
        <n v="1.917060738998118"/>
        <n v="60.277623624157478"/>
        <n v="31.26125647993058"/>
        <n v="187.59352105149665"/>
        <n v="5.3827550519422429"/>
        <n v="314.70678696322443"/>
        <n v="68.360166038638383"/>
        <n v="595.22159504433591"/>
        <n v="158.15512270069277"/>
        <n v="32.991783889755155"/>
        <n v="2565.1132250369656"/>
        <n v="48.296963714359379"/>
      </sharedItems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65.482537152777" createdVersion="6" refreshedVersion="6" minRefreshableVersion="3" recordCount="67">
  <cacheSource type="worksheet">
    <worksheetSource ref="L2:T69" sheet="Energy final consumption-PJ"/>
  </cacheSource>
  <cacheFields count="10">
    <cacheField name="Sector" numFmtId="165">
      <sharedItems count="6">
        <s v="Agriculture"/>
        <s v="Industries"/>
        <s v="Transport &#10;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</r>
  <r>
    <x v="1"/>
    <x v="1"/>
    <x v="0"/>
    <x v="2"/>
    <x v="2"/>
    <x v="2"/>
    <x v="2"/>
    <x v="2"/>
    <x v="2"/>
  </r>
  <r>
    <x v="1"/>
    <x v="1"/>
    <x v="2"/>
    <x v="3"/>
    <x v="3"/>
    <x v="3"/>
    <x v="3"/>
    <x v="3"/>
    <x v="3"/>
  </r>
  <r>
    <x v="1"/>
    <x v="1"/>
    <x v="3"/>
    <x v="4"/>
    <x v="4"/>
    <x v="4"/>
    <x v="4"/>
    <x v="4"/>
    <x v="4"/>
  </r>
  <r>
    <x v="1"/>
    <x v="1"/>
    <x v="1"/>
    <x v="5"/>
    <x v="5"/>
    <x v="5"/>
    <x v="5"/>
    <x v="5"/>
    <x v="5"/>
  </r>
  <r>
    <x v="1"/>
    <x v="1"/>
    <x v="4"/>
    <x v="6"/>
    <x v="6"/>
    <x v="6"/>
    <x v="6"/>
    <x v="6"/>
    <x v="6"/>
  </r>
  <r>
    <x v="1"/>
    <x v="2"/>
    <x v="0"/>
    <x v="7"/>
    <x v="4"/>
    <x v="4"/>
    <x v="4"/>
    <x v="4"/>
    <x v="4"/>
  </r>
  <r>
    <x v="1"/>
    <x v="2"/>
    <x v="2"/>
    <x v="8"/>
    <x v="7"/>
    <x v="7"/>
    <x v="7"/>
    <x v="7"/>
    <x v="7"/>
  </r>
  <r>
    <x v="1"/>
    <x v="2"/>
    <x v="3"/>
    <x v="4"/>
    <x v="4"/>
    <x v="4"/>
    <x v="4"/>
    <x v="4"/>
    <x v="4"/>
  </r>
  <r>
    <x v="1"/>
    <x v="2"/>
    <x v="1"/>
    <x v="9"/>
    <x v="8"/>
    <x v="8"/>
    <x v="8"/>
    <x v="8"/>
    <x v="8"/>
  </r>
  <r>
    <x v="1"/>
    <x v="2"/>
    <x v="4"/>
    <x v="4"/>
    <x v="4"/>
    <x v="4"/>
    <x v="4"/>
    <x v="4"/>
    <x v="4"/>
  </r>
  <r>
    <x v="1"/>
    <x v="3"/>
    <x v="0"/>
    <x v="10"/>
    <x v="9"/>
    <x v="9"/>
    <x v="9"/>
    <x v="9"/>
    <x v="9"/>
  </r>
  <r>
    <x v="1"/>
    <x v="3"/>
    <x v="2"/>
    <x v="11"/>
    <x v="10"/>
    <x v="10"/>
    <x v="10"/>
    <x v="10"/>
    <x v="10"/>
  </r>
  <r>
    <x v="1"/>
    <x v="3"/>
    <x v="3"/>
    <x v="4"/>
    <x v="4"/>
    <x v="4"/>
    <x v="4"/>
    <x v="4"/>
    <x v="4"/>
  </r>
  <r>
    <x v="1"/>
    <x v="3"/>
    <x v="1"/>
    <x v="12"/>
    <x v="11"/>
    <x v="11"/>
    <x v="11"/>
    <x v="11"/>
    <x v="11"/>
  </r>
  <r>
    <x v="1"/>
    <x v="3"/>
    <x v="4"/>
    <x v="4"/>
    <x v="4"/>
    <x v="4"/>
    <x v="4"/>
    <x v="4"/>
    <x v="4"/>
  </r>
  <r>
    <x v="1"/>
    <x v="4"/>
    <x v="0"/>
    <x v="13"/>
    <x v="12"/>
    <x v="12"/>
    <x v="12"/>
    <x v="12"/>
    <x v="12"/>
  </r>
  <r>
    <x v="1"/>
    <x v="4"/>
    <x v="2"/>
    <x v="14"/>
    <x v="13"/>
    <x v="13"/>
    <x v="13"/>
    <x v="13"/>
    <x v="13"/>
  </r>
  <r>
    <x v="1"/>
    <x v="4"/>
    <x v="3"/>
    <x v="15"/>
    <x v="14"/>
    <x v="14"/>
    <x v="14"/>
    <x v="14"/>
    <x v="14"/>
  </r>
  <r>
    <x v="1"/>
    <x v="4"/>
    <x v="1"/>
    <x v="16"/>
    <x v="15"/>
    <x v="15"/>
    <x v="15"/>
    <x v="15"/>
    <x v="15"/>
  </r>
  <r>
    <x v="1"/>
    <x v="4"/>
    <x v="4"/>
    <x v="4"/>
    <x v="4"/>
    <x v="4"/>
    <x v="4"/>
    <x v="4"/>
    <x v="4"/>
  </r>
  <r>
    <x v="1"/>
    <x v="5"/>
    <x v="0"/>
    <x v="17"/>
    <x v="16"/>
    <x v="16"/>
    <x v="16"/>
    <x v="16"/>
    <x v="16"/>
  </r>
  <r>
    <x v="1"/>
    <x v="5"/>
    <x v="2"/>
    <x v="18"/>
    <x v="17"/>
    <x v="17"/>
    <x v="17"/>
    <x v="17"/>
    <x v="17"/>
  </r>
  <r>
    <x v="1"/>
    <x v="5"/>
    <x v="3"/>
    <x v="19"/>
    <x v="18"/>
    <x v="18"/>
    <x v="18"/>
    <x v="18"/>
    <x v="18"/>
  </r>
  <r>
    <x v="1"/>
    <x v="5"/>
    <x v="1"/>
    <x v="20"/>
    <x v="19"/>
    <x v="19"/>
    <x v="19"/>
    <x v="19"/>
    <x v="19"/>
  </r>
  <r>
    <x v="1"/>
    <x v="5"/>
    <x v="4"/>
    <x v="4"/>
    <x v="4"/>
    <x v="4"/>
    <x v="4"/>
    <x v="4"/>
    <x v="4"/>
  </r>
  <r>
    <x v="1"/>
    <x v="6"/>
    <x v="0"/>
    <x v="21"/>
    <x v="20"/>
    <x v="20"/>
    <x v="20"/>
    <x v="20"/>
    <x v="20"/>
  </r>
  <r>
    <x v="1"/>
    <x v="6"/>
    <x v="2"/>
    <x v="22"/>
    <x v="21"/>
    <x v="21"/>
    <x v="21"/>
    <x v="21"/>
    <x v="21"/>
  </r>
  <r>
    <x v="1"/>
    <x v="6"/>
    <x v="3"/>
    <x v="4"/>
    <x v="4"/>
    <x v="4"/>
    <x v="4"/>
    <x v="4"/>
    <x v="4"/>
  </r>
  <r>
    <x v="1"/>
    <x v="6"/>
    <x v="1"/>
    <x v="23"/>
    <x v="22"/>
    <x v="22"/>
    <x v="22"/>
    <x v="22"/>
    <x v="22"/>
  </r>
  <r>
    <x v="1"/>
    <x v="6"/>
    <x v="4"/>
    <x v="4"/>
    <x v="4"/>
    <x v="4"/>
    <x v="4"/>
    <x v="4"/>
    <x v="4"/>
  </r>
  <r>
    <x v="1"/>
    <x v="7"/>
    <x v="5"/>
    <x v="24"/>
    <x v="23"/>
    <x v="23"/>
    <x v="23"/>
    <x v="23"/>
    <x v="23"/>
  </r>
  <r>
    <x v="1"/>
    <x v="8"/>
    <x v="6"/>
    <x v="25"/>
    <x v="24"/>
    <x v="24"/>
    <x v="24"/>
    <x v="24"/>
    <x v="24"/>
  </r>
  <r>
    <x v="1"/>
    <x v="8"/>
    <x v="1"/>
    <x v="26"/>
    <x v="25"/>
    <x v="25"/>
    <x v="25"/>
    <x v="25"/>
    <x v="25"/>
  </r>
  <r>
    <x v="1"/>
    <x v="9"/>
    <x v="0"/>
    <x v="27"/>
    <x v="26"/>
    <x v="26"/>
    <x v="26"/>
    <x v="26"/>
    <x v="26"/>
  </r>
  <r>
    <x v="1"/>
    <x v="9"/>
    <x v="2"/>
    <x v="28"/>
    <x v="27"/>
    <x v="27"/>
    <x v="27"/>
    <x v="27"/>
    <x v="27"/>
  </r>
  <r>
    <x v="1"/>
    <x v="9"/>
    <x v="3"/>
    <x v="29"/>
    <x v="28"/>
    <x v="28"/>
    <x v="28"/>
    <x v="28"/>
    <x v="28"/>
  </r>
  <r>
    <x v="1"/>
    <x v="9"/>
    <x v="1"/>
    <x v="30"/>
    <x v="29"/>
    <x v="29"/>
    <x v="29"/>
    <x v="29"/>
    <x v="29"/>
  </r>
  <r>
    <x v="1"/>
    <x v="9"/>
    <x v="4"/>
    <x v="31"/>
    <x v="30"/>
    <x v="30"/>
    <x v="30"/>
    <x v="30"/>
    <x v="30"/>
  </r>
  <r>
    <x v="2"/>
    <x v="10"/>
    <x v="0"/>
    <x v="32"/>
    <x v="31"/>
    <x v="31"/>
    <x v="31"/>
    <x v="31"/>
    <x v="31"/>
  </r>
  <r>
    <x v="2"/>
    <x v="11"/>
    <x v="0"/>
    <x v="33"/>
    <x v="32"/>
    <x v="32"/>
    <x v="32"/>
    <x v="32"/>
    <x v="32"/>
  </r>
  <r>
    <x v="2"/>
    <x v="11"/>
    <x v="1"/>
    <x v="34"/>
    <x v="33"/>
    <x v="33"/>
    <x v="33"/>
    <x v="33"/>
    <x v="33"/>
  </r>
  <r>
    <x v="2"/>
    <x v="12"/>
    <x v="0"/>
    <x v="35"/>
    <x v="34"/>
    <x v="34"/>
    <x v="34"/>
    <x v="34"/>
    <x v="34"/>
  </r>
  <r>
    <x v="2"/>
    <x v="13"/>
    <x v="0"/>
    <x v="36"/>
    <x v="35"/>
    <x v="35"/>
    <x v="35"/>
    <x v="35"/>
    <x v="35"/>
  </r>
  <r>
    <x v="2"/>
    <x v="13"/>
    <x v="1"/>
    <x v="4"/>
    <x v="36"/>
    <x v="36"/>
    <x v="36"/>
    <x v="36"/>
    <x v="36"/>
  </r>
  <r>
    <x v="2"/>
    <x v="14"/>
    <x v="0"/>
    <x v="37"/>
    <x v="37"/>
    <x v="37"/>
    <x v="37"/>
    <x v="37"/>
    <x v="37"/>
  </r>
  <r>
    <x v="2"/>
    <x v="14"/>
    <x v="2"/>
    <x v="4"/>
    <x v="38"/>
    <x v="38"/>
    <x v="38"/>
    <x v="38"/>
    <x v="38"/>
  </r>
  <r>
    <x v="2"/>
    <x v="14"/>
    <x v="1"/>
    <x v="4"/>
    <x v="39"/>
    <x v="39"/>
    <x v="39"/>
    <x v="39"/>
    <x v="39"/>
  </r>
  <r>
    <x v="2"/>
    <x v="15"/>
    <x v="5"/>
    <x v="24"/>
    <x v="23"/>
    <x v="23"/>
    <x v="23"/>
    <x v="23"/>
    <x v="23"/>
  </r>
  <r>
    <x v="3"/>
    <x v="16"/>
    <x v="0"/>
    <x v="38"/>
    <x v="40"/>
    <x v="40"/>
    <x v="40"/>
    <x v="40"/>
    <x v="40"/>
  </r>
  <r>
    <x v="3"/>
    <x v="16"/>
    <x v="2"/>
    <x v="39"/>
    <x v="41"/>
    <x v="41"/>
    <x v="41"/>
    <x v="41"/>
    <x v="41"/>
  </r>
  <r>
    <x v="3"/>
    <x v="16"/>
    <x v="3"/>
    <x v="4"/>
    <x v="4"/>
    <x v="4"/>
    <x v="4"/>
    <x v="4"/>
    <x v="4"/>
  </r>
  <r>
    <x v="3"/>
    <x v="16"/>
    <x v="1"/>
    <x v="40"/>
    <x v="42"/>
    <x v="42"/>
    <x v="42"/>
    <x v="42"/>
    <x v="42"/>
  </r>
  <r>
    <x v="3"/>
    <x v="16"/>
    <x v="4"/>
    <x v="4"/>
    <x v="4"/>
    <x v="4"/>
    <x v="4"/>
    <x v="4"/>
    <x v="4"/>
  </r>
  <r>
    <x v="3"/>
    <x v="16"/>
    <x v="7"/>
    <x v="4"/>
    <x v="43"/>
    <x v="43"/>
    <x v="43"/>
    <x v="43"/>
    <x v="43"/>
  </r>
  <r>
    <x v="4"/>
    <x v="17"/>
    <x v="5"/>
    <x v="24"/>
    <x v="23"/>
    <x v="23"/>
    <x v="23"/>
    <x v="23"/>
    <x v="23"/>
  </r>
  <r>
    <x v="4"/>
    <x v="18"/>
    <x v="5"/>
    <x v="24"/>
    <x v="23"/>
    <x v="23"/>
    <x v="23"/>
    <x v="23"/>
    <x v="23"/>
  </r>
  <r>
    <x v="4"/>
    <x v="19"/>
    <x v="5"/>
    <x v="24"/>
    <x v="23"/>
    <x v="23"/>
    <x v="23"/>
    <x v="23"/>
    <x v="23"/>
  </r>
  <r>
    <x v="5"/>
    <x v="20"/>
    <x v="0"/>
    <x v="41"/>
    <x v="44"/>
    <x v="44"/>
    <x v="44"/>
    <x v="44"/>
    <x v="44"/>
  </r>
  <r>
    <x v="5"/>
    <x v="20"/>
    <x v="2"/>
    <x v="42"/>
    <x v="45"/>
    <x v="45"/>
    <x v="45"/>
    <x v="45"/>
    <x v="45"/>
  </r>
  <r>
    <x v="5"/>
    <x v="20"/>
    <x v="3"/>
    <x v="4"/>
    <x v="4"/>
    <x v="4"/>
    <x v="4"/>
    <x v="4"/>
    <x v="4"/>
  </r>
  <r>
    <x v="5"/>
    <x v="20"/>
    <x v="1"/>
    <x v="43"/>
    <x v="46"/>
    <x v="46"/>
    <x v="46"/>
    <x v="46"/>
    <x v="46"/>
  </r>
  <r>
    <x v="5"/>
    <x v="20"/>
    <x v="4"/>
    <x v="44"/>
    <x v="47"/>
    <x v="47"/>
    <x v="47"/>
    <x v="47"/>
    <x v="47"/>
  </r>
  <r>
    <x v="5"/>
    <x v="20"/>
    <x v="7"/>
    <x v="45"/>
    <x v="48"/>
    <x v="48"/>
    <x v="48"/>
    <x v="48"/>
    <x v="48"/>
  </r>
  <r>
    <x v="5"/>
    <x v="21"/>
    <x v="0"/>
    <x v="46"/>
    <x v="49"/>
    <x v="49"/>
    <x v="49"/>
    <x v="49"/>
    <x v="49"/>
  </r>
  <r>
    <x v="5"/>
    <x v="21"/>
    <x v="1"/>
    <x v="47"/>
    <x v="50"/>
    <x v="50"/>
    <x v="50"/>
    <x v="50"/>
    <x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0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9" firstHeaderRow="0" firstDataRow="1" firstDataCol="1" rowPageCount="1" colPageCount="1"/>
  <pivotFields count="10">
    <pivotField axis="axisRow" showAll="0" defaultSubtotal="0">
      <items count="6">
        <item sd="0" x="0"/>
        <item h="1" x="4"/>
        <item sd="0" x="1"/>
        <item sd="0" x="2"/>
        <item sd="0" x="3"/>
        <item sd="0" x="5"/>
      </items>
    </pivotField>
    <pivotField axis="axisRow" showAll="0" defaultSubtotal="0">
      <items count="22">
        <item sd="0"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>
      <items count="49">
        <item x="4"/>
        <item x="47"/>
        <item x="21"/>
        <item x="22"/>
        <item x="7"/>
        <item x="17"/>
        <item x="34"/>
        <item x="45"/>
        <item x="14"/>
        <item x="15"/>
        <item x="31"/>
        <item x="23"/>
        <item x="2"/>
        <item x="9"/>
        <item x="5"/>
        <item x="10"/>
        <item x="39"/>
        <item x="3"/>
        <item x="16"/>
        <item x="20"/>
        <item x="33"/>
        <item x="12"/>
        <item x="35"/>
        <item x="8"/>
        <item x="6"/>
        <item x="25"/>
        <item x="42"/>
        <item x="1"/>
        <item x="26"/>
        <item x="27"/>
        <item x="38"/>
        <item x="19"/>
        <item x="29"/>
        <item x="40"/>
        <item x="37"/>
        <item x="13"/>
        <item x="18"/>
        <item x="0"/>
        <item x="32"/>
        <item x="44"/>
        <item x="11"/>
        <item x="43"/>
        <item x="28"/>
        <item x="41"/>
        <item x="30"/>
        <item x="36"/>
        <item x="46"/>
        <item x="24"/>
        <item t="default"/>
      </items>
    </pivotField>
    <pivotField dataField="1" showAll="0">
      <items count="52">
        <item x="4"/>
        <item x="39"/>
        <item x="36"/>
        <item x="43"/>
        <item x="38"/>
        <item x="20"/>
        <item x="50"/>
        <item x="21"/>
        <item x="16"/>
        <item x="33"/>
        <item x="9"/>
        <item x="13"/>
        <item x="48"/>
        <item x="14"/>
        <item x="30"/>
        <item x="2"/>
        <item x="22"/>
        <item x="5"/>
        <item x="8"/>
        <item x="41"/>
        <item x="3"/>
        <item x="15"/>
        <item x="19"/>
        <item x="11"/>
        <item x="32"/>
        <item x="24"/>
        <item x="6"/>
        <item x="34"/>
        <item x="25"/>
        <item x="1"/>
        <item x="7"/>
        <item x="45"/>
        <item x="26"/>
        <item x="28"/>
        <item x="40"/>
        <item x="18"/>
        <item x="37"/>
        <item x="42"/>
        <item x="0"/>
        <item x="12"/>
        <item x="17"/>
        <item x="10"/>
        <item x="31"/>
        <item x="47"/>
        <item x="46"/>
        <item x="27"/>
        <item x="44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21"/>
        <item x="9"/>
        <item x="38"/>
        <item x="13"/>
        <item x="30"/>
        <item x="14"/>
        <item x="2"/>
        <item x="48"/>
        <item x="50"/>
        <item x="5"/>
        <item x="22"/>
        <item x="8"/>
        <item x="3"/>
        <item x="41"/>
        <item x="15"/>
        <item x="19"/>
        <item x="11"/>
        <item x="32"/>
        <item x="1"/>
        <item x="26"/>
        <item x="6"/>
        <item x="28"/>
        <item x="7"/>
        <item x="24"/>
        <item x="34"/>
        <item x="25"/>
        <item x="45"/>
        <item x="40"/>
        <item x="18"/>
        <item x="37"/>
        <item x="0"/>
        <item x="42"/>
        <item x="17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9"/>
        <item x="21"/>
        <item x="13"/>
        <item x="30"/>
        <item x="2"/>
        <item x="38"/>
        <item x="14"/>
        <item x="5"/>
        <item x="48"/>
        <item x="22"/>
        <item x="8"/>
        <item x="3"/>
        <item x="50"/>
        <item x="41"/>
        <item x="15"/>
        <item x="19"/>
        <item x="26"/>
        <item x="32"/>
        <item x="11"/>
        <item x="1"/>
        <item x="28"/>
        <item x="6"/>
        <item x="7"/>
        <item x="34"/>
        <item x="24"/>
        <item x="45"/>
        <item x="25"/>
        <item x="40"/>
        <item x="18"/>
        <item x="37"/>
        <item x="0"/>
        <item x="17"/>
        <item x="42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6"/>
        <item x="33"/>
        <item x="9"/>
        <item x="21"/>
        <item x="2"/>
        <item x="30"/>
        <item x="13"/>
        <item x="14"/>
        <item x="38"/>
        <item x="5"/>
        <item x="22"/>
        <item x="8"/>
        <item x="48"/>
        <item x="3"/>
        <item x="41"/>
        <item x="15"/>
        <item x="19"/>
        <item x="50"/>
        <item x="1"/>
        <item x="26"/>
        <item x="32"/>
        <item x="11"/>
        <item x="28"/>
        <item x="6"/>
        <item x="7"/>
        <item x="34"/>
        <item x="45"/>
        <item x="24"/>
        <item x="40"/>
        <item x="25"/>
        <item x="18"/>
        <item x="37"/>
        <item x="0"/>
        <item x="17"/>
        <item x="47"/>
        <item x="42"/>
        <item x="12"/>
        <item x="10"/>
        <item x="44"/>
        <item x="31"/>
        <item x="46"/>
        <item x="27"/>
        <item x="35"/>
        <item x="29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3"/>
        <item x="9"/>
        <item x="36"/>
        <item x="2"/>
        <item x="21"/>
        <item x="30"/>
        <item x="13"/>
        <item x="14"/>
        <item x="5"/>
        <item x="22"/>
        <item x="8"/>
        <item x="38"/>
        <item x="3"/>
        <item x="41"/>
        <item x="48"/>
        <item x="15"/>
        <item x="1"/>
        <item x="19"/>
        <item x="32"/>
        <item x="26"/>
        <item x="11"/>
        <item x="28"/>
        <item x="50"/>
        <item x="6"/>
        <item x="7"/>
        <item x="40"/>
        <item x="45"/>
        <item x="18"/>
        <item x="34"/>
        <item x="24"/>
        <item x="25"/>
        <item x="37"/>
        <item x="17"/>
        <item x="0"/>
        <item x="47"/>
        <item x="42"/>
        <item x="10"/>
        <item x="12"/>
        <item x="44"/>
        <item x="31"/>
        <item x="27"/>
        <item x="46"/>
        <item x="35"/>
        <item x="29"/>
        <item x="49"/>
        <item x="23"/>
        <item t="default"/>
      </items>
    </pivotField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3">
      <pivotArea outline="0" collapsedLevelsAreSubtotals="1" fieldPosition="0"/>
    </format>
    <format dxfId="92">
      <pivotArea outline="0" collapsedLevelsAreSubtotals="1" fieldPosition="0"/>
    </format>
    <format dxfId="91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8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8"/>
            <x v="9"/>
            <x v="10"/>
            <x v="11"/>
            <x v="13"/>
            <x v="14"/>
            <x v="16"/>
          </reference>
        </references>
      </pivotArea>
    </format>
    <format dxfId="87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6"/>
            <x v="17"/>
            <x v="18"/>
            <x v="21"/>
          </reference>
        </references>
      </pivotArea>
    </format>
    <format dxfId="86">
      <pivotArea dataOnly="0" labelOnly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85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19"/>
          </reference>
        </references>
      </pivotArea>
    </format>
    <format dxfId="84">
      <pivotArea collapsedLevelsAreSubtotals="1" fieldPosition="0">
        <references count="1">
          <reference field="0" count="1">
            <x v="4"/>
          </reference>
        </references>
      </pivotArea>
    </format>
    <format dxfId="83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6">
        <item sd="0" x="0"/>
        <item x="4"/>
        <item sd="0" x="1"/>
        <item sd="0" x="2"/>
        <item sd="0" x="3"/>
        <item sd="0" x="5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31">
      <pivotArea collapsedLevelsAreSubtotals="1" fieldPosition="0">
        <references count="1">
          <reference field="0" count="1">
            <x v="0"/>
          </reference>
        </references>
      </pivotArea>
    </format>
    <format dxfId="30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9">
      <pivotArea collapsedLevelsAreSubtotals="1" fieldPosition="0">
        <references count="1">
          <reference field="0" count="1">
            <x v="1"/>
          </reference>
        </references>
      </pivotArea>
    </format>
    <format dxfId="2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27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26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25">
      <pivotArea collapsedLevelsAreSubtotals="1" fieldPosition="0">
        <references count="1">
          <reference field="0" count="1">
            <x v="5"/>
          </reference>
        </references>
      </pivotArea>
    </format>
    <format dxfId="24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23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22">
      <pivotArea collapsedLevelsAreSubtotals="1" fieldPosition="0">
        <references count="1">
          <reference field="0" count="1">
            <x v="2"/>
          </reference>
        </references>
      </pivotArea>
    </format>
    <format dxfId="21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19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17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1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15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14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13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1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0">
      <pivotArea collapsedLevelsAreSubtotals="1" fieldPosition="0">
        <references count="1">
          <reference field="0" count="1">
            <x v="3"/>
          </reference>
        </references>
      </pivotArea>
    </format>
    <format dxfId="9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8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7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">
      <pivotArea grandRow="1"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82">
      <pivotArea collapsedLevelsAreSubtotals="1" fieldPosition="0">
        <references count="1">
          <reference field="0" count="1">
            <x v="0"/>
          </reference>
        </references>
      </pivotArea>
    </format>
    <format dxfId="8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79">
      <pivotArea collapsedLevelsAreSubtotals="1" fieldPosition="0">
        <references count="1">
          <reference field="0" count="1">
            <x v="1"/>
          </reference>
        </references>
      </pivotArea>
    </format>
    <format dxfId="7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77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76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75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74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73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72">
      <pivotArea collapsedLevelsAreSubtotals="1" fieldPosition="0">
        <references count="1">
          <reference field="0" count="1">
            <x v="5"/>
          </reference>
        </references>
      </pivotArea>
    </format>
    <format dxfId="71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70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69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68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67">
      <pivotArea collapsedLevelsAreSubtotals="1" fieldPosition="0">
        <references count="1">
          <reference field="0" count="1">
            <x v="2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65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63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62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1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60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59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8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57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55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4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53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2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51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0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49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48">
      <pivotArea collapsedLevelsAreSubtotals="1" fieldPosition="0">
        <references count="1">
          <reference field="0" count="1">
            <x v="4"/>
          </reference>
        </references>
      </pivotArea>
    </format>
    <format dxfId="47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46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45">
      <pivotArea collapsedLevelsAreSubtotals="1" fieldPosition="0">
        <references count="1">
          <reference field="0" count="1">
            <x v="3"/>
          </reference>
        </references>
      </pivotArea>
    </format>
    <format dxfId="44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43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41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40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39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38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37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36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35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3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3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topLeftCell="D1" zoomScale="85" zoomScaleNormal="85" workbookViewId="0">
      <selection activeCell="E75" sqref="E75"/>
    </sheetView>
  </sheetViews>
  <sheetFormatPr defaultColWidth="11.42578125" defaultRowHeight="12.75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>
      <c r="B1" s="2" t="s">
        <v>74</v>
      </c>
      <c r="D1" s="4"/>
      <c r="E1" s="88" t="s">
        <v>58</v>
      </c>
      <c r="F1" s="89"/>
      <c r="G1" s="89"/>
      <c r="H1" s="89"/>
      <c r="I1" s="89"/>
      <c r="J1" s="90"/>
      <c r="K1" s="60"/>
      <c r="L1" s="60"/>
      <c r="M1" s="60"/>
      <c r="O1" s="88" t="s">
        <v>59</v>
      </c>
      <c r="P1" s="89"/>
      <c r="Q1" s="89"/>
      <c r="R1" s="89"/>
      <c r="S1" s="89"/>
      <c r="T1" s="90"/>
    </row>
    <row r="2" spans="1:20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>
      <c r="C72" s="7"/>
      <c r="D72" s="19"/>
      <c r="E72" s="18"/>
      <c r="F72" s="39"/>
      <c r="G72" s="18"/>
      <c r="H72" s="17"/>
      <c r="I72" s="16"/>
    </row>
    <row r="73" spans="1:20" ht="15">
      <c r="C73" s="13"/>
      <c r="E73" s="14"/>
      <c r="F73" s="14"/>
      <c r="G73" s="9"/>
      <c r="H73" s="15"/>
      <c r="I73" s="4"/>
    </row>
    <row r="74" spans="1:20">
      <c r="D74" s="14"/>
      <c r="E74" s="14"/>
      <c r="F74" s="14"/>
      <c r="G74" s="9"/>
      <c r="H74" s="10"/>
      <c r="I74" s="4"/>
    </row>
    <row r="75" spans="1:20">
      <c r="H75" s="10"/>
      <c r="I75" s="4"/>
    </row>
    <row r="76" spans="1:20">
      <c r="H76" s="10"/>
      <c r="I76" s="4"/>
    </row>
    <row r="77" spans="1:20">
      <c r="I77" s="4"/>
    </row>
    <row r="78" spans="1:20" ht="15">
      <c r="A78" s="11"/>
      <c r="B78" s="11"/>
      <c r="C78" s="13"/>
      <c r="D78" s="12"/>
      <c r="E78" s="11"/>
      <c r="F78" s="11"/>
      <c r="G78" s="11"/>
      <c r="I78" s="4"/>
    </row>
    <row r="79" spans="1:20">
      <c r="A79" s="11"/>
      <c r="B79" s="11"/>
      <c r="C79" s="11"/>
      <c r="D79" s="10"/>
      <c r="E79" s="9"/>
      <c r="F79" s="9"/>
      <c r="G79" s="8"/>
      <c r="I79" s="4"/>
    </row>
    <row r="80" spans="1:20">
      <c r="A80" s="5"/>
      <c r="B80" s="5"/>
      <c r="C80" s="7"/>
      <c r="D80" s="6"/>
      <c r="E80" s="6"/>
      <c r="F80" s="6"/>
      <c r="G80" s="6"/>
      <c r="I80" s="4"/>
    </row>
    <row r="81" spans="1:9">
      <c r="A81" s="5"/>
      <c r="B81" s="5"/>
      <c r="C81" s="7"/>
      <c r="D81" s="6"/>
      <c r="E81" s="6"/>
      <c r="F81" s="6"/>
      <c r="G81" s="6"/>
      <c r="I81" s="4"/>
    </row>
    <row r="82" spans="1:9">
      <c r="A82" s="5"/>
      <c r="B82" s="5"/>
      <c r="C82" s="7"/>
      <c r="D82" s="6"/>
      <c r="E82" s="6"/>
      <c r="F82" s="6"/>
      <c r="G82" s="6"/>
      <c r="I82" s="4"/>
    </row>
    <row r="83" spans="1:9">
      <c r="A83" s="5"/>
      <c r="B83" s="5"/>
      <c r="C83" s="7"/>
      <c r="D83" s="6"/>
      <c r="E83" s="6"/>
      <c r="F83" s="6"/>
      <c r="G83" s="6"/>
      <c r="I83" s="4"/>
    </row>
    <row r="84" spans="1:9">
      <c r="A84" s="5"/>
      <c r="B84" s="5"/>
      <c r="C84" s="7"/>
      <c r="D84" s="6"/>
      <c r="E84" s="6"/>
      <c r="F84" s="6"/>
      <c r="G84" s="6"/>
      <c r="I84" s="4"/>
    </row>
    <row r="85" spans="1:9">
      <c r="A85" s="5"/>
      <c r="B85" s="5"/>
      <c r="C85" s="7"/>
      <c r="D85" s="6"/>
      <c r="E85" s="6"/>
      <c r="F85" s="6"/>
      <c r="G85" s="6"/>
      <c r="I85" s="4"/>
    </row>
    <row r="86" spans="1:9">
      <c r="A86" s="5"/>
      <c r="B86" s="5"/>
      <c r="C86" s="7"/>
      <c r="D86" s="6"/>
      <c r="E86" s="6"/>
      <c r="F86" s="6"/>
      <c r="G86" s="6"/>
      <c r="I86" s="4"/>
    </row>
    <row r="87" spans="1:9">
      <c r="A87" s="5"/>
      <c r="B87" s="5"/>
      <c r="C87" s="7"/>
      <c r="D87" s="6"/>
      <c r="E87" s="6"/>
      <c r="F87" s="6"/>
      <c r="G87" s="6"/>
      <c r="I87" s="4"/>
    </row>
    <row r="88" spans="1:9">
      <c r="A88" s="5"/>
      <c r="B88" s="5"/>
      <c r="C88" s="7"/>
      <c r="D88" s="6"/>
      <c r="E88" s="6"/>
      <c r="F88" s="6"/>
      <c r="G88" s="6"/>
      <c r="I88" s="4"/>
    </row>
    <row r="89" spans="1:9">
      <c r="A89" s="5"/>
      <c r="B89" s="5"/>
      <c r="C89" s="7"/>
      <c r="D89" s="6"/>
      <c r="E89" s="6"/>
      <c r="F89" s="6"/>
      <c r="G89" s="6"/>
      <c r="I89" s="4"/>
    </row>
    <row r="90" spans="1:9">
      <c r="A90" s="5"/>
      <c r="B90" s="5"/>
      <c r="C90" s="7"/>
      <c r="D90" s="6"/>
      <c r="E90" s="6"/>
      <c r="F90" s="6"/>
      <c r="G90" s="6"/>
      <c r="I90" s="4"/>
    </row>
    <row r="91" spans="1:9">
      <c r="A91" s="5"/>
      <c r="B91" s="5"/>
      <c r="C91" s="7"/>
      <c r="D91" s="6"/>
      <c r="E91" s="6"/>
      <c r="F91" s="6"/>
      <c r="G91" s="6"/>
      <c r="I91" s="4"/>
    </row>
    <row r="92" spans="1:9">
      <c r="A92" s="5"/>
      <c r="B92" s="5"/>
      <c r="C92" s="7"/>
      <c r="D92" s="6"/>
      <c r="E92" s="6"/>
      <c r="F92" s="6"/>
      <c r="G92" s="6"/>
      <c r="I92" s="4"/>
    </row>
    <row r="93" spans="1:9">
      <c r="A93" s="5"/>
      <c r="B93" s="5"/>
      <c r="C93" s="7"/>
      <c r="D93" s="6"/>
      <c r="E93" s="6"/>
      <c r="F93" s="6"/>
      <c r="G93" s="6"/>
      <c r="I93" s="4"/>
    </row>
    <row r="94" spans="1:9">
      <c r="A94" s="5"/>
      <c r="B94" s="5"/>
      <c r="C94" s="7"/>
      <c r="D94" s="6"/>
      <c r="E94" s="6"/>
      <c r="F94" s="6"/>
      <c r="G94" s="6"/>
      <c r="I94" s="4"/>
    </row>
    <row r="95" spans="1:9">
      <c r="A95" s="5"/>
      <c r="B95" s="5"/>
      <c r="C95" s="7"/>
      <c r="D95" s="6"/>
      <c r="E95" s="6"/>
      <c r="F95" s="6"/>
      <c r="G95" s="6"/>
      <c r="I95" s="4"/>
    </row>
    <row r="96" spans="1:9">
      <c r="A96" s="5"/>
      <c r="B96" s="5"/>
      <c r="C96" s="7"/>
      <c r="D96" s="6"/>
      <c r="E96" s="6"/>
      <c r="F96" s="6"/>
      <c r="G96" s="6"/>
      <c r="I96" s="4"/>
    </row>
    <row r="97" spans="1:9">
      <c r="A97" s="5"/>
      <c r="B97" s="5"/>
      <c r="C97" s="7"/>
      <c r="D97" s="6"/>
      <c r="E97" s="6"/>
      <c r="F97" s="6"/>
      <c r="G97" s="6"/>
      <c r="I97" s="4"/>
    </row>
    <row r="98" spans="1:9">
      <c r="A98" s="5"/>
      <c r="B98" s="5"/>
      <c r="C98" s="7"/>
      <c r="D98" s="6"/>
      <c r="E98" s="6"/>
      <c r="F98" s="6"/>
      <c r="G98" s="6"/>
      <c r="I98" s="4"/>
    </row>
    <row r="99" spans="1:9">
      <c r="A99" s="5"/>
      <c r="B99" s="5"/>
      <c r="C99" s="7"/>
      <c r="D99" s="6"/>
      <c r="E99" s="6"/>
      <c r="F99" s="6"/>
      <c r="G99" s="6"/>
      <c r="I99" s="4"/>
    </row>
    <row r="100" spans="1:9">
      <c r="A100" s="5"/>
      <c r="B100" s="5"/>
      <c r="C100" s="7"/>
      <c r="D100" s="6"/>
      <c r="E100" s="6"/>
      <c r="F100" s="6"/>
      <c r="G100" s="6"/>
      <c r="I100" s="4"/>
    </row>
    <row r="101" spans="1:9">
      <c r="A101" s="5"/>
      <c r="B101" s="5"/>
      <c r="C101" s="7"/>
      <c r="D101" s="6"/>
      <c r="E101" s="6"/>
      <c r="F101" s="6"/>
      <c r="I101" s="4"/>
    </row>
    <row r="102" spans="1:9">
      <c r="A102" s="5"/>
      <c r="B102" s="5"/>
      <c r="C102" s="7"/>
      <c r="D102" s="6"/>
      <c r="E102" s="6"/>
      <c r="F102" s="6"/>
      <c r="I102" s="4"/>
    </row>
    <row r="103" spans="1:9">
      <c r="A103" s="5"/>
      <c r="B103" s="5"/>
      <c r="C103" s="7"/>
      <c r="D103" s="6"/>
      <c r="E103" s="6"/>
      <c r="F103" s="6"/>
      <c r="I103" s="4"/>
    </row>
    <row r="104" spans="1:9">
      <c r="A104" s="5"/>
      <c r="B104" s="5"/>
      <c r="C104" s="7"/>
      <c r="D104" s="6"/>
      <c r="E104" s="6"/>
      <c r="F104" s="6"/>
      <c r="I104" s="4"/>
    </row>
    <row r="105" spans="1:9">
      <c r="A105" s="5"/>
      <c r="B105" s="5"/>
      <c r="C105" s="7"/>
      <c r="D105" s="6"/>
      <c r="E105" s="6"/>
      <c r="F105" s="6"/>
      <c r="I105" s="4"/>
    </row>
    <row r="106" spans="1:9">
      <c r="A106" s="5"/>
      <c r="B106" s="5"/>
      <c r="C106" s="7"/>
      <c r="D106" s="6"/>
      <c r="E106" s="6"/>
      <c r="F106" s="6"/>
      <c r="I106" s="4"/>
    </row>
    <row r="107" spans="1:9">
      <c r="A107" s="5"/>
      <c r="B107" s="5"/>
      <c r="C107" s="7"/>
      <c r="D107" s="6"/>
      <c r="E107" s="6"/>
      <c r="F107" s="6"/>
      <c r="I107" s="4"/>
    </row>
    <row r="108" spans="1:9">
      <c r="A108" s="5"/>
      <c r="B108" s="5"/>
      <c r="C108" s="7"/>
      <c r="D108" s="6"/>
      <c r="E108" s="6"/>
      <c r="F108" s="6"/>
      <c r="I108" s="4"/>
    </row>
    <row r="109" spans="1:9">
      <c r="A109" s="5"/>
      <c r="B109" s="5"/>
      <c r="C109" s="7"/>
      <c r="D109" s="6"/>
      <c r="E109" s="6"/>
      <c r="F109" s="6"/>
      <c r="I109" s="4"/>
    </row>
    <row r="110" spans="1:9">
      <c r="A110" s="5"/>
      <c r="B110" s="5"/>
      <c r="C110" s="7"/>
      <c r="D110" s="6"/>
      <c r="E110" s="6"/>
      <c r="F110" s="6"/>
      <c r="I110" s="4"/>
    </row>
    <row r="111" spans="1:9">
      <c r="A111" s="5"/>
      <c r="B111" s="5"/>
      <c r="C111" s="7"/>
      <c r="D111" s="6"/>
      <c r="E111" s="6"/>
      <c r="F111" s="6"/>
      <c r="I111" s="4"/>
    </row>
    <row r="112" spans="1:9">
      <c r="A112" s="5"/>
      <c r="B112" s="5"/>
      <c r="D112" s="2"/>
      <c r="I112" s="4"/>
    </row>
    <row r="113" spans="1:4">
      <c r="A113" s="3"/>
      <c r="B113" s="3"/>
      <c r="C113" s="2"/>
      <c r="D113" s="2"/>
    </row>
    <row r="114" spans="1:4">
      <c r="A114" s="3"/>
      <c r="B114" s="3"/>
      <c r="C114" s="2"/>
      <c r="D114" s="2"/>
    </row>
    <row r="115" spans="1:4">
      <c r="A115" s="3"/>
      <c r="B115" s="3"/>
      <c r="C115" s="2"/>
      <c r="D115" s="2"/>
    </row>
    <row r="116" spans="1:4">
      <c r="A116" s="3"/>
      <c r="B116" s="3"/>
      <c r="C116" s="2"/>
      <c r="D116" s="2"/>
    </row>
    <row r="117" spans="1:4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24" priority="15" operator="equal">
      <formula>1</formula>
    </cfRule>
  </conditionalFormatting>
  <conditionalFormatting sqref="C80:C101">
    <cfRule type="cellIs" dxfId="123" priority="14" operator="equal">
      <formula>1</formula>
    </cfRule>
  </conditionalFormatting>
  <conditionalFormatting sqref="C20:C24">
    <cfRule type="cellIs" dxfId="122" priority="13" operator="equal">
      <formula>1</formula>
    </cfRule>
  </conditionalFormatting>
  <conditionalFormatting sqref="C25:C29">
    <cfRule type="cellIs" dxfId="121" priority="12" operator="equal">
      <formula>1</formula>
    </cfRule>
  </conditionalFormatting>
  <conditionalFormatting sqref="C30:C34">
    <cfRule type="cellIs" dxfId="120" priority="11" operator="equal">
      <formula>1</formula>
    </cfRule>
  </conditionalFormatting>
  <conditionalFormatting sqref="C36:C37">
    <cfRule type="cellIs" dxfId="119" priority="10" operator="equal">
      <formula>1</formula>
    </cfRule>
  </conditionalFormatting>
  <conditionalFormatting sqref="C38:C42">
    <cfRule type="cellIs" dxfId="118" priority="9" operator="equal">
      <formula>1</formula>
    </cfRule>
  </conditionalFormatting>
  <conditionalFormatting sqref="C47:C48">
    <cfRule type="cellIs" dxfId="117" priority="8" operator="equal">
      <formula>1</formula>
    </cfRule>
  </conditionalFormatting>
  <conditionalFormatting sqref="M35 M43:M46 M49:M61 M3:M19">
    <cfRule type="cellIs" dxfId="116" priority="7" operator="equal">
      <formula>1</formula>
    </cfRule>
  </conditionalFormatting>
  <conditionalFormatting sqref="M20:M24">
    <cfRule type="cellIs" dxfId="115" priority="6" operator="equal">
      <formula>1</formula>
    </cfRule>
  </conditionalFormatting>
  <conditionalFormatting sqref="M25:M29">
    <cfRule type="cellIs" dxfId="114" priority="5" operator="equal">
      <formula>1</formula>
    </cfRule>
  </conditionalFormatting>
  <conditionalFormatting sqref="M30:M34">
    <cfRule type="cellIs" dxfId="113" priority="4" operator="equal">
      <formula>1</formula>
    </cfRule>
  </conditionalFormatting>
  <conditionalFormatting sqref="M36:M37">
    <cfRule type="cellIs" dxfId="112" priority="3" operator="equal">
      <formula>1</formula>
    </cfRule>
  </conditionalFormatting>
  <conditionalFormatting sqref="M38:M42">
    <cfRule type="cellIs" dxfId="111" priority="2" operator="equal">
      <formula>1</formula>
    </cfRule>
  </conditionalFormatting>
  <conditionalFormatting sqref="M47:M48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7"/>
  <sheetViews>
    <sheetView topLeftCell="A25" zoomScale="85" zoomScaleNormal="85" workbookViewId="0">
      <selection activeCell="D57" sqref="D57"/>
    </sheetView>
  </sheetViews>
  <sheetFormatPr defaultColWidth="11.42578125" defaultRowHeight="12.75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>
      <c r="B1" s="2" t="s">
        <v>74</v>
      </c>
      <c r="D1" s="4"/>
      <c r="E1" s="88" t="s">
        <v>58</v>
      </c>
      <c r="F1" s="89"/>
      <c r="G1" s="89"/>
      <c r="H1" s="89"/>
      <c r="I1" s="89"/>
      <c r="J1" s="90"/>
      <c r="K1" s="60"/>
      <c r="L1" s="60"/>
      <c r="M1" s="60"/>
      <c r="O1" s="88" t="s">
        <v>59</v>
      </c>
      <c r="P1" s="89"/>
      <c r="Q1" s="89"/>
      <c r="R1" s="89"/>
      <c r="S1" s="89"/>
      <c r="T1" s="90"/>
    </row>
    <row r="2" spans="1:20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>
      <c r="C72" s="7"/>
      <c r="D72" s="19"/>
      <c r="E72" s="18"/>
      <c r="F72" s="39"/>
      <c r="G72" s="18"/>
      <c r="H72" s="17"/>
      <c r="I72" s="16"/>
    </row>
    <row r="73" spans="1:20" ht="15">
      <c r="C73" s="13"/>
      <c r="E73" s="14"/>
      <c r="F73" s="14"/>
      <c r="G73" s="9"/>
      <c r="H73" s="15"/>
      <c r="I73" s="4"/>
    </row>
    <row r="74" spans="1:20">
      <c r="D74" s="14"/>
      <c r="E74" s="14"/>
      <c r="F74" s="14"/>
      <c r="G74" s="9"/>
      <c r="H74" s="10"/>
      <c r="I74" s="4"/>
    </row>
    <row r="75" spans="1:20">
      <c r="H75" s="10"/>
      <c r="I75" s="4"/>
    </row>
    <row r="76" spans="1:20">
      <c r="H76" s="10"/>
      <c r="I76" s="4"/>
    </row>
    <row r="77" spans="1:20">
      <c r="I77" s="4"/>
    </row>
    <row r="78" spans="1:20" ht="15">
      <c r="A78" s="11"/>
      <c r="B78" s="11"/>
      <c r="C78" s="13"/>
      <c r="D78" s="12"/>
      <c r="E78" s="11"/>
      <c r="F78" s="11"/>
      <c r="G78" s="11"/>
      <c r="I78" s="4"/>
    </row>
    <row r="79" spans="1:20">
      <c r="A79" s="11"/>
      <c r="B79" s="11"/>
      <c r="C79" s="11"/>
      <c r="D79" s="10"/>
      <c r="E79" s="9"/>
      <c r="F79" s="9"/>
      <c r="G79" s="8"/>
      <c r="I79" s="4"/>
    </row>
    <row r="80" spans="1:20">
      <c r="A80" s="5"/>
      <c r="B80" s="5"/>
      <c r="C80" s="7"/>
      <c r="D80" s="6"/>
      <c r="E80" s="6"/>
      <c r="F80" s="6"/>
      <c r="G80" s="6"/>
      <c r="I80" s="4"/>
    </row>
    <row r="81" spans="1:9">
      <c r="A81" s="5"/>
      <c r="B81" s="5"/>
      <c r="C81" s="7"/>
      <c r="D81" s="6"/>
      <c r="E81" s="6"/>
      <c r="F81" s="6"/>
      <c r="G81" s="6"/>
      <c r="I81" s="4"/>
    </row>
    <row r="82" spans="1:9">
      <c r="A82" s="5"/>
      <c r="B82" s="5"/>
      <c r="C82" s="7"/>
      <c r="D82" s="6"/>
      <c r="E82" s="6"/>
      <c r="F82" s="6"/>
      <c r="G82" s="6"/>
      <c r="I82" s="4"/>
    </row>
    <row r="83" spans="1:9">
      <c r="A83" s="5"/>
      <c r="B83" s="5"/>
      <c r="C83" s="7"/>
      <c r="D83" s="6"/>
      <c r="E83" s="6"/>
      <c r="F83" s="6"/>
      <c r="G83" s="6"/>
      <c r="I83" s="4"/>
    </row>
    <row r="84" spans="1:9">
      <c r="A84" s="5"/>
      <c r="B84" s="5"/>
      <c r="C84" s="7"/>
      <c r="D84" s="6"/>
      <c r="E84" s="6"/>
      <c r="F84" s="6"/>
      <c r="G84" s="6"/>
      <c r="I84" s="4"/>
    </row>
    <row r="85" spans="1:9">
      <c r="A85" s="5"/>
      <c r="B85" s="5"/>
      <c r="C85" s="7"/>
      <c r="D85" s="6"/>
      <c r="E85" s="6"/>
      <c r="F85" s="6"/>
      <c r="G85" s="6"/>
      <c r="I85" s="4"/>
    </row>
    <row r="86" spans="1:9">
      <c r="A86" s="5"/>
      <c r="B86" s="5"/>
      <c r="C86" s="7"/>
      <c r="D86" s="6"/>
      <c r="E86" s="6"/>
      <c r="F86" s="6"/>
      <c r="G86" s="6"/>
      <c r="I86" s="4"/>
    </row>
    <row r="87" spans="1:9">
      <c r="A87" s="5"/>
      <c r="B87" s="5"/>
      <c r="C87" s="7"/>
      <c r="D87" s="6"/>
      <c r="E87" s="6"/>
      <c r="F87" s="6"/>
      <c r="G87" s="6"/>
      <c r="I87" s="4"/>
    </row>
    <row r="88" spans="1:9">
      <c r="A88" s="5"/>
      <c r="B88" s="5"/>
      <c r="C88" s="7"/>
      <c r="D88" s="6"/>
      <c r="E88" s="6"/>
      <c r="F88" s="6"/>
      <c r="G88" s="6"/>
      <c r="I88" s="4"/>
    </row>
    <row r="89" spans="1:9">
      <c r="A89" s="5"/>
      <c r="B89" s="5"/>
      <c r="C89" s="7"/>
      <c r="D89" s="6"/>
      <c r="E89" s="6"/>
      <c r="F89" s="6"/>
      <c r="G89" s="6"/>
      <c r="I89" s="4"/>
    </row>
    <row r="90" spans="1:9">
      <c r="A90" s="5"/>
      <c r="B90" s="5"/>
      <c r="C90" s="7"/>
      <c r="D90" s="6"/>
      <c r="E90" s="6"/>
      <c r="F90" s="6"/>
      <c r="G90" s="6"/>
      <c r="I90" s="4"/>
    </row>
    <row r="91" spans="1:9">
      <c r="A91" s="5"/>
      <c r="B91" s="5"/>
      <c r="C91" s="7"/>
      <c r="D91" s="6"/>
      <c r="E91" s="6"/>
      <c r="F91" s="6"/>
      <c r="G91" s="6"/>
      <c r="I91" s="4"/>
    </row>
    <row r="92" spans="1:9">
      <c r="A92" s="5"/>
      <c r="B92" s="5"/>
      <c r="C92" s="7"/>
      <c r="D92" s="6"/>
      <c r="E92" s="6"/>
      <c r="F92" s="6"/>
      <c r="G92" s="6"/>
      <c r="I92" s="4"/>
    </row>
    <row r="93" spans="1:9">
      <c r="A93" s="5"/>
      <c r="B93" s="5"/>
      <c r="C93" s="7"/>
      <c r="D93" s="6"/>
      <c r="E93" s="6"/>
      <c r="F93" s="6"/>
      <c r="G93" s="6"/>
      <c r="I93" s="4"/>
    </row>
    <row r="94" spans="1:9">
      <c r="A94" s="5"/>
      <c r="B94" s="5"/>
      <c r="C94" s="7"/>
      <c r="D94" s="6"/>
      <c r="E94" s="6"/>
      <c r="F94" s="6"/>
      <c r="G94" s="6"/>
      <c r="I94" s="4"/>
    </row>
    <row r="95" spans="1:9">
      <c r="A95" s="5"/>
      <c r="B95" s="5"/>
      <c r="C95" s="7"/>
      <c r="D95" s="6"/>
      <c r="E95" s="6"/>
      <c r="F95" s="6"/>
      <c r="G95" s="6"/>
      <c r="I95" s="4"/>
    </row>
    <row r="96" spans="1:9">
      <c r="A96" s="5"/>
      <c r="B96" s="5"/>
      <c r="C96" s="7"/>
      <c r="D96" s="6"/>
      <c r="E96" s="6"/>
      <c r="F96" s="6"/>
      <c r="G96" s="6"/>
      <c r="I96" s="4"/>
    </row>
    <row r="97" spans="1:9">
      <c r="A97" s="5"/>
      <c r="B97" s="5"/>
      <c r="C97" s="7"/>
      <c r="D97" s="6"/>
      <c r="E97" s="6"/>
      <c r="F97" s="6"/>
      <c r="G97" s="6"/>
      <c r="I97" s="4"/>
    </row>
    <row r="98" spans="1:9">
      <c r="A98" s="5"/>
      <c r="B98" s="5"/>
      <c r="C98" s="7"/>
      <c r="D98" s="6"/>
      <c r="E98" s="6"/>
      <c r="F98" s="6"/>
      <c r="G98" s="6"/>
      <c r="I98" s="4"/>
    </row>
    <row r="99" spans="1:9">
      <c r="A99" s="5"/>
      <c r="B99" s="5"/>
      <c r="C99" s="7"/>
      <c r="D99" s="6"/>
      <c r="E99" s="6"/>
      <c r="F99" s="6"/>
      <c r="G99" s="6"/>
      <c r="I99" s="4"/>
    </row>
    <row r="100" spans="1:9">
      <c r="A100" s="5"/>
      <c r="B100" s="5"/>
      <c r="C100" s="7"/>
      <c r="D100" s="6"/>
      <c r="E100" s="6"/>
      <c r="F100" s="6"/>
      <c r="G100" s="6"/>
      <c r="I100" s="4"/>
    </row>
    <row r="101" spans="1:9">
      <c r="A101" s="5"/>
      <c r="B101" s="5"/>
      <c r="C101" s="7"/>
      <c r="D101" s="6"/>
      <c r="E101" s="6"/>
      <c r="F101" s="6"/>
      <c r="I101" s="4"/>
    </row>
    <row r="102" spans="1:9">
      <c r="A102" s="5"/>
      <c r="B102" s="5"/>
      <c r="C102" s="7"/>
      <c r="D102" s="6"/>
      <c r="E102" s="6"/>
      <c r="F102" s="6"/>
      <c r="I102" s="4"/>
    </row>
    <row r="103" spans="1:9">
      <c r="A103" s="5"/>
      <c r="B103" s="5"/>
      <c r="C103" s="7"/>
      <c r="D103" s="6"/>
      <c r="E103" s="6"/>
      <c r="F103" s="6"/>
      <c r="I103" s="4"/>
    </row>
    <row r="104" spans="1:9">
      <c r="A104" s="5"/>
      <c r="B104" s="5"/>
      <c r="C104" s="7"/>
      <c r="D104" s="6"/>
      <c r="E104" s="6"/>
      <c r="F104" s="6"/>
      <c r="I104" s="4"/>
    </row>
    <row r="105" spans="1:9">
      <c r="A105" s="5"/>
      <c r="B105" s="5"/>
      <c r="C105" s="7"/>
      <c r="D105" s="6"/>
      <c r="E105" s="6"/>
      <c r="F105" s="6"/>
      <c r="I105" s="4"/>
    </row>
    <row r="106" spans="1:9">
      <c r="A106" s="5"/>
      <c r="B106" s="5"/>
      <c r="C106" s="7"/>
      <c r="D106" s="6"/>
      <c r="E106" s="6"/>
      <c r="F106" s="6"/>
      <c r="I106" s="4"/>
    </row>
    <row r="107" spans="1:9">
      <c r="A107" s="5"/>
      <c r="B107" s="5"/>
      <c r="C107" s="7"/>
      <c r="D107" s="6"/>
      <c r="E107" s="6"/>
      <c r="F107" s="6"/>
      <c r="I107" s="4"/>
    </row>
    <row r="108" spans="1:9">
      <c r="A108" s="5"/>
      <c r="B108" s="5"/>
      <c r="C108" s="7"/>
      <c r="D108" s="6"/>
      <c r="E108" s="6"/>
      <c r="F108" s="6"/>
      <c r="I108" s="4"/>
    </row>
    <row r="109" spans="1:9">
      <c r="A109" s="5"/>
      <c r="B109" s="5"/>
      <c r="C109" s="7"/>
      <c r="D109" s="6"/>
      <c r="E109" s="6"/>
      <c r="F109" s="6"/>
      <c r="I109" s="4"/>
    </row>
    <row r="110" spans="1:9">
      <c r="A110" s="5"/>
      <c r="B110" s="5"/>
      <c r="C110" s="7"/>
      <c r="D110" s="6"/>
      <c r="E110" s="6"/>
      <c r="F110" s="6"/>
      <c r="I110" s="4"/>
    </row>
    <row r="111" spans="1:9">
      <c r="A111" s="5"/>
      <c r="B111" s="5"/>
      <c r="C111" s="7"/>
      <c r="D111" s="6"/>
      <c r="E111" s="6"/>
      <c r="F111" s="6"/>
      <c r="I111" s="4"/>
    </row>
    <row r="112" spans="1:9">
      <c r="A112" s="5"/>
      <c r="B112" s="5"/>
      <c r="D112" s="2"/>
      <c r="I112" s="4"/>
    </row>
    <row r="113" spans="1:4">
      <c r="A113" s="3"/>
      <c r="B113" s="3"/>
      <c r="C113" s="2"/>
      <c r="D113" s="2"/>
    </row>
    <row r="114" spans="1:4">
      <c r="A114" s="3"/>
      <c r="B114" s="3"/>
      <c r="C114" s="2"/>
      <c r="D114" s="2"/>
    </row>
    <row r="115" spans="1:4">
      <c r="A115" s="3"/>
      <c r="B115" s="3"/>
      <c r="C115" s="2"/>
      <c r="D115" s="2"/>
    </row>
    <row r="116" spans="1:4">
      <c r="A116" s="3"/>
      <c r="B116" s="3"/>
      <c r="C116" s="2"/>
      <c r="D116" s="2"/>
    </row>
    <row r="117" spans="1:4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09" priority="15" operator="equal">
      <formula>1</formula>
    </cfRule>
  </conditionalFormatting>
  <conditionalFormatting sqref="C80:C101">
    <cfRule type="cellIs" dxfId="108" priority="14" operator="equal">
      <formula>1</formula>
    </cfRule>
  </conditionalFormatting>
  <conditionalFormatting sqref="C20:C24">
    <cfRule type="cellIs" dxfId="107" priority="13" operator="equal">
      <formula>1</formula>
    </cfRule>
  </conditionalFormatting>
  <conditionalFormatting sqref="C25:C29">
    <cfRule type="cellIs" dxfId="106" priority="12" operator="equal">
      <formula>1</formula>
    </cfRule>
  </conditionalFormatting>
  <conditionalFormatting sqref="C30:C34">
    <cfRule type="cellIs" dxfId="105" priority="11" operator="equal">
      <formula>1</formula>
    </cfRule>
  </conditionalFormatting>
  <conditionalFormatting sqref="C36:C37">
    <cfRule type="cellIs" dxfId="104" priority="10" operator="equal">
      <formula>1</formula>
    </cfRule>
  </conditionalFormatting>
  <conditionalFormatting sqref="C38:C42">
    <cfRule type="cellIs" dxfId="103" priority="9" operator="equal">
      <formula>1</formula>
    </cfRule>
  </conditionalFormatting>
  <conditionalFormatting sqref="C47:C48">
    <cfRule type="cellIs" dxfId="102" priority="8" operator="equal">
      <formula>1</formula>
    </cfRule>
  </conditionalFormatting>
  <conditionalFormatting sqref="M35 M43:M46 M49:M61 M3:M19">
    <cfRule type="cellIs" dxfId="101" priority="7" operator="equal">
      <formula>1</formula>
    </cfRule>
  </conditionalFormatting>
  <conditionalFormatting sqref="M20:M24">
    <cfRule type="cellIs" dxfId="100" priority="6" operator="equal">
      <formula>1</formula>
    </cfRule>
  </conditionalFormatting>
  <conditionalFormatting sqref="M25:M29">
    <cfRule type="cellIs" dxfId="99" priority="5" operator="equal">
      <formula>1</formula>
    </cfRule>
  </conditionalFormatting>
  <conditionalFormatting sqref="M30:M34">
    <cfRule type="cellIs" dxfId="98" priority="4" operator="equal">
      <formula>1</formula>
    </cfRule>
  </conditionalFormatting>
  <conditionalFormatting sqref="M36:M37">
    <cfRule type="cellIs" dxfId="97" priority="3" operator="equal">
      <formula>1</formula>
    </cfRule>
  </conditionalFormatting>
  <conditionalFormatting sqref="M38:M42">
    <cfRule type="cellIs" dxfId="96" priority="2" operator="equal">
      <formula>1</formula>
    </cfRule>
  </conditionalFormatting>
  <conditionalFormatting sqref="M47:M48">
    <cfRule type="cellIs" dxfId="9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P9"/>
  <sheetViews>
    <sheetView topLeftCell="D1" workbookViewId="0">
      <selection activeCell="K5" sqref="K5"/>
    </sheetView>
  </sheetViews>
  <sheetFormatPr defaultColWidth="11.42578125" defaultRowHeight="15"/>
  <cols>
    <col min="1" max="1" width="21" customWidth="1"/>
    <col min="2" max="7" width="14.85546875" customWidth="1"/>
    <col min="8" max="8" width="6" customWidth="1"/>
    <col min="9" max="9" width="11" customWidth="1"/>
    <col min="10" max="10" width="21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>
        <v>385.45498639315804</v>
      </c>
      <c r="L5" s="65">
        <v>387.39791508643202</v>
      </c>
      <c r="M5" s="65">
        <v>397.26597655310439</v>
      </c>
      <c r="N5" s="65">
        <v>420.00030118933608</v>
      </c>
      <c r="O5" s="65">
        <v>462.13052970283331</v>
      </c>
      <c r="P5" s="65">
        <v>559.59112663145822</v>
      </c>
    </row>
    <row r="6" spans="1:16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64" t="s">
        <v>12</v>
      </c>
      <c r="K6" s="65">
        <v>1235.6654370019494</v>
      </c>
      <c r="L6" s="65">
        <v>1296.6245642393123</v>
      </c>
      <c r="M6" s="65">
        <v>1441.974353055311</v>
      </c>
      <c r="N6" s="65">
        <v>1540.4224512342651</v>
      </c>
      <c r="O6" s="65">
        <v>1635.8740173338842</v>
      </c>
      <c r="P6" s="65">
        <v>1876.3700805076637</v>
      </c>
    </row>
    <row r="7" spans="1:16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64" t="s">
        <v>46</v>
      </c>
      <c r="K7" s="81">
        <v>67.826159999999987</v>
      </c>
      <c r="L7" s="81">
        <v>68.095142074627162</v>
      </c>
      <c r="M7" s="81">
        <v>66.981464787524956</v>
      </c>
      <c r="N7" s="81">
        <v>65.696987649244576</v>
      </c>
      <c r="O7" s="81">
        <v>64.077169128285348</v>
      </c>
      <c r="P7" s="81">
        <v>60.277623624157478</v>
      </c>
    </row>
    <row r="8" spans="1:16">
      <c r="J8" s="64" t="s">
        <v>62</v>
      </c>
      <c r="K8" s="65">
        <v>1290.9725966159783</v>
      </c>
      <c r="L8" s="65">
        <v>1639.6414378028394</v>
      </c>
      <c r="M8" s="65">
        <v>2393.7412623956493</v>
      </c>
      <c r="N8" s="65">
        <v>2668.1357036434924</v>
      </c>
      <c r="O8" s="65">
        <v>2829.691710791365</v>
      </c>
      <c r="P8" s="65">
        <v>2879.8200120001902</v>
      </c>
    </row>
    <row r="9" spans="1:16">
      <c r="J9" s="64" t="s">
        <v>63</v>
      </c>
      <c r="K9" s="65">
        <v>3103.2706672040549</v>
      </c>
      <c r="L9" s="65">
        <v>3512.3853370317547</v>
      </c>
      <c r="M9" s="65">
        <v>4429.7049606397077</v>
      </c>
      <c r="N9" s="65">
        <v>4826.201473047453</v>
      </c>
      <c r="O9" s="65">
        <v>5120.8252809808782</v>
      </c>
      <c r="P9" s="65">
        <v>5519.8678721162014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ColWidth="11.42578125" defaultRowHeight="15"/>
  <cols>
    <col min="1" max="1" width="19.85546875" customWidth="1"/>
  </cols>
  <sheetData>
    <row r="1" spans="1:7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/>
  </sheetPr>
  <dimension ref="A1:O7"/>
  <sheetViews>
    <sheetView topLeftCell="F1" workbookViewId="0">
      <selection activeCell="J4" sqref="J4:O6"/>
    </sheetView>
  </sheetViews>
  <sheetFormatPr defaultColWidth="11.42578125" defaultRowHeight="1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AN55"/>
  <sheetViews>
    <sheetView topLeftCell="A34" workbookViewId="0">
      <selection activeCell="A10" sqref="A10:XFD10"/>
    </sheetView>
  </sheetViews>
  <sheetFormatPr defaultColWidth="11.42578125" defaultRowHeight="15"/>
  <cols>
    <col min="1" max="1" width="22.7109375" customWidth="1"/>
    <col min="9" max="9" width="11" customWidth="1"/>
  </cols>
  <sheetData>
    <row r="1" spans="1:39" ht="18.75">
      <c r="A1" s="72" t="s">
        <v>77</v>
      </c>
    </row>
    <row r="2" spans="1:39" ht="18.75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>
      <c r="A4" s="74" t="s">
        <v>50</v>
      </c>
      <c r="B4" s="65">
        <v>159.4835896387691</v>
      </c>
      <c r="C4" s="65">
        <v>156.77090670295695</v>
      </c>
      <c r="D4" s="65">
        <v>165.89317032631428</v>
      </c>
      <c r="E4" s="65">
        <v>168.10134467458678</v>
      </c>
      <c r="F4" s="65">
        <v>165.21163507777163</v>
      </c>
      <c r="G4" s="65"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>
      <c r="A5" s="74" t="s">
        <v>53</v>
      </c>
      <c r="B5" s="65">
        <v>1551.7732285865659</v>
      </c>
      <c r="C5" s="65">
        <v>1781.1172185078683</v>
      </c>
      <c r="D5" s="65">
        <v>2256.1957476577304</v>
      </c>
      <c r="E5" s="65">
        <v>2520.4136461956173</v>
      </c>
      <c r="F5" s="65">
        <v>2802.7620070934922</v>
      </c>
      <c r="G5" s="65">
        <v>3456.2999892578664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>
      <c r="A6" s="74" t="s">
        <v>12</v>
      </c>
      <c r="B6" s="65">
        <v>1239.6847650019492</v>
      </c>
      <c r="C6" s="65">
        <v>1302.7412460939199</v>
      </c>
      <c r="D6" s="65">
        <v>1456.0968607043219</v>
      </c>
      <c r="E6" s="65">
        <v>1559.1267383251004</v>
      </c>
      <c r="F6" s="65">
        <v>1660.2392630362103</v>
      </c>
      <c r="G6" s="65"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>
      <c r="A7" s="74" t="s">
        <v>46</v>
      </c>
      <c r="B7" s="65">
        <v>181.29774040344574</v>
      </c>
      <c r="C7" s="65">
        <v>201.50834786193687</v>
      </c>
      <c r="D7" s="65">
        <v>233.94262410529063</v>
      </c>
      <c r="E7" s="65">
        <v>246.10575132382539</v>
      </c>
      <c r="F7" s="65">
        <v>259.5622757509646</v>
      </c>
      <c r="G7" s="65"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>
      <c r="A8" s="74" t="s">
        <v>62</v>
      </c>
      <c r="B8" s="65">
        <v>1704.9895267772054</v>
      </c>
      <c r="C8" s="65">
        <v>2114.0051456267129</v>
      </c>
      <c r="D8" s="65">
        <v>3007.4706066934632</v>
      </c>
      <c r="E8" s="65">
        <v>3349.2893994836445</v>
      </c>
      <c r="F8" s="65">
        <v>3581.8126423958238</v>
      </c>
      <c r="G8" s="65">
        <v>3782.845643387971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>
      <c r="A9" s="75" t="s">
        <v>63</v>
      </c>
      <c r="B9" s="66">
        <f>SUM(B4:B8)</f>
        <v>4837.2288504079352</v>
      </c>
      <c r="C9" s="66">
        <f t="shared" ref="C9:G9" si="0">SUM(C4:C8)</f>
        <v>5556.1428647933953</v>
      </c>
      <c r="D9" s="66">
        <f t="shared" si="0"/>
        <v>7119.5990094871204</v>
      </c>
      <c r="E9" s="66">
        <f t="shared" si="0"/>
        <v>7843.0368800027754</v>
      </c>
      <c r="F9" s="66">
        <f t="shared" si="0"/>
        <v>8469.5878233542626</v>
      </c>
      <c r="G9" s="66">
        <f t="shared" si="0"/>
        <v>9621.2141505128056</v>
      </c>
      <c r="H9" s="71"/>
      <c r="I9" s="75" t="s">
        <v>63</v>
      </c>
      <c r="J9" s="66">
        <f>SUM(J4:J8)</f>
        <v>3103.2706672040549</v>
      </c>
      <c r="K9" s="66">
        <f t="shared" ref="K9:O9" si="1">SUM(K4:K8)</f>
        <v>3512.3853370317547</v>
      </c>
      <c r="L9" s="66">
        <f t="shared" si="1"/>
        <v>4429.7049606397077</v>
      </c>
      <c r="M9" s="66">
        <f t="shared" si="1"/>
        <v>4826.201473047453</v>
      </c>
      <c r="N9" s="66">
        <f t="shared" si="1"/>
        <v>5120.8252809808782</v>
      </c>
      <c r="O9" s="66">
        <f t="shared" si="1"/>
        <v>5519.8678721162014</v>
      </c>
      <c r="Q9" s="75" t="s">
        <v>63</v>
      </c>
      <c r="R9" s="66">
        <f>SUM(R4:R8)</f>
        <v>644.63230199593932</v>
      </c>
      <c r="S9" s="66">
        <f t="shared" ref="S9:W9" si="2">SUM(S4:S8)</f>
        <v>734.96815554350803</v>
      </c>
      <c r="T9" s="66">
        <f t="shared" si="2"/>
        <v>919.32349046376874</v>
      </c>
      <c r="U9" s="66">
        <f t="shared" si="2"/>
        <v>1010.6402237899142</v>
      </c>
      <c r="V9" s="66">
        <f t="shared" si="2"/>
        <v>1082.6755001124097</v>
      </c>
      <c r="W9" s="66">
        <f t="shared" si="2"/>
        <v>1241.1866373995126</v>
      </c>
      <c r="Y9" s="75" t="s">
        <v>63</v>
      </c>
      <c r="Z9" s="66">
        <f t="shared" ref="Z9" si="3">SUM(Z4:Z8)</f>
        <v>871.89755138397061</v>
      </c>
      <c r="AA9" s="66">
        <f t="shared" ref="AA9" si="4">SUM(AA4:AA8)</f>
        <v>1094.5015815461327</v>
      </c>
      <c r="AB9" s="66">
        <f t="shared" ref="AB9" si="5">SUM(AB4:AB8)</f>
        <v>1553.5381236699297</v>
      </c>
      <c r="AC9" s="66">
        <f t="shared" ref="AC9" si="6">SUM(AC4:AC8)</f>
        <v>1788.5404917205581</v>
      </c>
      <c r="AD9" s="66">
        <f t="shared" ref="AD9" si="7">SUM(AD4:AD8)</f>
        <v>2047.6240880122007</v>
      </c>
      <c r="AE9" s="66">
        <f t="shared" ref="AE9" si="8">SUM(AE4:AE8)</f>
        <v>2640.2442729225195</v>
      </c>
      <c r="AG9" s="75" t="s">
        <v>63</v>
      </c>
      <c r="AH9" s="66">
        <f t="shared" ref="AH9" si="9">SUM(AH4:AH8)</f>
        <v>217.42832982397044</v>
      </c>
      <c r="AI9" s="66">
        <f t="shared" ref="AI9" si="10">SUM(AI4:AI8)</f>
        <v>214.28779067200003</v>
      </c>
      <c r="AJ9" s="66">
        <f t="shared" ref="AJ9" si="11">SUM(AJ4:AJ8)</f>
        <v>217.03243471371516</v>
      </c>
      <c r="AK9" s="66">
        <f t="shared" ref="AK9" si="12">SUM(AK4:AK8)</f>
        <v>217.6546914448499</v>
      </c>
      <c r="AL9" s="66">
        <f t="shared" ref="AL9" si="13">SUM(AL4:AL8)</f>
        <v>218.46295424877351</v>
      </c>
      <c r="AM9" s="66">
        <f t="shared" ref="AM9" si="14">SUM(AM4:AM8)</f>
        <v>219.91536807457265</v>
      </c>
    </row>
    <row r="10" spans="1:39" s="87" customFormat="1">
      <c r="A10" s="82" t="s">
        <v>86</v>
      </c>
      <c r="B10" s="83">
        <f>B9-SUM(J9,R9,Z9,AH9)</f>
        <v>0</v>
      </c>
      <c r="C10" s="83">
        <f t="shared" ref="C10:G10" si="15">C9-SUM(K9,S9,AA9,AI9)</f>
        <v>0</v>
      </c>
      <c r="D10" s="83">
        <f t="shared" si="15"/>
        <v>0</v>
      </c>
      <c r="E10" s="83">
        <f t="shared" si="15"/>
        <v>0</v>
      </c>
      <c r="F10" s="83">
        <f t="shared" si="15"/>
        <v>0</v>
      </c>
      <c r="G10" s="83">
        <f t="shared" si="1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>
      <c r="A12" s="72" t="s">
        <v>88</v>
      </c>
    </row>
    <row r="13" spans="1:39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>
      <c r="A14" s="74" t="s">
        <v>50</v>
      </c>
      <c r="B14" s="77">
        <v>158.6805803</v>
      </c>
      <c r="C14" s="67">
        <f>B14+($S14-$B14)/($S$13-$B$13)</f>
        <v>159.2347429102698</v>
      </c>
      <c r="D14" s="67">
        <f t="shared" ref="D14:R14" si="16">C14+($S14-$B14)/($S$13-$B$13)</f>
        <v>159.7889055205396</v>
      </c>
      <c r="E14" s="67">
        <f t="shared" si="16"/>
        <v>160.3430681308094</v>
      </c>
      <c r="F14" s="67">
        <f t="shared" si="16"/>
        <v>160.8972307410792</v>
      </c>
      <c r="G14" s="67">
        <f t="shared" si="16"/>
        <v>161.451393351349</v>
      </c>
      <c r="H14" s="67">
        <f t="shared" si="16"/>
        <v>162.0055559616188</v>
      </c>
      <c r="I14" s="67">
        <f t="shared" si="16"/>
        <v>162.5597185718886</v>
      </c>
      <c r="J14" s="67">
        <f t="shared" si="16"/>
        <v>163.11388118215839</v>
      </c>
      <c r="K14" s="67">
        <f t="shared" si="16"/>
        <v>163.66804379242819</v>
      </c>
      <c r="L14" s="67">
        <f t="shared" si="16"/>
        <v>164.22220640269799</v>
      </c>
      <c r="M14" s="67">
        <f t="shared" si="16"/>
        <v>164.77636901296779</v>
      </c>
      <c r="N14" s="67">
        <f t="shared" si="16"/>
        <v>165.33053162323759</v>
      </c>
      <c r="O14" s="67">
        <f t="shared" si="16"/>
        <v>165.88469423350739</v>
      </c>
      <c r="P14" s="67">
        <f t="shared" si="16"/>
        <v>166.43885684377719</v>
      </c>
      <c r="Q14" s="67">
        <f t="shared" si="16"/>
        <v>166.99301945404699</v>
      </c>
      <c r="R14" s="67">
        <f t="shared" si="16"/>
        <v>167.54718206431679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7">T14+($AM14-$S14)/($AM$13-$S$13)</f>
        <v>169.28915464842319</v>
      </c>
      <c r="V14" s="67">
        <f t="shared" si="17"/>
        <v>169.8830596353414</v>
      </c>
      <c r="W14" s="67">
        <f t="shared" si="17"/>
        <v>170.4769646222596</v>
      </c>
      <c r="X14" s="67">
        <f t="shared" si="17"/>
        <v>171.07086960917781</v>
      </c>
      <c r="Y14" s="67">
        <f t="shared" si="17"/>
        <v>171.66477459609601</v>
      </c>
      <c r="Z14" s="67">
        <f t="shared" si="17"/>
        <v>172.25867958301421</v>
      </c>
      <c r="AA14" s="67">
        <f t="shared" si="17"/>
        <v>172.85258456993242</v>
      </c>
      <c r="AB14" s="67">
        <f t="shared" si="17"/>
        <v>173.44648955685062</v>
      </c>
      <c r="AC14" s="67">
        <f t="shared" si="17"/>
        <v>174.04039454376883</v>
      </c>
      <c r="AD14" s="67">
        <f t="shared" si="17"/>
        <v>174.63429953068703</v>
      </c>
      <c r="AE14" s="67">
        <f t="shared" si="17"/>
        <v>175.22820451760523</v>
      </c>
      <c r="AF14" s="67">
        <f t="shared" si="17"/>
        <v>175.82210950452344</v>
      </c>
      <c r="AG14" s="67">
        <f t="shared" si="17"/>
        <v>176.41601449144164</v>
      </c>
      <c r="AH14" s="67">
        <f t="shared" si="17"/>
        <v>177.00991947835985</v>
      </c>
      <c r="AI14" s="67">
        <f t="shared" si="17"/>
        <v>177.60382446527805</v>
      </c>
      <c r="AJ14" s="67">
        <f t="shared" si="17"/>
        <v>178.19772945219626</v>
      </c>
      <c r="AK14" s="67">
        <f t="shared" si="17"/>
        <v>178.79163443911446</v>
      </c>
      <c r="AL14" s="67">
        <f t="shared" si="17"/>
        <v>179.38553942603266</v>
      </c>
      <c r="AM14" s="76">
        <f>G4</f>
        <v>179.9794444129509</v>
      </c>
    </row>
    <row r="15" spans="1:39">
      <c r="A15" s="74" t="s">
        <v>53</v>
      </c>
      <c r="B15" s="77">
        <v>1535.2176030000001</v>
      </c>
      <c r="C15" s="67">
        <f t="shared" ref="C15:R15" si="18">B15+($S15-$B15)/($S$13-$B$13)</f>
        <v>1593.1703114232716</v>
      </c>
      <c r="D15" s="67">
        <f t="shared" si="18"/>
        <v>1651.1230198465432</v>
      </c>
      <c r="E15" s="67">
        <f t="shared" si="18"/>
        <v>1709.0757282698148</v>
      </c>
      <c r="F15" s="67">
        <f t="shared" si="18"/>
        <v>1767.0284366930864</v>
      </c>
      <c r="G15" s="67">
        <f t="shared" si="18"/>
        <v>1824.981145116358</v>
      </c>
      <c r="H15" s="67">
        <f t="shared" si="18"/>
        <v>1882.9338535396296</v>
      </c>
      <c r="I15" s="67">
        <f t="shared" si="18"/>
        <v>1940.8865619629012</v>
      </c>
      <c r="J15" s="67">
        <f t="shared" si="18"/>
        <v>1998.8392703861728</v>
      </c>
      <c r="K15" s="67">
        <f t="shared" si="18"/>
        <v>2056.7919788094446</v>
      </c>
      <c r="L15" s="67">
        <f t="shared" si="18"/>
        <v>2114.7446872327164</v>
      </c>
      <c r="M15" s="67">
        <f t="shared" si="18"/>
        <v>2172.6973956559882</v>
      </c>
      <c r="N15" s="67">
        <f t="shared" si="18"/>
        <v>2230.65010407926</v>
      </c>
      <c r="O15" s="67">
        <f t="shared" si="18"/>
        <v>2288.6028125025318</v>
      </c>
      <c r="P15" s="67">
        <f t="shared" si="18"/>
        <v>2346.5555209258036</v>
      </c>
      <c r="Q15" s="67">
        <f t="shared" si="18"/>
        <v>2404.5082293490755</v>
      </c>
      <c r="R15" s="67">
        <f t="shared" si="18"/>
        <v>2462.4609377723473</v>
      </c>
      <c r="S15" s="76">
        <f t="shared" ref="S15:S18" si="19">E5</f>
        <v>2520.4136461956173</v>
      </c>
      <c r="T15" s="67">
        <f t="shared" ref="T15:AI18" si="20">S15+($AM15-$S15)/($AM$13-$S$13)</f>
        <v>2567.2079633487297</v>
      </c>
      <c r="U15" s="67">
        <f t="shared" si="20"/>
        <v>2614.0022805018421</v>
      </c>
      <c r="V15" s="67">
        <f t="shared" si="20"/>
        <v>2660.7965976549544</v>
      </c>
      <c r="W15" s="67">
        <f t="shared" si="20"/>
        <v>2707.5909148080668</v>
      </c>
      <c r="X15" s="67">
        <f t="shared" si="20"/>
        <v>2754.3852319611792</v>
      </c>
      <c r="Y15" s="67">
        <f t="shared" si="20"/>
        <v>2801.1795491142916</v>
      </c>
      <c r="Z15" s="67">
        <f t="shared" si="20"/>
        <v>2847.973866267404</v>
      </c>
      <c r="AA15" s="67">
        <f t="shared" si="20"/>
        <v>2894.7681834205164</v>
      </c>
      <c r="AB15" s="67">
        <f t="shared" si="20"/>
        <v>2941.5625005736288</v>
      </c>
      <c r="AC15" s="67">
        <f t="shared" si="20"/>
        <v>2988.3568177267412</v>
      </c>
      <c r="AD15" s="67">
        <f t="shared" si="20"/>
        <v>3035.1511348798535</v>
      </c>
      <c r="AE15" s="67">
        <f t="shared" si="20"/>
        <v>3081.9454520329659</v>
      </c>
      <c r="AF15" s="67">
        <f t="shared" si="20"/>
        <v>3128.7397691860783</v>
      </c>
      <c r="AG15" s="67">
        <f t="shared" si="20"/>
        <v>3175.5340863391907</v>
      </c>
      <c r="AH15" s="67">
        <f t="shared" si="20"/>
        <v>3222.3284034923031</v>
      </c>
      <c r="AI15" s="67">
        <f t="shared" si="20"/>
        <v>3269.1227206454155</v>
      </c>
      <c r="AJ15" s="67">
        <f t="shared" si="17"/>
        <v>3315.9170377985279</v>
      </c>
      <c r="AK15" s="67">
        <f t="shared" si="17"/>
        <v>3362.7113549516403</v>
      </c>
      <c r="AL15" s="67">
        <f t="shared" si="17"/>
        <v>3409.5056721047526</v>
      </c>
      <c r="AM15" s="76">
        <f t="shared" ref="AM15:AM18" si="21">G5</f>
        <v>3456.2999892578664</v>
      </c>
    </row>
    <row r="16" spans="1:39">
      <c r="A16" s="74" t="s">
        <v>12</v>
      </c>
      <c r="B16" s="77">
        <v>806.7662934</v>
      </c>
      <c r="C16" s="67">
        <f t="shared" ref="C16:R16" si="22">B16+($S16-$B16)/($S$13-$B$13)</f>
        <v>851.02279016030002</v>
      </c>
      <c r="D16" s="67">
        <f t="shared" si="22"/>
        <v>895.27928692060004</v>
      </c>
      <c r="E16" s="67">
        <f t="shared" si="22"/>
        <v>939.53578368090007</v>
      </c>
      <c r="F16" s="67">
        <f t="shared" si="22"/>
        <v>983.79228044120009</v>
      </c>
      <c r="G16" s="67">
        <f t="shared" si="22"/>
        <v>1028.0487772015001</v>
      </c>
      <c r="H16" s="67">
        <f t="shared" si="22"/>
        <v>1072.3052739618001</v>
      </c>
      <c r="I16" s="67">
        <f t="shared" si="22"/>
        <v>1116.5617707221002</v>
      </c>
      <c r="J16" s="67">
        <f t="shared" si="22"/>
        <v>1160.8182674824002</v>
      </c>
      <c r="K16" s="67">
        <f t="shared" si="22"/>
        <v>1205.0747642427002</v>
      </c>
      <c r="L16" s="67">
        <f t="shared" si="22"/>
        <v>1249.3312610030002</v>
      </c>
      <c r="M16" s="67">
        <f t="shared" si="22"/>
        <v>1293.5877577633003</v>
      </c>
      <c r="N16" s="67">
        <f t="shared" si="22"/>
        <v>1337.8442545236003</v>
      </c>
      <c r="O16" s="67">
        <f t="shared" si="22"/>
        <v>1382.1007512839003</v>
      </c>
      <c r="P16" s="67">
        <f t="shared" si="22"/>
        <v>1426.3572480442003</v>
      </c>
      <c r="Q16" s="67">
        <f t="shared" si="22"/>
        <v>1470.6137448045004</v>
      </c>
      <c r="R16" s="67">
        <f t="shared" si="22"/>
        <v>1514.8702415648004</v>
      </c>
      <c r="S16" s="76">
        <f t="shared" si="19"/>
        <v>1559.1267383251004</v>
      </c>
      <c r="T16" s="67">
        <f t="shared" si="20"/>
        <v>1577.04909727117</v>
      </c>
      <c r="U16" s="67">
        <f t="shared" si="17"/>
        <v>1594.9714562172396</v>
      </c>
      <c r="V16" s="67">
        <f t="shared" si="17"/>
        <v>1612.8938151633092</v>
      </c>
      <c r="W16" s="67">
        <f t="shared" si="17"/>
        <v>1630.8161741093788</v>
      </c>
      <c r="X16" s="67">
        <f t="shared" si="17"/>
        <v>1648.7385330554484</v>
      </c>
      <c r="Y16" s="67">
        <f t="shared" si="17"/>
        <v>1666.6608920015181</v>
      </c>
      <c r="Z16" s="67">
        <f t="shared" si="17"/>
        <v>1684.5832509475877</v>
      </c>
      <c r="AA16" s="67">
        <f t="shared" si="17"/>
        <v>1702.5056098936573</v>
      </c>
      <c r="AB16" s="67">
        <f t="shared" si="17"/>
        <v>1720.4279688397269</v>
      </c>
      <c r="AC16" s="67">
        <f t="shared" si="17"/>
        <v>1738.3503277857965</v>
      </c>
      <c r="AD16" s="67">
        <f t="shared" si="17"/>
        <v>1756.2726867318661</v>
      </c>
      <c r="AE16" s="67">
        <f t="shared" si="17"/>
        <v>1774.1950456779357</v>
      </c>
      <c r="AF16" s="67">
        <f t="shared" si="17"/>
        <v>1792.1174046240053</v>
      </c>
      <c r="AG16" s="67">
        <f t="shared" si="17"/>
        <v>1810.0397635700749</v>
      </c>
      <c r="AH16" s="67">
        <f t="shared" si="17"/>
        <v>1827.9621225161445</v>
      </c>
      <c r="AI16" s="67">
        <f t="shared" si="17"/>
        <v>1845.8844814622141</v>
      </c>
      <c r="AJ16" s="67">
        <f t="shared" si="17"/>
        <v>1863.8068404082837</v>
      </c>
      <c r="AK16" s="67">
        <f t="shared" si="17"/>
        <v>1881.7291993543533</v>
      </c>
      <c r="AL16" s="67">
        <f t="shared" si="17"/>
        <v>1899.6515583004229</v>
      </c>
      <c r="AM16" s="76">
        <f t="shared" si="21"/>
        <v>1917.573917246491</v>
      </c>
    </row>
    <row r="17" spans="1:40">
      <c r="A17" s="74" t="s">
        <v>46</v>
      </c>
      <c r="B17" s="77">
        <v>191.8611679</v>
      </c>
      <c r="C17" s="67">
        <f t="shared" ref="C17:R17" si="23">B17+($S17-$B17)/($S$13-$B$13)</f>
        <v>195.05202574846032</v>
      </c>
      <c r="D17" s="67">
        <f t="shared" si="23"/>
        <v>198.24288359692065</v>
      </c>
      <c r="E17" s="67">
        <f t="shared" si="23"/>
        <v>201.43374144538097</v>
      </c>
      <c r="F17" s="67">
        <f t="shared" si="23"/>
        <v>204.6245992938413</v>
      </c>
      <c r="G17" s="67">
        <f t="shared" si="23"/>
        <v>207.81545714230163</v>
      </c>
      <c r="H17" s="67">
        <f t="shared" si="23"/>
        <v>211.00631499076195</v>
      </c>
      <c r="I17" s="67">
        <f t="shared" si="23"/>
        <v>214.19717283922228</v>
      </c>
      <c r="J17" s="67">
        <f t="shared" si="23"/>
        <v>217.3880306876826</v>
      </c>
      <c r="K17" s="67">
        <f t="shared" si="23"/>
        <v>220.57888853614293</v>
      </c>
      <c r="L17" s="67">
        <f t="shared" si="23"/>
        <v>223.76974638460325</v>
      </c>
      <c r="M17" s="67">
        <f t="shared" si="23"/>
        <v>226.96060423306358</v>
      </c>
      <c r="N17" s="67">
        <f t="shared" si="23"/>
        <v>230.1514620815239</v>
      </c>
      <c r="O17" s="67">
        <f t="shared" si="23"/>
        <v>233.34231992998423</v>
      </c>
      <c r="P17" s="67">
        <f t="shared" si="23"/>
        <v>236.53317777844455</v>
      </c>
      <c r="Q17" s="67">
        <f t="shared" si="23"/>
        <v>239.72403562690488</v>
      </c>
      <c r="R17" s="67">
        <f t="shared" si="23"/>
        <v>242.9148934753652</v>
      </c>
      <c r="S17" s="76">
        <f t="shared" si="19"/>
        <v>246.10575132382539</v>
      </c>
      <c r="T17" s="67">
        <f t="shared" si="20"/>
        <v>248.02622156801047</v>
      </c>
      <c r="U17" s="67">
        <f t="shared" si="17"/>
        <v>249.94669181219555</v>
      </c>
      <c r="V17" s="67">
        <f t="shared" si="17"/>
        <v>251.86716205638064</v>
      </c>
      <c r="W17" s="67">
        <f t="shared" si="17"/>
        <v>253.78763230056572</v>
      </c>
      <c r="X17" s="67">
        <f t="shared" si="17"/>
        <v>255.7081025447508</v>
      </c>
      <c r="Y17" s="67">
        <f t="shared" si="17"/>
        <v>257.62857278893586</v>
      </c>
      <c r="Z17" s="67">
        <f t="shared" si="17"/>
        <v>259.54904303312094</v>
      </c>
      <c r="AA17" s="67">
        <f t="shared" si="17"/>
        <v>261.46951327730602</v>
      </c>
      <c r="AB17" s="67">
        <f t="shared" si="17"/>
        <v>263.3899835214911</v>
      </c>
      <c r="AC17" s="67">
        <f t="shared" si="17"/>
        <v>265.31045376567619</v>
      </c>
      <c r="AD17" s="67">
        <f t="shared" si="17"/>
        <v>267.23092400986127</v>
      </c>
      <c r="AE17" s="67">
        <f t="shared" si="17"/>
        <v>269.15139425404635</v>
      </c>
      <c r="AF17" s="67">
        <f t="shared" si="17"/>
        <v>271.07186449823143</v>
      </c>
      <c r="AG17" s="67">
        <f t="shared" si="17"/>
        <v>272.99233474241652</v>
      </c>
      <c r="AH17" s="67">
        <f t="shared" si="17"/>
        <v>274.9128049866016</v>
      </c>
      <c r="AI17" s="67">
        <f t="shared" si="17"/>
        <v>276.83327523078668</v>
      </c>
      <c r="AJ17" s="67">
        <f t="shared" si="17"/>
        <v>278.75374547497177</v>
      </c>
      <c r="AK17" s="67">
        <f t="shared" si="17"/>
        <v>280.67421571915685</v>
      </c>
      <c r="AL17" s="67">
        <f t="shared" si="17"/>
        <v>282.59468596334193</v>
      </c>
      <c r="AM17" s="76">
        <f t="shared" si="21"/>
        <v>284.51515620752696</v>
      </c>
    </row>
    <row r="18" spans="1:40">
      <c r="A18" s="74" t="s">
        <v>62</v>
      </c>
      <c r="B18" s="77">
        <v>1941.100091</v>
      </c>
      <c r="C18" s="67">
        <f t="shared" ref="C18:R18" si="24">B18+($S18-$B18)/($S$13-$B$13)</f>
        <v>2023.9347562049202</v>
      </c>
      <c r="D18" s="67">
        <f t="shared" si="24"/>
        <v>2106.7694214098406</v>
      </c>
      <c r="E18" s="67">
        <f t="shared" si="24"/>
        <v>2189.6040866147609</v>
      </c>
      <c r="F18" s="67">
        <f t="shared" si="24"/>
        <v>2272.4387518196813</v>
      </c>
      <c r="G18" s="67">
        <f t="shared" si="24"/>
        <v>2355.2734170246017</v>
      </c>
      <c r="H18" s="67">
        <f t="shared" si="24"/>
        <v>2438.1080822295221</v>
      </c>
      <c r="I18" s="67">
        <f t="shared" si="24"/>
        <v>2520.9427474344425</v>
      </c>
      <c r="J18" s="67">
        <f t="shared" si="24"/>
        <v>2603.7774126393629</v>
      </c>
      <c r="K18" s="67">
        <f t="shared" si="24"/>
        <v>2686.6120778442832</v>
      </c>
      <c r="L18" s="67">
        <f t="shared" si="24"/>
        <v>2769.4467430492036</v>
      </c>
      <c r="M18" s="67">
        <f t="shared" si="24"/>
        <v>2852.281408254124</v>
      </c>
      <c r="N18" s="67">
        <f t="shared" si="24"/>
        <v>2935.1160734590444</v>
      </c>
      <c r="O18" s="67">
        <f t="shared" si="24"/>
        <v>3017.9507386639648</v>
      </c>
      <c r="P18" s="67">
        <f t="shared" si="24"/>
        <v>3100.7854038688852</v>
      </c>
      <c r="Q18" s="67">
        <f t="shared" si="24"/>
        <v>3183.6200690738056</v>
      </c>
      <c r="R18" s="67">
        <f t="shared" si="24"/>
        <v>3266.4547342787259</v>
      </c>
      <c r="S18" s="76">
        <f t="shared" si="19"/>
        <v>3349.2893994836445</v>
      </c>
      <c r="T18" s="67">
        <f t="shared" si="20"/>
        <v>3370.9672116788606</v>
      </c>
      <c r="U18" s="67">
        <f t="shared" si="17"/>
        <v>3392.6450238740767</v>
      </c>
      <c r="V18" s="67">
        <f t="shared" si="17"/>
        <v>3414.3228360692929</v>
      </c>
      <c r="W18" s="67">
        <f t="shared" si="17"/>
        <v>3436.000648264509</v>
      </c>
      <c r="X18" s="67">
        <f t="shared" si="17"/>
        <v>3457.6784604597251</v>
      </c>
      <c r="Y18" s="67">
        <f t="shared" si="17"/>
        <v>3479.3562726549412</v>
      </c>
      <c r="Z18" s="67">
        <f t="shared" si="17"/>
        <v>3501.0340848501573</v>
      </c>
      <c r="AA18" s="67">
        <f t="shared" si="17"/>
        <v>3522.7118970453735</v>
      </c>
      <c r="AB18" s="67">
        <f t="shared" si="17"/>
        <v>3544.3897092405896</v>
      </c>
      <c r="AC18" s="67">
        <f t="shared" si="17"/>
        <v>3566.0675214358057</v>
      </c>
      <c r="AD18" s="67">
        <f t="shared" si="17"/>
        <v>3587.7453336310218</v>
      </c>
      <c r="AE18" s="67">
        <f t="shared" si="17"/>
        <v>3609.4231458262379</v>
      </c>
      <c r="AF18" s="67">
        <f t="shared" si="17"/>
        <v>3631.1009580214541</v>
      </c>
      <c r="AG18" s="67">
        <f t="shared" si="17"/>
        <v>3652.7787702166702</v>
      </c>
      <c r="AH18" s="67">
        <f t="shared" si="17"/>
        <v>3674.4565824118863</v>
      </c>
      <c r="AI18" s="67">
        <f t="shared" si="17"/>
        <v>3696.1343946071024</v>
      </c>
      <c r="AJ18" s="67">
        <f t="shared" si="17"/>
        <v>3717.8122068023185</v>
      </c>
      <c r="AK18" s="67">
        <f t="shared" si="17"/>
        <v>3739.4900189975347</v>
      </c>
      <c r="AL18" s="67">
        <f t="shared" si="17"/>
        <v>3761.1678311927508</v>
      </c>
      <c r="AM18" s="76">
        <f t="shared" si="21"/>
        <v>3782.845643387971</v>
      </c>
    </row>
    <row r="19" spans="1:40">
      <c r="A19" s="74" t="s">
        <v>78</v>
      </c>
      <c r="B19" s="79">
        <f>SUM(B14:B18)</f>
        <v>4633.6257355999996</v>
      </c>
      <c r="C19" s="69">
        <f t="shared" ref="C19:AM19" si="25">SUM(C14:C18)</f>
        <v>4822.414626447222</v>
      </c>
      <c r="D19" s="69">
        <f t="shared" si="25"/>
        <v>5011.2035172944443</v>
      </c>
      <c r="E19" s="69">
        <f t="shared" si="25"/>
        <v>5199.9924081416666</v>
      </c>
      <c r="F19" s="69">
        <f t="shared" si="25"/>
        <v>5388.781298988888</v>
      </c>
      <c r="G19" s="69">
        <f t="shared" si="25"/>
        <v>5577.5701898361103</v>
      </c>
      <c r="H19" s="69">
        <f t="shared" si="25"/>
        <v>5766.3590806833326</v>
      </c>
      <c r="I19" s="69">
        <f t="shared" si="25"/>
        <v>5955.147971530555</v>
      </c>
      <c r="J19" s="69">
        <f t="shared" si="25"/>
        <v>6143.9368623777773</v>
      </c>
      <c r="K19" s="69">
        <f t="shared" si="25"/>
        <v>6332.7257532249996</v>
      </c>
      <c r="L19" s="69">
        <f t="shared" si="25"/>
        <v>6521.5146440722219</v>
      </c>
      <c r="M19" s="69">
        <f t="shared" si="25"/>
        <v>6710.3035349194433</v>
      </c>
      <c r="N19" s="69">
        <f t="shared" si="25"/>
        <v>6899.0924257666666</v>
      </c>
      <c r="O19" s="69">
        <f t="shared" si="25"/>
        <v>7087.881316613888</v>
      </c>
      <c r="P19" s="69">
        <f t="shared" si="25"/>
        <v>7276.6702074611112</v>
      </c>
      <c r="Q19" s="69">
        <f t="shared" si="25"/>
        <v>7465.4590983083326</v>
      </c>
      <c r="R19" s="69">
        <f t="shared" si="25"/>
        <v>7654.2479891555558</v>
      </c>
      <c r="S19" s="79">
        <f t="shared" si="25"/>
        <v>7843.0368800027754</v>
      </c>
      <c r="T19" s="69">
        <f t="shared" si="25"/>
        <v>7931.9457435282757</v>
      </c>
      <c r="U19" s="69">
        <f t="shared" si="25"/>
        <v>8020.8546070537777</v>
      </c>
      <c r="V19" s="69">
        <f t="shared" si="25"/>
        <v>8109.7634705792789</v>
      </c>
      <c r="W19" s="69">
        <f t="shared" si="25"/>
        <v>8198.67233410478</v>
      </c>
      <c r="X19" s="69">
        <f t="shared" si="25"/>
        <v>8287.5811976302812</v>
      </c>
      <c r="Y19" s="69">
        <f t="shared" si="25"/>
        <v>8376.4900611557823</v>
      </c>
      <c r="Z19" s="69">
        <f t="shared" si="25"/>
        <v>8465.3989246812853</v>
      </c>
      <c r="AA19" s="69">
        <f t="shared" si="25"/>
        <v>8554.3077882067846</v>
      </c>
      <c r="AB19" s="69">
        <f t="shared" si="25"/>
        <v>8643.2166517322876</v>
      </c>
      <c r="AC19" s="69">
        <f t="shared" si="25"/>
        <v>8732.1255152577887</v>
      </c>
      <c r="AD19" s="69">
        <f t="shared" si="25"/>
        <v>8821.0343787832899</v>
      </c>
      <c r="AE19" s="69">
        <f t="shared" si="25"/>
        <v>8909.943242308791</v>
      </c>
      <c r="AF19" s="69">
        <f t="shared" si="25"/>
        <v>8998.8521058342922</v>
      </c>
      <c r="AG19" s="69">
        <f t="shared" si="25"/>
        <v>9087.7609693597933</v>
      </c>
      <c r="AH19" s="69">
        <f t="shared" si="25"/>
        <v>9176.6698328852945</v>
      </c>
      <c r="AI19" s="69">
        <f t="shared" si="25"/>
        <v>9265.5786964107974</v>
      </c>
      <c r="AJ19" s="69">
        <f t="shared" si="25"/>
        <v>9354.4875599362967</v>
      </c>
      <c r="AK19" s="69">
        <f t="shared" si="25"/>
        <v>9443.3964234617997</v>
      </c>
      <c r="AL19" s="69">
        <f t="shared" si="25"/>
        <v>9532.3052869873027</v>
      </c>
      <c r="AM19" s="79">
        <f t="shared" si="25"/>
        <v>9621.2141505128056</v>
      </c>
      <c r="AN19" s="69"/>
    </row>
    <row r="21" spans="1:40" ht="18.75">
      <c r="A21" s="72" t="s">
        <v>87</v>
      </c>
    </row>
    <row r="22" spans="1:40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6">C23+($S23-$B23)/($S$13-$B$13)</f>
        <v>122.80582668601349</v>
      </c>
      <c r="E23" s="67">
        <f t="shared" si="26"/>
        <v>123.41517352902024</v>
      </c>
      <c r="F23" s="67">
        <f t="shared" si="26"/>
        <v>124.02452037202698</v>
      </c>
      <c r="G23" s="67">
        <f t="shared" si="26"/>
        <v>124.63386721503373</v>
      </c>
      <c r="H23" s="67">
        <f t="shared" si="26"/>
        <v>125.24321405804048</v>
      </c>
      <c r="I23" s="67">
        <f t="shared" si="26"/>
        <v>125.85256090104723</v>
      </c>
      <c r="J23" s="67">
        <f t="shared" si="26"/>
        <v>126.46190774405397</v>
      </c>
      <c r="K23" s="67">
        <f t="shared" si="26"/>
        <v>127.07125458706072</v>
      </c>
      <c r="L23" s="67">
        <f t="shared" si="26"/>
        <v>127.68060143006747</v>
      </c>
      <c r="M23" s="67">
        <f t="shared" si="26"/>
        <v>128.2899482730742</v>
      </c>
      <c r="N23" s="67">
        <f t="shared" si="26"/>
        <v>128.89929511608094</v>
      </c>
      <c r="O23" s="67">
        <f t="shared" si="26"/>
        <v>129.50864195908767</v>
      </c>
      <c r="P23" s="67">
        <f t="shared" si="26"/>
        <v>130.1179888020944</v>
      </c>
      <c r="Q23" s="67">
        <f t="shared" si="26"/>
        <v>130.72733564510114</v>
      </c>
      <c r="R23" s="67">
        <f t="shared" si="26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7">T23+($AM23-$S23)/($AM$13-$S$13)</f>
        <v>133.13232933327637</v>
      </c>
      <c r="V23" s="67">
        <f t="shared" si="27"/>
        <v>133.72547933435726</v>
      </c>
      <c r="W23" s="67">
        <f t="shared" si="27"/>
        <v>134.31862933543815</v>
      </c>
      <c r="X23" s="67">
        <f t="shared" si="27"/>
        <v>134.91177933651903</v>
      </c>
      <c r="Y23" s="67">
        <f t="shared" si="27"/>
        <v>135.50492933759992</v>
      </c>
      <c r="Z23" s="67">
        <f t="shared" si="27"/>
        <v>136.0980793386808</v>
      </c>
      <c r="AA23" s="67">
        <f t="shared" si="27"/>
        <v>136.69122933976169</v>
      </c>
      <c r="AB23" s="67">
        <f t="shared" si="27"/>
        <v>137.28437934084258</v>
      </c>
      <c r="AC23" s="67">
        <f t="shared" si="27"/>
        <v>137.87752934192346</v>
      </c>
      <c r="AD23" s="67">
        <f t="shared" si="27"/>
        <v>138.47067934300435</v>
      </c>
      <c r="AE23" s="67">
        <f t="shared" si="27"/>
        <v>139.06382934408524</v>
      </c>
      <c r="AF23" s="67">
        <f t="shared" si="27"/>
        <v>139.65697934516612</v>
      </c>
      <c r="AG23" s="67">
        <f t="shared" si="27"/>
        <v>140.25012934624701</v>
      </c>
      <c r="AH23" s="67">
        <f t="shared" si="27"/>
        <v>140.84327934732789</v>
      </c>
      <c r="AI23" s="67">
        <f t="shared" si="27"/>
        <v>141.43642934840878</v>
      </c>
      <c r="AJ23" s="67">
        <f t="shared" si="27"/>
        <v>142.02957934948967</v>
      </c>
      <c r="AK23" s="67">
        <f t="shared" si="27"/>
        <v>142.62272935057055</v>
      </c>
      <c r="AL23" s="67">
        <f t="shared" si="27"/>
        <v>143.21587935165144</v>
      </c>
      <c r="AM23" s="76">
        <f>O4</f>
        <v>143.80902935273241</v>
      </c>
    </row>
    <row r="24" spans="1:40">
      <c r="A24" s="74" t="s">
        <v>53</v>
      </c>
      <c r="B24" s="77">
        <v>411.05060300000002</v>
      </c>
      <c r="C24" s="67">
        <f t="shared" ref="C24:R24" si="28">B24+($S24-$B24)/($S$13-$B$13)</f>
        <v>411.57705583466685</v>
      </c>
      <c r="D24" s="67">
        <f t="shared" si="28"/>
        <v>412.10350866933368</v>
      </c>
      <c r="E24" s="67">
        <f t="shared" si="28"/>
        <v>412.62996150400051</v>
      </c>
      <c r="F24" s="67">
        <f t="shared" si="28"/>
        <v>413.15641433866733</v>
      </c>
      <c r="G24" s="67">
        <f t="shared" si="28"/>
        <v>413.68286717333416</v>
      </c>
      <c r="H24" s="67">
        <f t="shared" si="28"/>
        <v>414.20932000800099</v>
      </c>
      <c r="I24" s="67">
        <f t="shared" si="28"/>
        <v>414.73577284266781</v>
      </c>
      <c r="J24" s="67">
        <f t="shared" si="28"/>
        <v>415.26222567733464</v>
      </c>
      <c r="K24" s="67">
        <f t="shared" si="28"/>
        <v>415.78867851200147</v>
      </c>
      <c r="L24" s="67">
        <f t="shared" si="28"/>
        <v>416.3151313466683</v>
      </c>
      <c r="M24" s="67">
        <f t="shared" si="28"/>
        <v>416.84158418133512</v>
      </c>
      <c r="N24" s="67">
        <f t="shared" si="28"/>
        <v>417.36803701600195</v>
      </c>
      <c r="O24" s="67">
        <f t="shared" si="28"/>
        <v>417.89448985066878</v>
      </c>
      <c r="P24" s="67">
        <f t="shared" si="28"/>
        <v>418.4209426853356</v>
      </c>
      <c r="Q24" s="67">
        <f t="shared" si="28"/>
        <v>418.94739552000243</v>
      </c>
      <c r="R24" s="67">
        <f t="shared" si="28"/>
        <v>419.47384835466926</v>
      </c>
      <c r="S24" s="76">
        <f t="shared" ref="S24:S27" si="29">M5</f>
        <v>420.00030118933608</v>
      </c>
      <c r="T24" s="67">
        <f t="shared" ref="T24:AL24" si="30">S24+($AM24-$S24)/($AM$13-$S$13)</f>
        <v>426.97984246144222</v>
      </c>
      <c r="U24" s="67">
        <f t="shared" si="30"/>
        <v>433.95938373354835</v>
      </c>
      <c r="V24" s="67">
        <f t="shared" si="30"/>
        <v>440.93892500565448</v>
      </c>
      <c r="W24" s="67">
        <f t="shared" si="30"/>
        <v>447.91846627776061</v>
      </c>
      <c r="X24" s="67">
        <f t="shared" si="30"/>
        <v>454.89800754986675</v>
      </c>
      <c r="Y24" s="67">
        <f t="shared" si="30"/>
        <v>461.87754882197288</v>
      </c>
      <c r="Z24" s="67">
        <f t="shared" si="30"/>
        <v>468.85709009407901</v>
      </c>
      <c r="AA24" s="67">
        <f t="shared" si="30"/>
        <v>475.83663136618514</v>
      </c>
      <c r="AB24" s="67">
        <f t="shared" si="30"/>
        <v>482.81617263829128</v>
      </c>
      <c r="AC24" s="67">
        <f t="shared" si="30"/>
        <v>489.79571391039741</v>
      </c>
      <c r="AD24" s="67">
        <f t="shared" si="30"/>
        <v>496.77525518250354</v>
      </c>
      <c r="AE24" s="67">
        <f t="shared" si="30"/>
        <v>503.75479645460968</v>
      </c>
      <c r="AF24" s="67">
        <f t="shared" si="30"/>
        <v>510.73433772671581</v>
      </c>
      <c r="AG24" s="67">
        <f t="shared" si="30"/>
        <v>517.71387899882188</v>
      </c>
      <c r="AH24" s="67">
        <f t="shared" si="30"/>
        <v>524.69342027092796</v>
      </c>
      <c r="AI24" s="67">
        <f t="shared" si="30"/>
        <v>531.67296154303403</v>
      </c>
      <c r="AJ24" s="67">
        <f t="shared" si="30"/>
        <v>538.65250281514011</v>
      </c>
      <c r="AK24" s="67">
        <f t="shared" si="30"/>
        <v>545.63204408724619</v>
      </c>
      <c r="AL24" s="67">
        <f t="shared" si="30"/>
        <v>552.61158535935226</v>
      </c>
      <c r="AM24" s="76">
        <f t="shared" ref="AM24:AM27" si="31">O5</f>
        <v>559.59112663145822</v>
      </c>
    </row>
    <row r="25" spans="1:40">
      <c r="A25" s="74" t="s">
        <v>12</v>
      </c>
      <c r="B25" s="77">
        <v>801.19622289999995</v>
      </c>
      <c r="C25" s="67">
        <f t="shared" ref="C25:R25" si="32">B25+($S25-$B25)/($S$13-$B$13)</f>
        <v>844.68011868436849</v>
      </c>
      <c r="D25" s="67">
        <f t="shared" si="32"/>
        <v>888.16401446873704</v>
      </c>
      <c r="E25" s="67">
        <f t="shared" si="32"/>
        <v>931.64791025310558</v>
      </c>
      <c r="F25" s="67">
        <f t="shared" si="32"/>
        <v>975.13180603747412</v>
      </c>
      <c r="G25" s="67">
        <f t="shared" si="32"/>
        <v>1018.6157018218427</v>
      </c>
      <c r="H25" s="67">
        <f t="shared" si="32"/>
        <v>1062.0995976062111</v>
      </c>
      <c r="I25" s="67">
        <f t="shared" si="32"/>
        <v>1105.5834933905796</v>
      </c>
      <c r="J25" s="67">
        <f t="shared" si="32"/>
        <v>1149.0673891749482</v>
      </c>
      <c r="K25" s="67">
        <f t="shared" si="32"/>
        <v>1192.5512849593167</v>
      </c>
      <c r="L25" s="67">
        <f t="shared" si="32"/>
        <v>1236.0351807436853</v>
      </c>
      <c r="M25" s="67">
        <f t="shared" si="32"/>
        <v>1279.5190765280538</v>
      </c>
      <c r="N25" s="67">
        <f t="shared" si="32"/>
        <v>1323.0029723124223</v>
      </c>
      <c r="O25" s="67">
        <f t="shared" si="32"/>
        <v>1366.4868680967909</v>
      </c>
      <c r="P25" s="67">
        <f t="shared" si="32"/>
        <v>1409.9707638811594</v>
      </c>
      <c r="Q25" s="67">
        <f t="shared" si="32"/>
        <v>1453.454659665528</v>
      </c>
      <c r="R25" s="67">
        <f t="shared" si="32"/>
        <v>1496.9385554498965</v>
      </c>
      <c r="S25" s="76">
        <f t="shared" si="29"/>
        <v>1540.4224512342651</v>
      </c>
      <c r="T25" s="67">
        <f t="shared" ref="T25:AL25" si="33">S25+($AM25-$S25)/($AM$13-$S$13)</f>
        <v>1557.2198326979351</v>
      </c>
      <c r="U25" s="67">
        <f t="shared" si="33"/>
        <v>1574.0172141616051</v>
      </c>
      <c r="V25" s="67">
        <f t="shared" si="33"/>
        <v>1590.8145956252752</v>
      </c>
      <c r="W25" s="67">
        <f t="shared" si="33"/>
        <v>1607.6119770889452</v>
      </c>
      <c r="X25" s="67">
        <f t="shared" si="33"/>
        <v>1624.4093585526152</v>
      </c>
      <c r="Y25" s="67">
        <f t="shared" si="33"/>
        <v>1641.2067400162853</v>
      </c>
      <c r="Z25" s="67">
        <f t="shared" si="33"/>
        <v>1658.0041214799553</v>
      </c>
      <c r="AA25" s="67">
        <f t="shared" si="33"/>
        <v>1674.8015029436253</v>
      </c>
      <c r="AB25" s="67">
        <f t="shared" si="33"/>
        <v>1691.5988844072954</v>
      </c>
      <c r="AC25" s="67">
        <f t="shared" si="33"/>
        <v>1708.3962658709654</v>
      </c>
      <c r="AD25" s="67">
        <f t="shared" si="33"/>
        <v>1725.1936473346354</v>
      </c>
      <c r="AE25" s="67">
        <f t="shared" si="33"/>
        <v>1741.9910287983055</v>
      </c>
      <c r="AF25" s="67">
        <f t="shared" si="33"/>
        <v>1758.7884102619755</v>
      </c>
      <c r="AG25" s="67">
        <f t="shared" si="33"/>
        <v>1775.5857917256455</v>
      </c>
      <c r="AH25" s="67">
        <f t="shared" si="33"/>
        <v>1792.3831731893156</v>
      </c>
      <c r="AI25" s="67">
        <f t="shared" si="33"/>
        <v>1809.1805546529856</v>
      </c>
      <c r="AJ25" s="67">
        <f t="shared" si="33"/>
        <v>1825.9779361166557</v>
      </c>
      <c r="AK25" s="67">
        <f t="shared" si="33"/>
        <v>1842.7753175803257</v>
      </c>
      <c r="AL25" s="67">
        <f t="shared" si="33"/>
        <v>1859.5726990439957</v>
      </c>
      <c r="AM25" s="76">
        <f t="shared" si="31"/>
        <v>1876.3700805076637</v>
      </c>
    </row>
    <row r="26" spans="1:40">
      <c r="A26" s="74" t="s">
        <v>46</v>
      </c>
      <c r="B26" s="77">
        <v>94.437168270000001</v>
      </c>
      <c r="C26" s="67">
        <f t="shared" ref="C26:R26" si="34">B26+($S26-$B26)/($S$13-$B$13)</f>
        <v>92.746569409955569</v>
      </c>
      <c r="D26" s="67">
        <f t="shared" si="34"/>
        <v>91.055970549911137</v>
      </c>
      <c r="E26" s="67">
        <f t="shared" si="34"/>
        <v>89.365371689866706</v>
      </c>
      <c r="F26" s="67">
        <f t="shared" si="34"/>
        <v>87.674772829822274</v>
      </c>
      <c r="G26" s="67">
        <f t="shared" si="34"/>
        <v>85.984173969777842</v>
      </c>
      <c r="H26" s="67">
        <f t="shared" si="34"/>
        <v>84.29357510973341</v>
      </c>
      <c r="I26" s="67">
        <f t="shared" si="34"/>
        <v>82.602976249688979</v>
      </c>
      <c r="J26" s="67">
        <f t="shared" si="34"/>
        <v>80.912377389644547</v>
      </c>
      <c r="K26" s="67">
        <f t="shared" si="34"/>
        <v>79.221778529600115</v>
      </c>
      <c r="L26" s="67">
        <f t="shared" si="34"/>
        <v>77.531179669555684</v>
      </c>
      <c r="M26" s="67">
        <f t="shared" si="34"/>
        <v>75.840580809511252</v>
      </c>
      <c r="N26" s="67">
        <f t="shared" si="34"/>
        <v>74.14998194946682</v>
      </c>
      <c r="O26" s="67">
        <f t="shared" si="34"/>
        <v>72.459383089422388</v>
      </c>
      <c r="P26" s="67">
        <f t="shared" si="34"/>
        <v>70.768784229377957</v>
      </c>
      <c r="Q26" s="67">
        <f t="shared" si="34"/>
        <v>69.078185369333525</v>
      </c>
      <c r="R26" s="67">
        <f t="shared" si="34"/>
        <v>67.387586509289093</v>
      </c>
      <c r="S26" s="76">
        <f t="shared" si="29"/>
        <v>65.696987649244576</v>
      </c>
      <c r="T26" s="67">
        <f t="shared" ref="T26:AL26" si="35">S26+($AM26-$S26)/($AM$13-$S$13)</f>
        <v>65.426019447990228</v>
      </c>
      <c r="U26" s="67">
        <f t="shared" si="35"/>
        <v>65.15505124673588</v>
      </c>
      <c r="V26" s="67">
        <f t="shared" si="35"/>
        <v>64.884083045481532</v>
      </c>
      <c r="W26" s="67">
        <f t="shared" si="35"/>
        <v>64.613114844227184</v>
      </c>
      <c r="X26" s="67">
        <f t="shared" si="35"/>
        <v>64.342146642972835</v>
      </c>
      <c r="Y26" s="67">
        <f t="shared" si="35"/>
        <v>64.071178441718487</v>
      </c>
      <c r="Z26" s="67">
        <f t="shared" si="35"/>
        <v>63.800210240464132</v>
      </c>
      <c r="AA26" s="67">
        <f t="shared" si="35"/>
        <v>63.529242039209777</v>
      </c>
      <c r="AB26" s="67">
        <f t="shared" si="35"/>
        <v>63.258273837955421</v>
      </c>
      <c r="AC26" s="67">
        <f t="shared" si="35"/>
        <v>62.987305636701066</v>
      </c>
      <c r="AD26" s="67">
        <f t="shared" si="35"/>
        <v>62.716337435446711</v>
      </c>
      <c r="AE26" s="67">
        <f t="shared" si="35"/>
        <v>62.445369234192356</v>
      </c>
      <c r="AF26" s="67">
        <f t="shared" si="35"/>
        <v>62.174401032938</v>
      </c>
      <c r="AG26" s="67">
        <f t="shared" si="35"/>
        <v>61.903432831683645</v>
      </c>
      <c r="AH26" s="67">
        <f t="shared" si="35"/>
        <v>61.63246463042929</v>
      </c>
      <c r="AI26" s="67">
        <f t="shared" si="35"/>
        <v>61.361496429174935</v>
      </c>
      <c r="AJ26" s="67">
        <f t="shared" si="35"/>
        <v>61.090528227920579</v>
      </c>
      <c r="AK26" s="67">
        <f t="shared" si="35"/>
        <v>60.819560026666224</v>
      </c>
      <c r="AL26" s="67">
        <f t="shared" si="35"/>
        <v>60.548591825411869</v>
      </c>
      <c r="AM26" s="76">
        <f t="shared" si="31"/>
        <v>60.277623624157478</v>
      </c>
    </row>
    <row r="27" spans="1:40">
      <c r="A27" s="74" t="s">
        <v>62</v>
      </c>
      <c r="B27" s="77">
        <v>1712.076548</v>
      </c>
      <c r="C27" s="67">
        <f t="shared" ref="C27:R27" si="36">B27+($S27-$B27)/($S$13-$B$13)</f>
        <v>1768.315321861382</v>
      </c>
      <c r="D27" s="67">
        <f t="shared" si="36"/>
        <v>1824.554095722764</v>
      </c>
      <c r="E27" s="67">
        <f t="shared" si="36"/>
        <v>1880.792869584146</v>
      </c>
      <c r="F27" s="67">
        <f t="shared" si="36"/>
        <v>1937.0316434455281</v>
      </c>
      <c r="G27" s="67">
        <f t="shared" si="36"/>
        <v>1993.2704173069101</v>
      </c>
      <c r="H27" s="67">
        <f t="shared" si="36"/>
        <v>2049.5091911682921</v>
      </c>
      <c r="I27" s="67">
        <f t="shared" si="36"/>
        <v>2105.7479650296741</v>
      </c>
      <c r="J27" s="67">
        <f t="shared" si="36"/>
        <v>2161.9867388910561</v>
      </c>
      <c r="K27" s="67">
        <f t="shared" si="36"/>
        <v>2218.2255127524381</v>
      </c>
      <c r="L27" s="67">
        <f t="shared" si="36"/>
        <v>2274.4642866138201</v>
      </c>
      <c r="M27" s="67">
        <f t="shared" si="36"/>
        <v>2330.7030604752022</v>
      </c>
      <c r="N27" s="67">
        <f t="shared" si="36"/>
        <v>2386.9418343365842</v>
      </c>
      <c r="O27" s="67">
        <f t="shared" si="36"/>
        <v>2443.1806081979662</v>
      </c>
      <c r="P27" s="67">
        <f t="shared" si="36"/>
        <v>2499.4193820593482</v>
      </c>
      <c r="Q27" s="67">
        <f t="shared" si="36"/>
        <v>2555.6581559207302</v>
      </c>
      <c r="R27" s="67">
        <f t="shared" si="36"/>
        <v>2611.8969297821122</v>
      </c>
      <c r="S27" s="76">
        <f t="shared" si="29"/>
        <v>2668.1357036434924</v>
      </c>
      <c r="T27" s="67">
        <f t="shared" ref="T27:AL27" si="37">S27+($AM27-$S27)/($AM$13-$S$13)</f>
        <v>2678.7199190613273</v>
      </c>
      <c r="U27" s="67">
        <f t="shared" si="37"/>
        <v>2689.3041344791623</v>
      </c>
      <c r="V27" s="67">
        <f t="shared" si="37"/>
        <v>2699.8883498969972</v>
      </c>
      <c r="W27" s="67">
        <f t="shared" si="37"/>
        <v>2710.4725653148321</v>
      </c>
      <c r="X27" s="67">
        <f t="shared" si="37"/>
        <v>2721.056780732667</v>
      </c>
      <c r="Y27" s="67">
        <f t="shared" si="37"/>
        <v>2731.6409961505019</v>
      </c>
      <c r="Z27" s="67">
        <f t="shared" si="37"/>
        <v>2742.2252115683368</v>
      </c>
      <c r="AA27" s="67">
        <f t="shared" si="37"/>
        <v>2752.8094269861717</v>
      </c>
      <c r="AB27" s="67">
        <f t="shared" si="37"/>
        <v>2763.3936424040066</v>
      </c>
      <c r="AC27" s="67">
        <f t="shared" si="37"/>
        <v>2773.9778578218416</v>
      </c>
      <c r="AD27" s="67">
        <f t="shared" si="37"/>
        <v>2784.5620732396765</v>
      </c>
      <c r="AE27" s="67">
        <f t="shared" si="37"/>
        <v>2795.1462886575114</v>
      </c>
      <c r="AF27" s="67">
        <f t="shared" si="37"/>
        <v>2805.7305040753463</v>
      </c>
      <c r="AG27" s="67">
        <f t="shared" si="37"/>
        <v>2816.3147194931812</v>
      </c>
      <c r="AH27" s="67">
        <f t="shared" si="37"/>
        <v>2826.8989349110161</v>
      </c>
      <c r="AI27" s="67">
        <f t="shared" si="37"/>
        <v>2837.483150328851</v>
      </c>
      <c r="AJ27" s="67">
        <f t="shared" si="37"/>
        <v>2848.0673657466859</v>
      </c>
      <c r="AK27" s="67">
        <f t="shared" si="37"/>
        <v>2858.6515811645208</v>
      </c>
      <c r="AL27" s="67">
        <f t="shared" si="37"/>
        <v>2869.2357965823558</v>
      </c>
      <c r="AM27" s="76">
        <f t="shared" si="31"/>
        <v>2879.8200120001902</v>
      </c>
    </row>
    <row r="28" spans="1:40">
      <c r="A28" s="74" t="s">
        <v>78</v>
      </c>
      <c r="B28" s="79">
        <f>SUM(B23:B27)</f>
        <v>3140.34767517</v>
      </c>
      <c r="C28" s="69">
        <f t="shared" ref="C28" si="38">SUM(C23:C27)</f>
        <v>3239.5155456333796</v>
      </c>
      <c r="D28" s="69">
        <f t="shared" ref="D28" si="39">SUM(D23:D27)</f>
        <v>3338.6834160967592</v>
      </c>
      <c r="E28" s="69">
        <f t="shared" ref="E28" si="40">SUM(E23:E27)</f>
        <v>3437.8512865601388</v>
      </c>
      <c r="F28" s="69">
        <f t="shared" ref="F28" si="41">SUM(F23:F27)</f>
        <v>3537.0191570235188</v>
      </c>
      <c r="G28" s="69">
        <f t="shared" ref="G28" si="42">SUM(G23:G27)</f>
        <v>3636.1870274868988</v>
      </c>
      <c r="H28" s="69">
        <f t="shared" ref="H28" si="43">SUM(H23:H27)</f>
        <v>3735.354897950278</v>
      </c>
      <c r="I28" s="69">
        <f t="shared" ref="I28" si="44">SUM(I23:I27)</f>
        <v>3834.522768413658</v>
      </c>
      <c r="J28" s="69">
        <f t="shared" ref="J28" si="45">SUM(J23:J27)</f>
        <v>3933.6906388770376</v>
      </c>
      <c r="K28" s="69">
        <f t="shared" ref="K28" si="46">SUM(K23:K27)</f>
        <v>4032.8585093404172</v>
      </c>
      <c r="L28" s="69">
        <f t="shared" ref="L28" si="47">SUM(L23:L27)</f>
        <v>4132.0263798037968</v>
      </c>
      <c r="M28" s="69">
        <f t="shared" ref="M28" si="48">SUM(M23:M27)</f>
        <v>4231.1942502671764</v>
      </c>
      <c r="N28" s="69">
        <f t="shared" ref="N28" si="49">SUM(N23:N27)</f>
        <v>4330.3621207305559</v>
      </c>
      <c r="O28" s="69">
        <f t="shared" ref="O28" si="50">SUM(O23:O27)</f>
        <v>4429.5299911939364</v>
      </c>
      <c r="P28" s="69">
        <f t="shared" ref="P28" si="51">SUM(P23:P27)</f>
        <v>4528.697861657316</v>
      </c>
      <c r="Q28" s="69">
        <f t="shared" ref="Q28" si="52">SUM(Q23:Q27)</f>
        <v>4627.8657321206956</v>
      </c>
      <c r="R28" s="69">
        <f t="shared" ref="R28" si="53">SUM(R23:R27)</f>
        <v>4727.0336025840752</v>
      </c>
      <c r="S28" s="79">
        <f t="shared" ref="S28" si="54">SUM(S23:S27)</f>
        <v>4826.201473047453</v>
      </c>
      <c r="T28" s="69">
        <f t="shared" ref="T28" si="55">SUM(T23:T27)</f>
        <v>4860.8847930008906</v>
      </c>
      <c r="U28" s="69">
        <f t="shared" ref="U28" si="56">SUM(U23:U27)</f>
        <v>4895.5681129543282</v>
      </c>
      <c r="V28" s="69">
        <f t="shared" ref="V28" si="57">SUM(V23:V27)</f>
        <v>4930.2514329077658</v>
      </c>
      <c r="W28" s="69">
        <f t="shared" ref="W28" si="58">SUM(W23:W27)</f>
        <v>4964.9347528612034</v>
      </c>
      <c r="X28" s="69">
        <f t="shared" ref="X28" si="59">SUM(X23:X27)</f>
        <v>4999.618072814641</v>
      </c>
      <c r="Y28" s="69">
        <f t="shared" ref="Y28" si="60">SUM(Y23:Y27)</f>
        <v>5034.3013927680786</v>
      </c>
      <c r="Z28" s="69">
        <f t="shared" ref="Z28" si="61">SUM(Z23:Z27)</f>
        <v>5068.9847127215162</v>
      </c>
      <c r="AA28" s="69">
        <f t="shared" ref="AA28" si="62">SUM(AA23:AA27)</f>
        <v>5103.6680326749538</v>
      </c>
      <c r="AB28" s="69">
        <f t="shared" ref="AB28" si="63">SUM(AB23:AB27)</f>
        <v>5138.3513526283914</v>
      </c>
      <c r="AC28" s="69">
        <f t="shared" ref="AC28" si="64">SUM(AC23:AC27)</f>
        <v>5173.034672581829</v>
      </c>
      <c r="AD28" s="69">
        <f t="shared" ref="AD28" si="65">SUM(AD23:AD27)</f>
        <v>5207.7179925352666</v>
      </c>
      <c r="AE28" s="69">
        <f t="shared" ref="AE28" si="66">SUM(AE23:AE27)</f>
        <v>5242.4013124887042</v>
      </c>
      <c r="AF28" s="69">
        <f t="shared" ref="AF28" si="67">SUM(AF23:AF27)</f>
        <v>5277.0846324421418</v>
      </c>
      <c r="AG28" s="69">
        <f t="shared" ref="AG28" si="68">SUM(AG23:AG27)</f>
        <v>5311.7679523955794</v>
      </c>
      <c r="AH28" s="69">
        <f t="shared" ref="AH28" si="69">SUM(AH23:AH27)</f>
        <v>5346.451272349017</v>
      </c>
      <c r="AI28" s="69">
        <f t="shared" ref="AI28" si="70">SUM(AI23:AI27)</f>
        <v>5381.1345923024546</v>
      </c>
      <c r="AJ28" s="69">
        <f t="shared" ref="AJ28" si="71">SUM(AJ23:AJ27)</f>
        <v>5415.8179122558922</v>
      </c>
      <c r="AK28" s="69">
        <f t="shared" ref="AK28" si="72">SUM(AK23:AK27)</f>
        <v>5450.5012322093298</v>
      </c>
      <c r="AL28" s="69">
        <f t="shared" ref="AL28" si="73">SUM(AL23:AL27)</f>
        <v>5485.1845521627674</v>
      </c>
      <c r="AM28" s="79">
        <f t="shared" ref="AM28" si="74">SUM(AM23:AM27)</f>
        <v>5519.8678721162014</v>
      </c>
    </row>
    <row r="30" spans="1:40" ht="18.75">
      <c r="A30" s="72" t="s">
        <v>89</v>
      </c>
    </row>
    <row r="31" spans="1:40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75">C32+($S32-$B32)/($S$13-$B$13)</f>
        <v>5.7747606264705889E-2</v>
      </c>
      <c r="E32" s="67">
        <f t="shared" si="75"/>
        <v>5.3897765847058833E-2</v>
      </c>
      <c r="F32" s="67">
        <f t="shared" si="75"/>
        <v>5.0047925429411777E-2</v>
      </c>
      <c r="G32" s="67">
        <f t="shared" si="75"/>
        <v>4.6198085011764721E-2</v>
      </c>
      <c r="H32" s="67">
        <f t="shared" si="75"/>
        <v>4.2348244594117665E-2</v>
      </c>
      <c r="I32" s="67">
        <f t="shared" si="75"/>
        <v>3.8498404176470609E-2</v>
      </c>
      <c r="J32" s="67">
        <f t="shared" si="75"/>
        <v>3.4648563758823553E-2</v>
      </c>
      <c r="K32" s="67">
        <f t="shared" si="75"/>
        <v>3.0798723341176493E-2</v>
      </c>
      <c r="L32" s="67">
        <f t="shared" si="75"/>
        <v>2.6948882923529434E-2</v>
      </c>
      <c r="M32" s="67">
        <f t="shared" si="75"/>
        <v>2.3099042505882374E-2</v>
      </c>
      <c r="N32" s="67">
        <f t="shared" si="75"/>
        <v>1.9249202088235315E-2</v>
      </c>
      <c r="O32" s="67">
        <f t="shared" si="75"/>
        <v>1.5399361670588255E-2</v>
      </c>
      <c r="P32" s="67">
        <f t="shared" si="75"/>
        <v>1.1549521252941196E-2</v>
      </c>
      <c r="Q32" s="67">
        <f t="shared" si="75"/>
        <v>7.6996808352941364E-3</v>
      </c>
      <c r="R32" s="67">
        <f t="shared" si="75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76">T32+($AM32-$S32)/($AM$13-$S$13)</f>
        <v>0</v>
      </c>
      <c r="V32" s="67">
        <f t="shared" si="76"/>
        <v>0</v>
      </c>
      <c r="W32" s="67">
        <f t="shared" si="76"/>
        <v>0</v>
      </c>
      <c r="X32" s="67">
        <f t="shared" si="76"/>
        <v>0</v>
      </c>
      <c r="Y32" s="67">
        <f t="shared" si="76"/>
        <v>0</v>
      </c>
      <c r="Z32" s="67">
        <f t="shared" si="76"/>
        <v>0</v>
      </c>
      <c r="AA32" s="67">
        <f t="shared" si="76"/>
        <v>0</v>
      </c>
      <c r="AB32" s="67">
        <f t="shared" si="76"/>
        <v>0</v>
      </c>
      <c r="AC32" s="67">
        <f t="shared" si="76"/>
        <v>0</v>
      </c>
      <c r="AD32" s="67">
        <f t="shared" si="76"/>
        <v>0</v>
      </c>
      <c r="AE32" s="67">
        <f t="shared" si="76"/>
        <v>0</v>
      </c>
      <c r="AF32" s="67">
        <f t="shared" si="76"/>
        <v>0</v>
      </c>
      <c r="AG32" s="67">
        <f t="shared" si="76"/>
        <v>0</v>
      </c>
      <c r="AH32" s="67">
        <f t="shared" si="76"/>
        <v>0</v>
      </c>
      <c r="AI32" s="67">
        <f t="shared" si="76"/>
        <v>0</v>
      </c>
      <c r="AJ32" s="67">
        <f t="shared" si="76"/>
        <v>0</v>
      </c>
      <c r="AK32" s="67">
        <f t="shared" si="76"/>
        <v>0</v>
      </c>
      <c r="AL32" s="67">
        <f t="shared" si="76"/>
        <v>0</v>
      </c>
      <c r="AM32" s="76">
        <f>W4</f>
        <v>0</v>
      </c>
    </row>
    <row r="33" spans="1:39">
      <c r="A33" s="74" t="s">
        <v>53</v>
      </c>
      <c r="B33" s="77">
        <v>593.18299999999999</v>
      </c>
      <c r="C33" s="67">
        <f t="shared" ref="C33:R33" si="77">B33+($S33-$B33)/($S$13-$B$13)</f>
        <v>612.44710528305404</v>
      </c>
      <c r="D33" s="67">
        <f t="shared" si="77"/>
        <v>631.71121056610809</v>
      </c>
      <c r="E33" s="67">
        <f t="shared" si="77"/>
        <v>650.97531584916214</v>
      </c>
      <c r="F33" s="67">
        <f t="shared" si="77"/>
        <v>670.23942113221619</v>
      </c>
      <c r="G33" s="67">
        <f t="shared" si="77"/>
        <v>689.50352641527024</v>
      </c>
      <c r="H33" s="67">
        <f t="shared" si="77"/>
        <v>708.76763169832429</v>
      </c>
      <c r="I33" s="67">
        <f t="shared" si="77"/>
        <v>728.03173698137834</v>
      </c>
      <c r="J33" s="67">
        <f t="shared" si="77"/>
        <v>747.29584226443239</v>
      </c>
      <c r="K33" s="67">
        <f t="shared" si="77"/>
        <v>766.55994754748644</v>
      </c>
      <c r="L33" s="67">
        <f t="shared" si="77"/>
        <v>785.8240528305405</v>
      </c>
      <c r="M33" s="67">
        <f t="shared" si="77"/>
        <v>805.08815811359455</v>
      </c>
      <c r="N33" s="67">
        <f t="shared" si="77"/>
        <v>824.3522633966486</v>
      </c>
      <c r="O33" s="67">
        <f t="shared" si="77"/>
        <v>843.61636867970265</v>
      </c>
      <c r="P33" s="67">
        <f t="shared" si="77"/>
        <v>862.8804739627567</v>
      </c>
      <c r="Q33" s="67">
        <f t="shared" si="77"/>
        <v>882.14457924581075</v>
      </c>
      <c r="R33" s="67">
        <f t="shared" si="77"/>
        <v>901.4086845288648</v>
      </c>
      <c r="S33" s="76">
        <f t="shared" ref="S33:S36" si="78">U5</f>
        <v>920.67278981191839</v>
      </c>
      <c r="T33" s="67">
        <f t="shared" ref="T33:AL33" si="79">S33+($AM33-$S33)/($AM$13-$S$13)</f>
        <v>930.46614761970204</v>
      </c>
      <c r="U33" s="67">
        <f t="shared" si="79"/>
        <v>940.25950542748569</v>
      </c>
      <c r="V33" s="67">
        <f t="shared" si="79"/>
        <v>950.05286323526934</v>
      </c>
      <c r="W33" s="67">
        <f t="shared" si="79"/>
        <v>959.84622104305299</v>
      </c>
      <c r="X33" s="67">
        <f t="shared" si="79"/>
        <v>969.63957885083664</v>
      </c>
      <c r="Y33" s="67">
        <f t="shared" si="79"/>
        <v>979.43293665862029</v>
      </c>
      <c r="Z33" s="67">
        <f t="shared" si="79"/>
        <v>989.22629446640394</v>
      </c>
      <c r="AA33" s="67">
        <f t="shared" si="79"/>
        <v>999.01965227418759</v>
      </c>
      <c r="AB33" s="67">
        <f t="shared" si="79"/>
        <v>1008.8130100819712</v>
      </c>
      <c r="AC33" s="67">
        <f t="shared" si="79"/>
        <v>1018.6063678897549</v>
      </c>
      <c r="AD33" s="67">
        <f t="shared" si="79"/>
        <v>1028.3997256975385</v>
      </c>
      <c r="AE33" s="67">
        <f t="shared" si="79"/>
        <v>1038.1930835053222</v>
      </c>
      <c r="AF33" s="67">
        <f t="shared" si="79"/>
        <v>1047.9864413131058</v>
      </c>
      <c r="AG33" s="67">
        <f t="shared" si="79"/>
        <v>1057.7797991208895</v>
      </c>
      <c r="AH33" s="67">
        <f t="shared" si="79"/>
        <v>1067.5731569286731</v>
      </c>
      <c r="AI33" s="67">
        <f t="shared" si="79"/>
        <v>1077.3665147364568</v>
      </c>
      <c r="AJ33" s="67">
        <f t="shared" si="79"/>
        <v>1087.1598725442404</v>
      </c>
      <c r="AK33" s="67">
        <f t="shared" si="79"/>
        <v>1096.9532303520241</v>
      </c>
      <c r="AL33" s="67">
        <f t="shared" si="79"/>
        <v>1106.7465881598077</v>
      </c>
      <c r="AM33" s="76">
        <f t="shared" ref="AM33:AM36" si="80">W5</f>
        <v>1116.5399459675916</v>
      </c>
    </row>
    <row r="34" spans="1:39">
      <c r="A34" s="74" t="s">
        <v>12</v>
      </c>
      <c r="B34" s="77">
        <v>1.3886131559999999</v>
      </c>
      <c r="C34" s="67">
        <f t="shared" ref="C34:R34" si="81">B34+($S34-$B34)/($S$13-$B$13)</f>
        <v>1.8816963845787871</v>
      </c>
      <c r="D34" s="67">
        <f t="shared" si="81"/>
        <v>2.3747796131575742</v>
      </c>
      <c r="E34" s="67">
        <f t="shared" si="81"/>
        <v>2.8678628417363612</v>
      </c>
      <c r="F34" s="67">
        <f t="shared" si="81"/>
        <v>3.3609460703151481</v>
      </c>
      <c r="G34" s="67">
        <f t="shared" si="81"/>
        <v>3.8540292988939351</v>
      </c>
      <c r="H34" s="67">
        <f t="shared" si="81"/>
        <v>4.3471125274727225</v>
      </c>
      <c r="I34" s="67">
        <f t="shared" si="81"/>
        <v>4.8401957560515099</v>
      </c>
      <c r="J34" s="67">
        <f t="shared" si="81"/>
        <v>5.3332789846302973</v>
      </c>
      <c r="K34" s="67">
        <f t="shared" si="81"/>
        <v>5.8263622132090847</v>
      </c>
      <c r="L34" s="67">
        <f t="shared" si="81"/>
        <v>6.319445441787872</v>
      </c>
      <c r="M34" s="67">
        <f t="shared" si="81"/>
        <v>6.8125286703666594</v>
      </c>
      <c r="N34" s="67">
        <f t="shared" si="81"/>
        <v>7.3056118989454468</v>
      </c>
      <c r="O34" s="67">
        <f t="shared" si="81"/>
        <v>7.7986951275242342</v>
      </c>
      <c r="P34" s="67">
        <f t="shared" si="81"/>
        <v>8.2917783561030216</v>
      </c>
      <c r="Q34" s="67">
        <f t="shared" si="81"/>
        <v>8.7848615846818081</v>
      </c>
      <c r="R34" s="67">
        <f t="shared" si="81"/>
        <v>9.2779448132605946</v>
      </c>
      <c r="S34" s="76">
        <f t="shared" si="78"/>
        <v>9.7710280418393811</v>
      </c>
      <c r="T34" s="67">
        <f t="shared" ref="T34:AL34" si="82">S34+($AM34-$S34)/($AM$13-$S$13)</f>
        <v>10.53374008541501</v>
      </c>
      <c r="U34" s="67">
        <f t="shared" si="82"/>
        <v>11.296452128990639</v>
      </c>
      <c r="V34" s="67">
        <f t="shared" si="82"/>
        <v>12.059164172566268</v>
      </c>
      <c r="W34" s="67">
        <f t="shared" si="82"/>
        <v>12.821876216141897</v>
      </c>
      <c r="X34" s="67">
        <f t="shared" si="82"/>
        <v>13.584588259717526</v>
      </c>
      <c r="Y34" s="67">
        <f t="shared" si="82"/>
        <v>14.347300303293155</v>
      </c>
      <c r="Z34" s="67">
        <f t="shared" si="82"/>
        <v>15.110012346868784</v>
      </c>
      <c r="AA34" s="67">
        <f t="shared" si="82"/>
        <v>15.872724390444413</v>
      </c>
      <c r="AB34" s="67">
        <f t="shared" si="82"/>
        <v>16.63543643402004</v>
      </c>
      <c r="AC34" s="67">
        <f t="shared" si="82"/>
        <v>17.398148477595669</v>
      </c>
      <c r="AD34" s="67">
        <f t="shared" si="82"/>
        <v>18.160860521171298</v>
      </c>
      <c r="AE34" s="67">
        <f t="shared" si="82"/>
        <v>18.923572564746927</v>
      </c>
      <c r="AF34" s="67">
        <f t="shared" si="82"/>
        <v>19.686284608322556</v>
      </c>
      <c r="AG34" s="67">
        <f t="shared" si="82"/>
        <v>20.448996651898184</v>
      </c>
      <c r="AH34" s="67">
        <f t="shared" si="82"/>
        <v>21.211708695473813</v>
      </c>
      <c r="AI34" s="67">
        <f t="shared" si="82"/>
        <v>21.974420739049442</v>
      </c>
      <c r="AJ34" s="67">
        <f t="shared" si="82"/>
        <v>22.737132782625071</v>
      </c>
      <c r="AK34" s="67">
        <f t="shared" si="82"/>
        <v>23.4998448262007</v>
      </c>
      <c r="AL34" s="67">
        <f t="shared" si="82"/>
        <v>24.262556869776329</v>
      </c>
      <c r="AM34" s="76">
        <f t="shared" si="80"/>
        <v>25.025268913351944</v>
      </c>
    </row>
    <row r="35" spans="1:39">
      <c r="A35" s="74" t="s">
        <v>46</v>
      </c>
      <c r="B35" s="77">
        <v>11.097</v>
      </c>
      <c r="C35" s="67">
        <f t="shared" ref="C35:R35" si="83">B35+($S35-$B35)/($S$13-$B$13)</f>
        <v>11.850233860033971</v>
      </c>
      <c r="D35" s="67">
        <f t="shared" si="83"/>
        <v>12.603467720067941</v>
      </c>
      <c r="E35" s="67">
        <f t="shared" si="83"/>
        <v>13.356701580101912</v>
      </c>
      <c r="F35" s="67">
        <f t="shared" si="83"/>
        <v>14.109935440135883</v>
      </c>
      <c r="G35" s="67">
        <f t="shared" si="83"/>
        <v>14.863169300169854</v>
      </c>
      <c r="H35" s="67">
        <f t="shared" si="83"/>
        <v>15.616403160203825</v>
      </c>
      <c r="I35" s="67">
        <f t="shared" si="83"/>
        <v>16.369637020237796</v>
      </c>
      <c r="J35" s="67">
        <f t="shared" si="83"/>
        <v>17.122870880271766</v>
      </c>
      <c r="K35" s="67">
        <f t="shared" si="83"/>
        <v>17.876104740305735</v>
      </c>
      <c r="L35" s="67">
        <f t="shared" si="83"/>
        <v>18.629338600339704</v>
      </c>
      <c r="M35" s="67">
        <f t="shared" si="83"/>
        <v>19.382572460373673</v>
      </c>
      <c r="N35" s="67">
        <f t="shared" si="83"/>
        <v>20.135806320407642</v>
      </c>
      <c r="O35" s="67">
        <f t="shared" si="83"/>
        <v>20.889040180441611</v>
      </c>
      <c r="P35" s="67">
        <f t="shared" si="83"/>
        <v>21.642274040475581</v>
      </c>
      <c r="Q35" s="67">
        <f t="shared" si="83"/>
        <v>22.39550790050955</v>
      </c>
      <c r="R35" s="67">
        <f t="shared" si="83"/>
        <v>23.148741760543519</v>
      </c>
      <c r="S35" s="76">
        <f t="shared" si="78"/>
        <v>23.901975620577495</v>
      </c>
      <c r="T35" s="67">
        <f t="shared" ref="T35:AL35" si="84">S35+($AM35-$S35)/($AM$13-$S$13)</f>
        <v>24.269939663545149</v>
      </c>
      <c r="U35" s="67">
        <f t="shared" si="84"/>
        <v>24.637903706512802</v>
      </c>
      <c r="V35" s="67">
        <f t="shared" si="84"/>
        <v>25.005867749480455</v>
      </c>
      <c r="W35" s="67">
        <f t="shared" si="84"/>
        <v>25.373831792448108</v>
      </c>
      <c r="X35" s="67">
        <f t="shared" si="84"/>
        <v>25.741795835415761</v>
      </c>
      <c r="Y35" s="67">
        <f t="shared" si="84"/>
        <v>26.109759878383414</v>
      </c>
      <c r="Z35" s="67">
        <f t="shared" si="84"/>
        <v>26.477723921351068</v>
      </c>
      <c r="AA35" s="67">
        <f t="shared" si="84"/>
        <v>26.845687964318721</v>
      </c>
      <c r="AB35" s="67">
        <f t="shared" si="84"/>
        <v>27.213652007286374</v>
      </c>
      <c r="AC35" s="67">
        <f t="shared" si="84"/>
        <v>27.581616050254027</v>
      </c>
      <c r="AD35" s="67">
        <f t="shared" si="84"/>
        <v>27.94958009322168</v>
      </c>
      <c r="AE35" s="67">
        <f t="shared" si="84"/>
        <v>28.317544136189333</v>
      </c>
      <c r="AF35" s="67">
        <f t="shared" si="84"/>
        <v>28.685508179156987</v>
      </c>
      <c r="AG35" s="67">
        <f t="shared" si="84"/>
        <v>29.05347222212464</v>
      </c>
      <c r="AH35" s="67">
        <f t="shared" si="84"/>
        <v>29.421436265092293</v>
      </c>
      <c r="AI35" s="67">
        <f t="shared" si="84"/>
        <v>29.789400308059946</v>
      </c>
      <c r="AJ35" s="67">
        <f t="shared" si="84"/>
        <v>30.157364351027599</v>
      </c>
      <c r="AK35" s="67">
        <f t="shared" si="84"/>
        <v>30.525328393995252</v>
      </c>
      <c r="AL35" s="67">
        <f t="shared" si="84"/>
        <v>30.893292436962906</v>
      </c>
      <c r="AM35" s="76">
        <f t="shared" si="80"/>
        <v>31.26125647993058</v>
      </c>
    </row>
    <row r="36" spans="1:39">
      <c r="A36" s="74" t="s">
        <v>62</v>
      </c>
      <c r="B36" s="77">
        <v>33.802999999999997</v>
      </c>
      <c r="C36" s="67">
        <f t="shared" ref="C36:R36" si="85">B36+($S36-$B36)/($S$13-$B$13)</f>
        <v>35.126025312681122</v>
      </c>
      <c r="D36" s="67">
        <f t="shared" si="85"/>
        <v>36.449050625362247</v>
      </c>
      <c r="E36" s="67">
        <f t="shared" si="85"/>
        <v>37.772075938043372</v>
      </c>
      <c r="F36" s="67">
        <f t="shared" si="85"/>
        <v>39.095101250724497</v>
      </c>
      <c r="G36" s="67">
        <f t="shared" si="85"/>
        <v>40.418126563405622</v>
      </c>
      <c r="H36" s="67">
        <f t="shared" si="85"/>
        <v>41.741151876086747</v>
      </c>
      <c r="I36" s="67">
        <f t="shared" si="85"/>
        <v>43.064177188767871</v>
      </c>
      <c r="J36" s="67">
        <f t="shared" si="85"/>
        <v>44.387202501448996</v>
      </c>
      <c r="K36" s="67">
        <f t="shared" si="85"/>
        <v>45.710227814130121</v>
      </c>
      <c r="L36" s="67">
        <f t="shared" si="85"/>
        <v>47.033253126811246</v>
      </c>
      <c r="M36" s="67">
        <f t="shared" si="85"/>
        <v>48.356278439492371</v>
      </c>
      <c r="N36" s="67">
        <f t="shared" si="85"/>
        <v>49.679303752173496</v>
      </c>
      <c r="O36" s="67">
        <f t="shared" si="85"/>
        <v>51.002329064854621</v>
      </c>
      <c r="P36" s="67">
        <f t="shared" si="85"/>
        <v>52.325354377535746</v>
      </c>
      <c r="Q36" s="67">
        <f t="shared" si="85"/>
        <v>53.648379690216871</v>
      </c>
      <c r="R36" s="67">
        <f t="shared" si="85"/>
        <v>54.971405002897995</v>
      </c>
      <c r="S36" s="76">
        <f t="shared" si="78"/>
        <v>56.294430315579064</v>
      </c>
      <c r="T36" s="67">
        <f t="shared" ref="T36:AL36" si="86">S36+($AM36-$S36)/($AM$13-$S$13)</f>
        <v>56.897717101732027</v>
      </c>
      <c r="U36" s="67">
        <f t="shared" si="86"/>
        <v>57.501003887884991</v>
      </c>
      <c r="V36" s="67">
        <f t="shared" si="86"/>
        <v>58.104290674037955</v>
      </c>
      <c r="W36" s="67">
        <f t="shared" si="86"/>
        <v>58.707577460190919</v>
      </c>
      <c r="X36" s="67">
        <f t="shared" si="86"/>
        <v>59.310864246343883</v>
      </c>
      <c r="Y36" s="67">
        <f t="shared" si="86"/>
        <v>59.914151032496846</v>
      </c>
      <c r="Z36" s="67">
        <f t="shared" si="86"/>
        <v>60.51743781864981</v>
      </c>
      <c r="AA36" s="67">
        <f t="shared" si="86"/>
        <v>61.120724604802774</v>
      </c>
      <c r="AB36" s="67">
        <f t="shared" si="86"/>
        <v>61.724011390955738</v>
      </c>
      <c r="AC36" s="67">
        <f t="shared" si="86"/>
        <v>62.327298177108702</v>
      </c>
      <c r="AD36" s="67">
        <f t="shared" si="86"/>
        <v>62.930584963261666</v>
      </c>
      <c r="AE36" s="67">
        <f t="shared" si="86"/>
        <v>63.533871749414629</v>
      </c>
      <c r="AF36" s="67">
        <f t="shared" si="86"/>
        <v>64.137158535567593</v>
      </c>
      <c r="AG36" s="67">
        <f t="shared" si="86"/>
        <v>64.740445321720557</v>
      </c>
      <c r="AH36" s="67">
        <f t="shared" si="86"/>
        <v>65.343732107873521</v>
      </c>
      <c r="AI36" s="67">
        <f t="shared" si="86"/>
        <v>65.947018894026485</v>
      </c>
      <c r="AJ36" s="67">
        <f t="shared" si="86"/>
        <v>66.550305680179449</v>
      </c>
      <c r="AK36" s="67">
        <f t="shared" si="86"/>
        <v>67.153592466332412</v>
      </c>
      <c r="AL36" s="67">
        <f t="shared" si="86"/>
        <v>67.756879252485376</v>
      </c>
      <c r="AM36" s="76">
        <f t="shared" si="80"/>
        <v>68.360166038638383</v>
      </c>
    </row>
    <row r="37" spans="1:39">
      <c r="A37" s="74" t="s">
        <v>78</v>
      </c>
      <c r="B37" s="79">
        <f>SUM(B32:B36)</f>
        <v>639.53706044310002</v>
      </c>
      <c r="C37" s="69">
        <f t="shared" ref="C37" si="87">SUM(C32:C36)</f>
        <v>661.36665828703019</v>
      </c>
      <c r="D37" s="69">
        <f t="shared" ref="D37" si="88">SUM(D32:D36)</f>
        <v>683.19625613096048</v>
      </c>
      <c r="E37" s="69">
        <f t="shared" ref="E37" si="89">SUM(E32:E36)</f>
        <v>705.02585397489088</v>
      </c>
      <c r="F37" s="69">
        <f t="shared" ref="F37" si="90">SUM(F32:F36)</f>
        <v>726.85545181882117</v>
      </c>
      <c r="G37" s="69">
        <f t="shared" ref="G37" si="91">SUM(G32:G36)</f>
        <v>748.68504966275134</v>
      </c>
      <c r="H37" s="69">
        <f t="shared" ref="H37" si="92">SUM(H32:H36)</f>
        <v>770.51464750668174</v>
      </c>
      <c r="I37" s="69">
        <f t="shared" ref="I37" si="93">SUM(I32:I36)</f>
        <v>792.34424535061191</v>
      </c>
      <c r="J37" s="69">
        <f t="shared" ref="J37" si="94">SUM(J32:J36)</f>
        <v>814.17384319454231</v>
      </c>
      <c r="K37" s="69">
        <f t="shared" ref="K37" si="95">SUM(K32:K36)</f>
        <v>836.0034410384726</v>
      </c>
      <c r="L37" s="69">
        <f t="shared" ref="L37" si="96">SUM(L32:L36)</f>
        <v>857.83303888240278</v>
      </c>
      <c r="M37" s="69">
        <f t="shared" ref="M37" si="97">SUM(M32:M36)</f>
        <v>879.66263672633318</v>
      </c>
      <c r="N37" s="69">
        <f t="shared" ref="N37" si="98">SUM(N32:N36)</f>
        <v>901.49223457026335</v>
      </c>
      <c r="O37" s="69">
        <f t="shared" ref="O37" si="99">SUM(O32:O36)</f>
        <v>923.32183241419364</v>
      </c>
      <c r="P37" s="69">
        <f t="shared" ref="P37" si="100">SUM(P32:P36)</f>
        <v>945.15143025812404</v>
      </c>
      <c r="Q37" s="69">
        <f t="shared" ref="Q37" si="101">SUM(Q32:Q36)</f>
        <v>966.98102810205432</v>
      </c>
      <c r="R37" s="69">
        <f t="shared" ref="R37" si="102">SUM(R32:R36)</f>
        <v>988.8106259459845</v>
      </c>
      <c r="S37" s="79">
        <f t="shared" ref="S37" si="103">SUM(S32:S36)</f>
        <v>1010.6402237899142</v>
      </c>
      <c r="T37" s="69">
        <f t="shared" ref="T37" si="104">SUM(T32:T36)</f>
        <v>1022.1675444703943</v>
      </c>
      <c r="U37" s="69">
        <f t="shared" ref="U37" si="105">SUM(U32:U36)</f>
        <v>1033.6948651508742</v>
      </c>
      <c r="V37" s="69">
        <f t="shared" ref="V37" si="106">SUM(V32:V36)</f>
        <v>1045.222185831354</v>
      </c>
      <c r="W37" s="69">
        <f t="shared" ref="W37" si="107">SUM(W32:W36)</f>
        <v>1056.7495065118337</v>
      </c>
      <c r="X37" s="69">
        <f t="shared" ref="X37" si="108">SUM(X32:X36)</f>
        <v>1068.2768271923139</v>
      </c>
      <c r="Y37" s="69">
        <f t="shared" ref="Y37" si="109">SUM(Y32:Y36)</f>
        <v>1079.8041478727937</v>
      </c>
      <c r="Z37" s="69">
        <f t="shared" ref="Z37" si="110">SUM(Z32:Z36)</f>
        <v>1091.3314685532735</v>
      </c>
      <c r="AA37" s="69">
        <f t="shared" ref="AA37" si="111">SUM(AA32:AA36)</f>
        <v>1102.8587892337534</v>
      </c>
      <c r="AB37" s="69">
        <f t="shared" ref="AB37" si="112">SUM(AB32:AB36)</f>
        <v>1114.3861099142332</v>
      </c>
      <c r="AC37" s="69">
        <f t="shared" ref="AC37" si="113">SUM(AC32:AC36)</f>
        <v>1125.9134305947134</v>
      </c>
      <c r="AD37" s="69">
        <f t="shared" ref="AD37" si="114">SUM(AD32:AD36)</f>
        <v>1137.4407512751932</v>
      </c>
      <c r="AE37" s="69">
        <f t="shared" ref="AE37" si="115">SUM(AE32:AE36)</f>
        <v>1148.9680719556732</v>
      </c>
      <c r="AF37" s="69">
        <f t="shared" ref="AF37" si="116">SUM(AF32:AF36)</f>
        <v>1160.4953926361529</v>
      </c>
      <c r="AG37" s="69">
        <f t="shared" ref="AG37" si="117">SUM(AG32:AG36)</f>
        <v>1172.0227133166327</v>
      </c>
      <c r="AH37" s="69">
        <f t="shared" ref="AH37" si="118">SUM(AH32:AH36)</f>
        <v>1183.5500339971129</v>
      </c>
      <c r="AI37" s="69">
        <f t="shared" ref="AI37" si="119">SUM(AI32:AI36)</f>
        <v>1195.0773546775927</v>
      </c>
      <c r="AJ37" s="69">
        <f t="shared" ref="AJ37" si="120">SUM(AJ32:AJ36)</f>
        <v>1206.6046753580727</v>
      </c>
      <c r="AK37" s="69">
        <f t="shared" ref="AK37" si="121">SUM(AK32:AK36)</f>
        <v>1218.1319960385524</v>
      </c>
      <c r="AL37" s="69">
        <f t="shared" ref="AL37" si="122">SUM(AL32:AL36)</f>
        <v>1229.6593167190322</v>
      </c>
      <c r="AM37" s="79">
        <f t="shared" ref="AM37" si="123">SUM(AM32:AM36)</f>
        <v>1241.1866373995126</v>
      </c>
    </row>
    <row r="39" spans="1:39" ht="18.75">
      <c r="A39" s="72" t="s">
        <v>90</v>
      </c>
    </row>
    <row r="40" spans="1:39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>
      <c r="A41" s="74" t="s">
        <v>50</v>
      </c>
      <c r="B41" s="77">
        <v>37.027999999999999</v>
      </c>
      <c r="C41" s="67">
        <f>B41+($S41-$B41)/($S$13-$B$13)</f>
        <v>36.976427439893911</v>
      </c>
      <c r="D41" s="67">
        <f t="shared" ref="D41:R41" si="124">C41+($S41-$B41)/($S$13-$B$13)</f>
        <v>36.924854879787823</v>
      </c>
      <c r="E41" s="67">
        <f t="shared" si="124"/>
        <v>36.873282319681735</v>
      </c>
      <c r="F41" s="67">
        <f t="shared" si="124"/>
        <v>36.821709759575647</v>
      </c>
      <c r="G41" s="67">
        <f t="shared" si="124"/>
        <v>36.770137199469559</v>
      </c>
      <c r="H41" s="67">
        <f t="shared" si="124"/>
        <v>36.718564639363471</v>
      </c>
      <c r="I41" s="67">
        <f t="shared" si="124"/>
        <v>36.666992079257383</v>
      </c>
      <c r="J41" s="67">
        <f t="shared" si="124"/>
        <v>36.615419519151295</v>
      </c>
      <c r="K41" s="67">
        <f t="shared" si="124"/>
        <v>36.563846959045208</v>
      </c>
      <c r="L41" s="67">
        <f t="shared" si="124"/>
        <v>36.51227439893912</v>
      </c>
      <c r="M41" s="67">
        <f t="shared" si="124"/>
        <v>36.460701838833032</v>
      </c>
      <c r="N41" s="67">
        <f t="shared" si="124"/>
        <v>36.409129278726944</v>
      </c>
      <c r="O41" s="67">
        <f t="shared" si="124"/>
        <v>36.357556718620856</v>
      </c>
      <c r="P41" s="67">
        <f t="shared" si="124"/>
        <v>36.305984158514768</v>
      </c>
      <c r="Q41" s="67">
        <f t="shared" si="124"/>
        <v>36.25441159840868</v>
      </c>
      <c r="R41" s="67">
        <f t="shared" si="124"/>
        <v>36.202839038302592</v>
      </c>
      <c r="S41" s="76">
        <f>AB4</f>
        <v>36.151266478196455</v>
      </c>
      <c r="T41" s="67">
        <f>S41+($AM41-$S41)/($AM$13-$S$13)</f>
        <v>36.152223907297554</v>
      </c>
      <c r="U41" s="67">
        <f t="shared" ref="U41:AL41" si="125">T41+($AM41-$S41)/($AM$13-$S$13)</f>
        <v>36.153181336398653</v>
      </c>
      <c r="V41" s="67">
        <f t="shared" si="125"/>
        <v>36.154138765499752</v>
      </c>
      <c r="W41" s="67">
        <f t="shared" si="125"/>
        <v>36.155096194600851</v>
      </c>
      <c r="X41" s="67">
        <f t="shared" si="125"/>
        <v>36.156053623701951</v>
      </c>
      <c r="Y41" s="67">
        <f t="shared" si="125"/>
        <v>36.15701105280305</v>
      </c>
      <c r="Z41" s="67">
        <f t="shared" si="125"/>
        <v>36.157968481904149</v>
      </c>
      <c r="AA41" s="67">
        <f t="shared" si="125"/>
        <v>36.158925911005248</v>
      </c>
      <c r="AB41" s="67">
        <f t="shared" si="125"/>
        <v>36.159883340106347</v>
      </c>
      <c r="AC41" s="67">
        <f t="shared" si="125"/>
        <v>36.160840769207446</v>
      </c>
      <c r="AD41" s="67">
        <f t="shared" si="125"/>
        <v>36.161798198308546</v>
      </c>
      <c r="AE41" s="67">
        <f t="shared" si="125"/>
        <v>36.162755627409645</v>
      </c>
      <c r="AF41" s="67">
        <f t="shared" si="125"/>
        <v>36.163713056510744</v>
      </c>
      <c r="AG41" s="67">
        <f t="shared" si="125"/>
        <v>36.164670485611843</v>
      </c>
      <c r="AH41" s="67">
        <f t="shared" si="125"/>
        <v>36.165627914712942</v>
      </c>
      <c r="AI41" s="67">
        <f t="shared" si="125"/>
        <v>36.166585343814042</v>
      </c>
      <c r="AJ41" s="67">
        <f t="shared" si="125"/>
        <v>36.167542772915141</v>
      </c>
      <c r="AK41" s="67">
        <f t="shared" si="125"/>
        <v>36.16850020201624</v>
      </c>
      <c r="AL41" s="67">
        <f t="shared" si="125"/>
        <v>36.169457631117339</v>
      </c>
      <c r="AM41" s="76">
        <f>AE4</f>
        <v>36.170415060218481</v>
      </c>
    </row>
    <row r="42" spans="1:39">
      <c r="A42" s="74" t="s">
        <v>53</v>
      </c>
      <c r="B42" s="77">
        <v>530.98400000000004</v>
      </c>
      <c r="C42" s="67">
        <f t="shared" ref="C42:R42" si="126">B42+($S42-$B42)/($S$13-$B$13)</f>
        <v>556.92640345564723</v>
      </c>
      <c r="D42" s="67">
        <f t="shared" si="126"/>
        <v>582.86880691129443</v>
      </c>
      <c r="E42" s="67">
        <f t="shared" si="126"/>
        <v>608.81121036694162</v>
      </c>
      <c r="F42" s="67">
        <f t="shared" si="126"/>
        <v>634.75361382258882</v>
      </c>
      <c r="G42" s="67">
        <f t="shared" si="126"/>
        <v>660.69601727823601</v>
      </c>
      <c r="H42" s="67">
        <f t="shared" si="126"/>
        <v>686.63842073388321</v>
      </c>
      <c r="I42" s="67">
        <f t="shared" si="126"/>
        <v>712.5808241895304</v>
      </c>
      <c r="J42" s="67">
        <f t="shared" si="126"/>
        <v>738.5232276451776</v>
      </c>
      <c r="K42" s="67">
        <f t="shared" si="126"/>
        <v>764.46563110082479</v>
      </c>
      <c r="L42" s="67">
        <f t="shared" si="126"/>
        <v>790.40803455647199</v>
      </c>
      <c r="M42" s="67">
        <f t="shared" si="126"/>
        <v>816.35043801211918</v>
      </c>
      <c r="N42" s="67">
        <f t="shared" si="126"/>
        <v>842.29284146776638</v>
      </c>
      <c r="O42" s="67">
        <f t="shared" si="126"/>
        <v>868.23524492341357</v>
      </c>
      <c r="P42" s="67">
        <f t="shared" si="126"/>
        <v>894.17764837906077</v>
      </c>
      <c r="Q42" s="67">
        <f t="shared" si="126"/>
        <v>920.12005183470797</v>
      </c>
      <c r="R42" s="67">
        <f t="shared" si="126"/>
        <v>946.06245529035516</v>
      </c>
      <c r="S42" s="76">
        <f t="shared" ref="S42:S45" si="127">AB5</f>
        <v>972.00485874600304</v>
      </c>
      <c r="T42" s="67">
        <f t="shared" ref="T42:AL42" si="128">S42+($AM42-$S42)/($AM$13-$S$13)</f>
        <v>1009.3250493729497</v>
      </c>
      <c r="U42" s="67">
        <f t="shared" si="128"/>
        <v>1046.6452399998964</v>
      </c>
      <c r="V42" s="67">
        <f t="shared" si="128"/>
        <v>1083.965430626843</v>
      </c>
      <c r="W42" s="67">
        <f t="shared" si="128"/>
        <v>1121.2856212537897</v>
      </c>
      <c r="X42" s="67">
        <f t="shared" si="128"/>
        <v>1158.6058118807364</v>
      </c>
      <c r="Y42" s="67">
        <f t="shared" si="128"/>
        <v>1195.9260025076831</v>
      </c>
      <c r="Z42" s="67">
        <f t="shared" si="128"/>
        <v>1233.2461931346297</v>
      </c>
      <c r="AA42" s="67">
        <f t="shared" si="128"/>
        <v>1270.5663837615764</v>
      </c>
      <c r="AB42" s="67">
        <f t="shared" si="128"/>
        <v>1307.8865743885231</v>
      </c>
      <c r="AC42" s="67">
        <f t="shared" si="128"/>
        <v>1345.2067650154697</v>
      </c>
      <c r="AD42" s="67">
        <f t="shared" si="128"/>
        <v>1382.5269556424164</v>
      </c>
      <c r="AE42" s="67">
        <f t="shared" si="128"/>
        <v>1419.8471462693631</v>
      </c>
      <c r="AF42" s="67">
        <f t="shared" si="128"/>
        <v>1457.1673368963097</v>
      </c>
      <c r="AG42" s="67">
        <f t="shared" si="128"/>
        <v>1494.4875275232564</v>
      </c>
      <c r="AH42" s="67">
        <f t="shared" si="128"/>
        <v>1531.8077181502031</v>
      </c>
      <c r="AI42" s="67">
        <f t="shared" si="128"/>
        <v>1569.1279087771497</v>
      </c>
      <c r="AJ42" s="67">
        <f t="shared" si="128"/>
        <v>1606.4480994040964</v>
      </c>
      <c r="AK42" s="67">
        <f t="shared" si="128"/>
        <v>1643.7682900310431</v>
      </c>
      <c r="AL42" s="67">
        <f t="shared" si="128"/>
        <v>1681.0884806579897</v>
      </c>
      <c r="AM42" s="76">
        <f t="shared" ref="AM42:AM45" si="129">AE5</f>
        <v>1718.4086712849364</v>
      </c>
    </row>
    <row r="43" spans="1:39">
      <c r="A43" s="74" t="s">
        <v>12</v>
      </c>
      <c r="B43" s="77">
        <v>4.1814573929999996</v>
      </c>
      <c r="C43" s="67">
        <f t="shared" ref="C43:R43" si="130">B43+($S43-$B43)/($S$13-$B$13)</f>
        <v>4.3718944010850418</v>
      </c>
      <c r="D43" s="67">
        <f t="shared" si="130"/>
        <v>4.562331409170084</v>
      </c>
      <c r="E43" s="67">
        <f t="shared" si="130"/>
        <v>4.7527684172551261</v>
      </c>
      <c r="F43" s="67">
        <f t="shared" si="130"/>
        <v>4.9432054253401683</v>
      </c>
      <c r="G43" s="67">
        <f t="shared" si="130"/>
        <v>5.1336424334252104</v>
      </c>
      <c r="H43" s="67">
        <f t="shared" si="130"/>
        <v>5.3240794415102526</v>
      </c>
      <c r="I43" s="67">
        <f t="shared" si="130"/>
        <v>5.5145164495952947</v>
      </c>
      <c r="J43" s="67">
        <f t="shared" si="130"/>
        <v>5.7049534576803369</v>
      </c>
      <c r="K43" s="67">
        <f t="shared" si="130"/>
        <v>5.8953904657653791</v>
      </c>
      <c r="L43" s="67">
        <f t="shared" si="130"/>
        <v>6.0858274738504212</v>
      </c>
      <c r="M43" s="67">
        <f t="shared" si="130"/>
        <v>6.2762644819354634</v>
      </c>
      <c r="N43" s="67">
        <f t="shared" si="130"/>
        <v>6.4667014900205055</v>
      </c>
      <c r="O43" s="67">
        <f t="shared" si="130"/>
        <v>6.6571384981055477</v>
      </c>
      <c r="P43" s="67">
        <f t="shared" si="130"/>
        <v>6.8475755061905899</v>
      </c>
      <c r="Q43" s="67">
        <f t="shared" si="130"/>
        <v>7.038012514275632</v>
      </c>
      <c r="R43" s="67">
        <f t="shared" si="130"/>
        <v>7.2284495223606742</v>
      </c>
      <c r="S43" s="76">
        <f t="shared" si="127"/>
        <v>7.4188865304457199</v>
      </c>
      <c r="T43" s="67">
        <f t="shared" ref="T43:AL43" si="131">S43+($AM43-$S43)/($AM$13-$S$13)</f>
        <v>7.8568705951971927</v>
      </c>
      <c r="U43" s="67">
        <f t="shared" si="131"/>
        <v>8.2948546599486654</v>
      </c>
      <c r="V43" s="67">
        <f t="shared" si="131"/>
        <v>8.7328387247001391</v>
      </c>
      <c r="W43" s="67">
        <f t="shared" si="131"/>
        <v>9.1708227894516128</v>
      </c>
      <c r="X43" s="67">
        <f t="shared" si="131"/>
        <v>9.6088068542030864</v>
      </c>
      <c r="Y43" s="67">
        <f t="shared" si="131"/>
        <v>10.04679091895456</v>
      </c>
      <c r="Z43" s="67">
        <f t="shared" si="131"/>
        <v>10.484774983706034</v>
      </c>
      <c r="AA43" s="67">
        <f t="shared" si="131"/>
        <v>10.922759048457507</v>
      </c>
      <c r="AB43" s="67">
        <f t="shared" si="131"/>
        <v>11.360743113208981</v>
      </c>
      <c r="AC43" s="67">
        <f t="shared" si="131"/>
        <v>11.798727177960455</v>
      </c>
      <c r="AD43" s="67">
        <f t="shared" si="131"/>
        <v>12.236711242711928</v>
      </c>
      <c r="AE43" s="67">
        <f t="shared" si="131"/>
        <v>12.674695307463402</v>
      </c>
      <c r="AF43" s="67">
        <f t="shared" si="131"/>
        <v>13.112679372214876</v>
      </c>
      <c r="AG43" s="67">
        <f t="shared" si="131"/>
        <v>13.550663436966349</v>
      </c>
      <c r="AH43" s="67">
        <f t="shared" si="131"/>
        <v>13.988647501717823</v>
      </c>
      <c r="AI43" s="67">
        <f t="shared" si="131"/>
        <v>14.426631566469297</v>
      </c>
      <c r="AJ43" s="67">
        <f t="shared" si="131"/>
        <v>14.86461563122077</v>
      </c>
      <c r="AK43" s="67">
        <f t="shared" si="131"/>
        <v>15.302599695972244</v>
      </c>
      <c r="AL43" s="67">
        <f t="shared" si="131"/>
        <v>15.740583760723718</v>
      </c>
      <c r="AM43" s="76">
        <f t="shared" si="129"/>
        <v>16.178567825475181</v>
      </c>
    </row>
    <row r="44" spans="1:39">
      <c r="A44" s="74" t="s">
        <v>46</v>
      </c>
      <c r="B44" s="77">
        <v>86.326999639999997</v>
      </c>
      <c r="C44" s="67">
        <f t="shared" ref="C44:R44" si="132">B44+($S44-$B44)/($S$13-$B$13)</f>
        <v>89.813130897632774</v>
      </c>
      <c r="D44" s="67">
        <f t="shared" si="132"/>
        <v>93.299262155265552</v>
      </c>
      <c r="E44" s="67">
        <f t="shared" si="132"/>
        <v>96.78539341289833</v>
      </c>
      <c r="F44" s="67">
        <f t="shared" si="132"/>
        <v>100.27152467053111</v>
      </c>
      <c r="G44" s="67">
        <f t="shared" si="132"/>
        <v>103.75765592816389</v>
      </c>
      <c r="H44" s="67">
        <f t="shared" si="132"/>
        <v>107.24378718579666</v>
      </c>
      <c r="I44" s="67">
        <f t="shared" si="132"/>
        <v>110.72991844342944</v>
      </c>
      <c r="J44" s="67">
        <f t="shared" si="132"/>
        <v>114.21604970106222</v>
      </c>
      <c r="K44" s="67">
        <f t="shared" si="132"/>
        <v>117.702180958695</v>
      </c>
      <c r="L44" s="67">
        <f t="shared" si="132"/>
        <v>121.18831221632777</v>
      </c>
      <c r="M44" s="67">
        <f t="shared" si="132"/>
        <v>124.67444347396055</v>
      </c>
      <c r="N44" s="67">
        <f t="shared" si="132"/>
        <v>128.16057473159333</v>
      </c>
      <c r="O44" s="67">
        <f t="shared" si="132"/>
        <v>131.64670598922612</v>
      </c>
      <c r="P44" s="67">
        <f t="shared" si="132"/>
        <v>135.13283724685891</v>
      </c>
      <c r="Q44" s="67">
        <f t="shared" si="132"/>
        <v>138.6189685044917</v>
      </c>
      <c r="R44" s="67">
        <f t="shared" si="132"/>
        <v>142.1050997621245</v>
      </c>
      <c r="S44" s="76">
        <f t="shared" si="127"/>
        <v>145.59123101975723</v>
      </c>
      <c r="T44" s="67">
        <f t="shared" ref="T44:AL44" si="133">S44+($AM44-$S44)/($AM$13-$S$13)</f>
        <v>147.96048327394132</v>
      </c>
      <c r="U44" s="67">
        <f t="shared" si="133"/>
        <v>150.32973552812541</v>
      </c>
      <c r="V44" s="67">
        <f t="shared" si="133"/>
        <v>152.6989877823095</v>
      </c>
      <c r="W44" s="67">
        <f t="shared" si="133"/>
        <v>155.06824003649359</v>
      </c>
      <c r="X44" s="67">
        <f t="shared" si="133"/>
        <v>157.43749229067768</v>
      </c>
      <c r="Y44" s="67">
        <f t="shared" si="133"/>
        <v>159.80674454486177</v>
      </c>
      <c r="Z44" s="67">
        <f t="shared" si="133"/>
        <v>162.17599679904586</v>
      </c>
      <c r="AA44" s="67">
        <f t="shared" si="133"/>
        <v>164.54524905322995</v>
      </c>
      <c r="AB44" s="67">
        <f t="shared" si="133"/>
        <v>166.91450130741404</v>
      </c>
      <c r="AC44" s="67">
        <f t="shared" si="133"/>
        <v>169.28375356159813</v>
      </c>
      <c r="AD44" s="67">
        <f t="shared" si="133"/>
        <v>171.65300581578222</v>
      </c>
      <c r="AE44" s="67">
        <f t="shared" si="133"/>
        <v>174.02225806996631</v>
      </c>
      <c r="AF44" s="67">
        <f t="shared" si="133"/>
        <v>176.3915103241504</v>
      </c>
      <c r="AG44" s="67">
        <f t="shared" si="133"/>
        <v>178.76076257833449</v>
      </c>
      <c r="AH44" s="67">
        <f t="shared" si="133"/>
        <v>181.13001483251858</v>
      </c>
      <c r="AI44" s="67">
        <f t="shared" si="133"/>
        <v>183.49926708670267</v>
      </c>
      <c r="AJ44" s="67">
        <f t="shared" si="133"/>
        <v>185.86851934088676</v>
      </c>
      <c r="AK44" s="67">
        <f t="shared" si="133"/>
        <v>188.23777159507085</v>
      </c>
      <c r="AL44" s="67">
        <f t="shared" si="133"/>
        <v>190.60702384925494</v>
      </c>
      <c r="AM44" s="76">
        <f t="shared" si="129"/>
        <v>192.97627610343889</v>
      </c>
    </row>
    <row r="45" spans="1:39">
      <c r="A45" s="74" t="s">
        <v>62</v>
      </c>
      <c r="B45" s="77">
        <v>195.22054259999999</v>
      </c>
      <c r="C45" s="67">
        <f t="shared" ref="C45:R45" si="134">B45+($S45-$B45)/($S$13-$B$13)</f>
        <v>206.81768014679571</v>
      </c>
      <c r="D45" s="67">
        <f t="shared" si="134"/>
        <v>218.41481769359143</v>
      </c>
      <c r="E45" s="67">
        <f t="shared" si="134"/>
        <v>230.01195524038715</v>
      </c>
      <c r="F45" s="67">
        <f t="shared" si="134"/>
        <v>241.60909278718287</v>
      </c>
      <c r="G45" s="67">
        <f t="shared" si="134"/>
        <v>253.2062303339786</v>
      </c>
      <c r="H45" s="67">
        <f t="shared" si="134"/>
        <v>264.80336788077432</v>
      </c>
      <c r="I45" s="67">
        <f t="shared" si="134"/>
        <v>276.40050542757001</v>
      </c>
      <c r="J45" s="67">
        <f t="shared" si="134"/>
        <v>287.9976429743657</v>
      </c>
      <c r="K45" s="67">
        <f t="shared" si="134"/>
        <v>299.5947805211614</v>
      </c>
      <c r="L45" s="67">
        <f t="shared" si="134"/>
        <v>311.19191806795709</v>
      </c>
      <c r="M45" s="67">
        <f t="shared" si="134"/>
        <v>322.78905561475278</v>
      </c>
      <c r="N45" s="67">
        <f t="shared" si="134"/>
        <v>334.38619316154848</v>
      </c>
      <c r="O45" s="67">
        <f t="shared" si="134"/>
        <v>345.98333070834417</v>
      </c>
      <c r="P45" s="67">
        <f t="shared" si="134"/>
        <v>357.58046825513986</v>
      </c>
      <c r="Q45" s="67">
        <f t="shared" si="134"/>
        <v>369.17760580193556</v>
      </c>
      <c r="R45" s="67">
        <f t="shared" si="134"/>
        <v>380.77474334873125</v>
      </c>
      <c r="S45" s="76">
        <f t="shared" si="127"/>
        <v>392.37188089552723</v>
      </c>
      <c r="T45" s="67">
        <f t="shared" ref="T45:AL45" si="135">S45+($AM45-$S45)/($AM$13-$S$13)</f>
        <v>406.57880398317337</v>
      </c>
      <c r="U45" s="67">
        <f t="shared" si="135"/>
        <v>420.78572707081952</v>
      </c>
      <c r="V45" s="67">
        <f t="shared" si="135"/>
        <v>434.99265015846566</v>
      </c>
      <c r="W45" s="67">
        <f t="shared" si="135"/>
        <v>449.19957324611181</v>
      </c>
      <c r="X45" s="67">
        <f t="shared" si="135"/>
        <v>463.40649633375796</v>
      </c>
      <c r="Y45" s="67">
        <f t="shared" si="135"/>
        <v>477.6134194214041</v>
      </c>
      <c r="Z45" s="67">
        <f t="shared" si="135"/>
        <v>491.82034250905025</v>
      </c>
      <c r="AA45" s="67">
        <f t="shared" si="135"/>
        <v>506.0272655966964</v>
      </c>
      <c r="AB45" s="67">
        <f t="shared" si="135"/>
        <v>520.2341886843426</v>
      </c>
      <c r="AC45" s="67">
        <f t="shared" si="135"/>
        <v>534.44111177198874</v>
      </c>
      <c r="AD45" s="67">
        <f t="shared" si="135"/>
        <v>548.64803485963489</v>
      </c>
      <c r="AE45" s="67">
        <f t="shared" si="135"/>
        <v>562.85495794728104</v>
      </c>
      <c r="AF45" s="67">
        <f t="shared" si="135"/>
        <v>577.06188103492718</v>
      </c>
      <c r="AG45" s="67">
        <f t="shared" si="135"/>
        <v>591.26880412257333</v>
      </c>
      <c r="AH45" s="67">
        <f t="shared" si="135"/>
        <v>605.47572721021947</v>
      </c>
      <c r="AI45" s="67">
        <f t="shared" si="135"/>
        <v>619.68265029786562</v>
      </c>
      <c r="AJ45" s="67">
        <f t="shared" si="135"/>
        <v>633.88957338551177</v>
      </c>
      <c r="AK45" s="67">
        <f t="shared" si="135"/>
        <v>648.09649647315791</v>
      </c>
      <c r="AL45" s="67">
        <f t="shared" si="135"/>
        <v>662.30341956080406</v>
      </c>
      <c r="AM45" s="76">
        <f t="shared" si="129"/>
        <v>676.51034264845043</v>
      </c>
    </row>
    <row r="46" spans="1:39">
      <c r="A46" s="74" t="s">
        <v>78</v>
      </c>
      <c r="B46" s="79">
        <f>SUM(B41:B45)</f>
        <v>853.740999633</v>
      </c>
      <c r="C46" s="69">
        <f t="shared" ref="C46" si="136">SUM(C41:C45)</f>
        <v>894.90553634105459</v>
      </c>
      <c r="D46" s="69">
        <f t="shared" ref="D46" si="137">SUM(D41:D45)</f>
        <v>936.07007304910928</v>
      </c>
      <c r="E46" s="69">
        <f t="shared" ref="E46" si="138">SUM(E41:E45)</f>
        <v>977.23460975716387</v>
      </c>
      <c r="F46" s="69">
        <f t="shared" ref="F46" si="139">SUM(F41:F45)</f>
        <v>1018.3991464652186</v>
      </c>
      <c r="G46" s="69">
        <f t="shared" ref="G46" si="140">SUM(G41:G45)</f>
        <v>1059.5636831732731</v>
      </c>
      <c r="H46" s="69">
        <f t="shared" ref="H46" si="141">SUM(H41:H45)</f>
        <v>1100.7282198813277</v>
      </c>
      <c r="I46" s="69">
        <f t="shared" ref="I46" si="142">SUM(I41:I45)</f>
        <v>1141.8927565893825</v>
      </c>
      <c r="J46" s="69">
        <f t="shared" ref="J46" si="143">SUM(J41:J45)</f>
        <v>1183.0572932974369</v>
      </c>
      <c r="K46" s="69">
        <f t="shared" ref="K46" si="144">SUM(K41:K45)</f>
        <v>1224.2218300054917</v>
      </c>
      <c r="L46" s="69">
        <f t="shared" ref="L46" si="145">SUM(L41:L45)</f>
        <v>1265.3863667135463</v>
      </c>
      <c r="M46" s="69">
        <f t="shared" ref="M46" si="146">SUM(M41:M45)</f>
        <v>1306.5509034216011</v>
      </c>
      <c r="N46" s="69">
        <f t="shared" ref="N46" si="147">SUM(N41:N45)</f>
        <v>1347.7154401296557</v>
      </c>
      <c r="O46" s="69">
        <f t="shared" ref="O46" si="148">SUM(O41:O45)</f>
        <v>1388.8799768377103</v>
      </c>
      <c r="P46" s="69">
        <f t="shared" ref="P46" si="149">SUM(P41:P45)</f>
        <v>1430.0445135457649</v>
      </c>
      <c r="Q46" s="69">
        <f t="shared" ref="Q46" si="150">SUM(Q41:Q45)</f>
        <v>1471.2090502538194</v>
      </c>
      <c r="R46" s="69">
        <f t="shared" ref="R46" si="151">SUM(R41:R45)</f>
        <v>1512.373586961874</v>
      </c>
      <c r="S46" s="79">
        <f t="shared" ref="S46" si="152">SUM(S41:S45)</f>
        <v>1553.5381236699297</v>
      </c>
      <c r="T46" s="69">
        <f t="shared" ref="T46" si="153">SUM(T41:T45)</f>
        <v>1607.8734311325593</v>
      </c>
      <c r="U46" s="69">
        <f t="shared" ref="U46" si="154">SUM(U41:U45)</f>
        <v>1662.2087385951886</v>
      </c>
      <c r="V46" s="69">
        <f t="shared" ref="V46" si="155">SUM(V41:V45)</f>
        <v>1716.5440460578182</v>
      </c>
      <c r="W46" s="69">
        <f t="shared" ref="W46" si="156">SUM(W41:W45)</f>
        <v>1770.8793535204477</v>
      </c>
      <c r="X46" s="69">
        <f t="shared" ref="X46" si="157">SUM(X41:X45)</f>
        <v>1825.2146609830772</v>
      </c>
      <c r="Y46" s="69">
        <f t="shared" ref="Y46" si="158">SUM(Y41:Y45)</f>
        <v>1879.5499684457063</v>
      </c>
      <c r="Z46" s="69">
        <f t="shared" ref="Z46" si="159">SUM(Z41:Z45)</f>
        <v>1933.8852759083361</v>
      </c>
      <c r="AA46" s="69">
        <f t="shared" ref="AA46" si="160">SUM(AA41:AA45)</f>
        <v>1988.2205833709656</v>
      </c>
      <c r="AB46" s="69">
        <f t="shared" ref="AB46" si="161">SUM(AB41:AB45)</f>
        <v>2042.555890833595</v>
      </c>
      <c r="AC46" s="69">
        <f t="shared" ref="AC46" si="162">SUM(AC41:AC45)</f>
        <v>2096.8911982962245</v>
      </c>
      <c r="AD46" s="69">
        <f t="shared" ref="AD46" si="163">SUM(AD41:AD45)</f>
        <v>2151.2265057588538</v>
      </c>
      <c r="AE46" s="69">
        <f t="shared" ref="AE46" si="164">SUM(AE41:AE45)</f>
        <v>2205.5618132214836</v>
      </c>
      <c r="AF46" s="69">
        <f t="shared" ref="AF46" si="165">SUM(AF41:AF45)</f>
        <v>2259.8971206841129</v>
      </c>
      <c r="AG46" s="69">
        <f t="shared" ref="AG46" si="166">SUM(AG41:AG45)</f>
        <v>2314.2324281467422</v>
      </c>
      <c r="AH46" s="69">
        <f t="shared" ref="AH46" si="167">SUM(AH41:AH45)</f>
        <v>2368.567735609372</v>
      </c>
      <c r="AI46" s="69">
        <f t="shared" ref="AI46" si="168">SUM(AI41:AI45)</f>
        <v>2422.9030430720013</v>
      </c>
      <c r="AJ46" s="69">
        <f t="shared" ref="AJ46" si="169">SUM(AJ41:AJ45)</f>
        <v>2477.2383505346306</v>
      </c>
      <c r="AK46" s="69">
        <f t="shared" ref="AK46" si="170">SUM(AK41:AK45)</f>
        <v>2531.5736579972604</v>
      </c>
      <c r="AL46" s="69">
        <f t="shared" ref="AL46" si="171">SUM(AL41:AL45)</f>
        <v>2585.9089654598902</v>
      </c>
      <c r="AM46" s="79">
        <f t="shared" ref="AM46" si="172">SUM(AM41:AM45)</f>
        <v>2640.2442729225195</v>
      </c>
    </row>
    <row r="48" spans="1:39" ht="18.75">
      <c r="A48" s="72" t="s">
        <v>91</v>
      </c>
    </row>
    <row r="49" spans="1:39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3">C50+($S50-$B50)/($S$13-$B$13)</f>
        <v>0</v>
      </c>
      <c r="E50" s="67">
        <f t="shared" si="173"/>
        <v>0</v>
      </c>
      <c r="F50" s="67">
        <f t="shared" si="173"/>
        <v>0</v>
      </c>
      <c r="G50" s="67">
        <f t="shared" si="173"/>
        <v>0</v>
      </c>
      <c r="H50" s="67">
        <f t="shared" si="173"/>
        <v>0</v>
      </c>
      <c r="I50" s="67">
        <f t="shared" si="173"/>
        <v>0</v>
      </c>
      <c r="J50" s="67">
        <f t="shared" si="173"/>
        <v>0</v>
      </c>
      <c r="K50" s="67">
        <f t="shared" si="173"/>
        <v>0</v>
      </c>
      <c r="L50" s="67">
        <f t="shared" si="173"/>
        <v>0</v>
      </c>
      <c r="M50" s="67">
        <f t="shared" si="173"/>
        <v>0</v>
      </c>
      <c r="N50" s="67">
        <f t="shared" si="173"/>
        <v>0</v>
      </c>
      <c r="O50" s="67">
        <f t="shared" si="173"/>
        <v>0</v>
      </c>
      <c r="P50" s="67">
        <f t="shared" si="173"/>
        <v>0</v>
      </c>
      <c r="Q50" s="67">
        <f t="shared" si="173"/>
        <v>0</v>
      </c>
      <c r="R50" s="67">
        <f t="shared" si="173"/>
        <v>0</v>
      </c>
      <c r="S50" s="76">
        <f>AK4</f>
        <v>0</v>
      </c>
      <c r="T50" s="67">
        <f>S50+($AM50-$S50)/($AM$13-$S$13)</f>
        <v>0</v>
      </c>
      <c r="U50" s="67">
        <f t="shared" ref="U50:AL50" si="174">T50+($AM50-$S50)/($AM$13-$S$13)</f>
        <v>0</v>
      </c>
      <c r="V50" s="67">
        <f t="shared" si="174"/>
        <v>0</v>
      </c>
      <c r="W50" s="67">
        <f t="shared" si="174"/>
        <v>0</v>
      </c>
      <c r="X50" s="67">
        <f t="shared" si="174"/>
        <v>0</v>
      </c>
      <c r="Y50" s="67">
        <f t="shared" si="174"/>
        <v>0</v>
      </c>
      <c r="Z50" s="67">
        <f t="shared" si="174"/>
        <v>0</v>
      </c>
      <c r="AA50" s="67">
        <f t="shared" si="174"/>
        <v>0</v>
      </c>
      <c r="AB50" s="67">
        <f t="shared" si="174"/>
        <v>0</v>
      </c>
      <c r="AC50" s="67">
        <f t="shared" si="174"/>
        <v>0</v>
      </c>
      <c r="AD50" s="67">
        <f t="shared" si="174"/>
        <v>0</v>
      </c>
      <c r="AE50" s="67">
        <f t="shared" si="174"/>
        <v>0</v>
      </c>
      <c r="AF50" s="67">
        <f t="shared" si="174"/>
        <v>0</v>
      </c>
      <c r="AG50" s="67">
        <f t="shared" si="174"/>
        <v>0</v>
      </c>
      <c r="AH50" s="67">
        <f t="shared" si="174"/>
        <v>0</v>
      </c>
      <c r="AI50" s="67">
        <f t="shared" si="174"/>
        <v>0</v>
      </c>
      <c r="AJ50" s="67">
        <f t="shared" si="174"/>
        <v>0</v>
      </c>
      <c r="AK50" s="67">
        <f t="shared" si="174"/>
        <v>0</v>
      </c>
      <c r="AL50" s="67">
        <f t="shared" si="174"/>
        <v>0</v>
      </c>
      <c r="AM50" s="76">
        <f>AM4</f>
        <v>0</v>
      </c>
    </row>
    <row r="51" spans="1:39">
      <c r="A51" s="74" t="s">
        <v>53</v>
      </c>
      <c r="B51" s="77">
        <v>63.782443000000001</v>
      </c>
      <c r="C51" s="67">
        <f t="shared" ref="C51:R51" si="175">B51+($S51-$B51)/($S$13-$B$13)</f>
        <v>63.029391989423978</v>
      </c>
      <c r="D51" s="67">
        <f t="shared" si="175"/>
        <v>62.276340978847955</v>
      </c>
      <c r="E51" s="67">
        <f t="shared" si="175"/>
        <v>61.523289968271932</v>
      </c>
      <c r="F51" s="67">
        <f t="shared" si="175"/>
        <v>60.770238957695909</v>
      </c>
      <c r="G51" s="67">
        <f t="shared" si="175"/>
        <v>60.017187947119886</v>
      </c>
      <c r="H51" s="67">
        <f t="shared" si="175"/>
        <v>59.264136936543863</v>
      </c>
      <c r="I51" s="67">
        <f t="shared" si="175"/>
        <v>58.511085925967841</v>
      </c>
      <c r="J51" s="67">
        <f t="shared" si="175"/>
        <v>57.758034915391818</v>
      </c>
      <c r="K51" s="67">
        <f t="shared" si="175"/>
        <v>57.004983904815795</v>
      </c>
      <c r="L51" s="67">
        <f t="shared" si="175"/>
        <v>56.251932894239772</v>
      </c>
      <c r="M51" s="67">
        <f t="shared" si="175"/>
        <v>55.498881883663749</v>
      </c>
      <c r="N51" s="67">
        <f t="shared" si="175"/>
        <v>54.745830873087726</v>
      </c>
      <c r="O51" s="67">
        <f t="shared" si="175"/>
        <v>53.992779862511703</v>
      </c>
      <c r="P51" s="67">
        <f t="shared" si="175"/>
        <v>53.239728851935681</v>
      </c>
      <c r="Q51" s="67">
        <f t="shared" si="175"/>
        <v>52.486677841359658</v>
      </c>
      <c r="R51" s="67">
        <f t="shared" si="175"/>
        <v>51.733626830783635</v>
      </c>
      <c r="S51" s="76">
        <f t="shared" ref="S51:S54" si="176">AK5</f>
        <v>50.980575820207648</v>
      </c>
      <c r="T51" s="67">
        <f t="shared" ref="T51:AL51" si="177">S51+($AM51-$S51)/($AM$13-$S$13)</f>
        <v>51.519559297891263</v>
      </c>
      <c r="U51" s="67">
        <f t="shared" si="177"/>
        <v>52.058542775574878</v>
      </c>
      <c r="V51" s="67">
        <f t="shared" si="177"/>
        <v>52.597526253258494</v>
      </c>
      <c r="W51" s="67">
        <f t="shared" si="177"/>
        <v>53.136509730942109</v>
      </c>
      <c r="X51" s="67">
        <f t="shared" si="177"/>
        <v>53.675493208625724</v>
      </c>
      <c r="Y51" s="67">
        <f t="shared" si="177"/>
        <v>54.214476686309339</v>
      </c>
      <c r="Z51" s="67">
        <f t="shared" si="177"/>
        <v>54.753460163992955</v>
      </c>
      <c r="AA51" s="67">
        <f t="shared" si="177"/>
        <v>55.29244364167657</v>
      </c>
      <c r="AB51" s="67">
        <f t="shared" si="177"/>
        <v>55.831427119360185</v>
      </c>
      <c r="AC51" s="67">
        <f t="shared" si="177"/>
        <v>56.370410597043801</v>
      </c>
      <c r="AD51" s="67">
        <f t="shared" si="177"/>
        <v>56.909394074727416</v>
      </c>
      <c r="AE51" s="67">
        <f t="shared" si="177"/>
        <v>57.448377552411031</v>
      </c>
      <c r="AF51" s="67">
        <f t="shared" si="177"/>
        <v>57.987361030094647</v>
      </c>
      <c r="AG51" s="67">
        <f t="shared" si="177"/>
        <v>58.526344507778262</v>
      </c>
      <c r="AH51" s="67">
        <f t="shared" si="177"/>
        <v>59.065327985461877</v>
      </c>
      <c r="AI51" s="67">
        <f t="shared" si="177"/>
        <v>59.604311463145493</v>
      </c>
      <c r="AJ51" s="67">
        <f t="shared" si="177"/>
        <v>60.143294940829108</v>
      </c>
      <c r="AK51" s="67">
        <f t="shared" si="177"/>
        <v>60.682278418512723</v>
      </c>
      <c r="AL51" s="67">
        <f t="shared" si="177"/>
        <v>61.221261896196339</v>
      </c>
      <c r="AM51" s="76">
        <f t="shared" ref="AM51:AM54" si="178">AM5</f>
        <v>61.760245373879883</v>
      </c>
    </row>
    <row r="52" spans="1:39">
      <c r="A52" s="74" t="s">
        <v>12</v>
      </c>
      <c r="B52" s="77">
        <v>0</v>
      </c>
      <c r="C52" s="67">
        <f t="shared" ref="C52:R52" si="179">B52+($S52-$B52)/($S$13-$B$13)</f>
        <v>0</v>
      </c>
      <c r="D52" s="67">
        <f t="shared" si="179"/>
        <v>0</v>
      </c>
      <c r="E52" s="67">
        <f t="shared" si="179"/>
        <v>0</v>
      </c>
      <c r="F52" s="67">
        <f t="shared" si="179"/>
        <v>0</v>
      </c>
      <c r="G52" s="67">
        <f t="shared" si="179"/>
        <v>0</v>
      </c>
      <c r="H52" s="67">
        <f t="shared" si="179"/>
        <v>0</v>
      </c>
      <c r="I52" s="67">
        <f t="shared" si="179"/>
        <v>0</v>
      </c>
      <c r="J52" s="67">
        <f t="shared" si="179"/>
        <v>0</v>
      </c>
      <c r="K52" s="67">
        <f t="shared" si="179"/>
        <v>0</v>
      </c>
      <c r="L52" s="67">
        <f t="shared" si="179"/>
        <v>0</v>
      </c>
      <c r="M52" s="67">
        <f t="shared" si="179"/>
        <v>0</v>
      </c>
      <c r="N52" s="67">
        <f t="shared" si="179"/>
        <v>0</v>
      </c>
      <c r="O52" s="67">
        <f t="shared" si="179"/>
        <v>0</v>
      </c>
      <c r="P52" s="67">
        <f t="shared" si="179"/>
        <v>0</v>
      </c>
      <c r="Q52" s="67">
        <f t="shared" si="179"/>
        <v>0</v>
      </c>
      <c r="R52" s="67">
        <f t="shared" si="179"/>
        <v>0</v>
      </c>
      <c r="S52" s="76">
        <f t="shared" si="176"/>
        <v>0</v>
      </c>
      <c r="T52" s="67">
        <f t="shared" ref="T52:AL52" si="180">S52+($AM52-$S52)/($AM$13-$S$13)</f>
        <v>0</v>
      </c>
      <c r="U52" s="67">
        <f t="shared" si="180"/>
        <v>0</v>
      </c>
      <c r="V52" s="67">
        <f t="shared" si="180"/>
        <v>0</v>
      </c>
      <c r="W52" s="67">
        <f t="shared" si="180"/>
        <v>0</v>
      </c>
      <c r="X52" s="67">
        <f t="shared" si="180"/>
        <v>0</v>
      </c>
      <c r="Y52" s="67">
        <f t="shared" si="180"/>
        <v>0</v>
      </c>
      <c r="Z52" s="67">
        <f t="shared" si="180"/>
        <v>0</v>
      </c>
      <c r="AA52" s="67">
        <f t="shared" si="180"/>
        <v>0</v>
      </c>
      <c r="AB52" s="67">
        <f t="shared" si="180"/>
        <v>0</v>
      </c>
      <c r="AC52" s="67">
        <f t="shared" si="180"/>
        <v>0</v>
      </c>
      <c r="AD52" s="67">
        <f t="shared" si="180"/>
        <v>0</v>
      </c>
      <c r="AE52" s="67">
        <f t="shared" si="180"/>
        <v>0</v>
      </c>
      <c r="AF52" s="67">
        <f t="shared" si="180"/>
        <v>0</v>
      </c>
      <c r="AG52" s="67">
        <f t="shared" si="180"/>
        <v>0</v>
      </c>
      <c r="AH52" s="67">
        <f t="shared" si="180"/>
        <v>0</v>
      </c>
      <c r="AI52" s="67">
        <f t="shared" si="180"/>
        <v>0</v>
      </c>
      <c r="AJ52" s="67">
        <f t="shared" si="180"/>
        <v>0</v>
      </c>
      <c r="AK52" s="67">
        <f t="shared" si="180"/>
        <v>0</v>
      </c>
      <c r="AL52" s="67">
        <f t="shared" si="180"/>
        <v>0</v>
      </c>
      <c r="AM52" s="76">
        <f t="shared" si="178"/>
        <v>0</v>
      </c>
    </row>
    <row r="53" spans="1:39">
      <c r="A53" s="74" t="s">
        <v>46</v>
      </c>
      <c r="B53" s="77">
        <v>0</v>
      </c>
      <c r="C53" s="67">
        <f t="shared" ref="C53:R53" si="181">B53+($S53-$B53)/($S$13-$B$13)</f>
        <v>0</v>
      </c>
      <c r="D53" s="67">
        <f t="shared" si="181"/>
        <v>0</v>
      </c>
      <c r="E53" s="67">
        <f t="shared" si="181"/>
        <v>0</v>
      </c>
      <c r="F53" s="67">
        <f t="shared" si="181"/>
        <v>0</v>
      </c>
      <c r="G53" s="67">
        <f t="shared" si="181"/>
        <v>0</v>
      </c>
      <c r="H53" s="67">
        <f t="shared" si="181"/>
        <v>0</v>
      </c>
      <c r="I53" s="67">
        <f t="shared" si="181"/>
        <v>0</v>
      </c>
      <c r="J53" s="67">
        <f t="shared" si="181"/>
        <v>0</v>
      </c>
      <c r="K53" s="67">
        <f t="shared" si="181"/>
        <v>0</v>
      </c>
      <c r="L53" s="67">
        <f t="shared" si="181"/>
        <v>0</v>
      </c>
      <c r="M53" s="67">
        <f t="shared" si="181"/>
        <v>0</v>
      </c>
      <c r="N53" s="67">
        <f t="shared" si="181"/>
        <v>0</v>
      </c>
      <c r="O53" s="67">
        <f t="shared" si="181"/>
        <v>0</v>
      </c>
      <c r="P53" s="67">
        <f t="shared" si="181"/>
        <v>0</v>
      </c>
      <c r="Q53" s="67">
        <f t="shared" si="181"/>
        <v>0</v>
      </c>
      <c r="R53" s="67">
        <f t="shared" si="181"/>
        <v>0</v>
      </c>
      <c r="S53" s="76">
        <f t="shared" si="176"/>
        <v>0</v>
      </c>
      <c r="T53" s="67">
        <f t="shared" ref="T53:AL53" si="182">S53+($AM53-$S53)/($AM$13-$S$13)</f>
        <v>0</v>
      </c>
      <c r="U53" s="67">
        <f t="shared" si="182"/>
        <v>0</v>
      </c>
      <c r="V53" s="67">
        <f t="shared" si="182"/>
        <v>0</v>
      </c>
      <c r="W53" s="67">
        <f t="shared" si="182"/>
        <v>0</v>
      </c>
      <c r="X53" s="67">
        <f t="shared" si="182"/>
        <v>0</v>
      </c>
      <c r="Y53" s="67">
        <f t="shared" si="182"/>
        <v>0</v>
      </c>
      <c r="Z53" s="67">
        <f t="shared" si="182"/>
        <v>0</v>
      </c>
      <c r="AA53" s="67">
        <f t="shared" si="182"/>
        <v>0</v>
      </c>
      <c r="AB53" s="67">
        <f t="shared" si="182"/>
        <v>0</v>
      </c>
      <c r="AC53" s="67">
        <f t="shared" si="182"/>
        <v>0</v>
      </c>
      <c r="AD53" s="67">
        <f t="shared" si="182"/>
        <v>0</v>
      </c>
      <c r="AE53" s="67">
        <f t="shared" si="182"/>
        <v>0</v>
      </c>
      <c r="AF53" s="67">
        <f t="shared" si="182"/>
        <v>0</v>
      </c>
      <c r="AG53" s="67">
        <f t="shared" si="182"/>
        <v>0</v>
      </c>
      <c r="AH53" s="67">
        <f t="shared" si="182"/>
        <v>0</v>
      </c>
      <c r="AI53" s="67">
        <f t="shared" si="182"/>
        <v>0</v>
      </c>
      <c r="AJ53" s="67">
        <f t="shared" si="182"/>
        <v>0</v>
      </c>
      <c r="AK53" s="67">
        <f t="shared" si="182"/>
        <v>0</v>
      </c>
      <c r="AL53" s="67">
        <f t="shared" si="182"/>
        <v>0</v>
      </c>
      <c r="AM53" s="76">
        <f t="shared" si="178"/>
        <v>0</v>
      </c>
    </row>
    <row r="54" spans="1:39">
      <c r="A54" s="74" t="s">
        <v>62</v>
      </c>
      <c r="B54" s="77">
        <v>255.42239699999999</v>
      </c>
      <c r="C54" s="67">
        <f t="shared" ref="C54:R54" si="183">B54+($S54-$B54)/($S$13-$B$13)</f>
        <v>250.20190986027308</v>
      </c>
      <c r="D54" s="67">
        <f t="shared" si="183"/>
        <v>244.98142272054616</v>
      </c>
      <c r="E54" s="67">
        <f t="shared" si="183"/>
        <v>239.76093558081925</v>
      </c>
      <c r="F54" s="67">
        <f t="shared" si="183"/>
        <v>234.54044844109234</v>
      </c>
      <c r="G54" s="67">
        <f t="shared" si="183"/>
        <v>229.31996130136542</v>
      </c>
      <c r="H54" s="67">
        <f t="shared" si="183"/>
        <v>224.09947416163851</v>
      </c>
      <c r="I54" s="67">
        <f t="shared" si="183"/>
        <v>218.8789870219116</v>
      </c>
      <c r="J54" s="67">
        <f t="shared" si="183"/>
        <v>213.65849988218469</v>
      </c>
      <c r="K54" s="67">
        <f t="shared" si="183"/>
        <v>208.43801274245777</v>
      </c>
      <c r="L54" s="67">
        <f t="shared" si="183"/>
        <v>203.21752560273086</v>
      </c>
      <c r="M54" s="67">
        <f t="shared" si="183"/>
        <v>197.99703846300395</v>
      </c>
      <c r="N54" s="67">
        <f t="shared" si="183"/>
        <v>192.77655132327703</v>
      </c>
      <c r="O54" s="67">
        <f t="shared" si="183"/>
        <v>187.55606418355012</v>
      </c>
      <c r="P54" s="67">
        <f t="shared" si="183"/>
        <v>182.33557704382321</v>
      </c>
      <c r="Q54" s="67">
        <f t="shared" si="183"/>
        <v>177.11508990409629</v>
      </c>
      <c r="R54" s="67">
        <f t="shared" si="183"/>
        <v>171.89460276436938</v>
      </c>
      <c r="S54" s="76">
        <f t="shared" si="176"/>
        <v>166.67411562464224</v>
      </c>
      <c r="T54" s="67">
        <f t="shared" ref="T54:AL54" si="184">S54+($AM54-$S54)/($AM$13-$S$13)</f>
        <v>166.24816597844477</v>
      </c>
      <c r="U54" s="67">
        <f t="shared" si="184"/>
        <v>165.82221633224731</v>
      </c>
      <c r="V54" s="67">
        <f t="shared" si="184"/>
        <v>165.39626668604984</v>
      </c>
      <c r="W54" s="67">
        <f t="shared" si="184"/>
        <v>164.97031703985238</v>
      </c>
      <c r="X54" s="67">
        <f t="shared" si="184"/>
        <v>164.54436739365491</v>
      </c>
      <c r="Y54" s="67">
        <f t="shared" si="184"/>
        <v>164.11841774745744</v>
      </c>
      <c r="Z54" s="67">
        <f t="shared" si="184"/>
        <v>163.69246810125998</v>
      </c>
      <c r="AA54" s="67">
        <f t="shared" si="184"/>
        <v>163.26651845506251</v>
      </c>
      <c r="AB54" s="67">
        <f t="shared" si="184"/>
        <v>162.84056880886504</v>
      </c>
      <c r="AC54" s="67">
        <f t="shared" si="184"/>
        <v>162.41461916266758</v>
      </c>
      <c r="AD54" s="67">
        <f t="shared" si="184"/>
        <v>161.98866951647011</v>
      </c>
      <c r="AE54" s="67">
        <f t="shared" si="184"/>
        <v>161.56271987027264</v>
      </c>
      <c r="AF54" s="67">
        <f t="shared" si="184"/>
        <v>161.13677022407518</v>
      </c>
      <c r="AG54" s="67">
        <f t="shared" si="184"/>
        <v>160.71082057787771</v>
      </c>
      <c r="AH54" s="67">
        <f t="shared" si="184"/>
        <v>160.28487093168025</v>
      </c>
      <c r="AI54" s="67">
        <f t="shared" si="184"/>
        <v>159.85892128548278</v>
      </c>
      <c r="AJ54" s="67">
        <f t="shared" si="184"/>
        <v>159.43297163928531</v>
      </c>
      <c r="AK54" s="67">
        <f t="shared" si="184"/>
        <v>159.00702199308785</v>
      </c>
      <c r="AL54" s="67">
        <f t="shared" si="184"/>
        <v>158.58107234689038</v>
      </c>
      <c r="AM54" s="76">
        <f t="shared" si="178"/>
        <v>158.15512270069277</v>
      </c>
    </row>
    <row r="55" spans="1:39">
      <c r="A55" s="74" t="s">
        <v>78</v>
      </c>
      <c r="B55" s="79">
        <f>SUM(B50:B54)</f>
        <v>319.20483999999999</v>
      </c>
      <c r="C55" s="69">
        <f t="shared" ref="C55" si="185">SUM(C50:C54)</f>
        <v>313.23130184969705</v>
      </c>
      <c r="D55" s="69">
        <f t="shared" ref="D55" si="186">SUM(D50:D54)</f>
        <v>307.2577636993941</v>
      </c>
      <c r="E55" s="69">
        <f t="shared" ref="E55" si="187">SUM(E50:E54)</f>
        <v>301.28422554909116</v>
      </c>
      <c r="F55" s="69">
        <f t="shared" ref="F55" si="188">SUM(F50:F54)</f>
        <v>295.31068739878822</v>
      </c>
      <c r="G55" s="69">
        <f t="shared" ref="G55" si="189">SUM(G50:G54)</f>
        <v>289.33714924848533</v>
      </c>
      <c r="H55" s="69">
        <f t="shared" ref="H55" si="190">SUM(H50:H54)</f>
        <v>283.36361109818239</v>
      </c>
      <c r="I55" s="69">
        <f t="shared" ref="I55" si="191">SUM(I50:I54)</f>
        <v>277.39007294787945</v>
      </c>
      <c r="J55" s="69">
        <f t="shared" ref="J55" si="192">SUM(J50:J54)</f>
        <v>271.4165347975765</v>
      </c>
      <c r="K55" s="69">
        <f t="shared" ref="K55" si="193">SUM(K50:K54)</f>
        <v>265.44299664727356</v>
      </c>
      <c r="L55" s="69">
        <f t="shared" ref="L55" si="194">SUM(L50:L54)</f>
        <v>259.46945849697062</v>
      </c>
      <c r="M55" s="69">
        <f t="shared" ref="M55" si="195">SUM(M50:M54)</f>
        <v>253.4959203466677</v>
      </c>
      <c r="N55" s="69">
        <f t="shared" ref="N55" si="196">SUM(N50:N54)</f>
        <v>247.52238219636476</v>
      </c>
      <c r="O55" s="69">
        <f t="shared" ref="O55" si="197">SUM(O50:O54)</f>
        <v>241.54884404606182</v>
      </c>
      <c r="P55" s="69">
        <f t="shared" ref="P55" si="198">SUM(P50:P54)</f>
        <v>235.5753058957589</v>
      </c>
      <c r="Q55" s="69">
        <f t="shared" ref="Q55" si="199">SUM(Q50:Q54)</f>
        <v>229.60176774545596</v>
      </c>
      <c r="R55" s="69">
        <f t="shared" ref="R55" si="200">SUM(R50:R54)</f>
        <v>223.62822959515302</v>
      </c>
      <c r="S55" s="79">
        <f t="shared" ref="S55" si="201">SUM(S50:S54)</f>
        <v>217.6546914448499</v>
      </c>
      <c r="T55" s="69">
        <f t="shared" ref="T55" si="202">SUM(T50:T54)</f>
        <v>217.76772527633602</v>
      </c>
      <c r="U55" s="69">
        <f t="shared" ref="U55" si="203">SUM(U50:U54)</f>
        <v>217.8807591078222</v>
      </c>
      <c r="V55" s="69">
        <f t="shared" ref="V55" si="204">SUM(V50:V54)</f>
        <v>217.99379293930832</v>
      </c>
      <c r="W55" s="69">
        <f t="shared" ref="W55" si="205">SUM(W50:W54)</f>
        <v>218.1068267707945</v>
      </c>
      <c r="X55" s="69">
        <f t="shared" ref="X55" si="206">SUM(X50:X54)</f>
        <v>218.21986060228062</v>
      </c>
      <c r="Y55" s="69">
        <f t="shared" ref="Y55" si="207">SUM(Y50:Y54)</f>
        <v>218.3328944337668</v>
      </c>
      <c r="Z55" s="69">
        <f t="shared" ref="Z55" si="208">SUM(Z50:Z54)</f>
        <v>218.44592826525292</v>
      </c>
      <c r="AA55" s="69">
        <f t="shared" ref="AA55" si="209">SUM(AA50:AA54)</f>
        <v>218.55896209673909</v>
      </c>
      <c r="AB55" s="69">
        <f t="shared" ref="AB55" si="210">SUM(AB50:AB54)</f>
        <v>218.67199592822521</v>
      </c>
      <c r="AC55" s="69">
        <f t="shared" ref="AC55" si="211">SUM(AC50:AC54)</f>
        <v>218.78502975971139</v>
      </c>
      <c r="AD55" s="69">
        <f t="shared" ref="AD55" si="212">SUM(AD50:AD54)</f>
        <v>218.89806359119751</v>
      </c>
      <c r="AE55" s="69">
        <f t="shared" ref="AE55" si="213">SUM(AE50:AE54)</f>
        <v>219.01109742268369</v>
      </c>
      <c r="AF55" s="69">
        <f t="shared" ref="AF55" si="214">SUM(AF50:AF54)</f>
        <v>219.12413125416981</v>
      </c>
      <c r="AG55" s="69">
        <f t="shared" ref="AG55" si="215">SUM(AG50:AG54)</f>
        <v>219.23716508565599</v>
      </c>
      <c r="AH55" s="69">
        <f t="shared" ref="AH55" si="216">SUM(AH50:AH54)</f>
        <v>219.35019891714211</v>
      </c>
      <c r="AI55" s="69">
        <f t="shared" ref="AI55" si="217">SUM(AI50:AI54)</f>
        <v>219.46323274862829</v>
      </c>
      <c r="AJ55" s="69">
        <f t="shared" ref="AJ55" si="218">SUM(AJ50:AJ54)</f>
        <v>219.57626658011441</v>
      </c>
      <c r="AK55" s="69">
        <f t="shared" ref="AK55" si="219">SUM(AK50:AK54)</f>
        <v>219.68930041160058</v>
      </c>
      <c r="AL55" s="69">
        <f t="shared" ref="AL55" si="220">SUM(AL50:AL54)</f>
        <v>219.8023342430867</v>
      </c>
      <c r="AM55" s="79">
        <f t="shared" ref="AM55" si="221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/>
  </sheetPr>
  <dimension ref="A1:AN55"/>
  <sheetViews>
    <sheetView topLeftCell="A37" workbookViewId="0">
      <selection activeCell="C51" sqref="C51"/>
    </sheetView>
  </sheetViews>
  <sheetFormatPr defaultColWidth="11.42578125" defaultRowHeight="15"/>
  <cols>
    <col min="1" max="1" width="22.7109375" customWidth="1"/>
    <col min="9" max="9" width="11" customWidth="1"/>
  </cols>
  <sheetData>
    <row r="1" spans="1:39" ht="18.75">
      <c r="A1" s="72" t="s">
        <v>77</v>
      </c>
    </row>
    <row r="2" spans="1:39" ht="18.75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>
      <c r="A4" s="74" t="s">
        <v>50</v>
      </c>
      <c r="B4" s="65">
        <v>159.4835896387691</v>
      </c>
      <c r="C4" s="65">
        <v>149.40082596864647</v>
      </c>
      <c r="D4" s="65">
        <v>140.7815555420556</v>
      </c>
      <c r="E4" s="65">
        <v>137.64716815207407</v>
      </c>
      <c r="F4" s="65">
        <v>135.84447236421195</v>
      </c>
      <c r="G4" s="65">
        <v>137.77026292010845</v>
      </c>
      <c r="H4" s="70"/>
      <c r="I4" s="74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>
      <c r="A5" s="74" t="s">
        <v>53</v>
      </c>
      <c r="B5" s="65">
        <v>1551.7732285865659</v>
      </c>
      <c r="C5" s="65">
        <v>1656.9973252849827</v>
      </c>
      <c r="D5" s="65">
        <v>1815.1645513005687</v>
      </c>
      <c r="E5" s="65">
        <v>1916.2785752541345</v>
      </c>
      <c r="F5" s="65">
        <v>2015.9639289124132</v>
      </c>
      <c r="G5" s="65">
        <v>2208.2131574502509</v>
      </c>
      <c r="H5" s="70"/>
      <c r="I5" s="74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74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74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74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>
      <c r="A6" s="74" t="s">
        <v>12</v>
      </c>
      <c r="B6" s="65">
        <v>1239.6847650019492</v>
      </c>
      <c r="C6" s="65">
        <v>1273.5811679364851</v>
      </c>
      <c r="D6" s="65">
        <v>1344.8287283182456</v>
      </c>
      <c r="E6" s="65">
        <v>1388.555720093505</v>
      </c>
      <c r="F6" s="65">
        <v>1409.9773389182451</v>
      </c>
      <c r="G6" s="65">
        <v>1495.8025667488926</v>
      </c>
      <c r="H6" s="70"/>
      <c r="I6" s="74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74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74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>
      <c r="A7" s="74" t="s">
        <v>46</v>
      </c>
      <c r="B7" s="65">
        <v>181.26275960403501</v>
      </c>
      <c r="C7" s="65">
        <v>178.84035738168453</v>
      </c>
      <c r="D7" s="65">
        <v>154.51889665269684</v>
      </c>
      <c r="E7" s="65">
        <v>139.84491686932077</v>
      </c>
      <c r="F7" s="65">
        <v>129.64957225169294</v>
      </c>
      <c r="G7" s="65">
        <v>116.54224952023492</v>
      </c>
      <c r="H7" s="70"/>
      <c r="I7" s="74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74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74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>
      <c r="A8" s="74" t="s">
        <v>62</v>
      </c>
      <c r="B8" s="65">
        <v>1704.9769663822342</v>
      </c>
      <c r="C8" s="65">
        <v>1819.5394382554869</v>
      </c>
      <c r="D8" s="65">
        <v>1907.5205496434669</v>
      </c>
      <c r="E8" s="65">
        <v>1902.9303998747653</v>
      </c>
      <c r="F8" s="65">
        <v>1822.0588296431752</v>
      </c>
      <c r="G8" s="65">
        <v>1522.0219336146306</v>
      </c>
      <c r="H8" s="71"/>
      <c r="I8" s="74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74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74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74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>
      <c r="A9" s="75" t="s">
        <v>63</v>
      </c>
      <c r="B9" s="66">
        <f>SUM(B4:B8)</f>
        <v>4837.1813092135535</v>
      </c>
      <c r="C9" s="66">
        <f t="shared" ref="C9:G9" si="0">SUM(C4:C8)</f>
        <v>5078.3591148272862</v>
      </c>
      <c r="D9" s="66">
        <f t="shared" si="0"/>
        <v>5362.8142814570328</v>
      </c>
      <c r="E9" s="66">
        <f t="shared" si="0"/>
        <v>5485.2567802437998</v>
      </c>
      <c r="F9" s="66">
        <f t="shared" si="0"/>
        <v>5513.4941420897385</v>
      </c>
      <c r="G9" s="66">
        <f t="shared" si="0"/>
        <v>5480.350170254118</v>
      </c>
      <c r="H9" s="71"/>
      <c r="I9" s="75" t="s">
        <v>63</v>
      </c>
      <c r="J9" s="66">
        <f>SUM(J4:J8)</f>
        <v>3103.258106809084</v>
      </c>
      <c r="K9" s="66">
        <f t="shared" ref="K9:O9" si="1">SUM(K4:K8)</f>
        <v>3177.3685227042197</v>
      </c>
      <c r="L9" s="66">
        <f t="shared" si="1"/>
        <v>3196.9290913437708</v>
      </c>
      <c r="M9" s="66">
        <f t="shared" si="1"/>
        <v>3193.2740933692257</v>
      </c>
      <c r="N9" s="66">
        <f t="shared" si="1"/>
        <v>3110.9625551806739</v>
      </c>
      <c r="O9" s="66">
        <f t="shared" si="1"/>
        <v>2849.3911358796518</v>
      </c>
      <c r="Q9" s="75" t="s">
        <v>63</v>
      </c>
      <c r="R9" s="66">
        <f>SUM(R4:R8)</f>
        <v>644.63230199593932</v>
      </c>
      <c r="S9" s="66">
        <f t="shared" ref="S9:W9" si="2">SUM(S4:S8)</f>
        <v>718.38740523573313</v>
      </c>
      <c r="T9" s="66">
        <f t="shared" si="2"/>
        <v>835.48499178080397</v>
      </c>
      <c r="U9" s="66">
        <f t="shared" si="2"/>
        <v>888.90943649926601</v>
      </c>
      <c r="V9" s="66">
        <f t="shared" si="2"/>
        <v>927.9340111655381</v>
      </c>
      <c r="W9" s="66">
        <f t="shared" si="2"/>
        <v>1007.0774109284243</v>
      </c>
      <c r="Y9" s="75" t="s">
        <v>63</v>
      </c>
      <c r="Z9" s="66">
        <f t="shared" ref="Z9:AE9" si="3">SUM(Z4:Z8)</f>
        <v>871.86257058455988</v>
      </c>
      <c r="AA9" s="66">
        <f t="shared" si="3"/>
        <v>961.10577288323975</v>
      </c>
      <c r="AB9" s="66">
        <f t="shared" si="3"/>
        <v>1101.8068526867155</v>
      </c>
      <c r="AC9" s="66">
        <f t="shared" si="3"/>
        <v>1184.0338919060268</v>
      </c>
      <c r="AD9" s="66">
        <f t="shared" si="3"/>
        <v>1267.2279947840605</v>
      </c>
      <c r="AE9" s="66">
        <f t="shared" si="3"/>
        <v>1444.366910780775</v>
      </c>
      <c r="AG9" s="75" t="s">
        <v>63</v>
      </c>
      <c r="AH9" s="66">
        <f t="shared" ref="AH9:AM9" si="4">SUM(AH4:AH8)</f>
        <v>217.42832982397044</v>
      </c>
      <c r="AI9" s="66">
        <f t="shared" si="4"/>
        <v>221.49741400409351</v>
      </c>
      <c r="AJ9" s="66">
        <f t="shared" si="4"/>
        <v>228.59334564574345</v>
      </c>
      <c r="AK9" s="66">
        <f t="shared" si="4"/>
        <v>219.0393584692803</v>
      </c>
      <c r="AL9" s="66">
        <f t="shared" si="4"/>
        <v>207.369580959465</v>
      </c>
      <c r="AM9" s="66">
        <f t="shared" si="4"/>
        <v>179.51471266526647</v>
      </c>
    </row>
    <row r="10" spans="1:39" s="87" customFormat="1">
      <c r="A10" s="82" t="s">
        <v>86</v>
      </c>
      <c r="B10" s="83">
        <f>B9-SUM(J9,R9,Z9,AH9)</f>
        <v>0</v>
      </c>
      <c r="C10" s="83">
        <f t="shared" ref="C10:G10" si="5">C9-SUM(K9,S9,AA9,AI9)</f>
        <v>0</v>
      </c>
      <c r="D10" s="83">
        <f t="shared" si="5"/>
        <v>0</v>
      </c>
      <c r="E10" s="83">
        <f t="shared" si="5"/>
        <v>0</v>
      </c>
      <c r="F10" s="83">
        <f t="shared" si="5"/>
        <v>0</v>
      </c>
      <c r="G10" s="83">
        <f t="shared" si="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>
      <c r="A12" s="72" t="s">
        <v>88</v>
      </c>
    </row>
    <row r="13" spans="1:39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>
      <c r="A14" s="74" t="s">
        <v>50</v>
      </c>
      <c r="B14" s="77">
        <v>158.6805803</v>
      </c>
      <c r="C14" s="67">
        <f>B14+($S14-$B14)/($S$13-$B$13)</f>
        <v>157.44332076188672</v>
      </c>
      <c r="D14" s="67">
        <f t="shared" ref="D14:R14" si="6">C14+($S14-$B14)/($S$13-$B$13)</f>
        <v>156.20606122377345</v>
      </c>
      <c r="E14" s="67">
        <f t="shared" si="6"/>
        <v>154.96880168566017</v>
      </c>
      <c r="F14" s="67">
        <f t="shared" si="6"/>
        <v>153.73154214754689</v>
      </c>
      <c r="G14" s="67">
        <f t="shared" si="6"/>
        <v>152.49428260943361</v>
      </c>
      <c r="H14" s="67">
        <f t="shared" si="6"/>
        <v>151.25702307132033</v>
      </c>
      <c r="I14" s="67">
        <f t="shared" si="6"/>
        <v>150.01976353320705</v>
      </c>
      <c r="J14" s="67">
        <f t="shared" si="6"/>
        <v>148.78250399509378</v>
      </c>
      <c r="K14" s="67">
        <f t="shared" si="6"/>
        <v>147.5452444569805</v>
      </c>
      <c r="L14" s="67">
        <f t="shared" si="6"/>
        <v>146.30798491886722</v>
      </c>
      <c r="M14" s="67">
        <f t="shared" si="6"/>
        <v>145.07072538075394</v>
      </c>
      <c r="N14" s="67">
        <f t="shared" si="6"/>
        <v>143.83346584264066</v>
      </c>
      <c r="O14" s="67">
        <f t="shared" si="6"/>
        <v>142.59620630452739</v>
      </c>
      <c r="P14" s="67">
        <f t="shared" si="6"/>
        <v>141.35894676641411</v>
      </c>
      <c r="Q14" s="67">
        <f t="shared" si="6"/>
        <v>140.12168722830083</v>
      </c>
      <c r="R14" s="67">
        <f t="shared" si="6"/>
        <v>138.88442769018755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7">T14+($AM14-$S14)/($AM$13-$S$13)</f>
        <v>137.65947762887754</v>
      </c>
      <c r="V14" s="67">
        <f t="shared" si="7"/>
        <v>137.66563236727927</v>
      </c>
      <c r="W14" s="67">
        <f t="shared" si="7"/>
        <v>137.67178710568101</v>
      </c>
      <c r="X14" s="67">
        <f t="shared" si="7"/>
        <v>137.67794184408274</v>
      </c>
      <c r="Y14" s="67">
        <f t="shared" si="7"/>
        <v>137.68409658248447</v>
      </c>
      <c r="Z14" s="67">
        <f t="shared" si="7"/>
        <v>137.6902513208862</v>
      </c>
      <c r="AA14" s="67">
        <f t="shared" si="7"/>
        <v>137.69640605928794</v>
      </c>
      <c r="AB14" s="67">
        <f t="shared" si="7"/>
        <v>137.70256079768967</v>
      </c>
      <c r="AC14" s="67">
        <f t="shared" si="7"/>
        <v>137.7087155360914</v>
      </c>
      <c r="AD14" s="67">
        <f t="shared" si="7"/>
        <v>137.71487027449314</v>
      </c>
      <c r="AE14" s="67">
        <f t="shared" si="7"/>
        <v>137.72102501289487</v>
      </c>
      <c r="AF14" s="67">
        <f t="shared" si="7"/>
        <v>137.7271797512966</v>
      </c>
      <c r="AG14" s="67">
        <f t="shared" si="7"/>
        <v>137.73333448969834</v>
      </c>
      <c r="AH14" s="67">
        <f t="shared" si="7"/>
        <v>137.73948922810007</v>
      </c>
      <c r="AI14" s="67">
        <f t="shared" si="7"/>
        <v>137.7456439665018</v>
      </c>
      <c r="AJ14" s="67">
        <f t="shared" si="7"/>
        <v>137.75179870490354</v>
      </c>
      <c r="AK14" s="67">
        <f t="shared" si="7"/>
        <v>137.75795344330527</v>
      </c>
      <c r="AL14" s="67">
        <f t="shared" si="7"/>
        <v>137.764108181707</v>
      </c>
      <c r="AM14" s="76">
        <f>G4</f>
        <v>137.77026292010845</v>
      </c>
    </row>
    <row r="15" spans="1:39">
      <c r="A15" s="74" t="s">
        <v>53</v>
      </c>
      <c r="B15" s="77">
        <v>1535.2176030000001</v>
      </c>
      <c r="C15" s="67">
        <f t="shared" ref="C15:R18" si="8">B15+($S15-$B15)/($S$13-$B$13)</f>
        <v>1557.6329543090667</v>
      </c>
      <c r="D15" s="67">
        <f t="shared" si="8"/>
        <v>1580.0483056181333</v>
      </c>
      <c r="E15" s="67">
        <f t="shared" si="8"/>
        <v>1602.4636569272</v>
      </c>
      <c r="F15" s="67">
        <f t="shared" si="8"/>
        <v>1624.8790082362666</v>
      </c>
      <c r="G15" s="67">
        <f t="shared" si="8"/>
        <v>1647.2943595453332</v>
      </c>
      <c r="H15" s="67">
        <f t="shared" si="8"/>
        <v>1669.7097108543999</v>
      </c>
      <c r="I15" s="67">
        <f t="shared" si="8"/>
        <v>1692.1250621634665</v>
      </c>
      <c r="J15" s="67">
        <f t="shared" si="8"/>
        <v>1714.5404134725331</v>
      </c>
      <c r="K15" s="67">
        <f t="shared" si="8"/>
        <v>1736.9557647815998</v>
      </c>
      <c r="L15" s="67">
        <f t="shared" si="8"/>
        <v>1759.3711160906664</v>
      </c>
      <c r="M15" s="67">
        <f t="shared" si="8"/>
        <v>1781.7864673997331</v>
      </c>
      <c r="N15" s="67">
        <f t="shared" si="8"/>
        <v>1804.2018187087997</v>
      </c>
      <c r="O15" s="67">
        <f t="shared" si="8"/>
        <v>1826.6171700178663</v>
      </c>
      <c r="P15" s="67">
        <f t="shared" si="8"/>
        <v>1849.032521326933</v>
      </c>
      <c r="Q15" s="67">
        <f t="shared" si="8"/>
        <v>1871.4478726359996</v>
      </c>
      <c r="R15" s="67">
        <f t="shared" si="8"/>
        <v>1893.8632239450662</v>
      </c>
      <c r="S15" s="76">
        <f t="shared" ref="S15:S18" si="9">E5</f>
        <v>1916.2785752541345</v>
      </c>
      <c r="T15" s="67">
        <f t="shared" ref="T15:AI18" si="10">S15+($AM15-$S15)/($AM$13-$S$13)</f>
        <v>1930.8753043639404</v>
      </c>
      <c r="U15" s="67">
        <f t="shared" si="10"/>
        <v>1945.4720334737463</v>
      </c>
      <c r="V15" s="67">
        <f t="shared" si="10"/>
        <v>1960.0687625835521</v>
      </c>
      <c r="W15" s="67">
        <f t="shared" si="10"/>
        <v>1974.665491693358</v>
      </c>
      <c r="X15" s="67">
        <f t="shared" si="10"/>
        <v>1989.2622208031639</v>
      </c>
      <c r="Y15" s="67">
        <f t="shared" si="10"/>
        <v>2003.8589499129698</v>
      </c>
      <c r="Z15" s="67">
        <f t="shared" si="10"/>
        <v>2018.4556790227757</v>
      </c>
      <c r="AA15" s="67">
        <f t="shared" si="10"/>
        <v>2033.0524081325816</v>
      </c>
      <c r="AB15" s="67">
        <f t="shared" si="10"/>
        <v>2047.6491372423875</v>
      </c>
      <c r="AC15" s="67">
        <f t="shared" si="10"/>
        <v>2062.2458663521934</v>
      </c>
      <c r="AD15" s="67">
        <f t="shared" si="10"/>
        <v>2076.8425954619993</v>
      </c>
      <c r="AE15" s="67">
        <f t="shared" si="10"/>
        <v>2091.4393245718052</v>
      </c>
      <c r="AF15" s="67">
        <f t="shared" si="10"/>
        <v>2106.0360536816111</v>
      </c>
      <c r="AG15" s="67">
        <f t="shared" si="10"/>
        <v>2120.632782791417</v>
      </c>
      <c r="AH15" s="67">
        <f t="shared" si="10"/>
        <v>2135.2295119012228</v>
      </c>
      <c r="AI15" s="67">
        <f t="shared" si="10"/>
        <v>2149.8262410110287</v>
      </c>
      <c r="AJ15" s="67">
        <f t="shared" si="7"/>
        <v>2164.4229701208346</v>
      </c>
      <c r="AK15" s="67">
        <f t="shared" si="7"/>
        <v>2179.0196992306405</v>
      </c>
      <c r="AL15" s="67">
        <f t="shared" si="7"/>
        <v>2193.6164283404464</v>
      </c>
      <c r="AM15" s="76">
        <f t="shared" ref="AM15:AM18" si="11">G5</f>
        <v>2208.2131574502509</v>
      </c>
    </row>
    <row r="16" spans="1:39">
      <c r="A16" s="74" t="s">
        <v>12</v>
      </c>
      <c r="B16" s="77">
        <v>806.7662934</v>
      </c>
      <c r="C16" s="67">
        <f t="shared" si="8"/>
        <v>840.98920085255907</v>
      </c>
      <c r="D16" s="67">
        <f t="shared" si="8"/>
        <v>875.21210830511814</v>
      </c>
      <c r="E16" s="67">
        <f t="shared" si="8"/>
        <v>909.43501575767721</v>
      </c>
      <c r="F16" s="67">
        <f t="shared" si="8"/>
        <v>943.65792321023628</v>
      </c>
      <c r="G16" s="67">
        <f t="shared" si="8"/>
        <v>977.88083066279535</v>
      </c>
      <c r="H16" s="67">
        <f t="shared" si="8"/>
        <v>1012.1037381153544</v>
      </c>
      <c r="I16" s="67">
        <f t="shared" si="8"/>
        <v>1046.3266455679136</v>
      </c>
      <c r="J16" s="67">
        <f t="shared" si="8"/>
        <v>1080.5495530204728</v>
      </c>
      <c r="K16" s="67">
        <f t="shared" si="8"/>
        <v>1114.772460473032</v>
      </c>
      <c r="L16" s="67">
        <f t="shared" si="8"/>
        <v>1148.9953679255912</v>
      </c>
      <c r="M16" s="67">
        <f t="shared" si="8"/>
        <v>1183.2182753781503</v>
      </c>
      <c r="N16" s="67">
        <f t="shared" si="8"/>
        <v>1217.4411828307095</v>
      </c>
      <c r="O16" s="67">
        <f t="shared" si="8"/>
        <v>1251.6640902832687</v>
      </c>
      <c r="P16" s="67">
        <f t="shared" si="8"/>
        <v>1285.8869977358279</v>
      </c>
      <c r="Q16" s="67">
        <f t="shared" si="8"/>
        <v>1320.1099051883871</v>
      </c>
      <c r="R16" s="67">
        <f t="shared" si="8"/>
        <v>1354.3328126409463</v>
      </c>
      <c r="S16" s="76">
        <f t="shared" si="9"/>
        <v>1388.555720093505</v>
      </c>
      <c r="T16" s="67">
        <f t="shared" si="10"/>
        <v>1393.9180624262744</v>
      </c>
      <c r="U16" s="67">
        <f t="shared" si="7"/>
        <v>1399.2804047590439</v>
      </c>
      <c r="V16" s="67">
        <f t="shared" si="7"/>
        <v>1404.6427470918134</v>
      </c>
      <c r="W16" s="67">
        <f t="shared" si="7"/>
        <v>1410.0050894245828</v>
      </c>
      <c r="X16" s="67">
        <f t="shared" si="7"/>
        <v>1415.3674317573523</v>
      </c>
      <c r="Y16" s="67">
        <f t="shared" si="7"/>
        <v>1420.7297740901217</v>
      </c>
      <c r="Z16" s="67">
        <f t="shared" si="7"/>
        <v>1426.0921164228912</v>
      </c>
      <c r="AA16" s="67">
        <f t="shared" si="7"/>
        <v>1431.4544587556607</v>
      </c>
      <c r="AB16" s="67">
        <f t="shared" si="7"/>
        <v>1436.8168010884301</v>
      </c>
      <c r="AC16" s="67">
        <f t="shared" si="7"/>
        <v>1442.1791434211996</v>
      </c>
      <c r="AD16" s="67">
        <f t="shared" si="7"/>
        <v>1447.541485753969</v>
      </c>
      <c r="AE16" s="67">
        <f t="shared" si="7"/>
        <v>1452.9038280867385</v>
      </c>
      <c r="AF16" s="67">
        <f t="shared" si="7"/>
        <v>1458.2661704195079</v>
      </c>
      <c r="AG16" s="67">
        <f t="shared" si="7"/>
        <v>1463.6285127522774</v>
      </c>
      <c r="AH16" s="67">
        <f t="shared" si="7"/>
        <v>1468.9908550850469</v>
      </c>
      <c r="AI16" s="67">
        <f t="shared" si="7"/>
        <v>1474.3531974178163</v>
      </c>
      <c r="AJ16" s="67">
        <f t="shared" si="7"/>
        <v>1479.7155397505858</v>
      </c>
      <c r="AK16" s="67">
        <f t="shared" si="7"/>
        <v>1485.0778820833552</v>
      </c>
      <c r="AL16" s="67">
        <f t="shared" si="7"/>
        <v>1490.4402244161247</v>
      </c>
      <c r="AM16" s="76">
        <f t="shared" si="11"/>
        <v>1495.8025667488926</v>
      </c>
    </row>
    <row r="17" spans="1:40">
      <c r="A17" s="74" t="s">
        <v>46</v>
      </c>
      <c r="B17" s="77">
        <v>191.8611679</v>
      </c>
      <c r="C17" s="67">
        <f t="shared" si="8"/>
        <v>188.80138842760709</v>
      </c>
      <c r="D17" s="67">
        <f t="shared" si="8"/>
        <v>185.74160895521419</v>
      </c>
      <c r="E17" s="67">
        <f t="shared" si="8"/>
        <v>182.68182948282129</v>
      </c>
      <c r="F17" s="67">
        <f t="shared" si="8"/>
        <v>179.62205001042838</v>
      </c>
      <c r="G17" s="67">
        <f t="shared" si="8"/>
        <v>176.56227053803548</v>
      </c>
      <c r="H17" s="67">
        <f t="shared" si="8"/>
        <v>173.50249106564257</v>
      </c>
      <c r="I17" s="67">
        <f t="shared" si="8"/>
        <v>170.44271159324967</v>
      </c>
      <c r="J17" s="67">
        <f t="shared" si="8"/>
        <v>167.38293212085676</v>
      </c>
      <c r="K17" s="67">
        <f t="shared" si="8"/>
        <v>164.32315264846386</v>
      </c>
      <c r="L17" s="67">
        <f t="shared" si="8"/>
        <v>161.26337317607096</v>
      </c>
      <c r="M17" s="67">
        <f t="shared" si="8"/>
        <v>158.20359370367805</v>
      </c>
      <c r="N17" s="67">
        <f t="shared" si="8"/>
        <v>155.14381423128515</v>
      </c>
      <c r="O17" s="67">
        <f t="shared" si="8"/>
        <v>152.08403475889224</v>
      </c>
      <c r="P17" s="67">
        <f t="shared" si="8"/>
        <v>149.02425528649934</v>
      </c>
      <c r="Q17" s="67">
        <f t="shared" si="8"/>
        <v>145.96447581410644</v>
      </c>
      <c r="R17" s="67">
        <f t="shared" si="8"/>
        <v>142.90469634171353</v>
      </c>
      <c r="S17" s="76">
        <f t="shared" si="9"/>
        <v>139.84491686932077</v>
      </c>
      <c r="T17" s="67">
        <f t="shared" si="10"/>
        <v>138.67978350186647</v>
      </c>
      <c r="U17" s="67">
        <f t="shared" si="7"/>
        <v>137.51465013441216</v>
      </c>
      <c r="V17" s="67">
        <f t="shared" si="7"/>
        <v>136.34951676695786</v>
      </c>
      <c r="W17" s="67">
        <f t="shared" si="7"/>
        <v>135.18438339950356</v>
      </c>
      <c r="X17" s="67">
        <f t="shared" si="7"/>
        <v>134.01925003204926</v>
      </c>
      <c r="Y17" s="67">
        <f t="shared" si="7"/>
        <v>132.85411666459495</v>
      </c>
      <c r="Z17" s="67">
        <f t="shared" si="7"/>
        <v>131.68898329714065</v>
      </c>
      <c r="AA17" s="67">
        <f t="shared" si="7"/>
        <v>130.52384992968635</v>
      </c>
      <c r="AB17" s="67">
        <f t="shared" si="7"/>
        <v>129.35871656223205</v>
      </c>
      <c r="AC17" s="67">
        <f t="shared" si="7"/>
        <v>128.19358319477774</v>
      </c>
      <c r="AD17" s="67">
        <f t="shared" si="7"/>
        <v>127.02844982732346</v>
      </c>
      <c r="AE17" s="67">
        <f t="shared" si="7"/>
        <v>125.86331645986917</v>
      </c>
      <c r="AF17" s="67">
        <f t="shared" si="7"/>
        <v>124.69818309241488</v>
      </c>
      <c r="AG17" s="67">
        <f t="shared" si="7"/>
        <v>123.53304972496059</v>
      </c>
      <c r="AH17" s="67">
        <f t="shared" si="7"/>
        <v>122.3679163575063</v>
      </c>
      <c r="AI17" s="67">
        <f t="shared" si="7"/>
        <v>121.20278299005201</v>
      </c>
      <c r="AJ17" s="67">
        <f t="shared" si="7"/>
        <v>120.03764962259773</v>
      </c>
      <c r="AK17" s="67">
        <f t="shared" si="7"/>
        <v>118.87251625514344</v>
      </c>
      <c r="AL17" s="67">
        <f t="shared" si="7"/>
        <v>117.70738288768915</v>
      </c>
      <c r="AM17" s="76">
        <f t="shared" si="11"/>
        <v>116.54224952023492</v>
      </c>
    </row>
    <row r="18" spans="1:40">
      <c r="A18" s="74" t="s">
        <v>62</v>
      </c>
      <c r="B18" s="77">
        <v>1941.100091</v>
      </c>
      <c r="C18" s="67">
        <f t="shared" si="8"/>
        <v>1938.8548150514569</v>
      </c>
      <c r="D18" s="67">
        <f t="shared" si="8"/>
        <v>1936.6095391029137</v>
      </c>
      <c r="E18" s="67">
        <f t="shared" si="8"/>
        <v>1934.3642631543705</v>
      </c>
      <c r="F18" s="67">
        <f t="shared" si="8"/>
        <v>1932.1189872058274</v>
      </c>
      <c r="G18" s="67">
        <f t="shared" si="8"/>
        <v>1929.8737112572842</v>
      </c>
      <c r="H18" s="67">
        <f t="shared" si="8"/>
        <v>1927.628435308741</v>
      </c>
      <c r="I18" s="67">
        <f t="shared" si="8"/>
        <v>1925.3831593601979</v>
      </c>
      <c r="J18" s="67">
        <f t="shared" si="8"/>
        <v>1923.1378834116547</v>
      </c>
      <c r="K18" s="67">
        <f t="shared" si="8"/>
        <v>1920.8926074631115</v>
      </c>
      <c r="L18" s="67">
        <f t="shared" si="8"/>
        <v>1918.6473315145684</v>
      </c>
      <c r="M18" s="67">
        <f t="shared" si="8"/>
        <v>1916.4020555660252</v>
      </c>
      <c r="N18" s="67">
        <f t="shared" si="8"/>
        <v>1914.156779617482</v>
      </c>
      <c r="O18" s="67">
        <f t="shared" si="8"/>
        <v>1911.9115036689388</v>
      </c>
      <c r="P18" s="67">
        <f t="shared" si="8"/>
        <v>1909.6662277203957</v>
      </c>
      <c r="Q18" s="67">
        <f t="shared" si="8"/>
        <v>1907.4209517718525</v>
      </c>
      <c r="R18" s="67">
        <f t="shared" si="8"/>
        <v>1905.1756758233093</v>
      </c>
      <c r="S18" s="76">
        <f t="shared" si="9"/>
        <v>1902.9303998747653</v>
      </c>
      <c r="T18" s="67">
        <f t="shared" si="10"/>
        <v>1883.8849765617585</v>
      </c>
      <c r="U18" s="67">
        <f t="shared" si="7"/>
        <v>1864.8395532487518</v>
      </c>
      <c r="V18" s="67">
        <f t="shared" si="7"/>
        <v>1845.7941299357451</v>
      </c>
      <c r="W18" s="67">
        <f t="shared" si="7"/>
        <v>1826.7487066227384</v>
      </c>
      <c r="X18" s="67">
        <f t="shared" si="7"/>
        <v>1807.7032833097317</v>
      </c>
      <c r="Y18" s="67">
        <f t="shared" si="7"/>
        <v>1788.6578599967249</v>
      </c>
      <c r="Z18" s="67">
        <f t="shared" si="7"/>
        <v>1769.6124366837182</v>
      </c>
      <c r="AA18" s="67">
        <f t="shared" si="7"/>
        <v>1750.5670133707115</v>
      </c>
      <c r="AB18" s="67">
        <f t="shared" si="7"/>
        <v>1731.5215900577048</v>
      </c>
      <c r="AC18" s="67">
        <f t="shared" si="7"/>
        <v>1712.476166744698</v>
      </c>
      <c r="AD18" s="67">
        <f t="shared" si="7"/>
        <v>1693.4307434316913</v>
      </c>
      <c r="AE18" s="67">
        <f t="shared" si="7"/>
        <v>1674.3853201186846</v>
      </c>
      <c r="AF18" s="67">
        <f t="shared" si="7"/>
        <v>1655.3398968056779</v>
      </c>
      <c r="AG18" s="67">
        <f t="shared" si="7"/>
        <v>1636.2944734926712</v>
      </c>
      <c r="AH18" s="67">
        <f t="shared" si="7"/>
        <v>1617.2490501796644</v>
      </c>
      <c r="AI18" s="67">
        <f t="shared" si="7"/>
        <v>1598.2036268666577</v>
      </c>
      <c r="AJ18" s="67">
        <f t="shared" si="7"/>
        <v>1579.158203553651</v>
      </c>
      <c r="AK18" s="67">
        <f t="shared" si="7"/>
        <v>1560.1127802406443</v>
      </c>
      <c r="AL18" s="67">
        <f t="shared" si="7"/>
        <v>1541.0673569276375</v>
      </c>
      <c r="AM18" s="76">
        <f t="shared" si="11"/>
        <v>1522.0219336146306</v>
      </c>
    </row>
    <row r="19" spans="1:40">
      <c r="A19" s="74" t="s">
        <v>78</v>
      </c>
      <c r="B19" s="79">
        <f>SUM(B14:B18)</f>
        <v>4633.6257355999996</v>
      </c>
      <c r="C19" s="69">
        <f t="shared" ref="C19:AM19" si="12">SUM(C14:C18)</f>
        <v>4683.7216794025762</v>
      </c>
      <c r="D19" s="69">
        <f t="shared" si="12"/>
        <v>4733.8176232051528</v>
      </c>
      <c r="E19" s="69">
        <f t="shared" si="12"/>
        <v>4783.9135670077294</v>
      </c>
      <c r="F19" s="69">
        <f t="shared" si="12"/>
        <v>4834.0095108103051</v>
      </c>
      <c r="G19" s="69">
        <f t="shared" si="12"/>
        <v>4884.1054546128817</v>
      </c>
      <c r="H19" s="69">
        <f t="shared" si="12"/>
        <v>4934.2013984154582</v>
      </c>
      <c r="I19" s="69">
        <f t="shared" si="12"/>
        <v>4984.2973422180348</v>
      </c>
      <c r="J19" s="69">
        <f t="shared" si="12"/>
        <v>5034.3932860206114</v>
      </c>
      <c r="K19" s="69">
        <f t="shared" si="12"/>
        <v>5084.4892298231871</v>
      </c>
      <c r="L19" s="69">
        <f t="shared" si="12"/>
        <v>5134.5851736257646</v>
      </c>
      <c r="M19" s="69">
        <f t="shared" si="12"/>
        <v>5184.6811174283403</v>
      </c>
      <c r="N19" s="69">
        <f t="shared" si="12"/>
        <v>5234.7770612309168</v>
      </c>
      <c r="O19" s="69">
        <f t="shared" si="12"/>
        <v>5284.8730050334934</v>
      </c>
      <c r="P19" s="69">
        <f t="shared" si="12"/>
        <v>5334.96894883607</v>
      </c>
      <c r="Q19" s="69">
        <f t="shared" si="12"/>
        <v>5385.0648926386466</v>
      </c>
      <c r="R19" s="69">
        <f t="shared" si="12"/>
        <v>5435.1608364412232</v>
      </c>
      <c r="S19" s="79">
        <f t="shared" si="12"/>
        <v>5485.2567802437998</v>
      </c>
      <c r="T19" s="69">
        <f t="shared" si="12"/>
        <v>5485.0114497443155</v>
      </c>
      <c r="U19" s="69">
        <f t="shared" si="12"/>
        <v>5484.7661192448313</v>
      </c>
      <c r="V19" s="69">
        <f t="shared" si="12"/>
        <v>5484.520788745348</v>
      </c>
      <c r="W19" s="69">
        <f t="shared" si="12"/>
        <v>5484.2754582458638</v>
      </c>
      <c r="X19" s="69">
        <f t="shared" si="12"/>
        <v>5484.0301277463795</v>
      </c>
      <c r="Y19" s="69">
        <f t="shared" si="12"/>
        <v>5483.7847972468962</v>
      </c>
      <c r="Z19" s="69">
        <f t="shared" si="12"/>
        <v>5483.539466747412</v>
      </c>
      <c r="AA19" s="69">
        <f t="shared" si="12"/>
        <v>5483.2941362479278</v>
      </c>
      <c r="AB19" s="69">
        <f t="shared" si="12"/>
        <v>5483.0488057484445</v>
      </c>
      <c r="AC19" s="69">
        <f t="shared" si="12"/>
        <v>5482.8034752489602</v>
      </c>
      <c r="AD19" s="69">
        <f t="shared" si="12"/>
        <v>5482.558144749476</v>
      </c>
      <c r="AE19" s="69">
        <f t="shared" si="12"/>
        <v>5482.3128142499927</v>
      </c>
      <c r="AF19" s="69">
        <f t="shared" si="12"/>
        <v>5482.0674837505085</v>
      </c>
      <c r="AG19" s="69">
        <f t="shared" si="12"/>
        <v>5481.8221532510242</v>
      </c>
      <c r="AH19" s="69">
        <f t="shared" si="12"/>
        <v>5481.57682275154</v>
      </c>
      <c r="AI19" s="69">
        <f t="shared" si="12"/>
        <v>5481.3314922520567</v>
      </c>
      <c r="AJ19" s="69">
        <f t="shared" si="12"/>
        <v>5481.0861617525725</v>
      </c>
      <c r="AK19" s="69">
        <f t="shared" si="12"/>
        <v>5480.8408312530892</v>
      </c>
      <c r="AL19" s="69">
        <f t="shared" si="12"/>
        <v>5480.5955007536049</v>
      </c>
      <c r="AM19" s="79">
        <f t="shared" si="12"/>
        <v>5480.350170254118</v>
      </c>
      <c r="AN19" s="69"/>
    </row>
    <row r="21" spans="1:40" ht="18.75">
      <c r="A21" s="72" t="s">
        <v>87</v>
      </c>
    </row>
    <row r="22" spans="1:40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>
      <c r="A23" s="74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3">C23+($S23-$B23)/($S$13-$B$13)</f>
        <v>119.22298238924728</v>
      </c>
      <c r="E23" s="67">
        <f t="shared" si="13"/>
        <v>118.04090708387092</v>
      </c>
      <c r="F23" s="67">
        <f t="shared" si="13"/>
        <v>116.85883177849456</v>
      </c>
      <c r="G23" s="67">
        <f t="shared" si="13"/>
        <v>115.6767564731182</v>
      </c>
      <c r="H23" s="67">
        <f t="shared" si="13"/>
        <v>114.49468116774185</v>
      </c>
      <c r="I23" s="67">
        <f t="shared" si="13"/>
        <v>113.31260586236549</v>
      </c>
      <c r="J23" s="67">
        <f t="shared" si="13"/>
        <v>112.13053055698913</v>
      </c>
      <c r="K23" s="67">
        <f t="shared" si="13"/>
        <v>110.94845525161277</v>
      </c>
      <c r="L23" s="67">
        <f t="shared" si="13"/>
        <v>109.76637994623641</v>
      </c>
      <c r="M23" s="67">
        <f t="shared" si="13"/>
        <v>108.58430464086005</v>
      </c>
      <c r="N23" s="67">
        <f t="shared" si="13"/>
        <v>107.4022293354837</v>
      </c>
      <c r="O23" s="67">
        <f t="shared" si="13"/>
        <v>106.22015403010734</v>
      </c>
      <c r="P23" s="67">
        <f t="shared" si="13"/>
        <v>105.03807872473098</v>
      </c>
      <c r="Q23" s="67">
        <f t="shared" si="13"/>
        <v>103.85600341935462</v>
      </c>
      <c r="R23" s="67">
        <f t="shared" si="13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4">T23+($AM23-$S23)/($AM$13-$S$13)</f>
        <v>101.50265231373068</v>
      </c>
      <c r="V23" s="67">
        <f t="shared" si="14"/>
        <v>101.50805206629508</v>
      </c>
      <c r="W23" s="67">
        <f t="shared" si="14"/>
        <v>101.51345181885948</v>
      </c>
      <c r="X23" s="67">
        <f t="shared" si="14"/>
        <v>101.51885157142388</v>
      </c>
      <c r="Y23" s="67">
        <f t="shared" si="14"/>
        <v>101.52425132398828</v>
      </c>
      <c r="Z23" s="67">
        <f t="shared" si="14"/>
        <v>101.52965107655268</v>
      </c>
      <c r="AA23" s="67">
        <f t="shared" si="14"/>
        <v>101.53505082911708</v>
      </c>
      <c r="AB23" s="67">
        <f t="shared" si="14"/>
        <v>101.54045058168148</v>
      </c>
      <c r="AC23" s="67">
        <f t="shared" si="14"/>
        <v>101.54585033424588</v>
      </c>
      <c r="AD23" s="67">
        <f t="shared" si="14"/>
        <v>101.55125008681028</v>
      </c>
      <c r="AE23" s="67">
        <f t="shared" si="14"/>
        <v>101.55664983937469</v>
      </c>
      <c r="AF23" s="67">
        <f t="shared" si="14"/>
        <v>101.56204959193909</v>
      </c>
      <c r="AG23" s="67">
        <f t="shared" si="14"/>
        <v>101.56744934450349</v>
      </c>
      <c r="AH23" s="67">
        <f t="shared" si="14"/>
        <v>101.57284909706789</v>
      </c>
      <c r="AI23" s="67">
        <f t="shared" si="14"/>
        <v>101.57824884963229</v>
      </c>
      <c r="AJ23" s="67">
        <f t="shared" si="14"/>
        <v>101.58364860219669</v>
      </c>
      <c r="AK23" s="67">
        <f t="shared" si="14"/>
        <v>101.58904835476109</v>
      </c>
      <c r="AL23" s="67">
        <f t="shared" si="14"/>
        <v>101.59444810732549</v>
      </c>
      <c r="AM23" s="76">
        <f>O4</f>
        <v>101.59984785988996</v>
      </c>
    </row>
    <row r="24" spans="1:40">
      <c r="A24" s="74" t="s">
        <v>53</v>
      </c>
      <c r="B24" s="77">
        <v>411.05060300000002</v>
      </c>
      <c r="C24" s="67">
        <f t="shared" ref="C24:R27" si="15">B24+($S24-$B24)/($S$13-$B$13)</f>
        <v>406.43908393615328</v>
      </c>
      <c r="D24" s="67">
        <f t="shared" si="15"/>
        <v>401.82756487230654</v>
      </c>
      <c r="E24" s="67">
        <f t="shared" si="15"/>
        <v>397.2160458084598</v>
      </c>
      <c r="F24" s="67">
        <f t="shared" si="15"/>
        <v>392.60452674461305</v>
      </c>
      <c r="G24" s="67">
        <f t="shared" si="15"/>
        <v>387.99300768076631</v>
      </c>
      <c r="H24" s="67">
        <f t="shared" si="15"/>
        <v>383.38148861691957</v>
      </c>
      <c r="I24" s="67">
        <f t="shared" si="15"/>
        <v>378.76996955307283</v>
      </c>
      <c r="J24" s="67">
        <f t="shared" si="15"/>
        <v>374.15845048922608</v>
      </c>
      <c r="K24" s="67">
        <f t="shared" si="15"/>
        <v>369.54693142537934</v>
      </c>
      <c r="L24" s="67">
        <f t="shared" si="15"/>
        <v>364.9354123615326</v>
      </c>
      <c r="M24" s="67">
        <f t="shared" si="15"/>
        <v>360.32389329768586</v>
      </c>
      <c r="N24" s="67">
        <f t="shared" si="15"/>
        <v>355.71237423383911</v>
      </c>
      <c r="O24" s="67">
        <f t="shared" si="15"/>
        <v>351.10085516999237</v>
      </c>
      <c r="P24" s="67">
        <f t="shared" si="15"/>
        <v>346.48933610614563</v>
      </c>
      <c r="Q24" s="67">
        <f t="shared" si="15"/>
        <v>341.87781704229889</v>
      </c>
      <c r="R24" s="67">
        <f t="shared" si="15"/>
        <v>337.26629797845214</v>
      </c>
      <c r="S24" s="76">
        <f t="shared" ref="S24:S27" si="16">M5</f>
        <v>332.65477891460495</v>
      </c>
      <c r="T24" s="67">
        <f t="shared" ref="T24:AL27" si="17">S24+($AM24-$S24)/($AM$13-$S$13)</f>
        <v>336.12889084213975</v>
      </c>
      <c r="U24" s="67">
        <f t="shared" si="17"/>
        <v>339.60300276967456</v>
      </c>
      <c r="V24" s="67">
        <f t="shared" si="17"/>
        <v>343.07711469720937</v>
      </c>
      <c r="W24" s="67">
        <f t="shared" si="17"/>
        <v>346.55122662474417</v>
      </c>
      <c r="X24" s="67">
        <f t="shared" si="17"/>
        <v>350.02533855227898</v>
      </c>
      <c r="Y24" s="67">
        <f t="shared" si="17"/>
        <v>353.49945047981379</v>
      </c>
      <c r="Z24" s="67">
        <f t="shared" si="17"/>
        <v>356.9735624073486</v>
      </c>
      <c r="AA24" s="67">
        <f t="shared" si="17"/>
        <v>360.4476743348834</v>
      </c>
      <c r="AB24" s="67">
        <f t="shared" si="17"/>
        <v>363.92178626241821</v>
      </c>
      <c r="AC24" s="67">
        <f t="shared" si="17"/>
        <v>367.39589818995302</v>
      </c>
      <c r="AD24" s="67">
        <f t="shared" si="17"/>
        <v>370.87001011748782</v>
      </c>
      <c r="AE24" s="67">
        <f t="shared" si="17"/>
        <v>374.34412204502263</v>
      </c>
      <c r="AF24" s="67">
        <f t="shared" si="17"/>
        <v>377.81823397255744</v>
      </c>
      <c r="AG24" s="67">
        <f t="shared" si="17"/>
        <v>381.29234590009224</v>
      </c>
      <c r="AH24" s="67">
        <f t="shared" si="17"/>
        <v>384.76645782762705</v>
      </c>
      <c r="AI24" s="67">
        <f t="shared" si="17"/>
        <v>388.24056975516186</v>
      </c>
      <c r="AJ24" s="67">
        <f t="shared" si="17"/>
        <v>391.71468168269666</v>
      </c>
      <c r="AK24" s="67">
        <f t="shared" si="17"/>
        <v>395.18879361023147</v>
      </c>
      <c r="AL24" s="67">
        <f t="shared" si="17"/>
        <v>398.66290553776628</v>
      </c>
      <c r="AM24" s="76">
        <f t="shared" ref="AM24:AM27" si="18">O5</f>
        <v>402.13701746530143</v>
      </c>
    </row>
    <row r="25" spans="1:40">
      <c r="A25" s="74" t="s">
        <v>12</v>
      </c>
      <c r="B25" s="77">
        <v>801.19622289999995</v>
      </c>
      <c r="C25" s="67">
        <f t="shared" si="15"/>
        <v>832.24480919110965</v>
      </c>
      <c r="D25" s="67">
        <f t="shared" si="15"/>
        <v>863.29339548221935</v>
      </c>
      <c r="E25" s="67">
        <f t="shared" si="15"/>
        <v>894.34198177332905</v>
      </c>
      <c r="F25" s="67">
        <f t="shared" si="15"/>
        <v>925.39056806443875</v>
      </c>
      <c r="G25" s="67">
        <f t="shared" si="15"/>
        <v>956.43915435554845</v>
      </c>
      <c r="H25" s="67">
        <f t="shared" si="15"/>
        <v>987.48774064665815</v>
      </c>
      <c r="I25" s="67">
        <f t="shared" si="15"/>
        <v>1018.5363269377679</v>
      </c>
      <c r="J25" s="67">
        <f t="shared" si="15"/>
        <v>1049.5849132288774</v>
      </c>
      <c r="K25" s="67">
        <f t="shared" si="15"/>
        <v>1080.633499519987</v>
      </c>
      <c r="L25" s="67">
        <f t="shared" si="15"/>
        <v>1111.6820858110966</v>
      </c>
      <c r="M25" s="67">
        <f t="shared" si="15"/>
        <v>1142.7306721022062</v>
      </c>
      <c r="N25" s="67">
        <f t="shared" si="15"/>
        <v>1173.7792583933158</v>
      </c>
      <c r="O25" s="67">
        <f t="shared" si="15"/>
        <v>1204.8278446844254</v>
      </c>
      <c r="P25" s="67">
        <f t="shared" si="15"/>
        <v>1235.876430975535</v>
      </c>
      <c r="Q25" s="67">
        <f t="shared" si="15"/>
        <v>1266.9250172666445</v>
      </c>
      <c r="R25" s="67">
        <f t="shared" si="15"/>
        <v>1297.9736035577541</v>
      </c>
      <c r="S25" s="76">
        <f t="shared" si="16"/>
        <v>1329.0221898488646</v>
      </c>
      <c r="T25" s="67">
        <f t="shared" si="17"/>
        <v>1329.9150323071253</v>
      </c>
      <c r="U25" s="67">
        <f t="shared" si="17"/>
        <v>1330.807874765386</v>
      </c>
      <c r="V25" s="67">
        <f t="shared" si="17"/>
        <v>1331.7007172236467</v>
      </c>
      <c r="W25" s="67">
        <f t="shared" si="17"/>
        <v>1332.5935596819074</v>
      </c>
      <c r="X25" s="67">
        <f t="shared" si="17"/>
        <v>1333.4864021401681</v>
      </c>
      <c r="Y25" s="67">
        <f t="shared" si="17"/>
        <v>1334.3792445984288</v>
      </c>
      <c r="Z25" s="67">
        <f t="shared" si="17"/>
        <v>1335.2720870566895</v>
      </c>
      <c r="AA25" s="67">
        <f t="shared" si="17"/>
        <v>1336.1649295149502</v>
      </c>
      <c r="AB25" s="67">
        <f t="shared" si="17"/>
        <v>1337.0577719732109</v>
      </c>
      <c r="AC25" s="67">
        <f t="shared" si="17"/>
        <v>1337.9506144314716</v>
      </c>
      <c r="AD25" s="67">
        <f t="shared" si="17"/>
        <v>1338.8434568897324</v>
      </c>
      <c r="AE25" s="67">
        <f t="shared" si="17"/>
        <v>1339.7362993479931</v>
      </c>
      <c r="AF25" s="67">
        <f t="shared" si="17"/>
        <v>1340.6291418062538</v>
      </c>
      <c r="AG25" s="67">
        <f t="shared" si="17"/>
        <v>1341.5219842645145</v>
      </c>
      <c r="AH25" s="67">
        <f t="shared" si="17"/>
        <v>1342.4148267227752</v>
      </c>
      <c r="AI25" s="67">
        <f t="shared" si="17"/>
        <v>1343.3076691810359</v>
      </c>
      <c r="AJ25" s="67">
        <f t="shared" si="17"/>
        <v>1344.2005116392966</v>
      </c>
      <c r="AK25" s="67">
        <f t="shared" si="17"/>
        <v>1345.0933540975573</v>
      </c>
      <c r="AL25" s="67">
        <f t="shared" si="17"/>
        <v>1345.986196555818</v>
      </c>
      <c r="AM25" s="76">
        <f t="shared" si="18"/>
        <v>1346.8790390140794</v>
      </c>
    </row>
    <row r="26" spans="1:40">
      <c r="A26" s="74" t="s">
        <v>46</v>
      </c>
      <c r="B26" s="77">
        <v>94.437168270000001</v>
      </c>
      <c r="C26" s="67">
        <f t="shared" si="15"/>
        <v>91.825552737154297</v>
      </c>
      <c r="D26" s="67">
        <f t="shared" si="15"/>
        <v>89.213937204308593</v>
      </c>
      <c r="E26" s="67">
        <f t="shared" si="15"/>
        <v>86.602321671462889</v>
      </c>
      <c r="F26" s="67">
        <f t="shared" si="15"/>
        <v>83.990706138617185</v>
      </c>
      <c r="G26" s="67">
        <f t="shared" si="15"/>
        <v>81.379090605771481</v>
      </c>
      <c r="H26" s="67">
        <f t="shared" si="15"/>
        <v>78.767475072925777</v>
      </c>
      <c r="I26" s="67">
        <f t="shared" si="15"/>
        <v>76.155859540080073</v>
      </c>
      <c r="J26" s="67">
        <f t="shared" si="15"/>
        <v>73.544244007234369</v>
      </c>
      <c r="K26" s="67">
        <f t="shared" si="15"/>
        <v>70.932628474388665</v>
      </c>
      <c r="L26" s="67">
        <f t="shared" si="15"/>
        <v>68.321012941542961</v>
      </c>
      <c r="M26" s="67">
        <f t="shared" si="15"/>
        <v>65.709397408697257</v>
      </c>
      <c r="N26" s="67">
        <f t="shared" si="15"/>
        <v>63.097781875851553</v>
      </c>
      <c r="O26" s="67">
        <f t="shared" si="15"/>
        <v>60.486166343005848</v>
      </c>
      <c r="P26" s="67">
        <f t="shared" si="15"/>
        <v>57.874550810160144</v>
      </c>
      <c r="Q26" s="67">
        <f t="shared" si="15"/>
        <v>55.26293527731444</v>
      </c>
      <c r="R26" s="67">
        <f t="shared" si="15"/>
        <v>52.651319744468736</v>
      </c>
      <c r="S26" s="76">
        <f t="shared" si="16"/>
        <v>50.039704211623032</v>
      </c>
      <c r="T26" s="67">
        <f t="shared" si="17"/>
        <v>49.554323820993069</v>
      </c>
      <c r="U26" s="67">
        <f t="shared" si="17"/>
        <v>49.068943430363106</v>
      </c>
      <c r="V26" s="67">
        <f t="shared" si="17"/>
        <v>48.583563039733143</v>
      </c>
      <c r="W26" s="67">
        <f t="shared" si="17"/>
        <v>48.09818264910318</v>
      </c>
      <c r="X26" s="67">
        <f t="shared" si="17"/>
        <v>47.612802258473216</v>
      </c>
      <c r="Y26" s="67">
        <f t="shared" si="17"/>
        <v>47.127421867843253</v>
      </c>
      <c r="Z26" s="67">
        <f t="shared" si="17"/>
        <v>46.64204147721329</v>
      </c>
      <c r="AA26" s="67">
        <f t="shared" si="17"/>
        <v>46.156661086583327</v>
      </c>
      <c r="AB26" s="67">
        <f t="shared" si="17"/>
        <v>45.671280695953364</v>
      </c>
      <c r="AC26" s="67">
        <f t="shared" si="17"/>
        <v>45.185900305323401</v>
      </c>
      <c r="AD26" s="67">
        <f t="shared" si="17"/>
        <v>44.700519914693437</v>
      </c>
      <c r="AE26" s="67">
        <f t="shared" si="17"/>
        <v>44.215139524063474</v>
      </c>
      <c r="AF26" s="67">
        <f t="shared" si="17"/>
        <v>43.729759133433511</v>
      </c>
      <c r="AG26" s="67">
        <f t="shared" si="17"/>
        <v>43.244378742803548</v>
      </c>
      <c r="AH26" s="67">
        <f t="shared" si="17"/>
        <v>42.758998352173585</v>
      </c>
      <c r="AI26" s="67">
        <f t="shared" si="17"/>
        <v>42.273617961543621</v>
      </c>
      <c r="AJ26" s="67">
        <f t="shared" si="17"/>
        <v>41.788237570913658</v>
      </c>
      <c r="AK26" s="67">
        <f t="shared" si="17"/>
        <v>41.302857180283695</v>
      </c>
      <c r="AL26" s="67">
        <f t="shared" si="17"/>
        <v>40.817476789653732</v>
      </c>
      <c r="AM26" s="76">
        <f t="shared" si="18"/>
        <v>40.332096399023833</v>
      </c>
    </row>
    <row r="27" spans="1:40">
      <c r="A27" s="74" t="s">
        <v>62</v>
      </c>
      <c r="B27" s="77">
        <v>1712.076548</v>
      </c>
      <c r="C27" s="67">
        <f t="shared" si="15"/>
        <v>1692.5464903285606</v>
      </c>
      <c r="D27" s="67">
        <f t="shared" si="15"/>
        <v>1673.0164326571212</v>
      </c>
      <c r="E27" s="67">
        <f t="shared" si="15"/>
        <v>1653.4863749856818</v>
      </c>
      <c r="F27" s="67">
        <f t="shared" si="15"/>
        <v>1633.9563173142424</v>
      </c>
      <c r="G27" s="67">
        <f t="shared" si="15"/>
        <v>1614.426259642803</v>
      </c>
      <c r="H27" s="67">
        <f t="shared" si="15"/>
        <v>1594.8962019713636</v>
      </c>
      <c r="I27" s="67">
        <f t="shared" si="15"/>
        <v>1575.3661442999241</v>
      </c>
      <c r="J27" s="67">
        <f t="shared" si="15"/>
        <v>1555.8360866284847</v>
      </c>
      <c r="K27" s="67">
        <f t="shared" si="15"/>
        <v>1536.3060289570453</v>
      </c>
      <c r="L27" s="67">
        <f t="shared" si="15"/>
        <v>1516.7759712856059</v>
      </c>
      <c r="M27" s="67">
        <f t="shared" si="15"/>
        <v>1497.2459136141665</v>
      </c>
      <c r="N27" s="67">
        <f t="shared" si="15"/>
        <v>1477.7158559427271</v>
      </c>
      <c r="O27" s="67">
        <f t="shared" si="15"/>
        <v>1458.1857982712877</v>
      </c>
      <c r="P27" s="67">
        <f t="shared" si="15"/>
        <v>1438.6557405998483</v>
      </c>
      <c r="Q27" s="67">
        <f t="shared" si="15"/>
        <v>1419.1256829284089</v>
      </c>
      <c r="R27" s="67">
        <f t="shared" si="15"/>
        <v>1399.5956252569695</v>
      </c>
      <c r="S27" s="76">
        <f t="shared" si="16"/>
        <v>1380.0655675855314</v>
      </c>
      <c r="T27" s="67">
        <f t="shared" si="17"/>
        <v>1358.9844459633227</v>
      </c>
      <c r="U27" s="67">
        <f t="shared" si="17"/>
        <v>1337.9033243411141</v>
      </c>
      <c r="V27" s="67">
        <f t="shared" si="17"/>
        <v>1316.8222027189054</v>
      </c>
      <c r="W27" s="67">
        <f t="shared" si="17"/>
        <v>1295.7410810966967</v>
      </c>
      <c r="X27" s="67">
        <f t="shared" si="17"/>
        <v>1274.659959474488</v>
      </c>
      <c r="Y27" s="67">
        <f t="shared" si="17"/>
        <v>1253.5788378522793</v>
      </c>
      <c r="Z27" s="67">
        <f t="shared" si="17"/>
        <v>1232.4977162300706</v>
      </c>
      <c r="AA27" s="67">
        <f t="shared" si="17"/>
        <v>1211.416594607862</v>
      </c>
      <c r="AB27" s="67">
        <f t="shared" si="17"/>
        <v>1190.3354729856533</v>
      </c>
      <c r="AC27" s="67">
        <f t="shared" si="17"/>
        <v>1169.2543513634446</v>
      </c>
      <c r="AD27" s="67">
        <f t="shared" si="17"/>
        <v>1148.1732297412359</v>
      </c>
      <c r="AE27" s="67">
        <f t="shared" si="17"/>
        <v>1127.0921081190272</v>
      </c>
      <c r="AF27" s="67">
        <f t="shared" si="17"/>
        <v>1106.0109864968185</v>
      </c>
      <c r="AG27" s="67">
        <f t="shared" si="17"/>
        <v>1084.9298648746098</v>
      </c>
      <c r="AH27" s="67">
        <f t="shared" si="17"/>
        <v>1063.8487432524012</v>
      </c>
      <c r="AI27" s="67">
        <f t="shared" si="17"/>
        <v>1042.7676216301925</v>
      </c>
      <c r="AJ27" s="67">
        <f t="shared" si="17"/>
        <v>1021.6865000079838</v>
      </c>
      <c r="AK27" s="67">
        <f t="shared" si="17"/>
        <v>1000.6053783857751</v>
      </c>
      <c r="AL27" s="67">
        <f t="shared" si="17"/>
        <v>979.52425676356643</v>
      </c>
      <c r="AM27" s="76">
        <f t="shared" si="18"/>
        <v>958.44313514135695</v>
      </c>
    </row>
    <row r="28" spans="1:40">
      <c r="A28" s="74" t="s">
        <v>78</v>
      </c>
      <c r="B28" s="79">
        <f>SUM(B23:B27)</f>
        <v>3140.34767517</v>
      </c>
      <c r="C28" s="69">
        <f t="shared" ref="C28:AM28" si="19">SUM(C23:C27)</f>
        <v>3143.4609938876015</v>
      </c>
      <c r="D28" s="69">
        <f t="shared" si="19"/>
        <v>3146.574312605203</v>
      </c>
      <c r="E28" s="69">
        <f t="shared" si="19"/>
        <v>3149.6876313228045</v>
      </c>
      <c r="F28" s="69">
        <f t="shared" si="19"/>
        <v>3152.800950040406</v>
      </c>
      <c r="G28" s="69">
        <f t="shared" si="19"/>
        <v>3155.9142687580074</v>
      </c>
      <c r="H28" s="69">
        <f t="shared" si="19"/>
        <v>3159.0275874756089</v>
      </c>
      <c r="I28" s="69">
        <f t="shared" si="19"/>
        <v>3162.14090619321</v>
      </c>
      <c r="J28" s="69">
        <f t="shared" si="19"/>
        <v>3165.2542249108119</v>
      </c>
      <c r="K28" s="69">
        <f t="shared" si="19"/>
        <v>3168.3675436284129</v>
      </c>
      <c r="L28" s="69">
        <f t="shared" si="19"/>
        <v>3171.4808623460144</v>
      </c>
      <c r="M28" s="69">
        <f t="shared" si="19"/>
        <v>3174.5941810636159</v>
      </c>
      <c r="N28" s="69">
        <f t="shared" si="19"/>
        <v>3177.7074997812169</v>
      </c>
      <c r="O28" s="69">
        <f t="shared" si="19"/>
        <v>3180.8208184988189</v>
      </c>
      <c r="P28" s="69">
        <f t="shared" si="19"/>
        <v>3183.9341372164199</v>
      </c>
      <c r="Q28" s="69">
        <f t="shared" si="19"/>
        <v>3187.0474559340214</v>
      </c>
      <c r="R28" s="69">
        <f t="shared" si="19"/>
        <v>3190.1607746516229</v>
      </c>
      <c r="S28" s="79">
        <f t="shared" si="19"/>
        <v>3193.2740933692257</v>
      </c>
      <c r="T28" s="69">
        <f t="shared" si="19"/>
        <v>3176.0799454947473</v>
      </c>
      <c r="U28" s="69">
        <f t="shared" si="19"/>
        <v>3158.8857976202685</v>
      </c>
      <c r="V28" s="69">
        <f t="shared" si="19"/>
        <v>3141.6916497457896</v>
      </c>
      <c r="W28" s="69">
        <f t="shared" si="19"/>
        <v>3124.4975018713112</v>
      </c>
      <c r="X28" s="69">
        <f t="shared" si="19"/>
        <v>3107.3033539968319</v>
      </c>
      <c r="Y28" s="69">
        <f t="shared" si="19"/>
        <v>3090.1092061223535</v>
      </c>
      <c r="Z28" s="69">
        <f t="shared" si="19"/>
        <v>3072.9150582478746</v>
      </c>
      <c r="AA28" s="69">
        <f t="shared" si="19"/>
        <v>3055.7209103733962</v>
      </c>
      <c r="AB28" s="69">
        <f t="shared" si="19"/>
        <v>3038.5267624989174</v>
      </c>
      <c r="AC28" s="69">
        <f t="shared" si="19"/>
        <v>3021.3326146244385</v>
      </c>
      <c r="AD28" s="69">
        <f t="shared" si="19"/>
        <v>3004.1384667499597</v>
      </c>
      <c r="AE28" s="69">
        <f t="shared" si="19"/>
        <v>2986.9443188754813</v>
      </c>
      <c r="AF28" s="69">
        <f t="shared" si="19"/>
        <v>2969.7501710010024</v>
      </c>
      <c r="AG28" s="69">
        <f t="shared" si="19"/>
        <v>2952.5560231265235</v>
      </c>
      <c r="AH28" s="69">
        <f t="shared" si="19"/>
        <v>2935.3618752520451</v>
      </c>
      <c r="AI28" s="69">
        <f t="shared" si="19"/>
        <v>2918.1677273775658</v>
      </c>
      <c r="AJ28" s="69">
        <f t="shared" si="19"/>
        <v>2900.9735795030874</v>
      </c>
      <c r="AK28" s="69">
        <f t="shared" si="19"/>
        <v>2883.7794316286086</v>
      </c>
      <c r="AL28" s="69">
        <f t="shared" si="19"/>
        <v>2866.5852837541297</v>
      </c>
      <c r="AM28" s="79">
        <f t="shared" si="19"/>
        <v>2849.3911358796518</v>
      </c>
    </row>
    <row r="30" spans="1:40" ht="18.75">
      <c r="A30" s="72" t="s">
        <v>89</v>
      </c>
    </row>
    <row r="31" spans="1:40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20">C32+($S32-$B32)/($S$13-$B$13)</f>
        <v>5.7747606264705889E-2</v>
      </c>
      <c r="E32" s="67">
        <f t="shared" si="20"/>
        <v>5.3897765847058833E-2</v>
      </c>
      <c r="F32" s="67">
        <f t="shared" si="20"/>
        <v>5.0047925429411777E-2</v>
      </c>
      <c r="G32" s="67">
        <f t="shared" si="20"/>
        <v>4.6198085011764721E-2</v>
      </c>
      <c r="H32" s="67">
        <f t="shared" si="20"/>
        <v>4.2348244594117665E-2</v>
      </c>
      <c r="I32" s="67">
        <f t="shared" si="20"/>
        <v>3.8498404176470609E-2</v>
      </c>
      <c r="J32" s="67">
        <f t="shared" si="20"/>
        <v>3.4648563758823553E-2</v>
      </c>
      <c r="K32" s="67">
        <f t="shared" si="20"/>
        <v>3.0798723341176493E-2</v>
      </c>
      <c r="L32" s="67">
        <f t="shared" si="20"/>
        <v>2.6948882923529434E-2</v>
      </c>
      <c r="M32" s="67">
        <f t="shared" si="20"/>
        <v>2.3099042505882374E-2</v>
      </c>
      <c r="N32" s="67">
        <f t="shared" si="20"/>
        <v>1.9249202088235315E-2</v>
      </c>
      <c r="O32" s="67">
        <f t="shared" si="20"/>
        <v>1.5399361670588255E-2</v>
      </c>
      <c r="P32" s="67">
        <f t="shared" si="20"/>
        <v>1.1549521252941196E-2</v>
      </c>
      <c r="Q32" s="67">
        <f t="shared" si="20"/>
        <v>7.6996808352941364E-3</v>
      </c>
      <c r="R32" s="67">
        <f t="shared" si="20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21">T32+($AM32-$S32)/($AM$13-$S$13)</f>
        <v>0</v>
      </c>
      <c r="V32" s="67">
        <f t="shared" si="21"/>
        <v>0</v>
      </c>
      <c r="W32" s="67">
        <f t="shared" si="21"/>
        <v>0</v>
      </c>
      <c r="X32" s="67">
        <f t="shared" si="21"/>
        <v>0</v>
      </c>
      <c r="Y32" s="67">
        <f t="shared" si="21"/>
        <v>0</v>
      </c>
      <c r="Z32" s="67">
        <f t="shared" si="21"/>
        <v>0</v>
      </c>
      <c r="AA32" s="67">
        <f t="shared" si="21"/>
        <v>0</v>
      </c>
      <c r="AB32" s="67">
        <f t="shared" si="21"/>
        <v>0</v>
      </c>
      <c r="AC32" s="67">
        <f t="shared" si="21"/>
        <v>0</v>
      </c>
      <c r="AD32" s="67">
        <f t="shared" si="21"/>
        <v>0</v>
      </c>
      <c r="AE32" s="67">
        <f t="shared" si="21"/>
        <v>0</v>
      </c>
      <c r="AF32" s="67">
        <f t="shared" si="21"/>
        <v>0</v>
      </c>
      <c r="AG32" s="67">
        <f t="shared" si="21"/>
        <v>0</v>
      </c>
      <c r="AH32" s="67">
        <f t="shared" si="21"/>
        <v>0</v>
      </c>
      <c r="AI32" s="67">
        <f t="shared" si="21"/>
        <v>0</v>
      </c>
      <c r="AJ32" s="67">
        <f t="shared" si="21"/>
        <v>0</v>
      </c>
      <c r="AK32" s="67">
        <f t="shared" si="21"/>
        <v>0</v>
      </c>
      <c r="AL32" s="67">
        <f t="shared" si="21"/>
        <v>0</v>
      </c>
      <c r="AM32" s="76">
        <f>W4</f>
        <v>0</v>
      </c>
    </row>
    <row r="33" spans="1:39">
      <c r="A33" s="74" t="s">
        <v>53</v>
      </c>
      <c r="B33" s="77">
        <v>593.18299999999999</v>
      </c>
      <c r="C33" s="67">
        <f t="shared" ref="C33:R36" si="22">B33+($S33-$B33)/($S$13-$B$13)</f>
        <v>605.00018343039392</v>
      </c>
      <c r="D33" s="67">
        <f t="shared" si="22"/>
        <v>616.81736686078784</v>
      </c>
      <c r="E33" s="67">
        <f t="shared" si="22"/>
        <v>628.63455029118177</v>
      </c>
      <c r="F33" s="67">
        <f t="shared" si="22"/>
        <v>640.45173372157569</v>
      </c>
      <c r="G33" s="67">
        <f t="shared" si="22"/>
        <v>652.26891715196962</v>
      </c>
      <c r="H33" s="67">
        <f t="shared" si="22"/>
        <v>664.08610058236354</v>
      </c>
      <c r="I33" s="67">
        <f t="shared" si="22"/>
        <v>675.90328401275747</v>
      </c>
      <c r="J33" s="67">
        <f t="shared" si="22"/>
        <v>687.72046744315139</v>
      </c>
      <c r="K33" s="67">
        <f t="shared" si="22"/>
        <v>699.53765087354532</v>
      </c>
      <c r="L33" s="67">
        <f t="shared" si="22"/>
        <v>711.35483430393924</v>
      </c>
      <c r="M33" s="67">
        <f t="shared" si="22"/>
        <v>723.17201773433317</v>
      </c>
      <c r="N33" s="67">
        <f t="shared" si="22"/>
        <v>734.98920116472709</v>
      </c>
      <c r="O33" s="67">
        <f t="shared" si="22"/>
        <v>746.80638459512102</v>
      </c>
      <c r="P33" s="67">
        <f t="shared" si="22"/>
        <v>758.62356802551494</v>
      </c>
      <c r="Q33" s="67">
        <f t="shared" si="22"/>
        <v>770.44075145590887</v>
      </c>
      <c r="R33" s="67">
        <f t="shared" si="22"/>
        <v>782.25793488630279</v>
      </c>
      <c r="S33" s="76">
        <f t="shared" ref="S33:S36" si="23">U5</f>
        <v>794.07511831669763</v>
      </c>
      <c r="T33" s="67">
        <f t="shared" ref="T33:AL36" si="24">S33+($AM33-$S33)/($AM$13-$S$13)</f>
        <v>797.60733170533467</v>
      </c>
      <c r="U33" s="67">
        <f t="shared" si="24"/>
        <v>801.13954509397172</v>
      </c>
      <c r="V33" s="67">
        <f t="shared" si="24"/>
        <v>804.67175848260877</v>
      </c>
      <c r="W33" s="67">
        <f t="shared" si="24"/>
        <v>808.20397187124581</v>
      </c>
      <c r="X33" s="67">
        <f t="shared" si="24"/>
        <v>811.73618525988286</v>
      </c>
      <c r="Y33" s="67">
        <f t="shared" si="24"/>
        <v>815.26839864851991</v>
      </c>
      <c r="Z33" s="67">
        <f t="shared" si="24"/>
        <v>818.80061203715695</v>
      </c>
      <c r="AA33" s="67">
        <f t="shared" si="24"/>
        <v>822.332825425794</v>
      </c>
      <c r="AB33" s="67">
        <f t="shared" si="24"/>
        <v>825.86503881443105</v>
      </c>
      <c r="AC33" s="67">
        <f t="shared" si="24"/>
        <v>829.39725220306809</v>
      </c>
      <c r="AD33" s="67">
        <f t="shared" si="24"/>
        <v>832.92946559170514</v>
      </c>
      <c r="AE33" s="67">
        <f t="shared" si="24"/>
        <v>836.46167898034219</v>
      </c>
      <c r="AF33" s="67">
        <f t="shared" si="24"/>
        <v>839.99389236897923</v>
      </c>
      <c r="AG33" s="67">
        <f t="shared" si="24"/>
        <v>843.52610575761628</v>
      </c>
      <c r="AH33" s="67">
        <f t="shared" si="24"/>
        <v>847.05831914625333</v>
      </c>
      <c r="AI33" s="67">
        <f t="shared" si="24"/>
        <v>850.59053253489037</v>
      </c>
      <c r="AJ33" s="67">
        <f t="shared" si="24"/>
        <v>854.12274592352742</v>
      </c>
      <c r="AK33" s="67">
        <f t="shared" si="24"/>
        <v>857.65495931216446</v>
      </c>
      <c r="AL33" s="67">
        <f t="shared" si="24"/>
        <v>861.18717270080151</v>
      </c>
      <c r="AM33" s="76">
        <f t="shared" ref="AM33:AM36" si="25">W5</f>
        <v>864.71938608943913</v>
      </c>
    </row>
    <row r="34" spans="1:39">
      <c r="A34" s="74" t="s">
        <v>12</v>
      </c>
      <c r="B34" s="77">
        <v>1.3886131559999999</v>
      </c>
      <c r="C34" s="67">
        <f t="shared" si="22"/>
        <v>2.5687773898817987</v>
      </c>
      <c r="D34" s="67">
        <f t="shared" si="22"/>
        <v>3.7489416237635975</v>
      </c>
      <c r="E34" s="67">
        <f t="shared" si="22"/>
        <v>4.9291058576453963</v>
      </c>
      <c r="F34" s="67">
        <f t="shared" si="22"/>
        <v>6.1092700915271951</v>
      </c>
      <c r="G34" s="67">
        <f t="shared" si="22"/>
        <v>7.2894343254089939</v>
      </c>
      <c r="H34" s="67">
        <f t="shared" si="22"/>
        <v>8.4695985592907927</v>
      </c>
      <c r="I34" s="67">
        <f t="shared" si="22"/>
        <v>9.6497627931725916</v>
      </c>
      <c r="J34" s="67">
        <f t="shared" si="22"/>
        <v>10.82992702705439</v>
      </c>
      <c r="K34" s="67">
        <f t="shared" si="22"/>
        <v>12.010091260936189</v>
      </c>
      <c r="L34" s="67">
        <f t="shared" si="22"/>
        <v>13.190255494817988</v>
      </c>
      <c r="M34" s="67">
        <f t="shared" si="22"/>
        <v>14.370419728699787</v>
      </c>
      <c r="N34" s="67">
        <f t="shared" si="22"/>
        <v>15.550583962581586</v>
      </c>
      <c r="O34" s="67">
        <f t="shared" si="22"/>
        <v>16.730748196463384</v>
      </c>
      <c r="P34" s="67">
        <f t="shared" si="22"/>
        <v>17.910912430345185</v>
      </c>
      <c r="Q34" s="67">
        <f t="shared" si="22"/>
        <v>19.091076664226986</v>
      </c>
      <c r="R34" s="67">
        <f t="shared" si="22"/>
        <v>20.271240898108786</v>
      </c>
      <c r="S34" s="76">
        <f t="shared" si="23"/>
        <v>21.451405131990583</v>
      </c>
      <c r="T34" s="67">
        <f t="shared" si="24"/>
        <v>23.128385185273071</v>
      </c>
      <c r="U34" s="67">
        <f t="shared" si="24"/>
        <v>24.805365238555559</v>
      </c>
      <c r="V34" s="67">
        <f t="shared" si="24"/>
        <v>26.482345291838048</v>
      </c>
      <c r="W34" s="67">
        <f t="shared" si="24"/>
        <v>28.159325345120536</v>
      </c>
      <c r="X34" s="67">
        <f t="shared" si="24"/>
        <v>29.836305398403024</v>
      </c>
      <c r="Y34" s="67">
        <f t="shared" si="24"/>
        <v>31.513285451685512</v>
      </c>
      <c r="Z34" s="67">
        <f t="shared" si="24"/>
        <v>33.190265504968004</v>
      </c>
      <c r="AA34" s="67">
        <f t="shared" si="24"/>
        <v>34.867245558250495</v>
      </c>
      <c r="AB34" s="67">
        <f t="shared" si="24"/>
        <v>36.544225611532987</v>
      </c>
      <c r="AC34" s="67">
        <f t="shared" si="24"/>
        <v>38.221205664815479</v>
      </c>
      <c r="AD34" s="67">
        <f t="shared" si="24"/>
        <v>39.89818571809797</v>
      </c>
      <c r="AE34" s="67">
        <f t="shared" si="24"/>
        <v>41.575165771380462</v>
      </c>
      <c r="AF34" s="67">
        <f t="shared" si="24"/>
        <v>43.252145824662954</v>
      </c>
      <c r="AG34" s="67">
        <f t="shared" si="24"/>
        <v>44.929125877945445</v>
      </c>
      <c r="AH34" s="67">
        <f t="shared" si="24"/>
        <v>46.606105931227937</v>
      </c>
      <c r="AI34" s="67">
        <f t="shared" si="24"/>
        <v>48.283085984510429</v>
      </c>
      <c r="AJ34" s="67">
        <f t="shared" si="24"/>
        <v>49.96006603779292</v>
      </c>
      <c r="AK34" s="67">
        <f t="shared" si="24"/>
        <v>51.637046091075412</v>
      </c>
      <c r="AL34" s="67">
        <f t="shared" si="24"/>
        <v>53.314026144357904</v>
      </c>
      <c r="AM34" s="76">
        <f t="shared" si="25"/>
        <v>54.99100619764036</v>
      </c>
    </row>
    <row r="35" spans="1:39">
      <c r="A35" s="74" t="s">
        <v>46</v>
      </c>
      <c r="B35" s="77">
        <v>11.097</v>
      </c>
      <c r="C35" s="67">
        <f t="shared" si="22"/>
        <v>11.515148365916261</v>
      </c>
      <c r="D35" s="67">
        <f t="shared" si="22"/>
        <v>11.933296731832522</v>
      </c>
      <c r="E35" s="67">
        <f t="shared" si="22"/>
        <v>12.351445097748783</v>
      </c>
      <c r="F35" s="67">
        <f t="shared" si="22"/>
        <v>12.769593463665045</v>
      </c>
      <c r="G35" s="67">
        <f t="shared" si="22"/>
        <v>13.187741829581306</v>
      </c>
      <c r="H35" s="67">
        <f t="shared" si="22"/>
        <v>13.605890195497567</v>
      </c>
      <c r="I35" s="67">
        <f t="shared" si="22"/>
        <v>14.024038561413828</v>
      </c>
      <c r="J35" s="67">
        <f t="shared" si="22"/>
        <v>14.44218692733009</v>
      </c>
      <c r="K35" s="67">
        <f t="shared" si="22"/>
        <v>14.860335293246351</v>
      </c>
      <c r="L35" s="67">
        <f t="shared" si="22"/>
        <v>15.278483659162612</v>
      </c>
      <c r="M35" s="67">
        <f t="shared" si="22"/>
        <v>15.696632025078873</v>
      </c>
      <c r="N35" s="67">
        <f t="shared" si="22"/>
        <v>16.114780390995136</v>
      </c>
      <c r="O35" s="67">
        <f t="shared" si="22"/>
        <v>16.532928756911396</v>
      </c>
      <c r="P35" s="67">
        <f t="shared" si="22"/>
        <v>16.951077122827655</v>
      </c>
      <c r="Q35" s="67">
        <f t="shared" si="22"/>
        <v>17.369225488743915</v>
      </c>
      <c r="R35" s="67">
        <f t="shared" si="22"/>
        <v>17.787373854660174</v>
      </c>
      <c r="S35" s="76">
        <f t="shared" si="23"/>
        <v>18.205522220576441</v>
      </c>
      <c r="T35" s="67">
        <f t="shared" si="24"/>
        <v>18.341100540421486</v>
      </c>
      <c r="U35" s="67">
        <f t="shared" si="24"/>
        <v>18.476678860266532</v>
      </c>
      <c r="V35" s="67">
        <f t="shared" si="24"/>
        <v>18.612257180111577</v>
      </c>
      <c r="W35" s="67">
        <f t="shared" si="24"/>
        <v>18.747835499956622</v>
      </c>
      <c r="X35" s="67">
        <f t="shared" si="24"/>
        <v>18.883413819801667</v>
      </c>
      <c r="Y35" s="67">
        <f t="shared" si="24"/>
        <v>19.018992139646713</v>
      </c>
      <c r="Z35" s="67">
        <f t="shared" si="24"/>
        <v>19.154570459491758</v>
      </c>
      <c r="AA35" s="67">
        <f t="shared" si="24"/>
        <v>19.290148779336803</v>
      </c>
      <c r="AB35" s="67">
        <f t="shared" si="24"/>
        <v>19.425727099181849</v>
      </c>
      <c r="AC35" s="67">
        <f t="shared" si="24"/>
        <v>19.561305419026894</v>
      </c>
      <c r="AD35" s="67">
        <f t="shared" si="24"/>
        <v>19.696883738871939</v>
      </c>
      <c r="AE35" s="67">
        <f t="shared" si="24"/>
        <v>19.832462058716985</v>
      </c>
      <c r="AF35" s="67">
        <f t="shared" si="24"/>
        <v>19.96804037856203</v>
      </c>
      <c r="AG35" s="67">
        <f t="shared" si="24"/>
        <v>20.103618698407075</v>
      </c>
      <c r="AH35" s="67">
        <f t="shared" si="24"/>
        <v>20.239197018252121</v>
      </c>
      <c r="AI35" s="67">
        <f t="shared" si="24"/>
        <v>20.374775338097166</v>
      </c>
      <c r="AJ35" s="67">
        <f t="shared" si="24"/>
        <v>20.510353657942211</v>
      </c>
      <c r="AK35" s="67">
        <f t="shared" si="24"/>
        <v>20.645931977787257</v>
      </c>
      <c r="AL35" s="67">
        <f t="shared" si="24"/>
        <v>20.781510297632302</v>
      </c>
      <c r="AM35" s="76">
        <f t="shared" si="25"/>
        <v>20.917088617477368</v>
      </c>
    </row>
    <row r="36" spans="1:39">
      <c r="A36" s="74" t="s">
        <v>62</v>
      </c>
      <c r="B36" s="77">
        <v>33.802999999999997</v>
      </c>
      <c r="C36" s="67">
        <f t="shared" si="22"/>
        <v>35.060317107647137</v>
      </c>
      <c r="D36" s="67">
        <f t="shared" si="22"/>
        <v>36.317634215294277</v>
      </c>
      <c r="E36" s="67">
        <f t="shared" si="22"/>
        <v>37.574951322941416</v>
      </c>
      <c r="F36" s="67">
        <f t="shared" si="22"/>
        <v>38.832268430588556</v>
      </c>
      <c r="G36" s="67">
        <f t="shared" si="22"/>
        <v>40.089585538235696</v>
      </c>
      <c r="H36" s="67">
        <f t="shared" si="22"/>
        <v>41.346902645882835</v>
      </c>
      <c r="I36" s="67">
        <f t="shared" si="22"/>
        <v>42.604219753529975</v>
      </c>
      <c r="J36" s="67">
        <f t="shared" si="22"/>
        <v>43.861536861177115</v>
      </c>
      <c r="K36" s="67">
        <f t="shared" si="22"/>
        <v>45.118853968824254</v>
      </c>
      <c r="L36" s="67">
        <f t="shared" si="22"/>
        <v>46.376171076471394</v>
      </c>
      <c r="M36" s="67">
        <f t="shared" si="22"/>
        <v>47.633488184118534</v>
      </c>
      <c r="N36" s="67">
        <f t="shared" si="22"/>
        <v>48.890805291765673</v>
      </c>
      <c r="O36" s="67">
        <f t="shared" si="22"/>
        <v>50.148122399412813</v>
      </c>
      <c r="P36" s="67">
        <f t="shared" si="22"/>
        <v>51.405439507059953</v>
      </c>
      <c r="Q36" s="67">
        <f t="shared" si="22"/>
        <v>52.662756614707092</v>
      </c>
      <c r="R36" s="67">
        <f t="shared" si="22"/>
        <v>53.920073722354232</v>
      </c>
      <c r="S36" s="76">
        <f t="shared" si="23"/>
        <v>55.177390830001386</v>
      </c>
      <c r="T36" s="67">
        <f t="shared" si="24"/>
        <v>55.741017789694695</v>
      </c>
      <c r="U36" s="67">
        <f t="shared" si="24"/>
        <v>56.304644749388004</v>
      </c>
      <c r="V36" s="67">
        <f t="shared" si="24"/>
        <v>56.868271709081313</v>
      </c>
      <c r="W36" s="67">
        <f t="shared" si="24"/>
        <v>57.431898668774622</v>
      </c>
      <c r="X36" s="67">
        <f t="shared" si="24"/>
        <v>57.995525628467931</v>
      </c>
      <c r="Y36" s="67">
        <f t="shared" si="24"/>
        <v>58.55915258816124</v>
      </c>
      <c r="Z36" s="67">
        <f t="shared" si="24"/>
        <v>59.122779547854549</v>
      </c>
      <c r="AA36" s="67">
        <f t="shared" si="24"/>
        <v>59.686406507547858</v>
      </c>
      <c r="AB36" s="67">
        <f t="shared" si="24"/>
        <v>60.250033467241167</v>
      </c>
      <c r="AC36" s="67">
        <f t="shared" si="24"/>
        <v>60.813660426934476</v>
      </c>
      <c r="AD36" s="67">
        <f t="shared" si="24"/>
        <v>61.377287386627785</v>
      </c>
      <c r="AE36" s="67">
        <f t="shared" si="24"/>
        <v>61.940914346321094</v>
      </c>
      <c r="AF36" s="67">
        <f t="shared" si="24"/>
        <v>62.504541306014403</v>
      </c>
      <c r="AG36" s="67">
        <f t="shared" si="24"/>
        <v>63.068168265707712</v>
      </c>
      <c r="AH36" s="67">
        <f t="shared" si="24"/>
        <v>63.631795225401021</v>
      </c>
      <c r="AI36" s="67">
        <f t="shared" si="24"/>
        <v>64.19542218509433</v>
      </c>
      <c r="AJ36" s="67">
        <f t="shared" si="24"/>
        <v>64.759049144787639</v>
      </c>
      <c r="AK36" s="67">
        <f t="shared" si="24"/>
        <v>65.322676104480948</v>
      </c>
      <c r="AL36" s="67">
        <f t="shared" si="24"/>
        <v>65.886303064174257</v>
      </c>
      <c r="AM36" s="76">
        <f t="shared" si="25"/>
        <v>66.449930023867523</v>
      </c>
    </row>
    <row r="37" spans="1:39">
      <c r="A37" s="74" t="s">
        <v>78</v>
      </c>
      <c r="B37" s="79">
        <f>SUM(B32:B36)</f>
        <v>639.53706044310002</v>
      </c>
      <c r="C37" s="69">
        <f t="shared" ref="C37:AM37" si="26">SUM(C32:C36)</f>
        <v>654.20602374052146</v>
      </c>
      <c r="D37" s="69">
        <f t="shared" si="26"/>
        <v>668.8749870379429</v>
      </c>
      <c r="E37" s="69">
        <f t="shared" si="26"/>
        <v>683.54395033536434</v>
      </c>
      <c r="F37" s="69">
        <f t="shared" si="26"/>
        <v>698.2129136327859</v>
      </c>
      <c r="G37" s="69">
        <f t="shared" si="26"/>
        <v>712.88187693020745</v>
      </c>
      <c r="H37" s="69">
        <f t="shared" si="26"/>
        <v>727.5508402276289</v>
      </c>
      <c r="I37" s="69">
        <f t="shared" si="26"/>
        <v>742.21980352505034</v>
      </c>
      <c r="J37" s="69">
        <f t="shared" si="26"/>
        <v>756.88876682247189</v>
      </c>
      <c r="K37" s="69">
        <f t="shared" si="26"/>
        <v>771.55773011989334</v>
      </c>
      <c r="L37" s="69">
        <f t="shared" si="26"/>
        <v>786.22669341731466</v>
      </c>
      <c r="M37" s="69">
        <f t="shared" si="26"/>
        <v>800.89565671473622</v>
      </c>
      <c r="N37" s="69">
        <f t="shared" si="26"/>
        <v>815.56462001215777</v>
      </c>
      <c r="O37" s="69">
        <f t="shared" si="26"/>
        <v>830.23358330957922</v>
      </c>
      <c r="P37" s="69">
        <f t="shared" si="26"/>
        <v>844.90254660700066</v>
      </c>
      <c r="Q37" s="69">
        <f t="shared" si="26"/>
        <v>859.57150990442221</v>
      </c>
      <c r="R37" s="69">
        <f t="shared" si="26"/>
        <v>874.24047320184354</v>
      </c>
      <c r="S37" s="79">
        <f t="shared" si="26"/>
        <v>888.90943649926601</v>
      </c>
      <c r="T37" s="69">
        <f t="shared" si="26"/>
        <v>894.81783522072396</v>
      </c>
      <c r="U37" s="69">
        <f t="shared" si="26"/>
        <v>900.72623394218181</v>
      </c>
      <c r="V37" s="69">
        <f t="shared" si="26"/>
        <v>906.63463266363976</v>
      </c>
      <c r="W37" s="69">
        <f t="shared" si="26"/>
        <v>912.54303138509761</v>
      </c>
      <c r="X37" s="69">
        <f t="shared" si="26"/>
        <v>918.45143010655556</v>
      </c>
      <c r="Y37" s="69">
        <f t="shared" si="26"/>
        <v>924.35982882801341</v>
      </c>
      <c r="Z37" s="69">
        <f t="shared" si="26"/>
        <v>930.26822754947125</v>
      </c>
      <c r="AA37" s="69">
        <f t="shared" si="26"/>
        <v>936.17662627092921</v>
      </c>
      <c r="AB37" s="69">
        <f t="shared" si="26"/>
        <v>942.08502499238693</v>
      </c>
      <c r="AC37" s="69">
        <f t="shared" si="26"/>
        <v>947.99342371384489</v>
      </c>
      <c r="AD37" s="69">
        <f t="shared" si="26"/>
        <v>953.90182243530285</v>
      </c>
      <c r="AE37" s="69">
        <f t="shared" si="26"/>
        <v>959.81022115676069</v>
      </c>
      <c r="AF37" s="69">
        <f t="shared" si="26"/>
        <v>965.71861987821865</v>
      </c>
      <c r="AG37" s="69">
        <f t="shared" si="26"/>
        <v>971.6270185996766</v>
      </c>
      <c r="AH37" s="69">
        <f t="shared" si="26"/>
        <v>977.53541732113433</v>
      </c>
      <c r="AI37" s="69">
        <f t="shared" si="26"/>
        <v>983.44381604259229</v>
      </c>
      <c r="AJ37" s="69">
        <f t="shared" si="26"/>
        <v>989.35221476405013</v>
      </c>
      <c r="AK37" s="69">
        <f t="shared" si="26"/>
        <v>995.26061348550797</v>
      </c>
      <c r="AL37" s="69">
        <f t="shared" si="26"/>
        <v>1001.1690122069659</v>
      </c>
      <c r="AM37" s="79">
        <f t="shared" si="26"/>
        <v>1007.0774109284243</v>
      </c>
    </row>
    <row r="39" spans="1:39" ht="18.75">
      <c r="A39" s="72" t="s">
        <v>90</v>
      </c>
    </row>
    <row r="40" spans="1:39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>
      <c r="A41" s="74" t="s">
        <v>50</v>
      </c>
      <c r="B41" s="77">
        <v>37.027999999999999</v>
      </c>
      <c r="C41" s="67">
        <f>B41+($S41-$B41)/($S$13-$B$13)</f>
        <v>36.976427439893911</v>
      </c>
      <c r="D41" s="67">
        <f t="shared" ref="D41:R41" si="27">C41+($S41-$B41)/($S$13-$B$13)</f>
        <v>36.924854879787823</v>
      </c>
      <c r="E41" s="67">
        <f t="shared" si="27"/>
        <v>36.873282319681735</v>
      </c>
      <c r="F41" s="67">
        <f t="shared" si="27"/>
        <v>36.821709759575647</v>
      </c>
      <c r="G41" s="67">
        <f t="shared" si="27"/>
        <v>36.770137199469559</v>
      </c>
      <c r="H41" s="67">
        <f t="shared" si="27"/>
        <v>36.718564639363471</v>
      </c>
      <c r="I41" s="67">
        <f t="shared" si="27"/>
        <v>36.666992079257383</v>
      </c>
      <c r="J41" s="67">
        <f t="shared" si="27"/>
        <v>36.615419519151295</v>
      </c>
      <c r="K41" s="67">
        <f t="shared" si="27"/>
        <v>36.563846959045208</v>
      </c>
      <c r="L41" s="67">
        <f t="shared" si="27"/>
        <v>36.51227439893912</v>
      </c>
      <c r="M41" s="67">
        <f t="shared" si="27"/>
        <v>36.460701838833032</v>
      </c>
      <c r="N41" s="67">
        <f t="shared" si="27"/>
        <v>36.409129278726944</v>
      </c>
      <c r="O41" s="67">
        <f t="shared" si="27"/>
        <v>36.357556718620856</v>
      </c>
      <c r="P41" s="67">
        <f t="shared" si="27"/>
        <v>36.305984158514768</v>
      </c>
      <c r="Q41" s="67">
        <f t="shared" si="27"/>
        <v>36.25441159840868</v>
      </c>
      <c r="R41" s="67">
        <f t="shared" si="27"/>
        <v>36.202839038302592</v>
      </c>
      <c r="S41" s="76">
        <f>AB4</f>
        <v>36.151266478196455</v>
      </c>
      <c r="T41" s="67">
        <f>S41+($AM41-$S41)/($AM$13-$S$13)</f>
        <v>36.152223907297554</v>
      </c>
      <c r="U41" s="67">
        <f t="shared" ref="U41:AL41" si="28">T41+($AM41-$S41)/($AM$13-$S$13)</f>
        <v>36.153181336398653</v>
      </c>
      <c r="V41" s="67">
        <f t="shared" si="28"/>
        <v>36.154138765499752</v>
      </c>
      <c r="W41" s="67">
        <f t="shared" si="28"/>
        <v>36.155096194600851</v>
      </c>
      <c r="X41" s="67">
        <f t="shared" si="28"/>
        <v>36.156053623701951</v>
      </c>
      <c r="Y41" s="67">
        <f t="shared" si="28"/>
        <v>36.15701105280305</v>
      </c>
      <c r="Z41" s="67">
        <f t="shared" si="28"/>
        <v>36.157968481904149</v>
      </c>
      <c r="AA41" s="67">
        <f t="shared" si="28"/>
        <v>36.158925911005248</v>
      </c>
      <c r="AB41" s="67">
        <f t="shared" si="28"/>
        <v>36.159883340106347</v>
      </c>
      <c r="AC41" s="67">
        <f t="shared" si="28"/>
        <v>36.160840769207446</v>
      </c>
      <c r="AD41" s="67">
        <f t="shared" si="28"/>
        <v>36.161798198308546</v>
      </c>
      <c r="AE41" s="67">
        <f t="shared" si="28"/>
        <v>36.162755627409645</v>
      </c>
      <c r="AF41" s="67">
        <f t="shared" si="28"/>
        <v>36.163713056510744</v>
      </c>
      <c r="AG41" s="67">
        <f t="shared" si="28"/>
        <v>36.164670485611843</v>
      </c>
      <c r="AH41" s="67">
        <f t="shared" si="28"/>
        <v>36.165627914712942</v>
      </c>
      <c r="AI41" s="67">
        <f t="shared" si="28"/>
        <v>36.166585343814042</v>
      </c>
      <c r="AJ41" s="67">
        <f t="shared" si="28"/>
        <v>36.167542772915141</v>
      </c>
      <c r="AK41" s="67">
        <f t="shared" si="28"/>
        <v>36.16850020201624</v>
      </c>
      <c r="AL41" s="67">
        <f t="shared" si="28"/>
        <v>36.169457631117339</v>
      </c>
      <c r="AM41" s="76">
        <f>AE4</f>
        <v>36.170415060218481</v>
      </c>
    </row>
    <row r="42" spans="1:39">
      <c r="A42" s="74" t="s">
        <v>53</v>
      </c>
      <c r="B42" s="77">
        <v>530.98400000000004</v>
      </c>
      <c r="C42" s="67">
        <f t="shared" ref="C42:R45" si="29">B42+($S42-$B42)/($S$13-$B$13)</f>
        <v>538.20452654105702</v>
      </c>
      <c r="D42" s="67">
        <f t="shared" si="29"/>
        <v>545.425053082114</v>
      </c>
      <c r="E42" s="67">
        <f t="shared" si="29"/>
        <v>552.64557962317099</v>
      </c>
      <c r="F42" s="67">
        <f t="shared" si="29"/>
        <v>559.86610616422797</v>
      </c>
      <c r="G42" s="67">
        <f t="shared" si="29"/>
        <v>567.08663270528496</v>
      </c>
      <c r="H42" s="67">
        <f t="shared" si="29"/>
        <v>574.30715924634194</v>
      </c>
      <c r="I42" s="67">
        <f t="shared" si="29"/>
        <v>581.52768578739892</v>
      </c>
      <c r="J42" s="67">
        <f t="shared" si="29"/>
        <v>588.74821232845591</v>
      </c>
      <c r="K42" s="67">
        <f t="shared" si="29"/>
        <v>595.96873886951289</v>
      </c>
      <c r="L42" s="67">
        <f t="shared" si="29"/>
        <v>603.18926541056987</v>
      </c>
      <c r="M42" s="67">
        <f t="shared" si="29"/>
        <v>610.40979195162686</v>
      </c>
      <c r="N42" s="67">
        <f t="shared" si="29"/>
        <v>617.63031849268384</v>
      </c>
      <c r="O42" s="67">
        <f t="shared" si="29"/>
        <v>624.85084503374082</v>
      </c>
      <c r="P42" s="67">
        <f t="shared" si="29"/>
        <v>632.07137157479781</v>
      </c>
      <c r="Q42" s="67">
        <f t="shared" si="29"/>
        <v>639.29189811585479</v>
      </c>
      <c r="R42" s="67">
        <f t="shared" si="29"/>
        <v>646.51242465691178</v>
      </c>
      <c r="S42" s="76">
        <f t="shared" ref="S42:S45" si="30">AB5</f>
        <v>653.73295119796933</v>
      </c>
      <c r="T42" s="67">
        <f t="shared" ref="T42:AL45" si="31">S42+($AM42-$S42)/($AM$13-$S$13)</f>
        <v>662.87200160847567</v>
      </c>
      <c r="U42" s="67">
        <f t="shared" si="31"/>
        <v>672.01105201898201</v>
      </c>
      <c r="V42" s="67">
        <f t="shared" si="31"/>
        <v>681.15010242948836</v>
      </c>
      <c r="W42" s="67">
        <f t="shared" si="31"/>
        <v>690.2891528399947</v>
      </c>
      <c r="X42" s="67">
        <f t="shared" si="31"/>
        <v>699.42820325050104</v>
      </c>
      <c r="Y42" s="67">
        <f t="shared" si="31"/>
        <v>708.56725366100738</v>
      </c>
      <c r="Z42" s="67">
        <f t="shared" si="31"/>
        <v>717.70630407151373</v>
      </c>
      <c r="AA42" s="67">
        <f t="shared" si="31"/>
        <v>726.84535448202007</v>
      </c>
      <c r="AB42" s="67">
        <f t="shared" si="31"/>
        <v>735.98440489252641</v>
      </c>
      <c r="AC42" s="67">
        <f t="shared" si="31"/>
        <v>745.12345530303276</v>
      </c>
      <c r="AD42" s="67">
        <f t="shared" si="31"/>
        <v>754.2625057135391</v>
      </c>
      <c r="AE42" s="67">
        <f t="shared" si="31"/>
        <v>763.40155612404544</v>
      </c>
      <c r="AF42" s="67">
        <f t="shared" si="31"/>
        <v>772.54060653455178</v>
      </c>
      <c r="AG42" s="67">
        <f t="shared" si="31"/>
        <v>781.67965694505813</v>
      </c>
      <c r="AH42" s="67">
        <f t="shared" si="31"/>
        <v>790.81870735556447</v>
      </c>
      <c r="AI42" s="67">
        <f t="shared" si="31"/>
        <v>799.95775776607081</v>
      </c>
      <c r="AJ42" s="67">
        <f t="shared" si="31"/>
        <v>809.09680817657716</v>
      </c>
      <c r="AK42" s="67">
        <f t="shared" si="31"/>
        <v>818.2358585870835</v>
      </c>
      <c r="AL42" s="67">
        <f t="shared" si="31"/>
        <v>827.37490899758984</v>
      </c>
      <c r="AM42" s="76">
        <f t="shared" ref="AM42:AM45" si="32">AE5</f>
        <v>836.51395940809687</v>
      </c>
    </row>
    <row r="43" spans="1:39">
      <c r="A43" s="74" t="s">
        <v>12</v>
      </c>
      <c r="B43" s="77">
        <v>4.1814573929999996</v>
      </c>
      <c r="C43" s="67">
        <f t="shared" si="29"/>
        <v>5.538180251651414</v>
      </c>
      <c r="D43" s="67">
        <f t="shared" si="29"/>
        <v>6.8949031103028284</v>
      </c>
      <c r="E43" s="67">
        <f t="shared" si="29"/>
        <v>8.2516259689542437</v>
      </c>
      <c r="F43" s="67">
        <f t="shared" si="29"/>
        <v>9.6083488276056581</v>
      </c>
      <c r="G43" s="67">
        <f t="shared" si="29"/>
        <v>10.965071686257073</v>
      </c>
      <c r="H43" s="67">
        <f t="shared" si="29"/>
        <v>12.321794544908487</v>
      </c>
      <c r="I43" s="67">
        <f t="shared" si="29"/>
        <v>13.678517403559901</v>
      </c>
      <c r="J43" s="67">
        <f t="shared" si="29"/>
        <v>15.035240262211316</v>
      </c>
      <c r="K43" s="67">
        <f t="shared" si="29"/>
        <v>16.39196312086273</v>
      </c>
      <c r="L43" s="67">
        <f t="shared" si="29"/>
        <v>17.748685979514143</v>
      </c>
      <c r="M43" s="67">
        <f t="shared" si="29"/>
        <v>19.105408838165559</v>
      </c>
      <c r="N43" s="67">
        <f t="shared" si="29"/>
        <v>20.462131696816975</v>
      </c>
      <c r="O43" s="67">
        <f t="shared" si="29"/>
        <v>21.818854555468391</v>
      </c>
      <c r="P43" s="67">
        <f t="shared" si="29"/>
        <v>23.175577414119807</v>
      </c>
      <c r="Q43" s="67">
        <f t="shared" si="29"/>
        <v>24.532300272771224</v>
      </c>
      <c r="R43" s="67">
        <f t="shared" si="29"/>
        <v>25.88902313142264</v>
      </c>
      <c r="S43" s="76">
        <f t="shared" si="30"/>
        <v>27.245745990074042</v>
      </c>
      <c r="T43" s="67">
        <f t="shared" si="31"/>
        <v>30.580084767428968</v>
      </c>
      <c r="U43" s="67">
        <f t="shared" si="31"/>
        <v>33.914423544783894</v>
      </c>
      <c r="V43" s="67">
        <f t="shared" si="31"/>
        <v>37.248762322138823</v>
      </c>
      <c r="W43" s="67">
        <f t="shared" si="31"/>
        <v>40.583101099493753</v>
      </c>
      <c r="X43" s="67">
        <f t="shared" si="31"/>
        <v>43.917439876848682</v>
      </c>
      <c r="Y43" s="67">
        <f t="shared" si="31"/>
        <v>47.251778654203612</v>
      </c>
      <c r="Z43" s="67">
        <f t="shared" si="31"/>
        <v>50.586117431558542</v>
      </c>
      <c r="AA43" s="67">
        <f t="shared" si="31"/>
        <v>53.920456208913471</v>
      </c>
      <c r="AB43" s="67">
        <f t="shared" si="31"/>
        <v>57.254794986268401</v>
      </c>
      <c r="AC43" s="67">
        <f t="shared" si="31"/>
        <v>60.58913376362333</v>
      </c>
      <c r="AD43" s="67">
        <f t="shared" si="31"/>
        <v>63.92347254097826</v>
      </c>
      <c r="AE43" s="67">
        <f t="shared" si="31"/>
        <v>67.257811318333182</v>
      </c>
      <c r="AF43" s="67">
        <f t="shared" si="31"/>
        <v>70.592150095688112</v>
      </c>
      <c r="AG43" s="67">
        <f t="shared" si="31"/>
        <v>73.926488873043041</v>
      </c>
      <c r="AH43" s="67">
        <f t="shared" si="31"/>
        <v>77.260827650397971</v>
      </c>
      <c r="AI43" s="67">
        <f t="shared" si="31"/>
        <v>80.595166427752901</v>
      </c>
      <c r="AJ43" s="67">
        <f t="shared" si="31"/>
        <v>83.92950520510783</v>
      </c>
      <c r="AK43" s="67">
        <f t="shared" si="31"/>
        <v>87.26384398246276</v>
      </c>
      <c r="AL43" s="67">
        <f t="shared" si="31"/>
        <v>90.598182759817689</v>
      </c>
      <c r="AM43" s="76">
        <f t="shared" si="32"/>
        <v>93.93252153717259</v>
      </c>
    </row>
    <row r="44" spans="1:39">
      <c r="A44" s="74" t="s">
        <v>46</v>
      </c>
      <c r="B44" s="77">
        <v>86.326999639999997</v>
      </c>
      <c r="C44" s="67">
        <f t="shared" si="29"/>
        <v>86.038919844671994</v>
      </c>
      <c r="D44" s="67">
        <f t="shared" si="29"/>
        <v>85.750840049343992</v>
      </c>
      <c r="E44" s="67">
        <f t="shared" si="29"/>
        <v>85.46276025401599</v>
      </c>
      <c r="F44" s="67">
        <f t="shared" si="29"/>
        <v>85.174680458687988</v>
      </c>
      <c r="G44" s="67">
        <f t="shared" si="29"/>
        <v>84.886600663359985</v>
      </c>
      <c r="H44" s="67">
        <f t="shared" si="29"/>
        <v>84.598520868031983</v>
      </c>
      <c r="I44" s="67">
        <f t="shared" si="29"/>
        <v>84.310441072703981</v>
      </c>
      <c r="J44" s="67">
        <f t="shared" si="29"/>
        <v>84.022361277375978</v>
      </c>
      <c r="K44" s="67">
        <f t="shared" si="29"/>
        <v>83.734281482047976</v>
      </c>
      <c r="L44" s="67">
        <f t="shared" si="29"/>
        <v>83.446201686719974</v>
      </c>
      <c r="M44" s="67">
        <f t="shared" si="29"/>
        <v>83.158121891391971</v>
      </c>
      <c r="N44" s="67">
        <f t="shared" si="29"/>
        <v>82.870042096063969</v>
      </c>
      <c r="O44" s="67">
        <f t="shared" si="29"/>
        <v>82.581962300735967</v>
      </c>
      <c r="P44" s="67">
        <f t="shared" si="29"/>
        <v>82.293882505407964</v>
      </c>
      <c r="Q44" s="67">
        <f t="shared" si="29"/>
        <v>82.005802710079962</v>
      </c>
      <c r="R44" s="67">
        <f t="shared" si="29"/>
        <v>81.71772291475196</v>
      </c>
      <c r="S44" s="76">
        <f t="shared" si="30"/>
        <v>81.429643119423957</v>
      </c>
      <c r="T44" s="67">
        <f t="shared" si="31"/>
        <v>80.122814188639438</v>
      </c>
      <c r="U44" s="67">
        <f t="shared" si="31"/>
        <v>78.815985257854919</v>
      </c>
      <c r="V44" s="67">
        <f t="shared" si="31"/>
        <v>77.5091563270704</v>
      </c>
      <c r="W44" s="67">
        <f t="shared" si="31"/>
        <v>76.202327396285881</v>
      </c>
      <c r="X44" s="67">
        <f t="shared" si="31"/>
        <v>74.895498465501362</v>
      </c>
      <c r="Y44" s="67">
        <f t="shared" si="31"/>
        <v>73.588669534716843</v>
      </c>
      <c r="Z44" s="67">
        <f t="shared" si="31"/>
        <v>72.281840603932324</v>
      </c>
      <c r="AA44" s="67">
        <f t="shared" si="31"/>
        <v>70.975011673147804</v>
      </c>
      <c r="AB44" s="67">
        <f t="shared" si="31"/>
        <v>69.668182742363285</v>
      </c>
      <c r="AC44" s="67">
        <f t="shared" si="31"/>
        <v>68.361353811578766</v>
      </c>
      <c r="AD44" s="67">
        <f t="shared" si="31"/>
        <v>67.054524880794247</v>
      </c>
      <c r="AE44" s="67">
        <f t="shared" si="31"/>
        <v>65.747695950009728</v>
      </c>
      <c r="AF44" s="67">
        <f t="shared" si="31"/>
        <v>64.440867019225209</v>
      </c>
      <c r="AG44" s="67">
        <f t="shared" si="31"/>
        <v>63.134038088440697</v>
      </c>
      <c r="AH44" s="67">
        <f t="shared" si="31"/>
        <v>61.827209157656185</v>
      </c>
      <c r="AI44" s="67">
        <f t="shared" si="31"/>
        <v>60.520380226871673</v>
      </c>
      <c r="AJ44" s="67">
        <f t="shared" si="31"/>
        <v>59.213551296087161</v>
      </c>
      <c r="AK44" s="67">
        <f t="shared" si="31"/>
        <v>57.906722365302649</v>
      </c>
      <c r="AL44" s="67">
        <f t="shared" si="31"/>
        <v>56.599893434518137</v>
      </c>
      <c r="AM44" s="76">
        <f t="shared" si="32"/>
        <v>55.293064503733717</v>
      </c>
    </row>
    <row r="45" spans="1:39">
      <c r="A45" s="74" t="s">
        <v>62</v>
      </c>
      <c r="B45" s="77">
        <v>195.22054259999999</v>
      </c>
      <c r="C45" s="67">
        <f t="shared" si="29"/>
        <v>201.5750545588854</v>
      </c>
      <c r="D45" s="67">
        <f t="shared" si="29"/>
        <v>207.92956651777081</v>
      </c>
      <c r="E45" s="67">
        <f t="shared" si="29"/>
        <v>214.28407847665622</v>
      </c>
      <c r="F45" s="67">
        <f t="shared" si="29"/>
        <v>220.63859043554163</v>
      </c>
      <c r="G45" s="67">
        <f t="shared" si="29"/>
        <v>226.99310239442704</v>
      </c>
      <c r="H45" s="67">
        <f t="shared" si="29"/>
        <v>233.34761435331245</v>
      </c>
      <c r="I45" s="67">
        <f t="shared" si="29"/>
        <v>239.70212631219786</v>
      </c>
      <c r="J45" s="67">
        <f t="shared" si="29"/>
        <v>246.05663827108327</v>
      </c>
      <c r="K45" s="67">
        <f t="shared" si="29"/>
        <v>252.41115022996868</v>
      </c>
      <c r="L45" s="67">
        <f t="shared" si="29"/>
        <v>258.76566218885409</v>
      </c>
      <c r="M45" s="67">
        <f t="shared" si="29"/>
        <v>265.12017414773948</v>
      </c>
      <c r="N45" s="67">
        <f t="shared" si="29"/>
        <v>271.47468610662486</v>
      </c>
      <c r="O45" s="67">
        <f t="shared" si="29"/>
        <v>277.82919806551024</v>
      </c>
      <c r="P45" s="67">
        <f t="shared" si="29"/>
        <v>284.18371002439562</v>
      </c>
      <c r="Q45" s="67">
        <f t="shared" si="29"/>
        <v>290.53822198328101</v>
      </c>
      <c r="R45" s="67">
        <f t="shared" si="29"/>
        <v>296.89273394216639</v>
      </c>
      <c r="S45" s="76">
        <f t="shared" si="30"/>
        <v>303.24724590105177</v>
      </c>
      <c r="T45" s="67">
        <f t="shared" si="31"/>
        <v>309.20773111957686</v>
      </c>
      <c r="U45" s="67">
        <f t="shared" si="31"/>
        <v>315.16821633810196</v>
      </c>
      <c r="V45" s="67">
        <f t="shared" si="31"/>
        <v>321.12870155662705</v>
      </c>
      <c r="W45" s="67">
        <f t="shared" si="31"/>
        <v>327.08918677515214</v>
      </c>
      <c r="X45" s="67">
        <f t="shared" si="31"/>
        <v>333.04967199367724</v>
      </c>
      <c r="Y45" s="67">
        <f t="shared" si="31"/>
        <v>339.01015721220233</v>
      </c>
      <c r="Z45" s="67">
        <f t="shared" si="31"/>
        <v>344.97064243072742</v>
      </c>
      <c r="AA45" s="67">
        <f t="shared" si="31"/>
        <v>350.93112764925252</v>
      </c>
      <c r="AB45" s="67">
        <f t="shared" si="31"/>
        <v>356.89161286777761</v>
      </c>
      <c r="AC45" s="67">
        <f t="shared" si="31"/>
        <v>362.8520980863027</v>
      </c>
      <c r="AD45" s="67">
        <f t="shared" si="31"/>
        <v>368.8125833048278</v>
      </c>
      <c r="AE45" s="67">
        <f t="shared" si="31"/>
        <v>374.77306852335289</v>
      </c>
      <c r="AF45" s="67">
        <f t="shared" si="31"/>
        <v>380.73355374187798</v>
      </c>
      <c r="AG45" s="67">
        <f t="shared" si="31"/>
        <v>386.69403896040308</v>
      </c>
      <c r="AH45" s="67">
        <f t="shared" si="31"/>
        <v>392.65452417892817</v>
      </c>
      <c r="AI45" s="67">
        <f t="shared" si="31"/>
        <v>398.61500939745326</v>
      </c>
      <c r="AJ45" s="67">
        <f t="shared" si="31"/>
        <v>404.57549461597836</v>
      </c>
      <c r="AK45" s="67">
        <f t="shared" si="31"/>
        <v>410.53597983450345</v>
      </c>
      <c r="AL45" s="67">
        <f t="shared" si="31"/>
        <v>416.49646505302854</v>
      </c>
      <c r="AM45" s="76">
        <f t="shared" si="32"/>
        <v>422.45695027155335</v>
      </c>
    </row>
    <row r="46" spans="1:39">
      <c r="A46" s="74" t="s">
        <v>78</v>
      </c>
      <c r="B46" s="79">
        <f>SUM(B41:B45)</f>
        <v>853.740999633</v>
      </c>
      <c r="C46" s="69">
        <f t="shared" ref="C46:AM46" si="33">SUM(C41:C45)</f>
        <v>868.33310863615975</v>
      </c>
      <c r="D46" s="69">
        <f t="shared" si="33"/>
        <v>882.9252176393195</v>
      </c>
      <c r="E46" s="69">
        <f t="shared" si="33"/>
        <v>897.51732664247913</v>
      </c>
      <c r="F46" s="69">
        <f t="shared" si="33"/>
        <v>912.109435645639</v>
      </c>
      <c r="G46" s="69">
        <f t="shared" si="33"/>
        <v>926.70154464879863</v>
      </c>
      <c r="H46" s="69">
        <f t="shared" si="33"/>
        <v>941.29365365195827</v>
      </c>
      <c r="I46" s="69">
        <f t="shared" si="33"/>
        <v>955.88576265511801</v>
      </c>
      <c r="J46" s="69">
        <f t="shared" si="33"/>
        <v>970.47787165827776</v>
      </c>
      <c r="K46" s="69">
        <f t="shared" si="33"/>
        <v>985.06998066143763</v>
      </c>
      <c r="L46" s="69">
        <f t="shared" si="33"/>
        <v>999.66208966459715</v>
      </c>
      <c r="M46" s="69">
        <f t="shared" si="33"/>
        <v>1014.2541986677569</v>
      </c>
      <c r="N46" s="69">
        <f t="shared" si="33"/>
        <v>1028.8463076709165</v>
      </c>
      <c r="O46" s="69">
        <f t="shared" si="33"/>
        <v>1043.4384166740763</v>
      </c>
      <c r="P46" s="69">
        <f t="shared" si="33"/>
        <v>1058.030525677236</v>
      </c>
      <c r="Q46" s="69">
        <f t="shared" si="33"/>
        <v>1072.6226346803955</v>
      </c>
      <c r="R46" s="69">
        <f t="shared" si="33"/>
        <v>1087.2147436835553</v>
      </c>
      <c r="S46" s="79">
        <f t="shared" si="33"/>
        <v>1101.8068526867155</v>
      </c>
      <c r="T46" s="69">
        <f t="shared" si="33"/>
        <v>1118.9348555914185</v>
      </c>
      <c r="U46" s="69">
        <f t="shared" si="33"/>
        <v>1136.0628584961214</v>
      </c>
      <c r="V46" s="69">
        <f t="shared" si="33"/>
        <v>1153.1908614008244</v>
      </c>
      <c r="W46" s="69">
        <f t="shared" si="33"/>
        <v>1170.3188643055273</v>
      </c>
      <c r="X46" s="69">
        <f t="shared" si="33"/>
        <v>1187.4468672102303</v>
      </c>
      <c r="Y46" s="69">
        <f t="shared" si="33"/>
        <v>1204.5748701149332</v>
      </c>
      <c r="Z46" s="69">
        <f t="shared" si="33"/>
        <v>1221.7028730196362</v>
      </c>
      <c r="AA46" s="69">
        <f t="shared" si="33"/>
        <v>1238.8308759243391</v>
      </c>
      <c r="AB46" s="69">
        <f t="shared" si="33"/>
        <v>1255.9588788290421</v>
      </c>
      <c r="AC46" s="69">
        <f t="shared" si="33"/>
        <v>1273.086881733745</v>
      </c>
      <c r="AD46" s="69">
        <f t="shared" si="33"/>
        <v>1290.214884638448</v>
      </c>
      <c r="AE46" s="69">
        <f t="shared" si="33"/>
        <v>1307.3428875431509</v>
      </c>
      <c r="AF46" s="69">
        <f t="shared" si="33"/>
        <v>1324.4708904478539</v>
      </c>
      <c r="AG46" s="69">
        <f t="shared" si="33"/>
        <v>1341.5988933525568</v>
      </c>
      <c r="AH46" s="69">
        <f t="shared" si="33"/>
        <v>1358.7268962572596</v>
      </c>
      <c r="AI46" s="69">
        <f t="shared" si="33"/>
        <v>1375.8548991619627</v>
      </c>
      <c r="AJ46" s="69">
        <f t="shared" si="33"/>
        <v>1392.9829020666657</v>
      </c>
      <c r="AK46" s="69">
        <f t="shared" si="33"/>
        <v>1410.1109049713687</v>
      </c>
      <c r="AL46" s="69">
        <f t="shared" si="33"/>
        <v>1427.2389078760716</v>
      </c>
      <c r="AM46" s="79">
        <f t="shared" si="33"/>
        <v>1444.366910780775</v>
      </c>
    </row>
    <row r="48" spans="1:39" ht="18.75">
      <c r="A48" s="72" t="s">
        <v>91</v>
      </c>
    </row>
    <row r="49" spans="1:39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>
      <c r="A50" s="74" t="s">
        <v>50</v>
      </c>
      <c r="B50" s="77">
        <v>0</v>
      </c>
      <c r="C50" s="67">
        <f>B50+($S50-$B50)/($S$13-$B$13)</f>
        <v>0</v>
      </c>
      <c r="D50" s="67">
        <f t="shared" ref="D50:R50" si="34">C50+($S50-$B50)/($S$13-$B$13)</f>
        <v>0</v>
      </c>
      <c r="E50" s="67">
        <f t="shared" si="34"/>
        <v>0</v>
      </c>
      <c r="F50" s="67">
        <f t="shared" si="34"/>
        <v>0</v>
      </c>
      <c r="G50" s="67">
        <f t="shared" si="34"/>
        <v>0</v>
      </c>
      <c r="H50" s="67">
        <f t="shared" si="34"/>
        <v>0</v>
      </c>
      <c r="I50" s="67">
        <f t="shared" si="34"/>
        <v>0</v>
      </c>
      <c r="J50" s="67">
        <f t="shared" si="34"/>
        <v>0</v>
      </c>
      <c r="K50" s="67">
        <f t="shared" si="34"/>
        <v>0</v>
      </c>
      <c r="L50" s="67">
        <f t="shared" si="34"/>
        <v>0</v>
      </c>
      <c r="M50" s="67">
        <f t="shared" si="34"/>
        <v>0</v>
      </c>
      <c r="N50" s="67">
        <f t="shared" si="34"/>
        <v>0</v>
      </c>
      <c r="O50" s="67">
        <f t="shared" si="34"/>
        <v>0</v>
      </c>
      <c r="P50" s="67">
        <f t="shared" si="34"/>
        <v>0</v>
      </c>
      <c r="Q50" s="67">
        <f t="shared" si="34"/>
        <v>0</v>
      </c>
      <c r="R50" s="67">
        <f t="shared" si="34"/>
        <v>0</v>
      </c>
      <c r="S50" s="76">
        <f>AK4</f>
        <v>0</v>
      </c>
      <c r="T50" s="67">
        <f>S50+($AM50-$S50)/($AM$13-$S$13)</f>
        <v>0</v>
      </c>
      <c r="U50" s="67">
        <f t="shared" ref="U50:AL50" si="35">T50+($AM50-$S50)/($AM$13-$S$13)</f>
        <v>0</v>
      </c>
      <c r="V50" s="67">
        <f t="shared" si="35"/>
        <v>0</v>
      </c>
      <c r="W50" s="67">
        <f t="shared" si="35"/>
        <v>0</v>
      </c>
      <c r="X50" s="67">
        <f t="shared" si="35"/>
        <v>0</v>
      </c>
      <c r="Y50" s="67">
        <f t="shared" si="35"/>
        <v>0</v>
      </c>
      <c r="Z50" s="67">
        <f t="shared" si="35"/>
        <v>0</v>
      </c>
      <c r="AA50" s="67">
        <f t="shared" si="35"/>
        <v>0</v>
      </c>
      <c r="AB50" s="67">
        <f t="shared" si="35"/>
        <v>0</v>
      </c>
      <c r="AC50" s="67">
        <f t="shared" si="35"/>
        <v>0</v>
      </c>
      <c r="AD50" s="67">
        <f t="shared" si="35"/>
        <v>0</v>
      </c>
      <c r="AE50" s="67">
        <f t="shared" si="35"/>
        <v>0</v>
      </c>
      <c r="AF50" s="67">
        <f t="shared" si="35"/>
        <v>0</v>
      </c>
      <c r="AG50" s="67">
        <f t="shared" si="35"/>
        <v>0</v>
      </c>
      <c r="AH50" s="67">
        <f t="shared" si="35"/>
        <v>0</v>
      </c>
      <c r="AI50" s="67">
        <f t="shared" si="35"/>
        <v>0</v>
      </c>
      <c r="AJ50" s="67">
        <f t="shared" si="35"/>
        <v>0</v>
      </c>
      <c r="AK50" s="67">
        <f t="shared" si="35"/>
        <v>0</v>
      </c>
      <c r="AL50" s="67">
        <f t="shared" si="35"/>
        <v>0</v>
      </c>
      <c r="AM50" s="76">
        <f>AM4</f>
        <v>0</v>
      </c>
    </row>
    <row r="51" spans="1:39">
      <c r="A51" s="74" t="s">
        <v>53</v>
      </c>
      <c r="B51" s="77">
        <v>63.782443000000001</v>
      </c>
      <c r="C51" s="67">
        <f t="shared" ref="C51:R54" si="36">B51+($S51-$B51)/($S$13-$B$13)</f>
        <v>65.256861646972339</v>
      </c>
      <c r="D51" s="67">
        <f t="shared" si="36"/>
        <v>66.731280293944678</v>
      </c>
      <c r="E51" s="67">
        <f t="shared" si="36"/>
        <v>68.205698940917017</v>
      </c>
      <c r="F51" s="67">
        <f t="shared" si="36"/>
        <v>69.680117587889356</v>
      </c>
      <c r="G51" s="67">
        <f t="shared" si="36"/>
        <v>71.154536234861695</v>
      </c>
      <c r="H51" s="67">
        <f t="shared" si="36"/>
        <v>72.628954881834034</v>
      </c>
      <c r="I51" s="67">
        <f t="shared" si="36"/>
        <v>74.103373528806372</v>
      </c>
      <c r="J51" s="67">
        <f t="shared" si="36"/>
        <v>75.577792175778711</v>
      </c>
      <c r="K51" s="67">
        <f t="shared" si="36"/>
        <v>77.05221082275105</v>
      </c>
      <c r="L51" s="67">
        <f t="shared" si="36"/>
        <v>78.526629469723389</v>
      </c>
      <c r="M51" s="67">
        <f t="shared" si="36"/>
        <v>80.001048116695728</v>
      </c>
      <c r="N51" s="67">
        <f t="shared" si="36"/>
        <v>81.475466763668067</v>
      </c>
      <c r="O51" s="67">
        <f t="shared" si="36"/>
        <v>82.949885410640405</v>
      </c>
      <c r="P51" s="67">
        <f t="shared" si="36"/>
        <v>84.424304057612744</v>
      </c>
      <c r="Q51" s="67">
        <f t="shared" si="36"/>
        <v>85.898722704585083</v>
      </c>
      <c r="R51" s="67">
        <f t="shared" si="36"/>
        <v>87.373141351557422</v>
      </c>
      <c r="S51" s="76">
        <f t="shared" ref="S51:S54" si="37">AK5</f>
        <v>88.847559998529761</v>
      </c>
      <c r="T51" s="67">
        <f t="shared" ref="T51:AL54" si="38">S51+($AM51-$S51)/($AM$13-$S$13)</f>
        <v>89.647321722973942</v>
      </c>
      <c r="U51" s="67">
        <f t="shared" si="38"/>
        <v>90.447083447418123</v>
      </c>
      <c r="V51" s="67">
        <f t="shared" si="38"/>
        <v>91.246845171862304</v>
      </c>
      <c r="W51" s="67">
        <f t="shared" si="38"/>
        <v>92.046606896306486</v>
      </c>
      <c r="X51" s="67">
        <f t="shared" si="38"/>
        <v>92.846368620750667</v>
      </c>
      <c r="Y51" s="67">
        <f t="shared" si="38"/>
        <v>93.646130345194848</v>
      </c>
      <c r="Z51" s="67">
        <f t="shared" si="38"/>
        <v>94.445892069639029</v>
      </c>
      <c r="AA51" s="67">
        <f t="shared" si="38"/>
        <v>95.245653794083211</v>
      </c>
      <c r="AB51" s="67">
        <f t="shared" si="38"/>
        <v>96.045415518527392</v>
      </c>
      <c r="AC51" s="67">
        <f t="shared" si="38"/>
        <v>96.845177242971573</v>
      </c>
      <c r="AD51" s="67">
        <f t="shared" si="38"/>
        <v>97.644938967415754</v>
      </c>
      <c r="AE51" s="67">
        <f t="shared" si="38"/>
        <v>98.444700691859936</v>
      </c>
      <c r="AF51" s="67">
        <f t="shared" si="38"/>
        <v>99.244462416304117</v>
      </c>
      <c r="AG51" s="67">
        <f t="shared" si="38"/>
        <v>100.0442241407483</v>
      </c>
      <c r="AH51" s="67">
        <f t="shared" si="38"/>
        <v>100.84398586519248</v>
      </c>
      <c r="AI51" s="67">
        <f t="shared" si="38"/>
        <v>101.64374758963666</v>
      </c>
      <c r="AJ51" s="67">
        <f t="shared" si="38"/>
        <v>102.44350931408084</v>
      </c>
      <c r="AK51" s="67">
        <f t="shared" si="38"/>
        <v>103.24327103852502</v>
      </c>
      <c r="AL51" s="67">
        <f t="shared" si="38"/>
        <v>104.0430327629692</v>
      </c>
      <c r="AM51" s="76">
        <f t="shared" ref="AM51:AM54" si="39">AM5</f>
        <v>104.84279448741343</v>
      </c>
    </row>
    <row r="52" spans="1:39">
      <c r="A52" s="74" t="s">
        <v>12</v>
      </c>
      <c r="B52" s="77">
        <v>0</v>
      </c>
      <c r="C52" s="67">
        <f t="shared" si="36"/>
        <v>0</v>
      </c>
      <c r="D52" s="67">
        <f t="shared" si="36"/>
        <v>0</v>
      </c>
      <c r="E52" s="67">
        <f t="shared" si="36"/>
        <v>0</v>
      </c>
      <c r="F52" s="67">
        <f t="shared" si="36"/>
        <v>0</v>
      </c>
      <c r="G52" s="67">
        <f t="shared" si="36"/>
        <v>0</v>
      </c>
      <c r="H52" s="67">
        <f t="shared" si="36"/>
        <v>0</v>
      </c>
      <c r="I52" s="67">
        <f t="shared" si="36"/>
        <v>0</v>
      </c>
      <c r="J52" s="67">
        <f t="shared" si="36"/>
        <v>0</v>
      </c>
      <c r="K52" s="67">
        <f t="shared" si="36"/>
        <v>0</v>
      </c>
      <c r="L52" s="67">
        <f t="shared" si="36"/>
        <v>0</v>
      </c>
      <c r="M52" s="67">
        <f t="shared" si="36"/>
        <v>0</v>
      </c>
      <c r="N52" s="67">
        <f t="shared" si="36"/>
        <v>0</v>
      </c>
      <c r="O52" s="67">
        <f t="shared" si="36"/>
        <v>0</v>
      </c>
      <c r="P52" s="67">
        <f t="shared" si="36"/>
        <v>0</v>
      </c>
      <c r="Q52" s="67">
        <f t="shared" si="36"/>
        <v>0</v>
      </c>
      <c r="R52" s="67">
        <f t="shared" si="36"/>
        <v>0</v>
      </c>
      <c r="S52" s="76">
        <f t="shared" si="37"/>
        <v>0</v>
      </c>
      <c r="T52" s="67">
        <f t="shared" si="38"/>
        <v>0</v>
      </c>
      <c r="U52" s="67">
        <f t="shared" si="38"/>
        <v>0</v>
      </c>
      <c r="V52" s="67">
        <f t="shared" si="38"/>
        <v>0</v>
      </c>
      <c r="W52" s="67">
        <f t="shared" si="38"/>
        <v>0</v>
      </c>
      <c r="X52" s="67">
        <f t="shared" si="38"/>
        <v>0</v>
      </c>
      <c r="Y52" s="67">
        <f t="shared" si="38"/>
        <v>0</v>
      </c>
      <c r="Z52" s="67">
        <f t="shared" si="38"/>
        <v>0</v>
      </c>
      <c r="AA52" s="67">
        <f t="shared" si="38"/>
        <v>0</v>
      </c>
      <c r="AB52" s="67">
        <f t="shared" si="38"/>
        <v>0</v>
      </c>
      <c r="AC52" s="67">
        <f t="shared" si="38"/>
        <v>0</v>
      </c>
      <c r="AD52" s="67">
        <f t="shared" si="38"/>
        <v>0</v>
      </c>
      <c r="AE52" s="67">
        <f t="shared" si="38"/>
        <v>0</v>
      </c>
      <c r="AF52" s="67">
        <f t="shared" si="38"/>
        <v>0</v>
      </c>
      <c r="AG52" s="67">
        <f t="shared" si="38"/>
        <v>0</v>
      </c>
      <c r="AH52" s="67">
        <f t="shared" si="38"/>
        <v>0</v>
      </c>
      <c r="AI52" s="67">
        <f t="shared" si="38"/>
        <v>0</v>
      </c>
      <c r="AJ52" s="67">
        <f t="shared" si="38"/>
        <v>0</v>
      </c>
      <c r="AK52" s="67">
        <f t="shared" si="38"/>
        <v>0</v>
      </c>
      <c r="AL52" s="67">
        <f t="shared" si="38"/>
        <v>0</v>
      </c>
      <c r="AM52" s="76">
        <f t="shared" si="39"/>
        <v>0</v>
      </c>
    </row>
    <row r="53" spans="1:39">
      <c r="A53" s="74" t="s">
        <v>46</v>
      </c>
      <c r="B53" s="77">
        <v>0</v>
      </c>
      <c r="C53" s="67">
        <f>B53+($S53-$B53)/($S$13-$B$13)</f>
        <v>0</v>
      </c>
      <c r="D53" s="67">
        <f t="shared" si="36"/>
        <v>0</v>
      </c>
      <c r="E53" s="67">
        <f t="shared" si="36"/>
        <v>0</v>
      </c>
      <c r="F53" s="67">
        <f t="shared" si="36"/>
        <v>0</v>
      </c>
      <c r="G53" s="67">
        <f t="shared" si="36"/>
        <v>0</v>
      </c>
      <c r="H53" s="67">
        <f t="shared" si="36"/>
        <v>0</v>
      </c>
      <c r="I53" s="67">
        <f t="shared" si="36"/>
        <v>0</v>
      </c>
      <c r="J53" s="67">
        <f t="shared" si="36"/>
        <v>0</v>
      </c>
      <c r="K53" s="67">
        <f t="shared" si="36"/>
        <v>0</v>
      </c>
      <c r="L53" s="67">
        <f t="shared" si="36"/>
        <v>0</v>
      </c>
      <c r="M53" s="67">
        <f t="shared" si="36"/>
        <v>0</v>
      </c>
      <c r="N53" s="67">
        <f t="shared" si="36"/>
        <v>0</v>
      </c>
      <c r="O53" s="67">
        <f t="shared" si="36"/>
        <v>0</v>
      </c>
      <c r="P53" s="67">
        <f t="shared" si="36"/>
        <v>0</v>
      </c>
      <c r="Q53" s="67">
        <f t="shared" si="36"/>
        <v>0</v>
      </c>
      <c r="R53" s="67">
        <f t="shared" si="36"/>
        <v>0</v>
      </c>
      <c r="S53" s="76">
        <f t="shared" si="37"/>
        <v>0</v>
      </c>
      <c r="T53" s="67">
        <f t="shared" si="38"/>
        <v>0</v>
      </c>
      <c r="U53" s="67">
        <f t="shared" si="38"/>
        <v>0</v>
      </c>
      <c r="V53" s="67">
        <f t="shared" si="38"/>
        <v>0</v>
      </c>
      <c r="W53" s="67">
        <f t="shared" si="38"/>
        <v>0</v>
      </c>
      <c r="X53" s="67">
        <f t="shared" si="38"/>
        <v>0</v>
      </c>
      <c r="Y53" s="67">
        <f t="shared" si="38"/>
        <v>0</v>
      </c>
      <c r="Z53" s="67">
        <f t="shared" si="38"/>
        <v>0</v>
      </c>
      <c r="AA53" s="67">
        <f t="shared" si="38"/>
        <v>0</v>
      </c>
      <c r="AB53" s="67">
        <f t="shared" si="38"/>
        <v>0</v>
      </c>
      <c r="AC53" s="67">
        <f t="shared" si="38"/>
        <v>0</v>
      </c>
      <c r="AD53" s="67">
        <f t="shared" si="38"/>
        <v>0</v>
      </c>
      <c r="AE53" s="67">
        <f t="shared" si="38"/>
        <v>0</v>
      </c>
      <c r="AF53" s="67">
        <f t="shared" si="38"/>
        <v>0</v>
      </c>
      <c r="AG53" s="67">
        <f t="shared" si="38"/>
        <v>0</v>
      </c>
      <c r="AH53" s="67">
        <f t="shared" si="38"/>
        <v>0</v>
      </c>
      <c r="AI53" s="67">
        <f t="shared" si="38"/>
        <v>0</v>
      </c>
      <c r="AJ53" s="67">
        <f t="shared" si="38"/>
        <v>0</v>
      </c>
      <c r="AK53" s="67">
        <f t="shared" si="38"/>
        <v>0</v>
      </c>
      <c r="AL53" s="67">
        <f t="shared" si="38"/>
        <v>0</v>
      </c>
      <c r="AM53" s="76">
        <f t="shared" si="39"/>
        <v>0</v>
      </c>
    </row>
    <row r="54" spans="1:39">
      <c r="A54" s="74" t="s">
        <v>62</v>
      </c>
      <c r="B54" s="77">
        <v>255.42239699999999</v>
      </c>
      <c r="C54" s="67">
        <f t="shared" si="36"/>
        <v>248.05589120416178</v>
      </c>
      <c r="D54" s="67">
        <f t="shared" si="36"/>
        <v>240.68938540832357</v>
      </c>
      <c r="E54" s="67">
        <f t="shared" si="36"/>
        <v>233.32287961248537</v>
      </c>
      <c r="F54" s="67">
        <f t="shared" si="36"/>
        <v>225.95637381664716</v>
      </c>
      <c r="G54" s="67">
        <f t="shared" si="36"/>
        <v>218.58986802080895</v>
      </c>
      <c r="H54" s="67">
        <f t="shared" si="36"/>
        <v>211.22336222497074</v>
      </c>
      <c r="I54" s="67">
        <f t="shared" si="36"/>
        <v>203.85685642913253</v>
      </c>
      <c r="J54" s="67">
        <f t="shared" si="36"/>
        <v>196.49035063329433</v>
      </c>
      <c r="K54" s="67">
        <f t="shared" si="36"/>
        <v>189.12384483745612</v>
      </c>
      <c r="L54" s="67">
        <f t="shared" si="36"/>
        <v>181.75733904161791</v>
      </c>
      <c r="M54" s="67">
        <f t="shared" si="36"/>
        <v>174.3908332457797</v>
      </c>
      <c r="N54" s="67">
        <f t="shared" si="36"/>
        <v>167.0243274499415</v>
      </c>
      <c r="O54" s="67">
        <f t="shared" si="36"/>
        <v>159.65782165410329</v>
      </c>
      <c r="P54" s="67">
        <f t="shared" si="36"/>
        <v>152.29131585826508</v>
      </c>
      <c r="Q54" s="67">
        <f t="shared" si="36"/>
        <v>144.92481006242687</v>
      </c>
      <c r="R54" s="67">
        <f t="shared" si="36"/>
        <v>137.55830426658866</v>
      </c>
      <c r="S54" s="76">
        <f t="shared" si="37"/>
        <v>130.19179847075054</v>
      </c>
      <c r="T54" s="67">
        <f t="shared" si="38"/>
        <v>127.41580445610566</v>
      </c>
      <c r="U54" s="67">
        <f t="shared" si="38"/>
        <v>124.63981044146078</v>
      </c>
      <c r="V54" s="67">
        <f t="shared" si="38"/>
        <v>121.8638164268159</v>
      </c>
      <c r="W54" s="67">
        <f t="shared" si="38"/>
        <v>119.08782241217102</v>
      </c>
      <c r="X54" s="67">
        <f t="shared" si="38"/>
        <v>116.31182839752614</v>
      </c>
      <c r="Y54" s="67">
        <f t="shared" si="38"/>
        <v>113.53583438288126</v>
      </c>
      <c r="Z54" s="67">
        <f t="shared" si="38"/>
        <v>110.75984036823638</v>
      </c>
      <c r="AA54" s="67">
        <f t="shared" si="38"/>
        <v>107.9838463535915</v>
      </c>
      <c r="AB54" s="67">
        <f t="shared" si="38"/>
        <v>105.20785233894662</v>
      </c>
      <c r="AC54" s="67">
        <f t="shared" si="38"/>
        <v>102.43185832430174</v>
      </c>
      <c r="AD54" s="67">
        <f t="shared" si="38"/>
        <v>99.655864309656863</v>
      </c>
      <c r="AE54" s="67">
        <f t="shared" si="38"/>
        <v>96.879870295011983</v>
      </c>
      <c r="AF54" s="67">
        <f t="shared" si="38"/>
        <v>94.103876280367103</v>
      </c>
      <c r="AG54" s="67">
        <f t="shared" si="38"/>
        <v>91.327882265722224</v>
      </c>
      <c r="AH54" s="67">
        <f t="shared" si="38"/>
        <v>88.551888251077344</v>
      </c>
      <c r="AI54" s="67">
        <f t="shared" si="38"/>
        <v>85.775894236432464</v>
      </c>
      <c r="AJ54" s="67">
        <f t="shared" si="38"/>
        <v>82.999900221787584</v>
      </c>
      <c r="AK54" s="67">
        <f t="shared" si="38"/>
        <v>80.223906207142704</v>
      </c>
      <c r="AL54" s="67">
        <f t="shared" si="38"/>
        <v>77.447912192497824</v>
      </c>
      <c r="AM54" s="76">
        <f t="shared" si="39"/>
        <v>74.671918177853058</v>
      </c>
    </row>
    <row r="55" spans="1:39">
      <c r="A55" s="74" t="s">
        <v>78</v>
      </c>
      <c r="B55" s="79">
        <f>SUM(B50:B54)</f>
        <v>319.20483999999999</v>
      </c>
      <c r="C55" s="69">
        <f t="shared" ref="C55:AM55" si="40">SUM(C50:C54)</f>
        <v>313.31275285113412</v>
      </c>
      <c r="D55" s="69">
        <f t="shared" si="40"/>
        <v>307.42066570226825</v>
      </c>
      <c r="E55" s="69">
        <f t="shared" si="40"/>
        <v>301.52857855340238</v>
      </c>
      <c r="F55" s="69">
        <f t="shared" si="40"/>
        <v>295.63649140453651</v>
      </c>
      <c r="G55" s="69">
        <f t="shared" si="40"/>
        <v>289.74440425567064</v>
      </c>
      <c r="H55" s="69">
        <f t="shared" si="40"/>
        <v>283.85231710680478</v>
      </c>
      <c r="I55" s="69">
        <f t="shared" si="40"/>
        <v>277.96022995793891</v>
      </c>
      <c r="J55" s="69">
        <f t="shared" si="40"/>
        <v>272.06814280907304</v>
      </c>
      <c r="K55" s="69">
        <f t="shared" si="40"/>
        <v>266.17605566020717</v>
      </c>
      <c r="L55" s="69">
        <f t="shared" si="40"/>
        <v>260.2839685113413</v>
      </c>
      <c r="M55" s="69">
        <f t="shared" si="40"/>
        <v>254.39188136247543</v>
      </c>
      <c r="N55" s="69">
        <f t="shared" si="40"/>
        <v>248.49979421360956</v>
      </c>
      <c r="O55" s="69">
        <f t="shared" si="40"/>
        <v>242.60770706474369</v>
      </c>
      <c r="P55" s="69">
        <f t="shared" si="40"/>
        <v>236.71561991587782</v>
      </c>
      <c r="Q55" s="69">
        <f t="shared" si="40"/>
        <v>230.82353276701195</v>
      </c>
      <c r="R55" s="69">
        <f t="shared" si="40"/>
        <v>224.93144561814609</v>
      </c>
      <c r="S55" s="79">
        <f t="shared" si="40"/>
        <v>219.0393584692803</v>
      </c>
      <c r="T55" s="69">
        <f t="shared" si="40"/>
        <v>217.0631261790796</v>
      </c>
      <c r="U55" s="69">
        <f t="shared" si="40"/>
        <v>215.0868938888789</v>
      </c>
      <c r="V55" s="69">
        <f t="shared" si="40"/>
        <v>213.11066159867821</v>
      </c>
      <c r="W55" s="69">
        <f t="shared" si="40"/>
        <v>211.13442930847751</v>
      </c>
      <c r="X55" s="69">
        <f t="shared" si="40"/>
        <v>209.15819701827681</v>
      </c>
      <c r="Y55" s="69">
        <f t="shared" si="40"/>
        <v>207.18196472807611</v>
      </c>
      <c r="Z55" s="69">
        <f t="shared" si="40"/>
        <v>205.20573243787541</v>
      </c>
      <c r="AA55" s="69">
        <f t="shared" si="40"/>
        <v>203.22950014767471</v>
      </c>
      <c r="AB55" s="69">
        <f t="shared" si="40"/>
        <v>201.25326785747401</v>
      </c>
      <c r="AC55" s="69">
        <f t="shared" si="40"/>
        <v>199.27703556727332</v>
      </c>
      <c r="AD55" s="69">
        <f t="shared" si="40"/>
        <v>197.30080327707262</v>
      </c>
      <c r="AE55" s="69">
        <f t="shared" si="40"/>
        <v>195.32457098687192</v>
      </c>
      <c r="AF55" s="69">
        <f t="shared" si="40"/>
        <v>193.34833869667122</v>
      </c>
      <c r="AG55" s="69">
        <f t="shared" si="40"/>
        <v>191.37210640647052</v>
      </c>
      <c r="AH55" s="69">
        <f t="shared" si="40"/>
        <v>189.39587411626982</v>
      </c>
      <c r="AI55" s="69">
        <f t="shared" si="40"/>
        <v>187.41964182606912</v>
      </c>
      <c r="AJ55" s="69">
        <f t="shared" si="40"/>
        <v>185.44340953586843</v>
      </c>
      <c r="AK55" s="69">
        <f t="shared" si="40"/>
        <v>183.46717724566773</v>
      </c>
      <c r="AL55" s="69">
        <f t="shared" si="40"/>
        <v>181.49094495546703</v>
      </c>
      <c r="AM55" s="79">
        <f t="shared" si="40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24"/>
  <sheetViews>
    <sheetView workbookViewId="0">
      <selection activeCell="E9" sqref="E9"/>
    </sheetView>
  </sheetViews>
  <sheetFormatPr defaultColWidth="11.42578125" defaultRowHeight="15"/>
  <cols>
    <col min="4" max="4" width="45" customWidth="1"/>
    <col min="5" max="5" width="111" customWidth="1"/>
  </cols>
  <sheetData>
    <row r="1" spans="2:5" ht="15.75" thickBot="1"/>
    <row r="2" spans="2:5">
      <c r="B2" s="20" t="s">
        <v>26</v>
      </c>
      <c r="C2" s="21"/>
      <c r="D2" s="22" t="s">
        <v>27</v>
      </c>
      <c r="E2" s="23" t="s">
        <v>28</v>
      </c>
    </row>
    <row r="3" spans="2:5" ht="16.5" thickBot="1">
      <c r="B3" s="24">
        <v>1</v>
      </c>
      <c r="C3" s="91" t="s">
        <v>29</v>
      </c>
      <c r="D3" s="25" t="s">
        <v>25</v>
      </c>
      <c r="E3" s="26" t="s">
        <v>30</v>
      </c>
    </row>
    <row r="4" spans="2:5" ht="16.5" thickBot="1">
      <c r="B4" s="24">
        <v>2</v>
      </c>
      <c r="C4" s="92"/>
      <c r="D4" s="27" t="s">
        <v>24</v>
      </c>
      <c r="E4" s="28" t="s">
        <v>31</v>
      </c>
    </row>
    <row r="5" spans="2:5" ht="16.5" thickBot="1">
      <c r="B5" s="24">
        <v>3</v>
      </c>
      <c r="C5" s="92"/>
      <c r="D5" s="27" t="s">
        <v>23</v>
      </c>
      <c r="E5" s="28" t="s">
        <v>32</v>
      </c>
    </row>
    <row r="6" spans="2:5" ht="16.5" thickBot="1">
      <c r="B6" s="24">
        <v>4</v>
      </c>
      <c r="C6" s="92"/>
      <c r="D6" s="27" t="s">
        <v>22</v>
      </c>
      <c r="E6" s="28" t="s">
        <v>33</v>
      </c>
    </row>
    <row r="7" spans="2:5" ht="16.5" thickBot="1">
      <c r="B7" s="24">
        <v>5</v>
      </c>
      <c r="C7" s="92"/>
      <c r="D7" s="27" t="s">
        <v>21</v>
      </c>
      <c r="E7" s="28" t="s">
        <v>34</v>
      </c>
    </row>
    <row r="8" spans="2:5" ht="16.5" thickBot="1">
      <c r="B8" s="24">
        <v>6</v>
      </c>
      <c r="C8" s="92"/>
      <c r="D8" s="27" t="s">
        <v>20</v>
      </c>
      <c r="E8" s="28">
        <v>3273</v>
      </c>
    </row>
    <row r="9" spans="2:5" ht="16.5" thickBot="1">
      <c r="B9" s="24">
        <v>7</v>
      </c>
      <c r="C9" s="92"/>
      <c r="D9" s="27" t="s">
        <v>19</v>
      </c>
      <c r="E9" s="28">
        <v>3311</v>
      </c>
    </row>
    <row r="10" spans="2:5" ht="16.5" thickBot="1">
      <c r="B10" s="24">
        <v>8</v>
      </c>
      <c r="C10" s="92"/>
      <c r="D10" s="27" t="s">
        <v>18</v>
      </c>
      <c r="E10" s="28" t="s">
        <v>35</v>
      </c>
    </row>
    <row r="11" spans="2:5" ht="16.5" thickBot="1">
      <c r="B11" s="24">
        <v>9</v>
      </c>
      <c r="C11" s="92"/>
      <c r="D11" s="27" t="s">
        <v>17</v>
      </c>
      <c r="E11" s="28">
        <v>2111</v>
      </c>
    </row>
    <row r="12" spans="2:5" ht="16.5" thickBot="1">
      <c r="B12" s="24">
        <v>10</v>
      </c>
      <c r="C12" s="92"/>
      <c r="D12" s="27" t="s">
        <v>16</v>
      </c>
      <c r="E12" s="28" t="s">
        <v>36</v>
      </c>
    </row>
    <row r="13" spans="2:5" ht="16.5" thickBot="1">
      <c r="B13" s="24">
        <v>11</v>
      </c>
      <c r="C13" s="93"/>
      <c r="D13" s="27" t="s">
        <v>15</v>
      </c>
      <c r="E13" s="29" t="s">
        <v>37</v>
      </c>
    </row>
    <row r="14" spans="2:5" ht="16.5" thickBot="1">
      <c r="B14" s="24">
        <v>12</v>
      </c>
      <c r="C14" s="94" t="s">
        <v>38</v>
      </c>
      <c r="D14" s="30" t="s">
        <v>14</v>
      </c>
      <c r="E14" s="28" t="s">
        <v>39</v>
      </c>
    </row>
    <row r="15" spans="2:5" ht="16.5" thickBot="1">
      <c r="B15" s="24">
        <v>13</v>
      </c>
      <c r="C15" s="94"/>
      <c r="D15" s="30" t="s">
        <v>13</v>
      </c>
      <c r="E15" s="28" t="s">
        <v>40</v>
      </c>
    </row>
    <row r="16" spans="2:5" ht="16.5" thickBot="1">
      <c r="B16" s="24">
        <v>14</v>
      </c>
      <c r="C16" s="94"/>
      <c r="D16" s="30" t="s">
        <v>11</v>
      </c>
      <c r="E16" s="28" t="s">
        <v>41</v>
      </c>
    </row>
    <row r="17" spans="2:5" ht="16.5" thickBot="1">
      <c r="B17" s="24">
        <v>15</v>
      </c>
      <c r="C17" s="94"/>
      <c r="D17" s="30" t="s">
        <v>10</v>
      </c>
      <c r="E17" s="28" t="s">
        <v>42</v>
      </c>
    </row>
    <row r="18" spans="2:5" ht="16.5" thickBot="1">
      <c r="B18" s="24">
        <v>16</v>
      </c>
      <c r="C18" s="94"/>
      <c r="D18" s="30" t="s">
        <v>43</v>
      </c>
      <c r="E18" s="28" t="s">
        <v>44</v>
      </c>
    </row>
    <row r="19" spans="2:5" ht="16.5" thickBot="1">
      <c r="B19" s="24">
        <v>17</v>
      </c>
      <c r="C19" s="95"/>
      <c r="D19" s="30" t="s">
        <v>8</v>
      </c>
      <c r="E19" s="28" t="s">
        <v>45</v>
      </c>
    </row>
    <row r="20" spans="2:5" ht="63.75" customHeight="1" thickBot="1">
      <c r="B20" s="31">
        <v>18</v>
      </c>
      <c r="C20" s="96" t="s">
        <v>46</v>
      </c>
      <c r="D20" s="32" t="s">
        <v>7</v>
      </c>
      <c r="E20" s="33" t="s">
        <v>47</v>
      </c>
    </row>
    <row r="21" spans="2:5" ht="16.5" thickBot="1">
      <c r="B21" s="34">
        <v>19</v>
      </c>
      <c r="C21" s="97"/>
      <c r="D21" s="35" t="s">
        <v>6</v>
      </c>
      <c r="E21" s="28" t="s">
        <v>48</v>
      </c>
    </row>
    <row r="22" spans="2:5" ht="16.5" thickBot="1">
      <c r="B22" s="31">
        <v>20</v>
      </c>
      <c r="C22" s="96" t="s">
        <v>49</v>
      </c>
      <c r="D22" s="36" t="s">
        <v>5</v>
      </c>
      <c r="E22" s="28">
        <v>3241</v>
      </c>
    </row>
    <row r="23" spans="2:5" ht="16.5" thickBot="1">
      <c r="B23" s="34">
        <v>21</v>
      </c>
      <c r="C23" s="98"/>
      <c r="D23" s="36" t="s">
        <v>4</v>
      </c>
      <c r="E23" s="28">
        <v>2222</v>
      </c>
    </row>
    <row r="24" spans="2:5" ht="15.75">
      <c r="B24" s="31">
        <v>22</v>
      </c>
      <c r="C24" s="97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B2" sqref="B2"/>
    </sheetView>
  </sheetViews>
  <sheetFormatPr defaultColWidth="11.42578125" defaultRowHeight="15"/>
  <cols>
    <col min="1" max="1" width="26.28515625" customWidth="1"/>
  </cols>
  <sheetData>
    <row r="2" spans="1:3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OVH SAS</cp:lastModifiedBy>
  <dcterms:created xsi:type="dcterms:W3CDTF">2018-04-17T09:15:56Z</dcterms:created>
  <dcterms:modified xsi:type="dcterms:W3CDTF">2019-04-10T12:55:06Z</dcterms:modified>
</cp:coreProperties>
</file>