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issela.landa/Dropbox (FOSEM)/afd sener mexico/Projet SENER/Calibration/Data source/"/>
    </mc:Choice>
  </mc:AlternateContent>
  <bookViews>
    <workbookView xWindow="-40" yWindow="460" windowWidth="25600" windowHeight="16060" activeTab="2" xr2:uid="{00000000-000D-0000-FFFF-FFFF00000000}"/>
  </bookViews>
  <sheets>
    <sheet name="Metainfo" sheetId="2" r:id="rId1"/>
    <sheet name="2013-S-E" sheetId="1" r:id="rId2"/>
    <sheet name="Household Income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O434" i="1"/>
  <c r="P434" i="1"/>
  <c r="Q434" i="1"/>
  <c r="R434" i="1"/>
  <c r="S434" i="1"/>
  <c r="N434" i="1"/>
  <c r="I434" i="1"/>
  <c r="J434" i="1"/>
  <c r="K434" i="1"/>
  <c r="L434" i="1"/>
  <c r="M434" i="1"/>
  <c r="H434" i="1"/>
  <c r="G434" i="1"/>
  <c r="C434" i="1"/>
  <c r="D434" i="1"/>
  <c r="E434" i="1"/>
  <c r="F434" i="1"/>
  <c r="B434" i="1"/>
  <c r="F7" i="3"/>
  <c r="I8" i="3"/>
  <c r="C21" i="3"/>
  <c r="C8" i="3"/>
  <c r="C32" i="3"/>
  <c r="F10" i="3"/>
  <c r="F9" i="3"/>
  <c r="F8" i="3"/>
  <c r="G7" i="3"/>
  <c r="G6" i="3"/>
  <c r="F6" i="3"/>
  <c r="C9" i="3"/>
  <c r="C10" i="3"/>
  <c r="C4" i="3"/>
  <c r="C5" i="3"/>
  <c r="C6" i="3"/>
  <c r="E11" i="3"/>
  <c r="D11" i="3"/>
  <c r="C11" i="3"/>
  <c r="C18" i="3"/>
  <c r="C27" i="3"/>
  <c r="E28" i="3"/>
  <c r="D28" i="3"/>
  <c r="C28" i="3"/>
  <c r="C29" i="3"/>
  <c r="C19" i="3"/>
  <c r="C20" i="3"/>
  <c r="C26" i="3"/>
  <c r="C22" i="3"/>
  <c r="C23" i="3"/>
  <c r="C24" i="3"/>
  <c r="C25" i="3"/>
  <c r="D12" i="3"/>
  <c r="D13" i="3"/>
  <c r="D14" i="3"/>
  <c r="D15" i="3"/>
  <c r="D16" i="3"/>
  <c r="E12" i="3"/>
  <c r="E13" i="3"/>
  <c r="E14" i="3"/>
  <c r="E15" i="3"/>
  <c r="E16" i="3"/>
  <c r="C7" i="3"/>
  <c r="W78" i="1"/>
  <c r="X68" i="1"/>
  <c r="X69" i="1"/>
  <c r="X70" i="1"/>
  <c r="X71" i="1"/>
  <c r="X72" i="1"/>
  <c r="X74" i="1"/>
  <c r="X75" i="1"/>
  <c r="X76" i="1"/>
  <c r="X77" i="1"/>
  <c r="X78" i="1"/>
  <c r="W77" i="1"/>
  <c r="W76" i="1"/>
  <c r="W75" i="1"/>
  <c r="W74" i="1"/>
  <c r="W72" i="1"/>
  <c r="W71" i="1"/>
  <c r="W70" i="1"/>
  <c r="W69" i="1"/>
  <c r="W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INEGI:</author>
  </authors>
  <commentList>
    <comment ref="A9" authorId="0" shapeId="0" xr:uid="{00000000-0006-0000-0100-000001000000}">
      <text>
        <r>
          <rPr>
            <sz val="11"/>
            <rFont val="Calibri"/>
            <family val="2"/>
          </rPr>
          <t xml:space="preserve">Nota:
a.  Los datos de exportaciones e importaciones difieren de las Cuentas de bienes  y servicios por el tratamiento del reaseguro tomado y cedido de y al exterior como transferencia corriente.
</t>
        </r>
      </text>
    </comment>
  </commentList>
</comments>
</file>

<file path=xl/sharedStrings.xml><?xml version="1.0" encoding="utf-8"?>
<sst xmlns="http://schemas.openxmlformats.org/spreadsheetml/2006/main" count="3624" uniqueCount="377">
  <si>
    <t>INEGI. Sistema de Cuentas Nacionales de México. Cuentas por Sectores Institucionales. Año Base 2013. Serie 2003-2016. 2016 preliminar</t>
  </si>
  <si>
    <t>Cuentas institucionales de la economía, por sector / Precios corrientes en millones de pesos / 2013</t>
  </si>
  <si>
    <t>Cuadro completo</t>
  </si>
  <si>
    <t>Concepto</t>
  </si>
  <si>
    <r>
      <rPr>
        <b/>
        <sz val="10"/>
        <color rgb="FFFFFFFF"/>
        <rFont val="Calibri"/>
        <family val="2"/>
      </rPr>
      <t>Total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</si>
  <si>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S.1 - Economía interna</t>
    </r>
  </si>
  <si>
    <r>
      <rPr>
        <b/>
        <sz val="10"/>
        <color rgb="FFFFFFFF"/>
        <rFont val="Calibri"/>
        <family val="2"/>
      </rPr>
      <t>S.2 - Resto del mundo</t>
    </r>
  </si>
  <si>
    <r>
      <rPr>
        <b/>
        <sz val="10"/>
        <color rgb="FFFFFFFF"/>
        <rFont val="Calibri"/>
        <family val="2"/>
      </rPr>
      <t>C.0 - Bienes y servicios</t>
    </r>
  </si>
  <si>
    <r>
      <rPr>
        <b/>
        <sz val="10"/>
        <color rgb="FFFFFFFF"/>
        <rFont val="Calibri"/>
        <family val="2"/>
      </rPr>
      <t>Total</t>
    </r>
  </si>
  <si>
    <r>
      <rPr>
        <b/>
        <sz val="10"/>
        <color rgb="FFFFFFFF"/>
        <rFont val="Calibri"/>
        <family val="2"/>
      </rPr>
      <t>S.11 - Sociedades no financieras</t>
    </r>
  </si>
  <si>
    <r>
      <rPr>
        <b/>
        <sz val="10"/>
        <color rgb="FFFFFFFF"/>
        <rFont val="Calibri"/>
        <family val="2"/>
      </rPr>
      <t>S.12 - Sociedades financieras</t>
    </r>
  </si>
  <si>
    <r>
      <rPr>
        <b/>
        <sz val="10"/>
        <color rgb="FFFFFFFF"/>
        <rFont val="Calibri"/>
        <family val="2"/>
      </rPr>
      <t>S.13 - Gobierno general</t>
    </r>
  </si>
  <si>
    <r>
      <rPr>
        <b/>
        <sz val="10"/>
        <color rgb="FFFFFFFF"/>
        <rFont val="Calibri"/>
        <family val="2"/>
      </rPr>
      <t>S.14 - Hogares</t>
    </r>
  </si>
  <si>
    <r>
      <rPr>
        <b/>
        <sz val="10"/>
        <color rgb="FFFFFFFF"/>
        <rFont val="Calibri"/>
        <family val="2"/>
      </rPr>
      <t>S.15 - Instituciones sin fines de lucro al servicio de los hogares (ISFLSH)</t>
    </r>
  </si>
  <si>
    <r>
      <rPr>
        <b/>
        <sz val="10"/>
        <color rgb="FFFFFFFF"/>
        <rFont val="Calibri"/>
        <family val="2"/>
      </rPr>
      <t>U/A - Usos/Activos</t>
    </r>
  </si>
  <si>
    <r>
      <rPr>
        <b/>
        <sz val="10"/>
        <color rgb="FFFFFFFF"/>
        <rFont val="Calibri"/>
        <family val="2"/>
      </rPr>
      <t>R/P - Recursos/Pasivos</t>
    </r>
  </si>
  <si>
    <t>V - Cuenta del resto del mundo</t>
  </si>
  <si>
    <t xml:space="preserve">        V.1 - Cuenta de bienes y servicios con el exterior</t>
  </si>
  <si>
    <t xml:space="preserve">            P.7 - Importaciones de bienes y servicios</t>
  </si>
  <si>
    <t xml:space="preserve"> </t>
  </si>
  <si>
    <t xml:space="preserve">                P.71 - Importaciones de bienes</t>
  </si>
  <si>
    <t xml:space="preserve">                P.72 - Importaciones de servicios</t>
  </si>
  <si>
    <t xml:space="preserve">                    P.721 - Compras directas en el exterior por residentes</t>
  </si>
  <si>
    <t xml:space="preserve">            P.6 - Exportaciones de bienes y servicios</t>
  </si>
  <si>
    <t xml:space="preserve">                P.61 - Exportaciones de bienes</t>
  </si>
  <si>
    <t xml:space="preserve">                P.62 - Exportaciones de servicios</t>
  </si>
  <si>
    <t xml:space="preserve">                    P.621 - Compras directas en el mercado interno por no residentes</t>
  </si>
  <si>
    <t xml:space="preserve">            B.11 - Saldo exterior en bienes y servicios</t>
  </si>
  <si>
    <t>I - Cuenta de producción</t>
  </si>
  <si>
    <t xml:space="preserve">        P.1 - Producción</t>
  </si>
  <si>
    <t xml:space="preserve">            P.11 - Producción de mercado</t>
  </si>
  <si>
    <t xml:space="preserve">            P.12 - Producción para uso final propio</t>
  </si>
  <si>
    <t xml:space="preserve">            P.13 - Producción no de mercado</t>
  </si>
  <si>
    <t xml:space="preserve">        P.2 - Consumo intermedio</t>
  </si>
  <si>
    <t xml:space="preserve">        D.21 - Impuestos sobre los productos</t>
  </si>
  <si>
    <t xml:space="preserve">        D.31 - Subsidios a los productos</t>
  </si>
  <si>
    <t xml:space="preserve">        B.1b - Valor agregado bruto / Producto interno bruto</t>
  </si>
  <si>
    <t xml:space="preserve">        P.51c - Consumo de capital fijo</t>
  </si>
  <si>
    <t xml:space="preserve">        B.1n - Valor agregado neto / Producto interno neto</t>
  </si>
  <si>
    <t>II - Cuenta de distribución y utilización del ingreso</t>
  </si>
  <si>
    <t xml:space="preserve">        II.1 - Cuenta de distribución primaria del ingreso</t>
  </si>
  <si>
    <t xml:space="preserve">            II.1.1 - Cuenta de generación del ingreso</t>
  </si>
  <si>
    <t xml:space="preserve">                B.1b - Valor agregado bruto / Producto interno bruto</t>
  </si>
  <si>
    <t xml:space="preserve">                B.1n - Valor agregado neto / Producto interno neto</t>
  </si>
  <si>
    <t xml:space="preserve">                D.1 - Remuneración de los asalariados</t>
  </si>
  <si>
    <t xml:space="preserve">                    D.11 - Sueldos y salarios</t>
  </si>
  <si>
    <t xml:space="preserve">                    D.12 - Contribuciones sociales de los empleadores</t>
  </si>
  <si>
    <t xml:space="preserve">                        D.121 - Contribuciones sociales efectivas de los empleadores</t>
  </si>
  <si>
    <t xml:space="preserve">                            D.1211 - Contribuciones efectivas de los empleadores por pensiones</t>
  </si>
  <si>
    <t xml:space="preserve">                            D.1212 - Contribuciones efectivas de los empleadores no de pensiones</t>
  </si>
  <si>
    <t xml:space="preserve">                        D.122 - Contribuciones sociales imputadas de los empleadores</t>
  </si>
  <si>
    <t xml:space="preserve">                            D.1221 - Contribuciones imputadas de los empleadores por pensiones</t>
  </si>
  <si>
    <t xml:space="preserve">                            D.1222 - Contribuciones imputadas de los empleadores no de pensiones</t>
  </si>
  <si>
    <t xml:space="preserve">                D.2 - Impuestos sobre la producción y las importaciones</t>
  </si>
  <si>
    <t xml:space="preserve">                    D.21 - Impuestos sobre los productos</t>
  </si>
  <si>
    <t xml:space="preserve">                        D.211 - Impuestos tipo valor agregado (IVA)</t>
  </si>
  <si>
    <t xml:space="preserve">                        D.212 - Impuestos y derechos sobre las importaciones, excluido el IVA</t>
  </si>
  <si>
    <t xml:space="preserve">                            D.2121 - Derechos de importación</t>
  </si>
  <si>
    <t xml:space="preserve">                            D.2122 - Impuestos sobre las importaciones, excluido IVA y derechos</t>
  </si>
  <si>
    <t xml:space="preserve">                        D.213 - Impuestos sobre las exportaciones</t>
  </si>
  <si>
    <t xml:space="preserve">                        D.214 - Impuestos sobre los productos, excepto IVA e impuestos sobre las importaciones y exportaciones</t>
  </si>
  <si>
    <t xml:space="preserve">                    D.29 - Otros impuestos sobre la producción</t>
  </si>
  <si>
    <t xml:space="preserve">                D.3 - Subsidios (-)</t>
  </si>
  <si>
    <t xml:space="preserve">                    D.31 - Subsidios a los productos</t>
  </si>
  <si>
    <t xml:space="preserve">                        D.311 - Subsidios a las importaciones</t>
  </si>
  <si>
    <t xml:space="preserve">                        D.312 - Subsidios a las exportaciones</t>
  </si>
  <si>
    <t xml:space="preserve">                        D.319 - Otros subsidios a los productos</t>
  </si>
  <si>
    <t xml:space="preserve">                    D.39 - Otros subsidios a la producción</t>
  </si>
  <si>
    <t xml:space="preserve">                B.2b - Excedente bruto de operación</t>
  </si>
  <si>
    <t xml:space="preserve">                B.3b - Ingreso mixto bruto</t>
  </si>
  <si>
    <t xml:space="preserve">                P.51c1 - Consumo de capital fijo sobre excedente bruto de operación</t>
  </si>
  <si>
    <t xml:space="preserve">                P.51c2 - Consumo de capital fijo sobre ingreso mixto bruto</t>
  </si>
  <si>
    <t xml:space="preserve">                B.2n - Excedente neto de operación</t>
  </si>
  <si>
    <t xml:space="preserve">                B.3n - Ingreso mixto neto</t>
  </si>
  <si>
    <t xml:space="preserve">            II.1.2 - Cuenta de asignación del ingreso primario</t>
  </si>
  <si>
    <t xml:space="preserve">                B.11 - Saldo exterior en bienes y servicios</t>
  </si>
  <si>
    <t xml:space="preserve">                D.4 - Renta de la propiedad</t>
  </si>
  <si>
    <t xml:space="preserve">                    D.41 - Intereses</t>
  </si>
  <si>
    <t xml:space="preserve">                    D.42 - Renta distribuida de las sociedades</t>
  </si>
  <si>
    <t xml:space="preserve">                        D.421 - Dividendos</t>
  </si>
  <si>
    <t xml:space="preserve">                        D.422 - Retiros de los ingresos de cuasi sociedades</t>
  </si>
  <si>
    <t xml:space="preserve">                    D.43 - Utilidades reinvertidas de la Inversión extranjera directa</t>
  </si>
  <si>
    <t xml:space="preserve">                    D.44 - Desembolsos por renta de las inversiones</t>
  </si>
  <si>
    <t xml:space="preserve">                        D.441 - Renta de inversión atribuida a los titulares de pólizas de seguros</t>
  </si>
  <si>
    <t xml:space="preserve">                        D.442 - Renta de inversión a pagar sobre derechos de pensión</t>
  </si>
  <si>
    <t xml:space="preserve">                        D.443 - Renta de inversión atribuida a los accionistas de fondos de inversión colectiva</t>
  </si>
  <si>
    <t xml:space="preserve">                    D.45 - Renta</t>
  </si>
  <si>
    <t xml:space="preserve">                        D.451 - Renta de la tierra</t>
  </si>
  <si>
    <t xml:space="preserve">                        D.452 - Rentas sobre activos del subsuelo</t>
  </si>
  <si>
    <t xml:space="preserve">                        D.459 - Rentas de otros recursos naturales</t>
  </si>
  <si>
    <t xml:space="preserve">                B.5b - Saldo de Ingresos primarios bruto / Ingreso nacional bruto</t>
  </si>
  <si>
    <t xml:space="preserve">                B.5n - Saldo de Ingresos primarios neto / Ingreso nacional neto</t>
  </si>
  <si>
    <t xml:space="preserve">        II.2 - Cuenta de distribución secundaria del ingreso</t>
  </si>
  <si>
    <t xml:space="preserve">            B.5b - Saldo de Ingresos primarios bruto / Ingreso nacional bruto</t>
  </si>
  <si>
    <t xml:space="preserve">            B.5n - Saldo de Ingresos primarios neto / Ingreso nacional neto</t>
  </si>
  <si>
    <t xml:space="preserve">                D.5 - Impuestos corrientes sobre el ingreso, la riqueza, etc.</t>
  </si>
  <si>
    <t xml:space="preserve">                    D.51 - Impuestos sobre el ingreso</t>
  </si>
  <si>
    <t xml:space="preserve">                    D.59 - Otros impuestos corrientes</t>
  </si>
  <si>
    <t xml:space="preserve">                    D.61 - Contribuciones sociales netas</t>
  </si>
  <si>
    <t xml:space="preserve">                        D.611 - Contribuciones sociales efectivas de los empleadores</t>
  </si>
  <si>
    <t xml:space="preserve">                            D.6111 - Contribuciones efectivas de los empleadores por pensiones</t>
  </si>
  <si>
    <t xml:space="preserve">                            D.6112 - Contribuciones efectivas de los empleadores no de pensiones</t>
  </si>
  <si>
    <t xml:space="preserve">                        D.612 - Contribuciones sociales imputadas de los empleadores</t>
  </si>
  <si>
    <t xml:space="preserve">                            D.6121 - Contribuciones imputadas de los empleadores por pensiones</t>
  </si>
  <si>
    <t xml:space="preserve">                            D.6122 - Contribuciones imputadas de los empleadores no de pensiones</t>
  </si>
  <si>
    <t xml:space="preserve">                        D.613 - Contribuciones sociales efectivas de los hogares</t>
  </si>
  <si>
    <t xml:space="preserve">                            D.6131 - Contribuciones efectivas de los hogares por pensiones</t>
  </si>
  <si>
    <t xml:space="preserve">                            D.6132 - Contribuciones efectivas de los hogares no de pensiones</t>
  </si>
  <si>
    <t xml:space="preserve">                        D.614 - Contribuciones sociales complementarias de los hogares</t>
  </si>
  <si>
    <t xml:space="preserve">                            D.6141 - Contribuciones complementarias de los hogares por pensiones</t>
  </si>
  <si>
    <t xml:space="preserve">                            D.6142 - Contribuciones complementarias de los hogares no de pensiones</t>
  </si>
  <si>
    <t xml:space="preserve">                        D.615 - Cargos por servicio de planes de seguro social (-)</t>
  </si>
  <si>
    <t xml:space="preserve">                    D.62 - Prestaciones sociales distintas a las prestaciones sociales en especie</t>
  </si>
  <si>
    <t xml:space="preserve">                        D.621 - Prestaciones de la seguridad social en dinero</t>
  </si>
  <si>
    <t xml:space="preserve">                            D.6211 - Prestaciones por pensiones de la seguridad social</t>
  </si>
  <si>
    <t xml:space="preserve">                            D.6212 - Prestaciones de la seguridad social no de pensiones en dinero</t>
  </si>
  <si>
    <t xml:space="preserve">                        D.622 - Otras prestaciones de seguro social</t>
  </si>
  <si>
    <t xml:space="preserve">                            D.6221 - Otras prestaciones por pensiones de seguro social</t>
  </si>
  <si>
    <t xml:space="preserve">                            D.6222 - Otras prestaciones no de pensiones de seguro social</t>
  </si>
  <si>
    <t xml:space="preserve">                        D.623 - Prestaciones de la asistencia social en dinero</t>
  </si>
  <si>
    <t xml:space="preserve">                D.7 - Otras transferencias corrientes</t>
  </si>
  <si>
    <t xml:space="preserve">                    D.71 - Primas netas de seguros no de vida</t>
  </si>
  <si>
    <t xml:space="preserve">                        D.711 - Primas netas de seguros directos no de vida</t>
  </si>
  <si>
    <t xml:space="preserve">                        D.712 - Primas netas de reaseguros no de vida</t>
  </si>
  <si>
    <t xml:space="preserve">                    D.72 - Indemnizaciones de seguros no de vida</t>
  </si>
  <si>
    <t xml:space="preserve">                        D.721 - Indemnizaciones de seguros directos no de vida</t>
  </si>
  <si>
    <t xml:space="preserve">                        D.722 - Indemnizaciones de reaseguros no de vida</t>
  </si>
  <si>
    <t xml:space="preserve">                    D.73 - Transferencias corrientes dentro del gobierno general</t>
  </si>
  <si>
    <t xml:space="preserve">                    D.74 - Cooperación internacional corriente</t>
  </si>
  <si>
    <t xml:space="preserve">                    D.75 - Transferencias corrientes diversas</t>
  </si>
  <si>
    <t xml:space="preserve">                        D.751 - Transferencias corrientes a ISFLSH</t>
  </si>
  <si>
    <t xml:space="preserve">                        D.752 - Transferencias corrientes entre hogares residentes y no residentes</t>
  </si>
  <si>
    <t xml:space="preserve">                        D.759 - Otras transferencias corrientes diversas</t>
  </si>
  <si>
    <t xml:space="preserve">            B.6b - Ingreso disponible bruto</t>
  </si>
  <si>
    <t xml:space="preserve">            B.6n - Ingreso disponible neto</t>
  </si>
  <si>
    <t xml:space="preserve">        II.3 - Cuenta de redistribución del ingreso en especie</t>
  </si>
  <si>
    <t xml:space="preserve">                D.63 - Transferencias sociales en especie</t>
  </si>
  <si>
    <t xml:space="preserve">                    D.631 - Transferencias sociales en especie - producción no de mercado</t>
  </si>
  <si>
    <t xml:space="preserve">                    D.632 - Transferencias sociales en especie - producción de mercado adquirida</t>
  </si>
  <si>
    <t xml:space="preserve">            B.7b - Ingreso disponible ajustado bruto</t>
  </si>
  <si>
    <t xml:space="preserve">            B.7n - Ingreso disponible ajustado neto</t>
  </si>
  <si>
    <t xml:space="preserve">        II.4 - Cuenta utilización del ingreso</t>
  </si>
  <si>
    <t xml:space="preserve">            II.4.1 - Cuenta de utilización del ingreso disponible</t>
  </si>
  <si>
    <t xml:space="preserve">                B.6b - Ingreso disponible bruto</t>
  </si>
  <si>
    <t xml:space="preserve">                B.6n - Ingreso disponible neto</t>
  </si>
  <si>
    <t xml:space="preserve">                P.3 - Gastos de consumo final</t>
  </si>
  <si>
    <t xml:space="preserve">                    P.31 - Gastos de consumo individual</t>
  </si>
  <si>
    <t xml:space="preserve">                    P.32 - Gastos de consumo colectivo</t>
  </si>
  <si>
    <t xml:space="preserve">                D.8 - Ajuste por cambio en los derechos de pensiones</t>
  </si>
  <si>
    <t xml:space="preserve">                B.8b - Ahorro bruto</t>
  </si>
  <si>
    <t xml:space="preserve">                B.8n - Ahorro neto</t>
  </si>
  <si>
    <t xml:space="preserve">                B.12 - Saldo corriente con el exterior</t>
  </si>
  <si>
    <t xml:space="preserve">            II.4.2 - Cuenta de utilización del ingreso disponible ajustado</t>
  </si>
  <si>
    <t xml:space="preserve">                B.7b - Ingreso disponible ajustado bruto</t>
  </si>
  <si>
    <t xml:space="preserve">                B.7n - Ingreso disponible ajustado neto</t>
  </si>
  <si>
    <t xml:space="preserve">                P.4 - Consumo final efectivo</t>
  </si>
  <si>
    <t xml:space="preserve">                    P.41 - Consumo efectivo individual</t>
  </si>
  <si>
    <t xml:space="preserve">                    P.42 - Consumo efectivo colectivo</t>
  </si>
  <si>
    <t>III - Cuentas de acumulación</t>
  </si>
  <si>
    <t xml:space="preserve">        III.1 - Cuenta de capital</t>
  </si>
  <si>
    <t xml:space="preserve">            B.8b - Ahorro bruto</t>
  </si>
  <si>
    <t xml:space="preserve">                P.5b - Formación bruta de capital</t>
  </si>
  <si>
    <t xml:space="preserve">                P.5n - Formación neta de capital</t>
  </si>
  <si>
    <t xml:space="preserve">                P.51b - Formación bruta de capital fijo</t>
  </si>
  <si>
    <t xml:space="preserve">                P.511 - Adquisiciones menos disposiciones de activos fijos</t>
  </si>
  <si>
    <t xml:space="preserve">                P.512 - Costos de transferencia de propiedad de activos no producidos</t>
  </si>
  <si>
    <t xml:space="preserve">            P.5 - Formación de capital</t>
  </si>
  <si>
    <t xml:space="preserve">                P.51c - Consumo de capital fijo</t>
  </si>
  <si>
    <t xml:space="preserve">                    N - Flujo de activos no financieros</t>
  </si>
  <si>
    <t xml:space="preserve">                        N.1 - Activos no financieros producidos</t>
  </si>
  <si>
    <t xml:space="preserve">                            N.11 - Activos fijos por tipo de activo</t>
  </si>
  <si>
    <t xml:space="preserve">                                N.111 - Viviendas</t>
  </si>
  <si>
    <t xml:space="preserve">                                N.112 - Otros edificios y estructuras</t>
  </si>
  <si>
    <t xml:space="preserve">                                    N.1121 - Edificios no residenciales</t>
  </si>
  <si>
    <t xml:space="preserve">                                    N.1122 - Otras estructuras</t>
  </si>
  <si>
    <t xml:space="preserve">                                    N.1123 - Mejoras de tierra</t>
  </si>
  <si>
    <t xml:space="preserve">                                N.113 - Maquinaria y equipo</t>
  </si>
  <si>
    <t xml:space="preserve">                                    N.1131 - Equipo de transporte</t>
  </si>
  <si>
    <t xml:space="preserve">                                    N.1132 - Equipo de ICT</t>
  </si>
  <si>
    <t xml:space="preserve">                                    N.1139 - Otra maquinaria y equipo</t>
  </si>
  <si>
    <t xml:space="preserve">                                N.114 - Sistemas de armas</t>
  </si>
  <si>
    <t xml:space="preserve">                                N.115 - Recursos biológicos cultivados</t>
  </si>
  <si>
    <t xml:space="preserve">                                    N.1151 - Animales reproductores</t>
  </si>
  <si>
    <t xml:space="preserve">                                    N.1152 - Árboles, cultivos y plantas que generan productos en forma repetida</t>
  </si>
  <si>
    <t xml:space="preserve">                                N.116 - Costos de transferencia de propiedad de activos no producidos</t>
  </si>
  <si>
    <t xml:space="preserve">                                N.117 - Productos de la propiedad intelectual</t>
  </si>
  <si>
    <t xml:space="preserve">                                    N.1171 - Investigación y desarrollo</t>
  </si>
  <si>
    <t xml:space="preserve">                                    N.1172 - Exploración y evaluación minera</t>
  </si>
  <si>
    <t xml:space="preserve">                                    N.1173 - Programas informáticos y bases de datos</t>
  </si>
  <si>
    <t xml:space="preserve">                                        N.11731 - Programas informáticos</t>
  </si>
  <si>
    <t xml:space="preserve">                                        N.11732 - Bases de datos</t>
  </si>
  <si>
    <t xml:space="preserve">                                    N.1174 - Originales de entretenimiento, literarios o artísticos</t>
  </si>
  <si>
    <t xml:space="preserve">                                    N.1179 - Otros productos de la propiedad intelectual</t>
  </si>
  <si>
    <t xml:space="preserve">                            P.52/N.12 - Variación de existencias por tipo de activo</t>
  </si>
  <si>
    <t xml:space="preserve">                                N.121 - Materiales y suministros</t>
  </si>
  <si>
    <t xml:space="preserve">                                N.122 - Trabajos en proceso</t>
  </si>
  <si>
    <t xml:space="preserve">                                    N.1221 - Trabajos en proceso de activos biológicos cultivados</t>
  </si>
  <si>
    <t xml:space="preserve">                                    N.1222 - Otros trabajos en proceso</t>
  </si>
  <si>
    <t xml:space="preserve">                                N.123 - Bienes terminados</t>
  </si>
  <si>
    <t xml:space="preserve">                                N.124 - Inventarios militares</t>
  </si>
  <si>
    <t xml:space="preserve">                                N.125 - Bienes para reventa</t>
  </si>
  <si>
    <t xml:space="preserve">                            P.53/N.13 - Adquisiciones menos disposiciones de objetos valiosos</t>
  </si>
  <si>
    <t xml:space="preserve">                                N.131 - Metales y piedras preciosas</t>
  </si>
  <si>
    <t xml:space="preserve">                                N.132 - Antigüedades y otros objetos de arte</t>
  </si>
  <si>
    <t xml:space="preserve">                                N.133 - Otros objetos valiosos</t>
  </si>
  <si>
    <t xml:space="preserve">                        N.2/NP - Activos no financieros no producidos</t>
  </si>
  <si>
    <t xml:space="preserve">                            N.21/NP.1 - Recursos naturales</t>
  </si>
  <si>
    <t xml:space="preserve">                                N.211 - Tierra</t>
  </si>
  <si>
    <t xml:space="preserve">                                    N.2111 - Tierra debajo de edificios y estructuras</t>
  </si>
  <si>
    <t xml:space="preserve">                                        N.21111 - Tierra debajo de las viviendas</t>
  </si>
  <si>
    <t xml:space="preserve">                                        N.21112 - Tierra debajo de otros edificios y estructuras</t>
  </si>
  <si>
    <t xml:space="preserve">                                    N.2112 - Tierra de cultivo</t>
  </si>
  <si>
    <t xml:space="preserve">                                        N.21121 - Tierra agrícola</t>
  </si>
  <si>
    <t xml:space="preserve">                                        N.21122 - Tierra forestal</t>
  </si>
  <si>
    <t xml:space="preserve">                                        N.21123 - Agua superficial utilizada para la acuicultura</t>
  </si>
  <si>
    <t xml:space="preserve">                                    N.2113 - Tierra de recreo y agua superficial asociada</t>
  </si>
  <si>
    <t xml:space="preserve">                                    N.2119 - Otras tierras y agua superficial asociada</t>
  </si>
  <si>
    <t xml:space="preserve">                                N.212 - Reservas de mineral y energía</t>
  </si>
  <si>
    <t xml:space="preserve">                                N.213 - Recursos biológicos no cultivados</t>
  </si>
  <si>
    <t xml:space="preserve">                                N.214 - Recursos de agua</t>
  </si>
  <si>
    <t xml:space="preserve">                                N.215 - Otros recursos naturales</t>
  </si>
  <si>
    <t xml:space="preserve">                                    N.2151 - Frecuencias de radio</t>
  </si>
  <si>
    <t xml:space="preserve">                                    N.2159 - Otros</t>
  </si>
  <si>
    <t xml:space="preserve">                            N.22/NP.2 - Contratos, arrendamientos y licencias</t>
  </si>
  <si>
    <t xml:space="preserve">                                N.221 - Arrendamientos operativos comerciales</t>
  </si>
  <si>
    <t xml:space="preserve">                                N.222 - Permisos para utilizar recursos naturales</t>
  </si>
  <si>
    <t xml:space="preserve">                                N.223 - Permisos para llevar a cabo actividades específicas</t>
  </si>
  <si>
    <t xml:space="preserve">                                N.224 - Derechos de exclusividad sobre bienes y servicios futuros</t>
  </si>
  <si>
    <t xml:space="preserve">                            N.23/NP.3 - Compras menos ventas de crédito mercantil y activos comercializables</t>
  </si>
  <si>
    <t xml:space="preserve">                D.9r - Transferencias de capital, recibidas</t>
  </si>
  <si>
    <t xml:space="preserve">                    D.91r - Impuestos sobre el capital</t>
  </si>
  <si>
    <t xml:space="preserve">                    D.92r - Donaciones para inversión</t>
  </si>
  <si>
    <t xml:space="preserve">                    D.99r - Otras transferencias de capital</t>
  </si>
  <si>
    <t xml:space="preserve">                D.9p - Transferencias de capital, pagadas</t>
  </si>
  <si>
    <t xml:space="preserve">                    D.91p - Impuestos sobre el capital</t>
  </si>
  <si>
    <t xml:space="preserve">                    D.92p - Donaciones para inversión</t>
  </si>
  <si>
    <t xml:space="preserve">                    D.99p - Otras transferencias de capital</t>
  </si>
  <si>
    <t xml:space="preserve">                YA0 - Discrepancia estadística</t>
  </si>
  <si>
    <t xml:space="preserve">            B.9 - Préstamo neto (+) / endeudamiento neto (-)</t>
  </si>
  <si>
    <t xml:space="preserve">                B.10.1 - Variaciones del valor neto debidas al ahorro y a las transferencias de capital</t>
  </si>
  <si>
    <t xml:space="preserve">        III.2 - Cuenta financiera</t>
  </si>
  <si>
    <t xml:space="preserve">            AF - Activos financieros / pasivos</t>
  </si>
  <si>
    <t xml:space="preserve">                FT A - Adquisición neta de activos financieros</t>
  </si>
  <si>
    <t xml:space="preserve">                FT P - Emisión neta de pasivos</t>
  </si>
  <si>
    <t xml:space="preserve">                F.1 - Oro monetario y DEG</t>
  </si>
  <si>
    <t xml:space="preserve">                    F.11 - Oro monetario</t>
  </si>
  <si>
    <t xml:space="preserve">                    F.12 - DEG</t>
  </si>
  <si>
    <t xml:space="preserve">                F.2 - Dinero legal y depósitos</t>
  </si>
  <si>
    <t xml:space="preserve">                    F.21 - Dinero legal</t>
  </si>
  <si>
    <t xml:space="preserve">                    F.22 - Depósitos transferibles</t>
  </si>
  <si>
    <t xml:space="preserve">                        F.221 - Posiciones interbancarias</t>
  </si>
  <si>
    <t xml:space="preserve">                        F.229 - Otros depósitos transferibles</t>
  </si>
  <si>
    <t xml:space="preserve">                    F.29 - Otros depósitos</t>
  </si>
  <si>
    <t xml:space="preserve">                F.3 - Títulos de deuda</t>
  </si>
  <si>
    <t xml:space="preserve">                    F.31 - A corto plazo</t>
  </si>
  <si>
    <t xml:space="preserve">                    F.32 - A largo plazo</t>
  </si>
  <si>
    <t xml:space="preserve">                        S.13_MR&lt;1 - Madurez (vencimiento) residual menor a 1 año</t>
  </si>
  <si>
    <t xml:space="preserve">                        S.13_MR&gt;1 - Madurez (vencimiento) residual mayor a 1 año</t>
  </si>
  <si>
    <t xml:space="preserve">                F.4 - Préstamos</t>
  </si>
  <si>
    <t xml:space="preserve">                    F.41 - A corto plazo</t>
  </si>
  <si>
    <t xml:space="preserve">                    F.42 - A largo plazo</t>
  </si>
  <si>
    <t xml:space="preserve">                        S.122_MR&lt;1 - Madurez (vencimiento) residual_S.122 menor a 1 año</t>
  </si>
  <si>
    <t xml:space="preserve">                        S.122_MR&gt;1 - Madurez (vencimiento) residual_S.122 mayor a 1 año</t>
  </si>
  <si>
    <t xml:space="preserve">                F.5 - Participaciones de capital y participaciones en fondos de inversión</t>
  </si>
  <si>
    <t xml:space="preserve">                    F.51 - Participaciones de capital</t>
  </si>
  <si>
    <t xml:space="preserve">                        F.511 - Acciones cotizadas</t>
  </si>
  <si>
    <t xml:space="preserve">                        F.512 - Acciones no cotizadas</t>
  </si>
  <si>
    <t xml:space="preserve">                        F.519 - Otras participaciones</t>
  </si>
  <si>
    <t xml:space="preserve">                    F.52 - Participaciones o unidades en fondos de inversión</t>
  </si>
  <si>
    <t xml:space="preserve">                        F.521 - Participaciones o unidades en fondos del mercado de dinero</t>
  </si>
  <si>
    <t xml:space="preserve">                        F.529 - Participaciones o unidades en fondos de inversión distintos a los de mercado de dinero</t>
  </si>
  <si>
    <t xml:space="preserve">                F.6 - Seguros, pensiones y garantías estandarizadas</t>
  </si>
  <si>
    <t xml:space="preserve">                    F.61 - Reservas técnicas de seguros no de vida</t>
  </si>
  <si>
    <t xml:space="preserve">                    F.62 - Seguros de vida y derechos por anualidades</t>
  </si>
  <si>
    <t xml:space="preserve">                    F.63 - Derechos de pensiones</t>
  </si>
  <si>
    <t xml:space="preserve">                    F.64 - Reclamaciones de fondos de pensiones sobre el administrador de pensiones</t>
  </si>
  <si>
    <t xml:space="preserve">                    F.65 - Derechos a beneficios no de pensiones</t>
  </si>
  <si>
    <t xml:space="preserve">                    F.66 - Provisiones para reclamaciones sobre garantías estandarizadas</t>
  </si>
  <si>
    <t xml:space="preserve">                F.7 - Derivados financieros y opciones sobre acciones asignadas a los asalariados</t>
  </si>
  <si>
    <t xml:space="preserve">                    F.71 - Derivados financieros</t>
  </si>
  <si>
    <t xml:space="preserve">                        F.711 - Opciones por tipo</t>
  </si>
  <si>
    <t xml:space="preserve">                        F.712 - Contratos a término por tipo</t>
  </si>
  <si>
    <t xml:space="preserve">                    F.72 - Opciones sobre acciones asignadas a los asalariados</t>
  </si>
  <si>
    <t xml:space="preserve">                F.8 - Otras cuentas por cobrar / por pagar</t>
  </si>
  <si>
    <t xml:space="preserve">                    F.81 - Créditos y anticipos comerciales</t>
  </si>
  <si>
    <t xml:space="preserve">                    F.89 - Otras cuentas por cobrar / por pagar</t>
  </si>
  <si>
    <t xml:space="preserve">                YA3 - Discrepancia estadística entre transacciones corrientes y financieras</t>
  </si>
  <si>
    <t xml:space="preserve">        III.3 - Cuentas de otras variaciones de activos</t>
  </si>
  <si>
    <t xml:space="preserve">            K.1 - Cuenta de aparición económica de activos</t>
  </si>
  <si>
    <t xml:space="preserve">                N - Activos no financieros</t>
  </si>
  <si>
    <t xml:space="preserve">                    N.1 - Activos no financieros producidos</t>
  </si>
  <si>
    <t xml:space="preserve">                    N.2/NP - Activos no financieros no producidos</t>
  </si>
  <si>
    <t xml:space="preserve">                F - Flujo de activos financieros / pasivos</t>
  </si>
  <si>
    <t xml:space="preserve">            K.2 - Cuenta de desaparición económica de activos no financieros no producidos</t>
  </si>
  <si>
    <t xml:space="preserve">                K.21 - Cuenta de agotamiento de recursos naturales</t>
  </si>
  <si>
    <t xml:space="preserve">                K.22 - Cuenta de otras desapariciones económicas de activos no financieros no producidos</t>
  </si>
  <si>
    <t xml:space="preserve">            K.3 - Cuenta de riesgos catastróficos</t>
  </si>
  <si>
    <t xml:space="preserve">            K.4 - Cuenta de expropiaciones sin indemnización</t>
  </si>
  <si>
    <t xml:space="preserve">            K.5 - Cuenta de otras variaciones en el volumen, ncp</t>
  </si>
  <si>
    <t xml:space="preserve">            K.6 - Cuenta de cambios en clasificación</t>
  </si>
  <si>
    <t xml:space="preserve">                K.61 - Cuenta de cambios de clasificación sectorial y estructura</t>
  </si>
  <si>
    <t xml:space="preserve">                    F - Flujo de activos financieros / pasivos</t>
  </si>
  <si>
    <t xml:space="preserve">                K.62 - Cuenta de cambios de clasificación de activos y pasivos</t>
  </si>
  <si>
    <t xml:space="preserve">            K.1 a 6 - Cuenta de otras variaciones en el volumen de los activos</t>
  </si>
  <si>
    <t xml:space="preserve">                N - Flujo de activos no financieros</t>
  </si>
  <si>
    <t xml:space="preserve">            B.10.2 - Variaciones del valor neto debidas a otras variaciones del volumen de activos</t>
  </si>
  <si>
    <t xml:space="preserve">            III.3.2 - Cuenta de revalorización</t>
  </si>
  <si>
    <t xml:space="preserve">                K.7 - Cuenta de ganancias / pérdidas por tenencias nominales</t>
  </si>
  <si>
    <t xml:space="preserve">                    B.10.3 - Variaciones del valor neto debidas a ganancias / pérdidas por tenencias nominales</t>
  </si>
  <si>
    <t xml:space="preserve">                    K.71 - Cuenta de ganancias / pérdidas por tenencias neutrales</t>
  </si>
  <si>
    <t xml:space="preserve">                        N - Activos no financieros</t>
  </si>
  <si>
    <t xml:space="preserve">                            N.1 - Activos no financieros producidos</t>
  </si>
  <si>
    <t xml:space="preserve">                            N.2/NP - Activos no financieros no producidos</t>
  </si>
  <si>
    <t xml:space="preserve">                        F - Flujo de activos financieros / pasivos</t>
  </si>
  <si>
    <t xml:space="preserve">                    B.10.31 - Variaciones del valor neto debidas a ganancias / pérdidas por tenencias neutrales</t>
  </si>
  <si>
    <t xml:space="preserve">                        K.72 - Cuenta de ganancias / pérdidas por tenencias reales</t>
  </si>
  <si>
    <t xml:space="preserve">                            N - Activos no financieros</t>
  </si>
  <si>
    <t xml:space="preserve">                                N.1 - Activos no financieros producidos</t>
  </si>
  <si>
    <t xml:space="preserve">                                N.2/NP - Activos no financieros no producidos</t>
  </si>
  <si>
    <t xml:space="preserve">                            F - Flujo de activos financieros / pasivos</t>
  </si>
  <si>
    <t xml:space="preserve">                    B.10.32 - Variaciones del valor neto debidas a ganancias / pérdidas por tenencias reales</t>
  </si>
  <si>
    <t xml:space="preserve">        IV.1 - Balance de apertura</t>
  </si>
  <si>
    <t xml:space="preserve">            AN - Activos no financieros</t>
  </si>
  <si>
    <t xml:space="preserve">                AN.1 - Activos no financieros producidos</t>
  </si>
  <si>
    <t xml:space="preserve">                AN.2 - Activos no financieros no producidos</t>
  </si>
  <si>
    <t xml:space="preserve">                AF.1 - Oro monetario y DEG</t>
  </si>
  <si>
    <t xml:space="preserve">                AF.2 - Dinero legal y depósitos</t>
  </si>
  <si>
    <t xml:space="preserve">                AF.3 - Títulos de deuda</t>
  </si>
  <si>
    <t xml:space="preserve">                AF.4 - Préstamos</t>
  </si>
  <si>
    <t xml:space="preserve">                AF.5 - Participaciones de capital y participaciones en fondos de inversión</t>
  </si>
  <si>
    <t xml:space="preserve">                AF.6 - Seguros, pensiones y garantías estandarizadas</t>
  </si>
  <si>
    <t xml:space="preserve">                AF.7 - Derivados financieros y opciones sobre acciones asignadas a los asalariados</t>
  </si>
  <si>
    <t xml:space="preserve">                AF.8 - Otras cuentas por cobrar / por pagar</t>
  </si>
  <si>
    <t xml:space="preserve">                YI - Discrepancia estadística del balance de apertura</t>
  </si>
  <si>
    <t xml:space="preserve">            B.90a - Valor neto apertura</t>
  </si>
  <si>
    <t xml:space="preserve">        IV.2 - Variaciones del balance</t>
  </si>
  <si>
    <t xml:space="preserve">            N - Flujo de activos no financieros</t>
  </si>
  <si>
    <t xml:space="preserve">                N.1 - Activos no financieros producidos</t>
  </si>
  <si>
    <t xml:space="preserve">                N.2 - Activos no financieros no producidos</t>
  </si>
  <si>
    <t xml:space="preserve">            F - Flujo de activos financieros / pasivos</t>
  </si>
  <si>
    <t xml:space="preserve">                    YT - Discrepancia estadística del año</t>
  </si>
  <si>
    <t xml:space="preserve">            B.10 - Variaciones del valor neto, total</t>
  </si>
  <si>
    <t xml:space="preserve">                B.10.2 - Variaciones del valor neto debidas a otras variaciones del volumen de activos</t>
  </si>
  <si>
    <t xml:space="preserve">                B.10.3 - Variaciones del valor neto debidas a ganancias / pérdidas por tenencias nominales</t>
  </si>
  <si>
    <t xml:space="preserve">        IV.3 - Balance de cierre</t>
  </si>
  <si>
    <t xml:space="preserve">                YC - Discrepancia estadística del balance de cierre</t>
  </si>
  <si>
    <t xml:space="preserve">            B.90c - Valor neto cierre</t>
  </si>
  <si>
    <t>Celda sombreada: Sin sentido económico, refiere celdas donde el registro de datos no es posible por reglas económicas.</t>
  </si>
  <si>
    <r>
      <rPr>
        <sz val="10"/>
        <rFont val="Calibri"/>
        <family val="2"/>
      </rPr>
      <t>a. Los datos de exportaciones e importaciones difieren de las Cuentas de bienes  y servicios por el tratamiento del reaseguro tomado y cedido de y al exterior como transferencia corriente.</t>
    </r>
  </si>
  <si>
    <t xml:space="preserve">Fuente: INEGI. Sistema de Cuentas Nacionales de México. </t>
  </si>
  <si>
    <t>Atención a usuarios: atencion.usuarios@inegi.org.mx</t>
  </si>
  <si>
    <t>Fecha de descarga: lunes, 15 de enero de 2018 09:19:00 a.m.</t>
  </si>
  <si>
    <t>NOMBRE</t>
  </si>
  <si>
    <t>Cuentas por Sectores Institucionales</t>
  </si>
  <si>
    <t>DESCRIPCIÓN</t>
  </si>
  <si>
    <t>Las Cuentas por sectores institucionales registran las transacciones relativas a la producción, generación y distribución del ingreso nacional, mediante los impuestos, las remuneraciones, los intereses, las contribuciones y prestaciones sociales y las transferencias que se dan entre los sectores institucionales residentes y el resto del mundo. También registran todas las transacciones efectivas que conciernen a la acumulación de activos no financieros, financieros y pasivos, permitiendo conocer la posición ahorradora neta de cada sector y de la economía en su conjunto.</t>
  </si>
  <si>
    <t>FRECUENCIA</t>
  </si>
  <si>
    <t>Anual</t>
  </si>
  <si>
    <t>COBERTURA GEOGRÁFICA</t>
  </si>
  <si>
    <t>Nacional</t>
  </si>
  <si>
    <t>DESGLOSE GEOGRÁFICO</t>
  </si>
  <si>
    <t>Ninguno</t>
  </si>
  <si>
    <t>NOMBRE DE LA INSTITUCIÓN</t>
  </si>
  <si>
    <t>Instituto Nacional de Estadística y Geografía</t>
  </si>
  <si>
    <t>SIGLAS DE LA INSTITUCIÓN</t>
  </si>
  <si>
    <t>INEGI</t>
  </si>
  <si>
    <t>NOMBRE (Global)</t>
  </si>
  <si>
    <t>Sistema de Cuentas Nacionales de México</t>
  </si>
  <si>
    <t>DE INTERÉS NACIONAL</t>
  </si>
  <si>
    <t>SI</t>
  </si>
  <si>
    <t>Recursos/pasivos</t>
  </si>
  <si>
    <t>Usos/Activos</t>
  </si>
  <si>
    <t>Household Income</t>
  </si>
  <si>
    <t>use Matrix</t>
  </si>
  <si>
    <t>resto del mundo</t>
  </si>
  <si>
    <t>actividad domestica</t>
  </si>
  <si>
    <t xml:space="preserve">tasa de depreciacion ( consumo de capital fijo-P.51c/ activos no finacieros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</si>
</sst>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##\ ###\ ###\ ###\ ##0"/>
    <numFmt numFmtId="165" formatCode="_-* #,##0\ _€_-;\-* #,##0\ _€_-;_-* &quot;-&quot;??\ _€_-;_-@_-"/>
  </numFmts>
  <fonts count="13">
    <font>
      <sz val="11"/>
      <name val="Calibri"/>
    </font>
    <font>
      <b/>
      <sz val="11"/>
      <name val="Calibri"/>
      <family val="2"/>
    </font>
    <font>
      <sz val="10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8"/>
      <name val="Arial"/>
      <family val="2"/>
    </font>
    <font>
      <sz val="11"/>
      <name val="Calibri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</patternFill>
    </fill>
    <fill>
      <patternFill patternType="gray125">
        <fgColor rgb="FF000000"/>
        <bgColor rgb="FFDBE5F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</borders>
  <cellStyleXfs count="38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3" borderId="0" xfId="0" applyFont="1" applyFill="1"/>
    <xf numFmtId="0" fontId="2" fillId="3" borderId="2" xfId="0" applyFont="1" applyFill="1" applyBorder="1" applyAlignment="1">
      <alignment horizontal="right"/>
    </xf>
    <xf numFmtId="0" fontId="2" fillId="1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5" borderId="0" xfId="0" applyFont="1" applyFill="1"/>
    <xf numFmtId="164" fontId="2" fillId="5" borderId="2" xfId="0" applyNumberFormat="1" applyFont="1" applyFill="1" applyBorder="1" applyAlignment="1">
      <alignment horizontal="right"/>
    </xf>
    <xf numFmtId="164" fontId="0" fillId="0" borderId="0" xfId="0" applyNumberFormat="1"/>
    <xf numFmtId="0" fontId="0" fillId="0" borderId="0" xfId="0" applyAlignment="1"/>
    <xf numFmtId="0" fontId="2" fillId="0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1" fillId="6" borderId="0" xfId="0" applyFont="1" applyFill="1" applyAlignment="1"/>
    <xf numFmtId="164" fontId="0" fillId="6" borderId="0" xfId="0" applyNumberFormat="1" applyFont="1" applyFill="1"/>
    <xf numFmtId="164" fontId="8" fillId="6" borderId="0" xfId="0" applyNumberFormat="1" applyFont="1" applyFill="1"/>
    <xf numFmtId="164" fontId="0" fillId="6" borderId="0" xfId="0" applyNumberFormat="1" applyFill="1"/>
    <xf numFmtId="0" fontId="0" fillId="6" borderId="5" xfId="0" applyFill="1" applyBorder="1"/>
    <xf numFmtId="164" fontId="1" fillId="6" borderId="6" xfId="0" applyNumberFormat="1" applyFont="1" applyFill="1" applyBorder="1"/>
    <xf numFmtId="0" fontId="1" fillId="6" borderId="0" xfId="0" applyFont="1" applyFill="1"/>
    <xf numFmtId="164" fontId="1" fillId="6" borderId="5" xfId="0" applyNumberFormat="1" applyFont="1" applyFill="1" applyBorder="1"/>
    <xf numFmtId="164" fontId="1" fillId="6" borderId="0" xfId="0" applyNumberFormat="1" applyFont="1" applyFill="1"/>
    <xf numFmtId="0" fontId="2" fillId="7" borderId="0" xfId="0" applyFont="1" applyFill="1"/>
    <xf numFmtId="0" fontId="2" fillId="8" borderId="0" xfId="0" applyFont="1" applyFill="1"/>
    <xf numFmtId="0" fontId="9" fillId="0" borderId="0" xfId="0" applyFont="1"/>
    <xf numFmtId="0" fontId="0" fillId="9" borderId="0" xfId="0" applyFill="1"/>
    <xf numFmtId="0" fontId="0" fillId="6" borderId="7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7" xfId="0" applyFill="1" applyBorder="1"/>
    <xf numFmtId="0" fontId="0" fillId="6" borderId="0" xfId="0" applyFill="1" applyBorder="1"/>
    <xf numFmtId="164" fontId="0" fillId="6" borderId="7" xfId="0" applyNumberFormat="1" applyFont="1" applyFill="1" applyBorder="1"/>
    <xf numFmtId="164" fontId="0" fillId="6" borderId="0" xfId="0" applyNumberFormat="1" applyFont="1" applyFill="1" applyBorder="1"/>
    <xf numFmtId="164" fontId="8" fillId="6" borderId="7" xfId="0" applyNumberFormat="1" applyFont="1" applyFill="1" applyBorder="1"/>
    <xf numFmtId="164" fontId="8" fillId="6" borderId="0" xfId="0" applyNumberFormat="1" applyFont="1" applyFill="1" applyBorder="1"/>
    <xf numFmtId="3" fontId="10" fillId="0" borderId="0" xfId="32" applyNumberFormat="1" applyFont="1" applyFill="1" applyAlignment="1">
      <alignment vertical="center" wrapText="1"/>
    </xf>
    <xf numFmtId="0" fontId="1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5" fontId="8" fillId="10" borderId="7" xfId="35" applyNumberFormat="1" applyFont="1" applyFill="1" applyBorder="1"/>
  </cellXfs>
  <cellStyles count="3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3" builtinId="8" hidden="1"/>
    <cellStyle name="Lien hypertexte" xfId="3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4" builtinId="9" hidden="1"/>
    <cellStyle name="Lien hypertexte visité" xfId="37" builtinId="9" hidden="1"/>
    <cellStyle name="Milliers" xfId="35" builtinId="3"/>
    <cellStyle name="Normal" xfId="0" builtinId="0"/>
    <cellStyle name="Normal 10" xfId="1" xr:uid="{00000000-0005-0000-0000-000024000000}"/>
    <cellStyle name="Normal 2 2" xfId="32" xr:uid="{00000000-0005-0000-0000-00002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/>
  </sheetViews>
  <sheetFormatPr baseColWidth="10" defaultColWidth="8.83203125" defaultRowHeight="15"/>
  <sheetData>
    <row r="2" spans="2:3">
      <c r="B2" s="1" t="s">
        <v>352</v>
      </c>
      <c r="C2" t="s">
        <v>353</v>
      </c>
    </row>
    <row r="3" spans="2:3">
      <c r="B3" s="1" t="s">
        <v>354</v>
      </c>
      <c r="C3" t="s">
        <v>355</v>
      </c>
    </row>
    <row r="4" spans="2:3">
      <c r="B4" s="1" t="s">
        <v>356</v>
      </c>
      <c r="C4" t="s">
        <v>357</v>
      </c>
    </row>
    <row r="5" spans="2:3">
      <c r="B5" s="1" t="s">
        <v>358</v>
      </c>
      <c r="C5" t="s">
        <v>359</v>
      </c>
    </row>
    <row r="6" spans="2:3">
      <c r="B6" s="1" t="s">
        <v>360</v>
      </c>
      <c r="C6" t="s">
        <v>361</v>
      </c>
    </row>
    <row r="7" spans="2:3">
      <c r="B7" s="1" t="s">
        <v>362</v>
      </c>
      <c r="C7" t="s">
        <v>363</v>
      </c>
    </row>
    <row r="8" spans="2:3">
      <c r="B8" s="1" t="s">
        <v>364</v>
      </c>
      <c r="C8" t="s">
        <v>365</v>
      </c>
    </row>
    <row r="9" spans="2:3">
      <c r="B9" s="1" t="s">
        <v>366</v>
      </c>
      <c r="C9" t="s">
        <v>367</v>
      </c>
    </row>
    <row r="10" spans="2:3">
      <c r="B10" s="1" t="s">
        <v>368</v>
      </c>
      <c r="C10" t="s">
        <v>369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4"/>
  <sheetViews>
    <sheetView zoomScale="125" zoomScaleNormal="125" zoomScalePageLayoutView="125" workbookViewId="0">
      <pane xSplit="1" ySplit="8" topLeftCell="I181" activePane="bottomRight" state="frozen"/>
      <selection pane="topRight" activeCell="B1" sqref="B1"/>
      <selection pane="bottomLeft" activeCell="A9" sqref="A9"/>
      <selection pane="bottomRight" activeCell="L195" activeCellId="5" sqref="B195 D195 F195 H195 J195 L195"/>
    </sheetView>
  </sheetViews>
  <sheetFormatPr baseColWidth="10" defaultColWidth="8.83203125" defaultRowHeight="15" outlineLevelCol="1"/>
  <cols>
    <col min="1" max="1" width="62.1640625" customWidth="1"/>
    <col min="2" max="2" width="14.5" customWidth="1" outlineLevel="1"/>
    <col min="3" max="3" width="17.1640625" customWidth="1" outlineLevel="1"/>
    <col min="4" max="4" width="14.5" customWidth="1" outlineLevel="1"/>
    <col min="5" max="5" width="17.1640625" customWidth="1" outlineLevel="1"/>
    <col min="6" max="6" width="14.5" customWidth="1" outlineLevel="1"/>
    <col min="7" max="7" width="17.1640625" customWidth="1" outlineLevel="1"/>
    <col min="8" max="8" width="14.5" bestFit="1" customWidth="1"/>
    <col min="9" max="9" width="17.1640625" bestFit="1" customWidth="1"/>
    <col min="10" max="10" width="14.5" customWidth="1" outlineLevel="1"/>
    <col min="11" max="11" width="9.1640625" customWidth="1" outlineLevel="1"/>
    <col min="12" max="12" width="12" customWidth="1" outlineLevel="1"/>
    <col min="13" max="14" width="11" customWidth="1" outlineLevel="1"/>
    <col min="15" max="15" width="10" customWidth="1" outlineLevel="1"/>
    <col min="16" max="17" width="11" customWidth="1" outlineLevel="1"/>
    <col min="18" max="18" width="12" customWidth="1" outlineLevel="1"/>
    <col min="19" max="19" width="11" customWidth="1" outlineLevel="1"/>
    <col min="23" max="23" width="42" customWidth="1"/>
    <col min="24" max="24" width="10.33203125" bestFit="1" customWidth="1"/>
  </cols>
  <sheetData>
    <row r="1" spans="1:19">
      <c r="A1" s="1" t="s">
        <v>0</v>
      </c>
    </row>
    <row r="2" spans="1:19">
      <c r="A2" t="s">
        <v>1</v>
      </c>
    </row>
    <row r="3" spans="1:19">
      <c r="A3" t="s">
        <v>2</v>
      </c>
    </row>
    <row r="4" spans="1:19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</row>
    <row r="5" spans="1:19">
      <c r="A5" s="44" t="s">
        <v>3</v>
      </c>
      <c r="B5" s="46" t="s">
        <v>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>
      <c r="A6" s="45"/>
      <c r="B6" s="46" t="s">
        <v>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6" t="s">
        <v>6</v>
      </c>
      <c r="O6" s="47"/>
      <c r="P6" s="46" t="s">
        <v>7</v>
      </c>
      <c r="Q6" s="47"/>
      <c r="R6" s="46" t="s">
        <v>8</v>
      </c>
      <c r="S6" s="47"/>
    </row>
    <row r="7" spans="1:19">
      <c r="A7" s="45"/>
      <c r="B7" s="46" t="s">
        <v>9</v>
      </c>
      <c r="C7" s="47"/>
      <c r="D7" s="46" t="s">
        <v>10</v>
      </c>
      <c r="E7" s="47"/>
      <c r="F7" s="46" t="s">
        <v>11</v>
      </c>
      <c r="G7" s="47"/>
      <c r="H7" s="46" t="s">
        <v>12</v>
      </c>
      <c r="I7" s="47"/>
      <c r="J7" s="46" t="s">
        <v>13</v>
      </c>
      <c r="K7" s="47"/>
      <c r="L7" s="46" t="s">
        <v>8</v>
      </c>
      <c r="M7" s="47"/>
      <c r="N7" s="44" t="s">
        <v>14</v>
      </c>
      <c r="O7" s="44" t="s">
        <v>15</v>
      </c>
      <c r="P7" s="44" t="s">
        <v>15</v>
      </c>
      <c r="Q7" s="44" t="s">
        <v>14</v>
      </c>
      <c r="R7" s="44" t="s">
        <v>14</v>
      </c>
      <c r="S7" s="44" t="s">
        <v>15</v>
      </c>
    </row>
    <row r="8" spans="1:19">
      <c r="A8" s="45"/>
      <c r="B8" s="44" t="s">
        <v>14</v>
      </c>
      <c r="C8" s="44" t="s">
        <v>15</v>
      </c>
      <c r="D8" s="44" t="s">
        <v>14</v>
      </c>
      <c r="E8" s="44" t="s">
        <v>15</v>
      </c>
      <c r="F8" s="44" t="s">
        <v>14</v>
      </c>
      <c r="G8" s="44" t="s">
        <v>15</v>
      </c>
      <c r="H8" s="44" t="s">
        <v>14</v>
      </c>
      <c r="I8" s="44" t="s">
        <v>15</v>
      </c>
      <c r="J8" s="44" t="s">
        <v>14</v>
      </c>
      <c r="K8" s="44" t="s">
        <v>15</v>
      </c>
      <c r="L8" s="44" t="s">
        <v>14</v>
      </c>
      <c r="M8" s="44" t="s">
        <v>15</v>
      </c>
      <c r="N8" s="45"/>
      <c r="O8" s="45"/>
      <c r="P8" s="45"/>
      <c r="Q8" s="45"/>
      <c r="R8" s="45"/>
      <c r="S8" s="45"/>
    </row>
    <row r="9" spans="1:19">
      <c r="A9" s="2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5" t="s">
        <v>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2" t="s">
        <v>18</v>
      </c>
      <c r="B11" s="7" t="s">
        <v>19</v>
      </c>
      <c r="C11" s="7" t="s">
        <v>19</v>
      </c>
      <c r="D11" s="7" t="s">
        <v>19</v>
      </c>
      <c r="E11" s="7" t="s">
        <v>19</v>
      </c>
      <c r="F11" s="7" t="s">
        <v>19</v>
      </c>
      <c r="G11" s="7" t="s">
        <v>19</v>
      </c>
      <c r="H11" s="7" t="s">
        <v>19</v>
      </c>
      <c r="I11" s="7" t="s">
        <v>19</v>
      </c>
      <c r="J11" s="7" t="s">
        <v>19</v>
      </c>
      <c r="K11" s="7" t="s">
        <v>19</v>
      </c>
      <c r="L11" s="4">
        <v>0</v>
      </c>
      <c r="M11" s="7" t="s">
        <v>19</v>
      </c>
      <c r="N11" s="7" t="s">
        <v>19</v>
      </c>
      <c r="O11" s="4">
        <v>5251824.5839999998</v>
      </c>
      <c r="P11" s="4">
        <v>5251824.5839999998</v>
      </c>
      <c r="Q11" s="7" t="s">
        <v>19</v>
      </c>
      <c r="R11" s="4">
        <v>5251824.5839999998</v>
      </c>
      <c r="S11" s="4">
        <v>5251824.5839999998</v>
      </c>
    </row>
    <row r="12" spans="1:19">
      <c r="A12" s="5" t="s">
        <v>20</v>
      </c>
      <c r="B12" s="8" t="s">
        <v>19</v>
      </c>
      <c r="C12" s="8" t="s">
        <v>19</v>
      </c>
      <c r="D12" s="8" t="s">
        <v>19</v>
      </c>
      <c r="E12" s="8" t="s">
        <v>19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19</v>
      </c>
      <c r="O12" s="9">
        <v>4872735.051</v>
      </c>
      <c r="P12" s="9">
        <v>4872735.051</v>
      </c>
      <c r="Q12" s="8" t="s">
        <v>19</v>
      </c>
      <c r="R12" s="9">
        <v>4872735.051</v>
      </c>
      <c r="S12" s="9">
        <v>4872735.051</v>
      </c>
    </row>
    <row r="13" spans="1:19">
      <c r="A13" s="2" t="s">
        <v>21</v>
      </c>
      <c r="B13" s="7" t="s">
        <v>19</v>
      </c>
      <c r="C13" s="7" t="s">
        <v>19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">
        <v>19</v>
      </c>
      <c r="J13" s="7" t="s">
        <v>19</v>
      </c>
      <c r="K13" s="7" t="s">
        <v>19</v>
      </c>
      <c r="L13" s="7" t="s">
        <v>19</v>
      </c>
      <c r="M13" s="7" t="s">
        <v>19</v>
      </c>
      <c r="N13" s="7" t="s">
        <v>19</v>
      </c>
      <c r="O13" s="4">
        <v>262346.21799999999</v>
      </c>
      <c r="P13" s="4">
        <v>262346.21799999999</v>
      </c>
      <c r="Q13" s="7" t="s">
        <v>19</v>
      </c>
      <c r="R13" s="4">
        <v>262346.21799999999</v>
      </c>
      <c r="S13" s="4">
        <v>262346.21799999999</v>
      </c>
    </row>
    <row r="14" spans="1:19">
      <c r="A14" s="5" t="s">
        <v>22</v>
      </c>
      <c r="B14" s="8" t="s">
        <v>19</v>
      </c>
      <c r="C14" s="8" t="s">
        <v>19</v>
      </c>
      <c r="D14" s="8" t="s">
        <v>19</v>
      </c>
      <c r="E14" s="8" t="s">
        <v>19</v>
      </c>
      <c r="F14" s="8" t="s">
        <v>19</v>
      </c>
      <c r="G14" s="8" t="s">
        <v>19</v>
      </c>
      <c r="H14" s="8" t="s">
        <v>19</v>
      </c>
      <c r="I14" s="8" t="s">
        <v>19</v>
      </c>
      <c r="J14" s="8" t="s">
        <v>19</v>
      </c>
      <c r="K14" s="8" t="s">
        <v>19</v>
      </c>
      <c r="L14" s="8" t="s">
        <v>19</v>
      </c>
      <c r="M14" s="8" t="s">
        <v>19</v>
      </c>
      <c r="N14" s="8" t="s">
        <v>19</v>
      </c>
      <c r="O14" s="9">
        <v>116743.315</v>
      </c>
      <c r="P14" s="9">
        <v>116743.315</v>
      </c>
      <c r="Q14" s="8" t="s">
        <v>19</v>
      </c>
      <c r="R14" s="9">
        <v>116743.315</v>
      </c>
      <c r="S14" s="9">
        <v>116743.315</v>
      </c>
    </row>
    <row r="15" spans="1:19">
      <c r="A15" s="2" t="s">
        <v>23</v>
      </c>
      <c r="B15" s="7" t="s">
        <v>19</v>
      </c>
      <c r="C15" s="7" t="s">
        <v>19</v>
      </c>
      <c r="D15" s="7" t="s">
        <v>19</v>
      </c>
      <c r="E15" s="7" t="s">
        <v>19</v>
      </c>
      <c r="F15" s="7" t="s">
        <v>19</v>
      </c>
      <c r="G15" s="7" t="s">
        <v>19</v>
      </c>
      <c r="H15" s="7" t="s">
        <v>19</v>
      </c>
      <c r="I15" s="7" t="s">
        <v>19</v>
      </c>
      <c r="J15" s="7" t="s">
        <v>19</v>
      </c>
      <c r="K15" s="7" t="s">
        <v>19</v>
      </c>
      <c r="L15" s="7" t="s">
        <v>19</v>
      </c>
      <c r="M15" s="7" t="s">
        <v>19</v>
      </c>
      <c r="N15" s="4">
        <v>5068029.9110000003</v>
      </c>
      <c r="O15" s="7" t="s">
        <v>19</v>
      </c>
      <c r="P15" s="7" t="s">
        <v>19</v>
      </c>
      <c r="Q15" s="4">
        <v>5068029.9110000003</v>
      </c>
      <c r="R15" s="4">
        <v>5068029.9110000003</v>
      </c>
      <c r="S15" s="4">
        <v>5068029.9110000003</v>
      </c>
    </row>
    <row r="16" spans="1:19">
      <c r="A16" s="5" t="s">
        <v>24</v>
      </c>
      <c r="B16" s="8" t="s">
        <v>19</v>
      </c>
      <c r="C16" s="8" t="s">
        <v>19</v>
      </c>
      <c r="D16" s="8" t="s">
        <v>19</v>
      </c>
      <c r="E16" s="8" t="s">
        <v>19</v>
      </c>
      <c r="F16" s="8" t="s">
        <v>19</v>
      </c>
      <c r="G16" s="8" t="s">
        <v>19</v>
      </c>
      <c r="H16" s="8" t="s">
        <v>19</v>
      </c>
      <c r="I16" s="8" t="s">
        <v>19</v>
      </c>
      <c r="J16" s="8" t="s">
        <v>19</v>
      </c>
      <c r="K16" s="8" t="s">
        <v>19</v>
      </c>
      <c r="L16" s="8" t="s">
        <v>19</v>
      </c>
      <c r="M16" s="8" t="s">
        <v>19</v>
      </c>
      <c r="N16" s="9">
        <v>4864479.6940000001</v>
      </c>
      <c r="O16" s="8" t="s">
        <v>19</v>
      </c>
      <c r="P16" s="8" t="s">
        <v>19</v>
      </c>
      <c r="Q16" s="9">
        <v>4864479.6940000001</v>
      </c>
      <c r="R16" s="9">
        <v>4864479.6940000001</v>
      </c>
      <c r="S16" s="9">
        <v>4864479.6940000001</v>
      </c>
    </row>
    <row r="17" spans="1:19">
      <c r="A17" s="2" t="s">
        <v>25</v>
      </c>
      <c r="B17" s="7" t="s">
        <v>19</v>
      </c>
      <c r="C17" s="7" t="s">
        <v>19</v>
      </c>
      <c r="D17" s="7" t="s">
        <v>19</v>
      </c>
      <c r="E17" s="7" t="s">
        <v>19</v>
      </c>
      <c r="F17" s="7" t="s">
        <v>19</v>
      </c>
      <c r="G17" s="7" t="s">
        <v>19</v>
      </c>
      <c r="H17" s="7" t="s">
        <v>19</v>
      </c>
      <c r="I17" s="7" t="s">
        <v>19</v>
      </c>
      <c r="J17" s="7" t="s">
        <v>19</v>
      </c>
      <c r="K17" s="7" t="s">
        <v>19</v>
      </c>
      <c r="L17" s="7" t="s">
        <v>19</v>
      </c>
      <c r="M17" s="7" t="s">
        <v>19</v>
      </c>
      <c r="N17" s="4">
        <v>23748.588</v>
      </c>
      <c r="O17" s="7" t="s">
        <v>19</v>
      </c>
      <c r="P17" s="7" t="s">
        <v>19</v>
      </c>
      <c r="Q17" s="4">
        <v>23748.588</v>
      </c>
      <c r="R17" s="4">
        <v>23748.588</v>
      </c>
      <c r="S17" s="4">
        <v>23748.588</v>
      </c>
    </row>
    <row r="18" spans="1:19">
      <c r="A18" s="5" t="s">
        <v>26</v>
      </c>
      <c r="B18" s="8" t="s">
        <v>19</v>
      </c>
      <c r="C18" s="8" t="s">
        <v>19</v>
      </c>
      <c r="D18" s="8" t="s">
        <v>19</v>
      </c>
      <c r="E18" s="8" t="s">
        <v>19</v>
      </c>
      <c r="F18" s="8" t="s">
        <v>19</v>
      </c>
      <c r="G18" s="8" t="s">
        <v>19</v>
      </c>
      <c r="H18" s="8" t="s">
        <v>19</v>
      </c>
      <c r="I18" s="8" t="s">
        <v>19</v>
      </c>
      <c r="J18" s="8" t="s">
        <v>19</v>
      </c>
      <c r="K18" s="8" t="s">
        <v>19</v>
      </c>
      <c r="L18" s="8" t="s">
        <v>19</v>
      </c>
      <c r="M18" s="8" t="s">
        <v>19</v>
      </c>
      <c r="N18" s="9">
        <v>179801.62899999999</v>
      </c>
      <c r="O18" s="8" t="s">
        <v>19</v>
      </c>
      <c r="P18" s="8" t="s">
        <v>19</v>
      </c>
      <c r="Q18" s="9">
        <v>179801.62899999999</v>
      </c>
      <c r="R18" s="9">
        <v>179801.62899999999</v>
      </c>
      <c r="S18" s="9">
        <v>179801.62899999999</v>
      </c>
    </row>
    <row r="19" spans="1:19">
      <c r="A19" s="2" t="s">
        <v>27</v>
      </c>
      <c r="B19" s="7" t="s">
        <v>19</v>
      </c>
      <c r="C19" s="7" t="s">
        <v>19</v>
      </c>
      <c r="D19" s="7" t="s">
        <v>19</v>
      </c>
      <c r="E19" s="7" t="s">
        <v>19</v>
      </c>
      <c r="F19" s="7" t="s">
        <v>19</v>
      </c>
      <c r="G19" s="7" t="s">
        <v>19</v>
      </c>
      <c r="H19" s="7" t="s">
        <v>19</v>
      </c>
      <c r="I19" s="7" t="s">
        <v>19</v>
      </c>
      <c r="J19" s="7" t="s">
        <v>19</v>
      </c>
      <c r="K19" s="7" t="s">
        <v>19</v>
      </c>
      <c r="L19" s="7" t="s">
        <v>19</v>
      </c>
      <c r="M19" s="7" t="s">
        <v>19</v>
      </c>
      <c r="N19" s="4">
        <v>183794.67300000001</v>
      </c>
      <c r="O19" s="7" t="s">
        <v>19</v>
      </c>
      <c r="P19" s="7" t="s">
        <v>19</v>
      </c>
      <c r="Q19" s="4">
        <v>183794.67300000001</v>
      </c>
      <c r="R19" s="4">
        <v>183794.67300000001</v>
      </c>
      <c r="S19" s="4">
        <v>183794.67300000001</v>
      </c>
    </row>
    <row r="20" spans="1:19">
      <c r="A20" s="10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>
      <c r="A21" s="2" t="s">
        <v>29</v>
      </c>
      <c r="B21" s="7" t="s">
        <v>19</v>
      </c>
      <c r="C21" s="4">
        <v>16999636.684999999</v>
      </c>
      <c r="D21" s="7" t="s">
        <v>19</v>
      </c>
      <c r="E21" s="4">
        <v>872998.09900000005</v>
      </c>
      <c r="F21" s="7" t="s">
        <v>19</v>
      </c>
      <c r="G21" s="4">
        <v>2000068.7590000001</v>
      </c>
      <c r="H21" s="7" t="s">
        <v>19</v>
      </c>
      <c r="I21" s="4">
        <v>7539267.2300000004</v>
      </c>
      <c r="J21" s="7" t="s">
        <v>19</v>
      </c>
      <c r="K21" s="4">
        <v>230677.25099999999</v>
      </c>
      <c r="L21" s="7" t="s">
        <v>19</v>
      </c>
      <c r="M21" s="4">
        <v>27642648.024</v>
      </c>
      <c r="N21" s="7" t="s">
        <v>19</v>
      </c>
      <c r="O21" s="7" t="s">
        <v>19</v>
      </c>
      <c r="P21" s="4">
        <v>27642648.024</v>
      </c>
      <c r="Q21" s="7" t="s">
        <v>19</v>
      </c>
      <c r="R21" s="4">
        <v>27642648.024</v>
      </c>
      <c r="S21" s="4">
        <v>27642648.024</v>
      </c>
    </row>
    <row r="22" spans="1:19">
      <c r="A22" s="5" t="s">
        <v>30</v>
      </c>
      <c r="B22" s="8" t="s">
        <v>19</v>
      </c>
      <c r="C22" s="9">
        <v>16992430.227000002</v>
      </c>
      <c r="D22" s="8" t="s">
        <v>19</v>
      </c>
      <c r="E22" s="9">
        <v>868931.652</v>
      </c>
      <c r="F22" s="8" t="s">
        <v>19</v>
      </c>
      <c r="G22" s="9">
        <v>11172.406000000001</v>
      </c>
      <c r="H22" s="8" t="s">
        <v>19</v>
      </c>
      <c r="I22" s="9">
        <v>5990279.8940000003</v>
      </c>
      <c r="J22" s="8" t="s">
        <v>19</v>
      </c>
      <c r="K22" s="9">
        <v>18991.136999999999</v>
      </c>
      <c r="L22" s="8" t="s">
        <v>19</v>
      </c>
      <c r="M22" s="9">
        <v>23881805.316</v>
      </c>
      <c r="N22" s="8" t="s">
        <v>19</v>
      </c>
      <c r="O22" s="8" t="s">
        <v>19</v>
      </c>
      <c r="P22" s="9">
        <v>23881805.316</v>
      </c>
      <c r="Q22" s="8" t="s">
        <v>19</v>
      </c>
      <c r="R22" s="9">
        <v>23881805.316</v>
      </c>
      <c r="S22" s="9">
        <v>23881805.316</v>
      </c>
    </row>
    <row r="23" spans="1:19">
      <c r="A23" s="2" t="s">
        <v>31</v>
      </c>
      <c r="B23" s="7" t="s">
        <v>19</v>
      </c>
      <c r="C23" s="4">
        <v>7206.4579999999996</v>
      </c>
      <c r="D23" s="7" t="s">
        <v>19</v>
      </c>
      <c r="E23" s="4">
        <v>0</v>
      </c>
      <c r="F23" s="7" t="s">
        <v>19</v>
      </c>
      <c r="G23" s="4">
        <v>0</v>
      </c>
      <c r="H23" s="7" t="s">
        <v>19</v>
      </c>
      <c r="I23" s="4">
        <v>1548987.3359999999</v>
      </c>
      <c r="J23" s="7" t="s">
        <v>19</v>
      </c>
      <c r="K23" s="4">
        <v>0</v>
      </c>
      <c r="L23" s="7" t="s">
        <v>19</v>
      </c>
      <c r="M23" s="4">
        <v>1556193.794</v>
      </c>
      <c r="N23" s="7" t="s">
        <v>19</v>
      </c>
      <c r="O23" s="7" t="s">
        <v>19</v>
      </c>
      <c r="P23" s="4">
        <v>1556193.794</v>
      </c>
      <c r="Q23" s="7" t="s">
        <v>19</v>
      </c>
      <c r="R23" s="4">
        <v>1556193.794</v>
      </c>
      <c r="S23" s="4">
        <v>1556193.794</v>
      </c>
    </row>
    <row r="24" spans="1:19">
      <c r="A24" s="5" t="s">
        <v>32</v>
      </c>
      <c r="B24" s="8" t="s">
        <v>19</v>
      </c>
      <c r="C24" s="9">
        <v>0</v>
      </c>
      <c r="D24" s="8" t="s">
        <v>19</v>
      </c>
      <c r="E24" s="9">
        <v>4066.4470000000001</v>
      </c>
      <c r="F24" s="8" t="s">
        <v>19</v>
      </c>
      <c r="G24" s="9">
        <v>1988896.3529999999</v>
      </c>
      <c r="H24" s="8" t="s">
        <v>19</v>
      </c>
      <c r="I24" s="9">
        <v>0</v>
      </c>
      <c r="J24" s="8" t="s">
        <v>19</v>
      </c>
      <c r="K24" s="9">
        <v>211686.114</v>
      </c>
      <c r="L24" s="8" t="s">
        <v>19</v>
      </c>
      <c r="M24" s="9">
        <v>2204648.9139999999</v>
      </c>
      <c r="N24" s="8" t="s">
        <v>19</v>
      </c>
      <c r="O24" s="8" t="s">
        <v>19</v>
      </c>
      <c r="P24" s="9">
        <v>2204648.9139999999</v>
      </c>
      <c r="Q24" s="8" t="s">
        <v>19</v>
      </c>
      <c r="R24" s="9">
        <v>2204648.9139999999</v>
      </c>
      <c r="S24" s="9">
        <v>2204648.9139999999</v>
      </c>
    </row>
    <row r="25" spans="1:19">
      <c r="A25" s="2" t="s">
        <v>33</v>
      </c>
      <c r="B25" s="4">
        <v>9335105.5879999995</v>
      </c>
      <c r="C25" s="7" t="s">
        <v>19</v>
      </c>
      <c r="D25" s="4">
        <v>323117.11300000001</v>
      </c>
      <c r="E25" s="7" t="s">
        <v>19</v>
      </c>
      <c r="F25" s="4">
        <v>493223.83299999998</v>
      </c>
      <c r="G25" s="7" t="s">
        <v>19</v>
      </c>
      <c r="H25" s="4">
        <v>1782354.719</v>
      </c>
      <c r="I25" s="7" t="s">
        <v>19</v>
      </c>
      <c r="J25" s="4">
        <v>66226.926000000007</v>
      </c>
      <c r="K25" s="7" t="s">
        <v>19</v>
      </c>
      <c r="L25" s="4">
        <v>12000028.179</v>
      </c>
      <c r="M25" s="7" t="s">
        <v>19</v>
      </c>
      <c r="N25" s="7" t="s">
        <v>19</v>
      </c>
      <c r="O25" s="7" t="s">
        <v>19</v>
      </c>
      <c r="P25" s="7" t="s">
        <v>19</v>
      </c>
      <c r="Q25" s="4">
        <v>12000028.179</v>
      </c>
      <c r="R25" s="4">
        <v>12000028.179</v>
      </c>
      <c r="S25" s="4">
        <v>12000028.179</v>
      </c>
    </row>
    <row r="26" spans="1:19">
      <c r="A26" s="5" t="s">
        <v>34</v>
      </c>
      <c r="B26" s="8" t="s">
        <v>19</v>
      </c>
      <c r="C26" s="8" t="s">
        <v>19</v>
      </c>
      <c r="D26" s="8" t="s">
        <v>19</v>
      </c>
      <c r="E26" s="8" t="s">
        <v>19</v>
      </c>
      <c r="F26" s="8" t="s">
        <v>19</v>
      </c>
      <c r="G26" s="8" t="s">
        <v>19</v>
      </c>
      <c r="H26" s="8" t="s">
        <v>19</v>
      </c>
      <c r="I26" s="8" t="s">
        <v>19</v>
      </c>
      <c r="J26" s="8" t="s">
        <v>19</v>
      </c>
      <c r="K26" s="8" t="s">
        <v>19</v>
      </c>
      <c r="L26" s="8" t="s">
        <v>19</v>
      </c>
      <c r="M26" s="9">
        <v>807818.62</v>
      </c>
      <c r="N26" s="8" t="s">
        <v>19</v>
      </c>
      <c r="O26" s="8" t="s">
        <v>19</v>
      </c>
      <c r="P26" s="9">
        <v>807818.62</v>
      </c>
      <c r="Q26" s="8" t="s">
        <v>19</v>
      </c>
      <c r="R26" s="9">
        <v>807818.62</v>
      </c>
      <c r="S26" s="9">
        <v>807818.62</v>
      </c>
    </row>
    <row r="27" spans="1:19">
      <c r="A27" s="2" t="s">
        <v>35</v>
      </c>
      <c r="B27" s="7" t="s">
        <v>19</v>
      </c>
      <c r="C27" s="7" t="s">
        <v>19</v>
      </c>
      <c r="D27" s="7" t="s">
        <v>19</v>
      </c>
      <c r="E27" s="7" t="s">
        <v>19</v>
      </c>
      <c r="F27" s="7" t="s">
        <v>19</v>
      </c>
      <c r="G27" s="7" t="s">
        <v>19</v>
      </c>
      <c r="H27" s="7" t="s">
        <v>19</v>
      </c>
      <c r="I27" s="7" t="s">
        <v>19</v>
      </c>
      <c r="J27" s="7" t="s">
        <v>19</v>
      </c>
      <c r="K27" s="7" t="s">
        <v>19</v>
      </c>
      <c r="L27" s="7" t="s">
        <v>19</v>
      </c>
      <c r="M27" s="4">
        <v>-173251.38699999999</v>
      </c>
      <c r="N27" s="7" t="s">
        <v>19</v>
      </c>
      <c r="O27" s="7" t="s">
        <v>19</v>
      </c>
      <c r="P27" s="4">
        <v>-173251.38699999999</v>
      </c>
      <c r="Q27" s="7" t="s">
        <v>19</v>
      </c>
      <c r="R27" s="4">
        <v>-173251.38699999999</v>
      </c>
      <c r="S27" s="4">
        <v>-173251.38699999999</v>
      </c>
    </row>
    <row r="28" spans="1:19">
      <c r="A28" s="5" t="s">
        <v>36</v>
      </c>
      <c r="B28" s="9">
        <v>7664531.0970000001</v>
      </c>
      <c r="C28" s="8" t="s">
        <v>19</v>
      </c>
      <c r="D28" s="9">
        <v>549880.98600000003</v>
      </c>
      <c r="E28" s="8" t="s">
        <v>19</v>
      </c>
      <c r="F28" s="9">
        <v>1506844.926</v>
      </c>
      <c r="G28" s="8" t="s">
        <v>19</v>
      </c>
      <c r="H28" s="9">
        <v>5756912.5109999999</v>
      </c>
      <c r="I28" s="8" t="s">
        <v>19</v>
      </c>
      <c r="J28" s="9">
        <v>164450.32500000001</v>
      </c>
      <c r="K28" s="8" t="s">
        <v>19</v>
      </c>
      <c r="L28" s="9">
        <v>16277187.078</v>
      </c>
      <c r="M28" s="8" t="s">
        <v>19</v>
      </c>
      <c r="N28" s="8" t="s">
        <v>19</v>
      </c>
      <c r="O28" s="8" t="s">
        <v>19</v>
      </c>
      <c r="P28" s="8" t="s">
        <v>19</v>
      </c>
      <c r="Q28" s="8" t="s">
        <v>19</v>
      </c>
      <c r="R28" s="9">
        <v>16277187.078</v>
      </c>
      <c r="S28" s="8" t="s">
        <v>19</v>
      </c>
    </row>
    <row r="29" spans="1:19">
      <c r="A29" s="2" t="s">
        <v>37</v>
      </c>
      <c r="B29" s="4">
        <v>1865589.0179999999</v>
      </c>
      <c r="C29" s="7" t="s">
        <v>19</v>
      </c>
      <c r="D29" s="4">
        <v>22402.324000000001</v>
      </c>
      <c r="E29" s="7" t="s">
        <v>19</v>
      </c>
      <c r="F29" s="4">
        <v>8656.9089999999997</v>
      </c>
      <c r="G29" s="7" t="s">
        <v>19</v>
      </c>
      <c r="H29" s="4">
        <v>629854.58799999999</v>
      </c>
      <c r="I29" s="7" t="s">
        <v>19</v>
      </c>
      <c r="J29" s="4">
        <v>40727.61</v>
      </c>
      <c r="K29" s="7" t="s">
        <v>19</v>
      </c>
      <c r="L29" s="4">
        <v>2567230.449</v>
      </c>
      <c r="M29" s="7" t="s">
        <v>19</v>
      </c>
      <c r="N29" s="7" t="s">
        <v>19</v>
      </c>
      <c r="O29" s="7" t="s">
        <v>19</v>
      </c>
      <c r="P29" s="7" t="s">
        <v>19</v>
      </c>
      <c r="Q29" s="7" t="s">
        <v>19</v>
      </c>
      <c r="R29" s="4">
        <v>2567230.449</v>
      </c>
      <c r="S29" s="7" t="s">
        <v>19</v>
      </c>
    </row>
    <row r="30" spans="1:19">
      <c r="A30" s="5" t="s">
        <v>38</v>
      </c>
      <c r="B30" s="9">
        <v>5798942.0789999999</v>
      </c>
      <c r="C30" s="8" t="s">
        <v>19</v>
      </c>
      <c r="D30" s="9">
        <v>527478.66200000001</v>
      </c>
      <c r="E30" s="8" t="s">
        <v>19</v>
      </c>
      <c r="F30" s="9">
        <v>1498188.017</v>
      </c>
      <c r="G30" s="8" t="s">
        <v>19</v>
      </c>
      <c r="H30" s="9">
        <v>5127057.9230000004</v>
      </c>
      <c r="I30" s="8" t="s">
        <v>19</v>
      </c>
      <c r="J30" s="9">
        <v>123722.715</v>
      </c>
      <c r="K30" s="8" t="s">
        <v>19</v>
      </c>
      <c r="L30" s="9">
        <v>13709956.629000001</v>
      </c>
      <c r="M30" s="8" t="s">
        <v>19</v>
      </c>
      <c r="N30" s="8" t="s">
        <v>19</v>
      </c>
      <c r="O30" s="8" t="s">
        <v>19</v>
      </c>
      <c r="P30" s="8" t="s">
        <v>19</v>
      </c>
      <c r="Q30" s="8" t="s">
        <v>19</v>
      </c>
      <c r="R30" s="9">
        <v>13709956.629000001</v>
      </c>
      <c r="S30" s="8" t="s">
        <v>19</v>
      </c>
    </row>
    <row r="31" spans="1:19">
      <c r="A31" s="12" t="s">
        <v>39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>
      <c r="A32" s="5" t="s">
        <v>40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>
      <c r="A33" s="2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5" t="s">
        <v>42</v>
      </c>
      <c r="B34" s="8" t="s">
        <v>19</v>
      </c>
      <c r="C34" s="9">
        <v>7664531.0970000001</v>
      </c>
      <c r="D34" s="8" t="s">
        <v>19</v>
      </c>
      <c r="E34" s="9">
        <v>549880.98600000003</v>
      </c>
      <c r="F34" s="8" t="s">
        <v>19</v>
      </c>
      <c r="G34" s="9">
        <v>1506844.926</v>
      </c>
      <c r="H34" s="8" t="s">
        <v>19</v>
      </c>
      <c r="I34" s="9">
        <v>5756912.5109999999</v>
      </c>
      <c r="J34" s="8" t="s">
        <v>19</v>
      </c>
      <c r="K34" s="9">
        <v>164450.32500000001</v>
      </c>
      <c r="L34" s="8" t="s">
        <v>19</v>
      </c>
      <c r="M34" s="9">
        <v>16277187.078</v>
      </c>
      <c r="N34" s="8" t="s">
        <v>19</v>
      </c>
      <c r="O34" s="8" t="s">
        <v>19</v>
      </c>
      <c r="P34" s="8" t="s">
        <v>19</v>
      </c>
      <c r="Q34" s="8" t="s">
        <v>19</v>
      </c>
      <c r="R34" s="8" t="s">
        <v>19</v>
      </c>
      <c r="S34" s="9">
        <v>16277187.078</v>
      </c>
    </row>
    <row r="35" spans="1:19">
      <c r="A35" s="2" t="s">
        <v>43</v>
      </c>
      <c r="B35" s="7" t="s">
        <v>19</v>
      </c>
      <c r="C35" s="4">
        <v>5798942.0789999999</v>
      </c>
      <c r="D35" s="7" t="s">
        <v>19</v>
      </c>
      <c r="E35" s="4">
        <v>527478.66200000001</v>
      </c>
      <c r="F35" s="7" t="s">
        <v>19</v>
      </c>
      <c r="G35" s="4">
        <v>1498188.017</v>
      </c>
      <c r="H35" s="7" t="s">
        <v>19</v>
      </c>
      <c r="I35" s="4">
        <v>5127057.9230000004</v>
      </c>
      <c r="J35" s="7" t="s">
        <v>19</v>
      </c>
      <c r="K35" s="4">
        <v>123722.715</v>
      </c>
      <c r="L35" s="7" t="s">
        <v>19</v>
      </c>
      <c r="M35" s="4">
        <v>13709956.629000001</v>
      </c>
      <c r="N35" s="7" t="s">
        <v>19</v>
      </c>
      <c r="O35" s="7" t="s">
        <v>19</v>
      </c>
      <c r="P35" s="7" t="s">
        <v>19</v>
      </c>
      <c r="Q35" s="7" t="s">
        <v>19</v>
      </c>
      <c r="R35" s="7" t="s">
        <v>19</v>
      </c>
      <c r="S35" s="4">
        <v>13709956.629000001</v>
      </c>
    </row>
    <row r="36" spans="1:19">
      <c r="A36" s="5" t="s">
        <v>44</v>
      </c>
      <c r="B36" s="9">
        <v>1965298.62</v>
      </c>
      <c r="C36" s="8" t="s">
        <v>19</v>
      </c>
      <c r="D36" s="9">
        <v>137149.57800000001</v>
      </c>
      <c r="E36" s="8" t="s">
        <v>19</v>
      </c>
      <c r="F36" s="9">
        <v>1486857.4110000001</v>
      </c>
      <c r="G36" s="8" t="s">
        <v>19</v>
      </c>
      <c r="H36" s="9">
        <v>858058.78799999994</v>
      </c>
      <c r="I36" s="8" t="s">
        <v>19</v>
      </c>
      <c r="J36" s="9">
        <v>95488.967999999993</v>
      </c>
      <c r="K36" s="8" t="s">
        <v>19</v>
      </c>
      <c r="L36" s="9">
        <v>4542853.3650000002</v>
      </c>
      <c r="M36" s="8" t="s">
        <v>19</v>
      </c>
      <c r="N36" s="8" t="s">
        <v>19</v>
      </c>
      <c r="O36" s="8" t="s">
        <v>19</v>
      </c>
      <c r="P36" s="8" t="s">
        <v>19</v>
      </c>
      <c r="Q36" s="8" t="s">
        <v>19</v>
      </c>
      <c r="R36" s="9">
        <v>4542853.3650000002</v>
      </c>
      <c r="S36" s="8" t="s">
        <v>19</v>
      </c>
    </row>
    <row r="37" spans="1:19">
      <c r="A37" s="2" t="s">
        <v>45</v>
      </c>
      <c r="B37" s="4">
        <v>1626675.483</v>
      </c>
      <c r="C37" s="7" t="s">
        <v>19</v>
      </c>
      <c r="D37" s="4">
        <v>110395.156</v>
      </c>
      <c r="E37" s="7" t="s">
        <v>19</v>
      </c>
      <c r="F37" s="4">
        <v>1200688.4909999999</v>
      </c>
      <c r="G37" s="7" t="s">
        <v>19</v>
      </c>
      <c r="H37" s="4">
        <v>858058.78799999994</v>
      </c>
      <c r="I37" s="7" t="s">
        <v>19</v>
      </c>
      <c r="J37" s="4">
        <v>90158.487999999998</v>
      </c>
      <c r="K37" s="7" t="s">
        <v>19</v>
      </c>
      <c r="L37" s="4">
        <v>3885976.406</v>
      </c>
      <c r="M37" s="7" t="s">
        <v>19</v>
      </c>
      <c r="N37" s="7" t="s">
        <v>19</v>
      </c>
      <c r="O37" s="7" t="s">
        <v>19</v>
      </c>
      <c r="P37" s="7" t="s">
        <v>19</v>
      </c>
      <c r="Q37" s="7" t="s">
        <v>19</v>
      </c>
      <c r="R37" s="4">
        <v>3885976.406</v>
      </c>
      <c r="S37" s="7" t="s">
        <v>19</v>
      </c>
    </row>
    <row r="38" spans="1:19">
      <c r="A38" s="5" t="s">
        <v>46</v>
      </c>
      <c r="B38" s="9">
        <v>338623.13699999999</v>
      </c>
      <c r="C38" s="8" t="s">
        <v>19</v>
      </c>
      <c r="D38" s="9">
        <v>26754.421999999999</v>
      </c>
      <c r="E38" s="8" t="s">
        <v>19</v>
      </c>
      <c r="F38" s="9">
        <v>286168.92</v>
      </c>
      <c r="G38" s="8" t="s">
        <v>19</v>
      </c>
      <c r="H38" s="9">
        <v>0</v>
      </c>
      <c r="I38" s="8" t="s">
        <v>19</v>
      </c>
      <c r="J38" s="9">
        <v>5330.48</v>
      </c>
      <c r="K38" s="8" t="s">
        <v>19</v>
      </c>
      <c r="L38" s="9">
        <v>656876.95900000003</v>
      </c>
      <c r="M38" s="8" t="s">
        <v>19</v>
      </c>
      <c r="N38" s="8" t="s">
        <v>19</v>
      </c>
      <c r="O38" s="8" t="s">
        <v>19</v>
      </c>
      <c r="P38" s="8" t="s">
        <v>19</v>
      </c>
      <c r="Q38" s="8" t="s">
        <v>19</v>
      </c>
      <c r="R38" s="9">
        <v>656876.95900000003</v>
      </c>
      <c r="S38" s="8" t="s">
        <v>19</v>
      </c>
    </row>
    <row r="39" spans="1:19">
      <c r="A39" s="2" t="s">
        <v>47</v>
      </c>
      <c r="B39" s="4">
        <v>223765.965</v>
      </c>
      <c r="C39" s="7" t="s">
        <v>19</v>
      </c>
      <c r="D39" s="4">
        <v>14366.132</v>
      </c>
      <c r="E39" s="7" t="s">
        <v>19</v>
      </c>
      <c r="F39" s="4">
        <v>275023.12099999998</v>
      </c>
      <c r="G39" s="7" t="s">
        <v>19</v>
      </c>
      <c r="H39" s="4">
        <v>0</v>
      </c>
      <c r="I39" s="7" t="s">
        <v>19</v>
      </c>
      <c r="J39" s="4">
        <v>5265.9219999999996</v>
      </c>
      <c r="K39" s="7" t="s">
        <v>19</v>
      </c>
      <c r="L39" s="4">
        <v>518421.14</v>
      </c>
      <c r="M39" s="7" t="s">
        <v>19</v>
      </c>
      <c r="N39" s="7" t="s">
        <v>19</v>
      </c>
      <c r="O39" s="7" t="s">
        <v>19</v>
      </c>
      <c r="P39" s="7" t="s">
        <v>19</v>
      </c>
      <c r="Q39" s="7" t="s">
        <v>19</v>
      </c>
      <c r="R39" s="4">
        <v>518421.14</v>
      </c>
      <c r="S39" s="7" t="s">
        <v>19</v>
      </c>
    </row>
    <row r="40" spans="1:19">
      <c r="A40" s="5" t="s">
        <v>48</v>
      </c>
      <c r="B40" s="9">
        <v>114450.664</v>
      </c>
      <c r="C40" s="8" t="s">
        <v>19</v>
      </c>
      <c r="D40" s="9">
        <v>5802.13</v>
      </c>
      <c r="E40" s="8" t="s">
        <v>19</v>
      </c>
      <c r="F40" s="9">
        <v>87931.464999999997</v>
      </c>
      <c r="G40" s="8" t="s">
        <v>19</v>
      </c>
      <c r="H40" s="9">
        <v>0</v>
      </c>
      <c r="I40" s="8" t="s">
        <v>19</v>
      </c>
      <c r="J40" s="9">
        <v>2136.3560000000002</v>
      </c>
      <c r="K40" s="8" t="s">
        <v>19</v>
      </c>
      <c r="L40" s="9">
        <v>210320.61499999999</v>
      </c>
      <c r="M40" s="8" t="s">
        <v>19</v>
      </c>
      <c r="N40" s="8" t="s">
        <v>19</v>
      </c>
      <c r="O40" s="8" t="s">
        <v>19</v>
      </c>
      <c r="P40" s="8" t="s">
        <v>19</v>
      </c>
      <c r="Q40" s="8" t="s">
        <v>19</v>
      </c>
      <c r="R40" s="9">
        <v>210320.61499999999</v>
      </c>
      <c r="S40" s="8" t="s">
        <v>19</v>
      </c>
    </row>
    <row r="41" spans="1:19">
      <c r="A41" s="2" t="s">
        <v>49</v>
      </c>
      <c r="B41" s="4">
        <v>109315.30100000001</v>
      </c>
      <c r="C41" s="7" t="s">
        <v>19</v>
      </c>
      <c r="D41" s="4">
        <v>8564.0020000000004</v>
      </c>
      <c r="E41" s="7" t="s">
        <v>19</v>
      </c>
      <c r="F41" s="4">
        <v>187091.65599999999</v>
      </c>
      <c r="G41" s="7" t="s">
        <v>19</v>
      </c>
      <c r="H41" s="4">
        <v>0</v>
      </c>
      <c r="I41" s="7" t="s">
        <v>19</v>
      </c>
      <c r="J41" s="4">
        <v>3129.5659999999998</v>
      </c>
      <c r="K41" s="7" t="s">
        <v>19</v>
      </c>
      <c r="L41" s="4">
        <v>308100.52500000002</v>
      </c>
      <c r="M41" s="7" t="s">
        <v>19</v>
      </c>
      <c r="N41" s="7" t="s">
        <v>19</v>
      </c>
      <c r="O41" s="7" t="s">
        <v>19</v>
      </c>
      <c r="P41" s="7" t="s">
        <v>19</v>
      </c>
      <c r="Q41" s="7" t="s">
        <v>19</v>
      </c>
      <c r="R41" s="4">
        <v>308100.52500000002</v>
      </c>
      <c r="S41" s="7" t="s">
        <v>19</v>
      </c>
    </row>
    <row r="42" spans="1:19">
      <c r="A42" s="5" t="s">
        <v>50</v>
      </c>
      <c r="B42" s="9">
        <v>114857.17200000001</v>
      </c>
      <c r="C42" s="8" t="s">
        <v>19</v>
      </c>
      <c r="D42" s="9">
        <v>12388.29</v>
      </c>
      <c r="E42" s="8" t="s">
        <v>19</v>
      </c>
      <c r="F42" s="9">
        <v>11145.799000000001</v>
      </c>
      <c r="G42" s="8" t="s">
        <v>19</v>
      </c>
      <c r="H42" s="9">
        <v>0</v>
      </c>
      <c r="I42" s="8" t="s">
        <v>19</v>
      </c>
      <c r="J42" s="9">
        <v>64.558000000000007</v>
      </c>
      <c r="K42" s="8" t="s">
        <v>19</v>
      </c>
      <c r="L42" s="9">
        <v>138455.81899999999</v>
      </c>
      <c r="M42" s="8" t="s">
        <v>19</v>
      </c>
      <c r="N42" s="8" t="s">
        <v>19</v>
      </c>
      <c r="O42" s="8" t="s">
        <v>19</v>
      </c>
      <c r="P42" s="8" t="s">
        <v>19</v>
      </c>
      <c r="Q42" s="8" t="s">
        <v>19</v>
      </c>
      <c r="R42" s="9">
        <v>138455.81899999999</v>
      </c>
      <c r="S42" s="8" t="s">
        <v>19</v>
      </c>
    </row>
    <row r="43" spans="1:19">
      <c r="A43" s="2" t="s">
        <v>51</v>
      </c>
      <c r="B43" s="4">
        <v>831.19100000000003</v>
      </c>
      <c r="C43" s="7" t="s">
        <v>19</v>
      </c>
      <c r="D43" s="4">
        <v>5025.8639999999996</v>
      </c>
      <c r="E43" s="7" t="s">
        <v>19</v>
      </c>
      <c r="F43" s="4">
        <v>660.91600000000005</v>
      </c>
      <c r="G43" s="7" t="s">
        <v>19</v>
      </c>
      <c r="H43" s="4">
        <v>0</v>
      </c>
      <c r="I43" s="7" t="s">
        <v>19</v>
      </c>
      <c r="J43" s="4">
        <v>0</v>
      </c>
      <c r="K43" s="7" t="s">
        <v>19</v>
      </c>
      <c r="L43" s="4">
        <v>6517.9709999999995</v>
      </c>
      <c r="M43" s="7" t="s">
        <v>19</v>
      </c>
      <c r="N43" s="7" t="s">
        <v>19</v>
      </c>
      <c r="O43" s="7" t="s">
        <v>19</v>
      </c>
      <c r="P43" s="7" t="s">
        <v>19</v>
      </c>
      <c r="Q43" s="7" t="s">
        <v>19</v>
      </c>
      <c r="R43" s="4">
        <v>6517.9709999999995</v>
      </c>
      <c r="S43" s="7" t="s">
        <v>19</v>
      </c>
    </row>
    <row r="44" spans="1:19">
      <c r="A44" s="5" t="s">
        <v>52</v>
      </c>
      <c r="B44" s="9">
        <v>114025.981</v>
      </c>
      <c r="C44" s="8" t="s">
        <v>19</v>
      </c>
      <c r="D44" s="9">
        <v>7362.4260000000004</v>
      </c>
      <c r="E44" s="8" t="s">
        <v>19</v>
      </c>
      <c r="F44" s="9">
        <v>10484.883</v>
      </c>
      <c r="G44" s="8" t="s">
        <v>19</v>
      </c>
      <c r="H44" s="9">
        <v>0</v>
      </c>
      <c r="I44" s="8" t="s">
        <v>19</v>
      </c>
      <c r="J44" s="9">
        <v>64.558000000000007</v>
      </c>
      <c r="K44" s="8" t="s">
        <v>19</v>
      </c>
      <c r="L44" s="9">
        <v>131937.848</v>
      </c>
      <c r="M44" s="8" t="s">
        <v>19</v>
      </c>
      <c r="N44" s="8" t="s">
        <v>19</v>
      </c>
      <c r="O44" s="8" t="s">
        <v>19</v>
      </c>
      <c r="P44" s="8" t="s">
        <v>19</v>
      </c>
      <c r="Q44" s="8" t="s">
        <v>19</v>
      </c>
      <c r="R44" s="9">
        <v>131937.848</v>
      </c>
      <c r="S44" s="8" t="s">
        <v>19</v>
      </c>
    </row>
    <row r="45" spans="1:19">
      <c r="A45" s="2" t="s">
        <v>53</v>
      </c>
      <c r="B45" s="4">
        <v>66412.312000000005</v>
      </c>
      <c r="C45" s="7" t="s">
        <v>19</v>
      </c>
      <c r="D45" s="4">
        <v>14980.063</v>
      </c>
      <c r="E45" s="7" t="s">
        <v>19</v>
      </c>
      <c r="F45" s="4">
        <v>11330.606</v>
      </c>
      <c r="G45" s="7" t="s">
        <v>19</v>
      </c>
      <c r="H45" s="4">
        <v>0</v>
      </c>
      <c r="I45" s="7" t="s">
        <v>19</v>
      </c>
      <c r="J45" s="4">
        <v>214.74799999999999</v>
      </c>
      <c r="K45" s="7" t="s">
        <v>19</v>
      </c>
      <c r="L45" s="4">
        <v>900756.34900000005</v>
      </c>
      <c r="M45" s="7" t="s">
        <v>19</v>
      </c>
      <c r="N45" s="7" t="s">
        <v>19</v>
      </c>
      <c r="O45" s="7" t="s">
        <v>19</v>
      </c>
      <c r="P45" s="7" t="s">
        <v>19</v>
      </c>
      <c r="Q45" s="7" t="s">
        <v>19</v>
      </c>
      <c r="R45" s="4">
        <v>900756.34900000005</v>
      </c>
      <c r="S45" s="7" t="s">
        <v>19</v>
      </c>
    </row>
    <row r="46" spans="1:19">
      <c r="A46" s="5" t="s">
        <v>54</v>
      </c>
      <c r="B46" s="8" t="s">
        <v>19</v>
      </c>
      <c r="C46" s="8" t="s">
        <v>19</v>
      </c>
      <c r="D46" s="8" t="s">
        <v>19</v>
      </c>
      <c r="E46" s="8" t="s">
        <v>19</v>
      </c>
      <c r="F46" s="8" t="s">
        <v>19</v>
      </c>
      <c r="G46" s="8" t="s">
        <v>19</v>
      </c>
      <c r="H46" s="8" t="s">
        <v>19</v>
      </c>
      <c r="I46" s="8" t="s">
        <v>19</v>
      </c>
      <c r="J46" s="8" t="s">
        <v>19</v>
      </c>
      <c r="K46" s="8" t="s">
        <v>19</v>
      </c>
      <c r="L46" s="9">
        <v>807818.62</v>
      </c>
      <c r="M46" s="8" t="s">
        <v>19</v>
      </c>
      <c r="N46" s="8" t="s">
        <v>19</v>
      </c>
      <c r="O46" s="8" t="s">
        <v>19</v>
      </c>
      <c r="P46" s="8" t="s">
        <v>19</v>
      </c>
      <c r="Q46" s="8" t="s">
        <v>19</v>
      </c>
      <c r="R46" s="9">
        <v>807818.62</v>
      </c>
      <c r="S46" s="8" t="s">
        <v>19</v>
      </c>
    </row>
    <row r="47" spans="1:19">
      <c r="A47" s="18" t="s">
        <v>55</v>
      </c>
      <c r="B47" s="7" t="s">
        <v>19</v>
      </c>
      <c r="C47" s="7" t="s">
        <v>19</v>
      </c>
      <c r="D47" s="7" t="s">
        <v>19</v>
      </c>
      <c r="E47" s="7" t="s">
        <v>19</v>
      </c>
      <c r="F47" s="7" t="s">
        <v>19</v>
      </c>
      <c r="G47" s="7" t="s">
        <v>19</v>
      </c>
      <c r="H47" s="7" t="s">
        <v>19</v>
      </c>
      <c r="I47" s="7" t="s">
        <v>19</v>
      </c>
      <c r="J47" s="7" t="s">
        <v>19</v>
      </c>
      <c r="K47" s="7" t="s">
        <v>19</v>
      </c>
      <c r="L47" s="15">
        <v>650018.85100000002</v>
      </c>
      <c r="M47" s="7" t="s">
        <v>19</v>
      </c>
      <c r="N47" s="7" t="s">
        <v>19</v>
      </c>
      <c r="O47" s="7" t="s">
        <v>19</v>
      </c>
      <c r="P47" s="7" t="s">
        <v>19</v>
      </c>
      <c r="Q47" s="7" t="s">
        <v>19</v>
      </c>
      <c r="R47" s="4">
        <v>650018.85100000002</v>
      </c>
      <c r="S47" s="7" t="s">
        <v>19</v>
      </c>
    </row>
    <row r="48" spans="1:19">
      <c r="A48" s="5" t="s">
        <v>56</v>
      </c>
      <c r="B48" s="8" t="s">
        <v>19</v>
      </c>
      <c r="C48" s="8" t="s">
        <v>19</v>
      </c>
      <c r="D48" s="8" t="s">
        <v>19</v>
      </c>
      <c r="E48" s="8" t="s">
        <v>19</v>
      </c>
      <c r="F48" s="8" t="s">
        <v>19</v>
      </c>
      <c r="G48" s="8" t="s">
        <v>19</v>
      </c>
      <c r="H48" s="8" t="s">
        <v>19</v>
      </c>
      <c r="I48" s="8" t="s">
        <v>19</v>
      </c>
      <c r="J48" s="8" t="s">
        <v>19</v>
      </c>
      <c r="K48" s="8" t="s">
        <v>19</v>
      </c>
      <c r="L48" s="9">
        <v>29261.07</v>
      </c>
      <c r="M48" s="8" t="s">
        <v>19</v>
      </c>
      <c r="N48" s="8" t="s">
        <v>19</v>
      </c>
      <c r="O48" s="8" t="s">
        <v>19</v>
      </c>
      <c r="P48" s="8" t="s">
        <v>19</v>
      </c>
      <c r="Q48" s="8" t="s">
        <v>19</v>
      </c>
      <c r="R48" s="9">
        <v>29261.07</v>
      </c>
      <c r="S48" s="8" t="s">
        <v>19</v>
      </c>
    </row>
    <row r="49" spans="1:19">
      <c r="A49" s="2" t="s">
        <v>57</v>
      </c>
      <c r="B49" s="7" t="s">
        <v>19</v>
      </c>
      <c r="C49" s="7" t="s">
        <v>19</v>
      </c>
      <c r="D49" s="7" t="s">
        <v>19</v>
      </c>
      <c r="E49" s="7" t="s">
        <v>19</v>
      </c>
      <c r="F49" s="7" t="s">
        <v>19</v>
      </c>
      <c r="G49" s="7" t="s">
        <v>19</v>
      </c>
      <c r="H49" s="7" t="s">
        <v>19</v>
      </c>
      <c r="I49" s="7" t="s">
        <v>19</v>
      </c>
      <c r="J49" s="7" t="s">
        <v>19</v>
      </c>
      <c r="K49" s="7" t="s">
        <v>19</v>
      </c>
      <c r="L49" s="4">
        <v>0</v>
      </c>
      <c r="M49" s="7" t="s">
        <v>19</v>
      </c>
      <c r="N49" s="7" t="s">
        <v>19</v>
      </c>
      <c r="O49" s="7" t="s">
        <v>19</v>
      </c>
      <c r="P49" s="7" t="s">
        <v>19</v>
      </c>
      <c r="Q49" s="7" t="s">
        <v>19</v>
      </c>
      <c r="R49" s="4">
        <v>0</v>
      </c>
      <c r="S49" s="7" t="s">
        <v>19</v>
      </c>
    </row>
    <row r="50" spans="1:19">
      <c r="A50" s="5" t="s">
        <v>58</v>
      </c>
      <c r="B50" s="8" t="s">
        <v>19</v>
      </c>
      <c r="C50" s="8" t="s">
        <v>19</v>
      </c>
      <c r="D50" s="8" t="s">
        <v>19</v>
      </c>
      <c r="E50" s="8" t="s">
        <v>19</v>
      </c>
      <c r="F50" s="8" t="s">
        <v>19</v>
      </c>
      <c r="G50" s="8" t="s">
        <v>19</v>
      </c>
      <c r="H50" s="8" t="s">
        <v>19</v>
      </c>
      <c r="I50" s="8" t="s">
        <v>19</v>
      </c>
      <c r="J50" s="8" t="s">
        <v>19</v>
      </c>
      <c r="K50" s="8" t="s">
        <v>19</v>
      </c>
      <c r="L50" s="9">
        <v>29261.07</v>
      </c>
      <c r="M50" s="8" t="s">
        <v>19</v>
      </c>
      <c r="N50" s="8" t="s">
        <v>19</v>
      </c>
      <c r="O50" s="8" t="s">
        <v>19</v>
      </c>
      <c r="P50" s="8" t="s">
        <v>19</v>
      </c>
      <c r="Q50" s="8" t="s">
        <v>19</v>
      </c>
      <c r="R50" s="9">
        <v>29261.07</v>
      </c>
      <c r="S50" s="8" t="s">
        <v>19</v>
      </c>
    </row>
    <row r="51" spans="1:19">
      <c r="A51" s="2" t="s">
        <v>59</v>
      </c>
      <c r="B51" s="7" t="s">
        <v>19</v>
      </c>
      <c r="C51" s="7" t="s">
        <v>19</v>
      </c>
      <c r="D51" s="7" t="s">
        <v>19</v>
      </c>
      <c r="E51" s="7" t="s">
        <v>19</v>
      </c>
      <c r="F51" s="7" t="s">
        <v>19</v>
      </c>
      <c r="G51" s="7" t="s">
        <v>19</v>
      </c>
      <c r="H51" s="7" t="s">
        <v>19</v>
      </c>
      <c r="I51" s="7" t="s">
        <v>19</v>
      </c>
      <c r="J51" s="7" t="s">
        <v>19</v>
      </c>
      <c r="K51" s="7" t="s">
        <v>19</v>
      </c>
      <c r="L51" s="4">
        <v>0</v>
      </c>
      <c r="M51" s="7" t="s">
        <v>19</v>
      </c>
      <c r="N51" s="7" t="s">
        <v>19</v>
      </c>
      <c r="O51" s="7" t="s">
        <v>19</v>
      </c>
      <c r="P51" s="7" t="s">
        <v>19</v>
      </c>
      <c r="Q51" s="7" t="s">
        <v>19</v>
      </c>
      <c r="R51" s="4">
        <v>0</v>
      </c>
      <c r="S51" s="7" t="s">
        <v>19</v>
      </c>
    </row>
    <row r="52" spans="1:19">
      <c r="A52" s="5" t="s">
        <v>60</v>
      </c>
      <c r="B52" s="8" t="s">
        <v>19</v>
      </c>
      <c r="C52" s="8" t="s">
        <v>19</v>
      </c>
      <c r="D52" s="8" t="s">
        <v>19</v>
      </c>
      <c r="E52" s="8" t="s">
        <v>19</v>
      </c>
      <c r="F52" s="8" t="s">
        <v>19</v>
      </c>
      <c r="G52" s="8" t="s">
        <v>19</v>
      </c>
      <c r="H52" s="8" t="s">
        <v>19</v>
      </c>
      <c r="I52" s="8" t="s">
        <v>19</v>
      </c>
      <c r="J52" s="8" t="s">
        <v>19</v>
      </c>
      <c r="K52" s="8" t="s">
        <v>19</v>
      </c>
      <c r="L52" s="9">
        <v>128538.69899999999</v>
      </c>
      <c r="M52" s="8" t="s">
        <v>19</v>
      </c>
      <c r="N52" s="8" t="s">
        <v>19</v>
      </c>
      <c r="O52" s="8" t="s">
        <v>19</v>
      </c>
      <c r="P52" s="8" t="s">
        <v>19</v>
      </c>
      <c r="Q52" s="8" t="s">
        <v>19</v>
      </c>
      <c r="R52" s="9">
        <v>128538.69899999999</v>
      </c>
      <c r="S52" s="8" t="s">
        <v>19</v>
      </c>
    </row>
    <row r="53" spans="1:19">
      <c r="A53" s="2" t="s">
        <v>61</v>
      </c>
      <c r="B53" s="4">
        <v>66412.312000000005</v>
      </c>
      <c r="C53" s="7" t="s">
        <v>19</v>
      </c>
      <c r="D53" s="4">
        <v>14980.063</v>
      </c>
      <c r="E53" s="7" t="s">
        <v>19</v>
      </c>
      <c r="F53" s="4">
        <v>11330.606</v>
      </c>
      <c r="G53" s="7" t="s">
        <v>19</v>
      </c>
      <c r="H53" s="4">
        <v>0</v>
      </c>
      <c r="I53" s="7" t="s">
        <v>19</v>
      </c>
      <c r="J53" s="4">
        <v>214.74799999999999</v>
      </c>
      <c r="K53" s="7" t="s">
        <v>19</v>
      </c>
      <c r="L53" s="4">
        <v>92937.729000000007</v>
      </c>
      <c r="M53" s="7" t="s">
        <v>19</v>
      </c>
      <c r="N53" s="7" t="s">
        <v>19</v>
      </c>
      <c r="O53" s="7" t="s">
        <v>19</v>
      </c>
      <c r="P53" s="7" t="s">
        <v>19</v>
      </c>
      <c r="Q53" s="7" t="s">
        <v>19</v>
      </c>
      <c r="R53" s="4">
        <v>92937.729000000007</v>
      </c>
      <c r="S53" s="7" t="s">
        <v>19</v>
      </c>
    </row>
    <row r="54" spans="1:19">
      <c r="A54" s="5" t="s">
        <v>62</v>
      </c>
      <c r="B54" s="9">
        <v>-5519.223</v>
      </c>
      <c r="C54" s="8" t="s">
        <v>19</v>
      </c>
      <c r="D54" s="9">
        <v>0</v>
      </c>
      <c r="E54" s="8" t="s">
        <v>19</v>
      </c>
      <c r="F54" s="9">
        <v>0</v>
      </c>
      <c r="G54" s="8" t="s">
        <v>19</v>
      </c>
      <c r="H54" s="9">
        <v>0</v>
      </c>
      <c r="I54" s="8" t="s">
        <v>19</v>
      </c>
      <c r="J54" s="9">
        <v>0</v>
      </c>
      <c r="K54" s="8" t="s">
        <v>19</v>
      </c>
      <c r="L54" s="9">
        <v>-178770.61</v>
      </c>
      <c r="M54" s="8" t="s">
        <v>19</v>
      </c>
      <c r="N54" s="8" t="s">
        <v>19</v>
      </c>
      <c r="O54" s="8" t="s">
        <v>19</v>
      </c>
      <c r="P54" s="8" t="s">
        <v>19</v>
      </c>
      <c r="Q54" s="8" t="s">
        <v>19</v>
      </c>
      <c r="R54" s="9">
        <v>-178770.61</v>
      </c>
      <c r="S54" s="8" t="s">
        <v>19</v>
      </c>
    </row>
    <row r="55" spans="1:19">
      <c r="A55" s="2" t="s">
        <v>63</v>
      </c>
      <c r="B55" s="7" t="s">
        <v>19</v>
      </c>
      <c r="C55" s="7" t="s">
        <v>19</v>
      </c>
      <c r="D55" s="7" t="s">
        <v>19</v>
      </c>
      <c r="E55" s="7" t="s">
        <v>19</v>
      </c>
      <c r="F55" s="7" t="s">
        <v>19</v>
      </c>
      <c r="G55" s="7" t="s">
        <v>19</v>
      </c>
      <c r="H55" s="7" t="s">
        <v>19</v>
      </c>
      <c r="I55" s="7" t="s">
        <v>19</v>
      </c>
      <c r="J55" s="7" t="s">
        <v>19</v>
      </c>
      <c r="K55" s="7" t="s">
        <v>19</v>
      </c>
      <c r="L55" s="4">
        <v>-173251.38699999999</v>
      </c>
      <c r="M55" s="7" t="s">
        <v>19</v>
      </c>
      <c r="N55" s="7" t="s">
        <v>19</v>
      </c>
      <c r="O55" s="7" t="s">
        <v>19</v>
      </c>
      <c r="P55" s="7" t="s">
        <v>19</v>
      </c>
      <c r="Q55" s="7" t="s">
        <v>19</v>
      </c>
      <c r="R55" s="4">
        <v>-173251.38699999999</v>
      </c>
      <c r="S55" s="7" t="s">
        <v>19</v>
      </c>
    </row>
    <row r="56" spans="1:19">
      <c r="A56" s="5" t="s">
        <v>64</v>
      </c>
      <c r="B56" s="8" t="s">
        <v>19</v>
      </c>
      <c r="C56" s="8" t="s">
        <v>19</v>
      </c>
      <c r="D56" s="8" t="s">
        <v>19</v>
      </c>
      <c r="E56" s="8" t="s">
        <v>19</v>
      </c>
      <c r="F56" s="8" t="s">
        <v>19</v>
      </c>
      <c r="G56" s="8" t="s">
        <v>19</v>
      </c>
      <c r="H56" s="8" t="s">
        <v>19</v>
      </c>
      <c r="I56" s="8" t="s">
        <v>19</v>
      </c>
      <c r="J56" s="8" t="s">
        <v>19</v>
      </c>
      <c r="K56" s="8" t="s">
        <v>19</v>
      </c>
      <c r="L56" s="9">
        <v>0</v>
      </c>
      <c r="M56" s="8" t="s">
        <v>19</v>
      </c>
      <c r="N56" s="8" t="s">
        <v>19</v>
      </c>
      <c r="O56" s="8" t="s">
        <v>19</v>
      </c>
      <c r="P56" s="8" t="s">
        <v>19</v>
      </c>
      <c r="Q56" s="8" t="s">
        <v>19</v>
      </c>
      <c r="R56" s="9">
        <v>0</v>
      </c>
      <c r="S56" s="8" t="s">
        <v>19</v>
      </c>
    </row>
    <row r="57" spans="1:19">
      <c r="A57" s="2" t="s">
        <v>65</v>
      </c>
      <c r="B57" s="7" t="s">
        <v>19</v>
      </c>
      <c r="C57" s="7" t="s">
        <v>19</v>
      </c>
      <c r="D57" s="7" t="s">
        <v>19</v>
      </c>
      <c r="E57" s="7" t="s">
        <v>19</v>
      </c>
      <c r="F57" s="7" t="s">
        <v>19</v>
      </c>
      <c r="G57" s="7" t="s">
        <v>19</v>
      </c>
      <c r="H57" s="7" t="s">
        <v>19</v>
      </c>
      <c r="I57" s="7" t="s">
        <v>19</v>
      </c>
      <c r="J57" s="7" t="s">
        <v>19</v>
      </c>
      <c r="K57" s="7" t="s">
        <v>19</v>
      </c>
      <c r="L57" s="4">
        <v>0</v>
      </c>
      <c r="M57" s="7" t="s">
        <v>19</v>
      </c>
      <c r="N57" s="7" t="s">
        <v>19</v>
      </c>
      <c r="O57" s="7" t="s">
        <v>19</v>
      </c>
      <c r="P57" s="7" t="s">
        <v>19</v>
      </c>
      <c r="Q57" s="7" t="s">
        <v>19</v>
      </c>
      <c r="R57" s="4">
        <v>0</v>
      </c>
      <c r="S57" s="7" t="s">
        <v>19</v>
      </c>
    </row>
    <row r="58" spans="1:19">
      <c r="A58" s="5" t="s">
        <v>66</v>
      </c>
      <c r="B58" s="8" t="s">
        <v>19</v>
      </c>
      <c r="C58" s="8" t="s">
        <v>19</v>
      </c>
      <c r="D58" s="8" t="s">
        <v>19</v>
      </c>
      <c r="E58" s="8" t="s">
        <v>19</v>
      </c>
      <c r="F58" s="8" t="s">
        <v>19</v>
      </c>
      <c r="G58" s="8" t="s">
        <v>19</v>
      </c>
      <c r="H58" s="8" t="s">
        <v>19</v>
      </c>
      <c r="I58" s="8" t="s">
        <v>19</v>
      </c>
      <c r="J58" s="8" t="s">
        <v>19</v>
      </c>
      <c r="K58" s="8" t="s">
        <v>19</v>
      </c>
      <c r="L58" s="9">
        <v>-173251.38699999999</v>
      </c>
      <c r="M58" s="8" t="s">
        <v>19</v>
      </c>
      <c r="N58" s="8" t="s">
        <v>19</v>
      </c>
      <c r="O58" s="8" t="s">
        <v>19</v>
      </c>
      <c r="P58" s="8" t="s">
        <v>19</v>
      </c>
      <c r="Q58" s="8" t="s">
        <v>19</v>
      </c>
      <c r="R58" s="9">
        <v>-173251.38699999999</v>
      </c>
      <c r="S58" s="8" t="s">
        <v>19</v>
      </c>
    </row>
    <row r="59" spans="1:19">
      <c r="A59" s="2" t="s">
        <v>67</v>
      </c>
      <c r="B59" s="4">
        <v>-5519.223</v>
      </c>
      <c r="C59" s="7" t="s">
        <v>19</v>
      </c>
      <c r="D59" s="4">
        <v>0</v>
      </c>
      <c r="E59" s="7" t="s">
        <v>19</v>
      </c>
      <c r="F59" s="4">
        <v>0</v>
      </c>
      <c r="G59" s="7" t="s">
        <v>19</v>
      </c>
      <c r="H59" s="4">
        <v>0</v>
      </c>
      <c r="I59" s="7" t="s">
        <v>19</v>
      </c>
      <c r="J59" s="4">
        <v>0</v>
      </c>
      <c r="K59" s="7" t="s">
        <v>19</v>
      </c>
      <c r="L59" s="4">
        <v>-5519.223</v>
      </c>
      <c r="M59" s="7" t="s">
        <v>19</v>
      </c>
      <c r="N59" s="7" t="s">
        <v>19</v>
      </c>
      <c r="O59" s="7" t="s">
        <v>19</v>
      </c>
      <c r="P59" s="7" t="s">
        <v>19</v>
      </c>
      <c r="Q59" s="7" t="s">
        <v>19</v>
      </c>
      <c r="R59" s="4">
        <v>-5519.223</v>
      </c>
      <c r="S59" s="7" t="s">
        <v>19</v>
      </c>
    </row>
    <row r="60" spans="1:19">
      <c r="A60" s="5" t="s">
        <v>68</v>
      </c>
      <c r="B60" s="9">
        <v>5638339.3880000003</v>
      </c>
      <c r="C60" s="8" t="s">
        <v>19</v>
      </c>
      <c r="D60" s="9">
        <v>397751.34499999997</v>
      </c>
      <c r="E60" s="8" t="s">
        <v>19</v>
      </c>
      <c r="F60" s="9">
        <v>8656.9089999999997</v>
      </c>
      <c r="G60" s="8" t="s">
        <v>19</v>
      </c>
      <c r="H60" s="9">
        <v>1421077.66</v>
      </c>
      <c r="I60" s="8" t="s">
        <v>19</v>
      </c>
      <c r="J60" s="9">
        <v>68746.608999999997</v>
      </c>
      <c r="K60" s="8" t="s">
        <v>19</v>
      </c>
      <c r="L60" s="9">
        <v>7534571.9110000003</v>
      </c>
      <c r="M60" s="8" t="s">
        <v>19</v>
      </c>
      <c r="N60" s="8" t="s">
        <v>19</v>
      </c>
      <c r="O60" s="8" t="s">
        <v>19</v>
      </c>
      <c r="P60" s="8" t="s">
        <v>19</v>
      </c>
      <c r="Q60" s="8" t="s">
        <v>19</v>
      </c>
      <c r="R60" s="9">
        <v>7534571.9110000003</v>
      </c>
      <c r="S60" s="8" t="s">
        <v>19</v>
      </c>
    </row>
    <row r="61" spans="1:19">
      <c r="A61" s="2" t="s">
        <v>69</v>
      </c>
      <c r="B61" s="7" t="s">
        <v>19</v>
      </c>
      <c r="C61" s="7" t="s">
        <v>19</v>
      </c>
      <c r="D61" s="7" t="s">
        <v>19</v>
      </c>
      <c r="E61" s="7" t="s">
        <v>19</v>
      </c>
      <c r="F61" s="7" t="s">
        <v>19</v>
      </c>
      <c r="G61" s="7" t="s">
        <v>19</v>
      </c>
      <c r="H61" s="4">
        <v>3477776.0630000001</v>
      </c>
      <c r="I61" s="7" t="s">
        <v>19</v>
      </c>
      <c r="J61" s="7" t="s">
        <v>19</v>
      </c>
      <c r="K61" s="7" t="s">
        <v>19</v>
      </c>
      <c r="L61" s="4">
        <v>3477776.0630000001</v>
      </c>
      <c r="M61" s="7" t="s">
        <v>19</v>
      </c>
      <c r="N61" s="7" t="s">
        <v>19</v>
      </c>
      <c r="O61" s="7" t="s">
        <v>19</v>
      </c>
      <c r="P61" s="7" t="s">
        <v>19</v>
      </c>
      <c r="Q61" s="7" t="s">
        <v>19</v>
      </c>
      <c r="R61" s="4">
        <v>3477776.0630000001</v>
      </c>
      <c r="S61" s="7" t="s">
        <v>19</v>
      </c>
    </row>
    <row r="62" spans="1:19">
      <c r="A62" s="5" t="s">
        <v>70</v>
      </c>
      <c r="B62" s="9">
        <v>1865589.0179999999</v>
      </c>
      <c r="C62" s="8" t="s">
        <v>19</v>
      </c>
      <c r="D62" s="9">
        <v>22402.324000000001</v>
      </c>
      <c r="E62" s="8" t="s">
        <v>19</v>
      </c>
      <c r="F62" s="9">
        <v>8656.9089999999997</v>
      </c>
      <c r="G62" s="8" t="s">
        <v>19</v>
      </c>
      <c r="H62" s="9">
        <v>438279.11700000003</v>
      </c>
      <c r="I62" s="8" t="s">
        <v>19</v>
      </c>
      <c r="J62" s="9">
        <v>40727.61</v>
      </c>
      <c r="K62" s="8" t="s">
        <v>19</v>
      </c>
      <c r="L62" s="9">
        <v>2375654.9780000001</v>
      </c>
      <c r="M62" s="8" t="s">
        <v>19</v>
      </c>
      <c r="N62" s="8" t="s">
        <v>19</v>
      </c>
      <c r="O62" s="8" t="s">
        <v>19</v>
      </c>
      <c r="P62" s="8" t="s">
        <v>19</v>
      </c>
      <c r="Q62" s="8" t="s">
        <v>19</v>
      </c>
      <c r="R62" s="9">
        <v>2375654.9780000001</v>
      </c>
      <c r="S62" s="8" t="s">
        <v>19</v>
      </c>
    </row>
    <row r="63" spans="1:19">
      <c r="A63" s="2" t="s">
        <v>71</v>
      </c>
      <c r="B63" s="4">
        <v>0</v>
      </c>
      <c r="C63" s="7" t="s">
        <v>19</v>
      </c>
      <c r="D63" s="4">
        <v>0</v>
      </c>
      <c r="E63" s="7" t="s">
        <v>19</v>
      </c>
      <c r="F63" s="4">
        <v>0</v>
      </c>
      <c r="G63" s="7" t="s">
        <v>19</v>
      </c>
      <c r="H63" s="4">
        <v>191575.47099999999</v>
      </c>
      <c r="I63" s="7" t="s">
        <v>19</v>
      </c>
      <c r="J63" s="4">
        <v>0</v>
      </c>
      <c r="K63" s="7" t="s">
        <v>19</v>
      </c>
      <c r="L63" s="4">
        <v>191575.47099999999</v>
      </c>
      <c r="M63" s="7" t="s">
        <v>19</v>
      </c>
      <c r="N63" s="7" t="s">
        <v>19</v>
      </c>
      <c r="O63" s="7" t="s">
        <v>19</v>
      </c>
      <c r="P63" s="7" t="s">
        <v>19</v>
      </c>
      <c r="Q63" s="7" t="s">
        <v>19</v>
      </c>
      <c r="R63" s="4">
        <v>191575.47099999999</v>
      </c>
      <c r="S63" s="7" t="s">
        <v>19</v>
      </c>
    </row>
    <row r="64" spans="1:19">
      <c r="A64" s="5" t="s">
        <v>72</v>
      </c>
      <c r="B64" s="9">
        <v>3772750.37</v>
      </c>
      <c r="C64" s="8" t="s">
        <v>19</v>
      </c>
      <c r="D64" s="9">
        <v>375349.02100000001</v>
      </c>
      <c r="E64" s="8" t="s">
        <v>19</v>
      </c>
      <c r="F64" s="9">
        <v>0</v>
      </c>
      <c r="G64" s="8" t="s">
        <v>19</v>
      </c>
      <c r="H64" s="9">
        <v>982798.54299999995</v>
      </c>
      <c r="I64" s="8" t="s">
        <v>19</v>
      </c>
      <c r="J64" s="9">
        <v>28018.999</v>
      </c>
      <c r="K64" s="8" t="s">
        <v>19</v>
      </c>
      <c r="L64" s="9">
        <v>5158916.9330000002</v>
      </c>
      <c r="M64" s="8" t="s">
        <v>19</v>
      </c>
      <c r="N64" s="8" t="s">
        <v>19</v>
      </c>
      <c r="O64" s="8" t="s">
        <v>19</v>
      </c>
      <c r="P64" s="8" t="s">
        <v>19</v>
      </c>
      <c r="Q64" s="8" t="s">
        <v>19</v>
      </c>
      <c r="R64" s="9">
        <v>5158916.9330000002</v>
      </c>
      <c r="S64" s="8" t="s">
        <v>19</v>
      </c>
    </row>
    <row r="65" spans="1:24">
      <c r="A65" s="2" t="s">
        <v>73</v>
      </c>
      <c r="B65" s="7" t="s">
        <v>19</v>
      </c>
      <c r="C65" s="7" t="s">
        <v>19</v>
      </c>
      <c r="D65" s="7" t="s">
        <v>19</v>
      </c>
      <c r="E65" s="7" t="s">
        <v>19</v>
      </c>
      <c r="F65" s="7" t="s">
        <v>19</v>
      </c>
      <c r="G65" s="7" t="s">
        <v>19</v>
      </c>
      <c r="H65" s="4">
        <v>3286200.5920000002</v>
      </c>
      <c r="I65" s="7" t="s">
        <v>19</v>
      </c>
      <c r="J65" s="7" t="s">
        <v>19</v>
      </c>
      <c r="K65" s="7" t="s">
        <v>19</v>
      </c>
      <c r="L65" s="4">
        <v>3286200.5920000002</v>
      </c>
      <c r="M65" s="7" t="s">
        <v>19</v>
      </c>
      <c r="N65" s="7" t="s">
        <v>19</v>
      </c>
      <c r="O65" s="7" t="s">
        <v>19</v>
      </c>
      <c r="P65" s="7" t="s">
        <v>19</v>
      </c>
      <c r="Q65" s="7" t="s">
        <v>19</v>
      </c>
      <c r="R65" s="4">
        <v>3286200.5920000002</v>
      </c>
      <c r="S65" s="7" t="s">
        <v>19</v>
      </c>
    </row>
    <row r="66" spans="1:24">
      <c r="A66" s="5" t="s">
        <v>74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24">
      <c r="A67" s="2" t="s">
        <v>75</v>
      </c>
      <c r="B67" s="7" t="s">
        <v>19</v>
      </c>
      <c r="C67" s="7" t="s">
        <v>19</v>
      </c>
      <c r="D67" s="7" t="s">
        <v>19</v>
      </c>
      <c r="E67" s="7" t="s">
        <v>19</v>
      </c>
      <c r="F67" s="7" t="s">
        <v>19</v>
      </c>
      <c r="G67" s="7" t="s">
        <v>19</v>
      </c>
      <c r="H67" s="7" t="s">
        <v>19</v>
      </c>
      <c r="I67" s="7" t="s">
        <v>19</v>
      </c>
      <c r="J67" s="7" t="s">
        <v>19</v>
      </c>
      <c r="K67" s="7" t="s">
        <v>19</v>
      </c>
      <c r="L67" s="7" t="s">
        <v>19</v>
      </c>
      <c r="M67" s="7" t="s">
        <v>19</v>
      </c>
      <c r="N67" s="7" t="s">
        <v>19</v>
      </c>
      <c r="O67" s="4">
        <v>183794.67300000001</v>
      </c>
      <c r="P67" s="7" t="s">
        <v>19</v>
      </c>
      <c r="Q67" s="7" t="s">
        <v>19</v>
      </c>
      <c r="R67" s="7" t="s">
        <v>19</v>
      </c>
      <c r="S67" s="4">
        <v>183794.67300000001</v>
      </c>
    </row>
    <row r="68" spans="1:24">
      <c r="A68" s="5" t="s">
        <v>68</v>
      </c>
      <c r="B68" s="8" t="s">
        <v>19</v>
      </c>
      <c r="C68" s="9">
        <v>5638339.3880000003</v>
      </c>
      <c r="D68" s="8" t="s">
        <v>19</v>
      </c>
      <c r="E68" s="9">
        <v>397751.34499999997</v>
      </c>
      <c r="F68" s="8" t="s">
        <v>19</v>
      </c>
      <c r="G68" s="9">
        <v>8656.9089999999997</v>
      </c>
      <c r="H68" s="8" t="s">
        <v>19</v>
      </c>
      <c r="I68" s="9">
        <v>1421077.66</v>
      </c>
      <c r="J68" s="8" t="s">
        <v>19</v>
      </c>
      <c r="K68" s="9">
        <v>68746.608999999997</v>
      </c>
      <c r="L68" s="8" t="s">
        <v>19</v>
      </c>
      <c r="M68" s="9">
        <v>7534571.9110000003</v>
      </c>
      <c r="N68" s="8" t="s">
        <v>19</v>
      </c>
      <c r="O68" s="8" t="s">
        <v>19</v>
      </c>
      <c r="P68" s="8" t="s">
        <v>19</v>
      </c>
      <c r="Q68" s="8" t="s">
        <v>19</v>
      </c>
      <c r="R68" s="8" t="s">
        <v>19</v>
      </c>
      <c r="S68" s="9">
        <v>7534571.9110000003</v>
      </c>
      <c r="W68" s="17" t="str">
        <f>A68</f>
        <v xml:space="preserve">                B.2b - Excedente bruto de operación</v>
      </c>
      <c r="X68" s="16">
        <f>I68</f>
        <v>1421077.66</v>
      </c>
    </row>
    <row r="69" spans="1:24">
      <c r="A69" s="2" t="s">
        <v>69</v>
      </c>
      <c r="B69" s="7" t="s">
        <v>19</v>
      </c>
      <c r="C69" s="7" t="s">
        <v>19</v>
      </c>
      <c r="D69" s="7" t="s">
        <v>19</v>
      </c>
      <c r="E69" s="7" t="s">
        <v>19</v>
      </c>
      <c r="F69" s="7" t="s">
        <v>19</v>
      </c>
      <c r="G69" s="7" t="s">
        <v>19</v>
      </c>
      <c r="H69" s="7" t="s">
        <v>19</v>
      </c>
      <c r="I69" s="4">
        <v>3477776.0630000001</v>
      </c>
      <c r="J69" s="7" t="s">
        <v>19</v>
      </c>
      <c r="K69" s="7" t="s">
        <v>19</v>
      </c>
      <c r="L69" s="7" t="s">
        <v>19</v>
      </c>
      <c r="M69" s="4">
        <v>3477776.0630000001</v>
      </c>
      <c r="N69" s="7" t="s">
        <v>19</v>
      </c>
      <c r="O69" s="7" t="s">
        <v>19</v>
      </c>
      <c r="P69" s="7" t="s">
        <v>19</v>
      </c>
      <c r="Q69" s="7" t="s">
        <v>19</v>
      </c>
      <c r="R69" s="7" t="s">
        <v>19</v>
      </c>
      <c r="S69" s="4">
        <v>3477776.0630000001</v>
      </c>
      <c r="W69" s="17" t="str">
        <f>A69</f>
        <v xml:space="preserve">                B.3b - Ingreso mixto bruto</v>
      </c>
      <c r="X69" s="16">
        <f>I69</f>
        <v>3477776.0630000001</v>
      </c>
    </row>
    <row r="70" spans="1:24">
      <c r="A70" s="5" t="s">
        <v>72</v>
      </c>
      <c r="B70" s="8" t="s">
        <v>19</v>
      </c>
      <c r="C70" s="9">
        <v>3772750.37</v>
      </c>
      <c r="D70" s="8" t="s">
        <v>19</v>
      </c>
      <c r="E70" s="9">
        <v>375349.02100000001</v>
      </c>
      <c r="F70" s="8" t="s">
        <v>19</v>
      </c>
      <c r="G70" s="9">
        <v>0</v>
      </c>
      <c r="H70" s="8" t="s">
        <v>19</v>
      </c>
      <c r="I70" s="9">
        <v>982798.54299999995</v>
      </c>
      <c r="J70" s="8" t="s">
        <v>19</v>
      </c>
      <c r="K70" s="9">
        <v>28018.999</v>
      </c>
      <c r="L70" s="8" t="s">
        <v>19</v>
      </c>
      <c r="M70" s="9">
        <v>5158916.9330000002</v>
      </c>
      <c r="N70" s="8" t="s">
        <v>19</v>
      </c>
      <c r="O70" s="8" t="s">
        <v>19</v>
      </c>
      <c r="P70" s="8" t="s">
        <v>19</v>
      </c>
      <c r="Q70" s="8" t="s">
        <v>19</v>
      </c>
      <c r="R70" s="8" t="s">
        <v>19</v>
      </c>
      <c r="S70" s="9">
        <v>5158916.9330000002</v>
      </c>
      <c r="W70" s="17" t="str">
        <f>A72</f>
        <v xml:space="preserve">                D.1 - Remuneración de los asalariados</v>
      </c>
      <c r="X70" s="16">
        <f>I72</f>
        <v>4554169.7620000001</v>
      </c>
    </row>
    <row r="71" spans="1:24">
      <c r="A71" s="2" t="s">
        <v>73</v>
      </c>
      <c r="B71" s="7" t="s">
        <v>19</v>
      </c>
      <c r="C71" s="7" t="s">
        <v>19</v>
      </c>
      <c r="D71" s="7" t="s">
        <v>19</v>
      </c>
      <c r="E71" s="7" t="s">
        <v>19</v>
      </c>
      <c r="F71" s="7" t="s">
        <v>19</v>
      </c>
      <c r="G71" s="7" t="s">
        <v>19</v>
      </c>
      <c r="H71" s="7" t="s">
        <v>19</v>
      </c>
      <c r="I71" s="4">
        <v>3286200.5920000002</v>
      </c>
      <c r="J71" s="7" t="s">
        <v>19</v>
      </c>
      <c r="K71" s="7" t="s">
        <v>19</v>
      </c>
      <c r="L71" s="7" t="s">
        <v>19</v>
      </c>
      <c r="M71" s="4">
        <v>3286200.5920000002</v>
      </c>
      <c r="N71" s="7" t="s">
        <v>19</v>
      </c>
      <c r="O71" s="7" t="s">
        <v>19</v>
      </c>
      <c r="P71" s="7" t="s">
        <v>19</v>
      </c>
      <c r="Q71" s="7" t="s">
        <v>19</v>
      </c>
      <c r="R71" s="7" t="s">
        <v>19</v>
      </c>
      <c r="S71" s="4">
        <v>3286200.5920000002</v>
      </c>
      <c r="W71" s="17" t="str">
        <f>A96</f>
        <v xml:space="preserve">                D.4 - Renta de la propiedad</v>
      </c>
      <c r="X71" s="16">
        <f>I96-H96</f>
        <v>2593021.14</v>
      </c>
    </row>
    <row r="72" spans="1:24">
      <c r="A72" s="14" t="s">
        <v>44</v>
      </c>
      <c r="B72" s="8" t="s">
        <v>19</v>
      </c>
      <c r="C72" s="8" t="s">
        <v>19</v>
      </c>
      <c r="D72" s="8" t="s">
        <v>19</v>
      </c>
      <c r="E72" s="8" t="s">
        <v>19</v>
      </c>
      <c r="F72" s="8" t="s">
        <v>19</v>
      </c>
      <c r="G72" s="8" t="s">
        <v>19</v>
      </c>
      <c r="H72" s="8" t="s">
        <v>19</v>
      </c>
      <c r="I72" s="9">
        <v>4554169.7620000001</v>
      </c>
      <c r="J72" s="8" t="s">
        <v>19</v>
      </c>
      <c r="K72" s="8" t="s">
        <v>19</v>
      </c>
      <c r="L72" s="8" t="s">
        <v>19</v>
      </c>
      <c r="M72" s="9">
        <v>4554169.7620000001</v>
      </c>
      <c r="N72" s="9">
        <v>11316.397000000001</v>
      </c>
      <c r="O72" s="8" t="s">
        <v>19</v>
      </c>
      <c r="P72" s="8" t="s">
        <v>19</v>
      </c>
      <c r="Q72" s="8" t="s">
        <v>19</v>
      </c>
      <c r="R72" s="9">
        <v>11316.397000000001</v>
      </c>
      <c r="S72" s="9">
        <v>4554169.7620000001</v>
      </c>
      <c r="W72" s="17" t="str">
        <f>A110</f>
        <v xml:space="preserve">                B.5b - Saldo de Ingresos primarios bruto / Ingreso nacional bruto</v>
      </c>
      <c r="X72" s="16">
        <f>SUM(X68:X71)</f>
        <v>12046044.625</v>
      </c>
    </row>
    <row r="73" spans="1:24">
      <c r="A73" s="2" t="s">
        <v>45</v>
      </c>
      <c r="B73" s="7" t="s">
        <v>19</v>
      </c>
      <c r="C73" s="7" t="s">
        <v>19</v>
      </c>
      <c r="D73" s="7" t="s">
        <v>19</v>
      </c>
      <c r="E73" s="7" t="s">
        <v>19</v>
      </c>
      <c r="F73" s="7" t="s">
        <v>19</v>
      </c>
      <c r="G73" s="7" t="s">
        <v>19</v>
      </c>
      <c r="H73" s="7" t="s">
        <v>19</v>
      </c>
      <c r="I73" s="4">
        <v>3897292.8029999998</v>
      </c>
      <c r="J73" s="7" t="s">
        <v>19</v>
      </c>
      <c r="K73" s="7" t="s">
        <v>19</v>
      </c>
      <c r="L73" s="7" t="s">
        <v>19</v>
      </c>
      <c r="M73" s="4">
        <v>3897292.8029999998</v>
      </c>
      <c r="N73" s="4">
        <v>11316.397000000001</v>
      </c>
      <c r="O73" s="7" t="s">
        <v>19</v>
      </c>
      <c r="P73" s="7" t="s">
        <v>19</v>
      </c>
      <c r="Q73" s="7" t="s">
        <v>19</v>
      </c>
      <c r="R73" s="4">
        <v>11316.397000000001</v>
      </c>
      <c r="S73" s="4">
        <v>3897292.8029999998</v>
      </c>
    </row>
    <row r="74" spans="1:24">
      <c r="A74" s="5" t="s">
        <v>46</v>
      </c>
      <c r="B74" s="8" t="s">
        <v>19</v>
      </c>
      <c r="C74" s="8" t="s">
        <v>19</v>
      </c>
      <c r="D74" s="8" t="s">
        <v>19</v>
      </c>
      <c r="E74" s="8" t="s">
        <v>19</v>
      </c>
      <c r="F74" s="8" t="s">
        <v>19</v>
      </c>
      <c r="G74" s="8" t="s">
        <v>19</v>
      </c>
      <c r="H74" s="8" t="s">
        <v>19</v>
      </c>
      <c r="I74" s="9">
        <v>656876.95900000003</v>
      </c>
      <c r="J74" s="8" t="s">
        <v>19</v>
      </c>
      <c r="K74" s="8" t="s">
        <v>19</v>
      </c>
      <c r="L74" s="8" t="s">
        <v>19</v>
      </c>
      <c r="M74" s="9">
        <v>656876.95900000003</v>
      </c>
      <c r="N74" s="8" t="s">
        <v>19</v>
      </c>
      <c r="O74" s="8" t="s">
        <v>19</v>
      </c>
      <c r="P74" s="8" t="s">
        <v>19</v>
      </c>
      <c r="Q74" s="8" t="s">
        <v>19</v>
      </c>
      <c r="R74" s="8" t="s">
        <v>19</v>
      </c>
      <c r="S74" s="9">
        <v>656876.95900000003</v>
      </c>
      <c r="W74" t="str">
        <f>A115</f>
        <v xml:space="preserve">                D.5 - Impuestos corrientes sobre el ingreso, la riqueza, etc.</v>
      </c>
      <c r="X74" s="16">
        <f>-H115</f>
        <v>-556965.67099999997</v>
      </c>
    </row>
    <row r="75" spans="1:24">
      <c r="A75" s="2" t="s">
        <v>47</v>
      </c>
      <c r="B75" s="7" t="s">
        <v>19</v>
      </c>
      <c r="C75" s="7" t="s">
        <v>19</v>
      </c>
      <c r="D75" s="7" t="s">
        <v>19</v>
      </c>
      <c r="E75" s="7" t="s">
        <v>19</v>
      </c>
      <c r="F75" s="7" t="s">
        <v>19</v>
      </c>
      <c r="G75" s="7" t="s">
        <v>19</v>
      </c>
      <c r="H75" s="7" t="s">
        <v>19</v>
      </c>
      <c r="I75" s="4">
        <v>518421.14</v>
      </c>
      <c r="J75" s="7" t="s">
        <v>19</v>
      </c>
      <c r="K75" s="7" t="s">
        <v>19</v>
      </c>
      <c r="L75" s="7" t="s">
        <v>19</v>
      </c>
      <c r="M75" s="4">
        <v>518421.14</v>
      </c>
      <c r="N75" s="7" t="s">
        <v>19</v>
      </c>
      <c r="O75" s="7" t="s">
        <v>19</v>
      </c>
      <c r="P75" s="7" t="s">
        <v>19</v>
      </c>
      <c r="Q75" s="7" t="s">
        <v>19</v>
      </c>
      <c r="R75" s="7" t="s">
        <v>19</v>
      </c>
      <c r="S75" s="4">
        <v>518421.14</v>
      </c>
      <c r="W75" t="str">
        <f>A118</f>
        <v xml:space="preserve">                    D.61 - Contribuciones sociales netas</v>
      </c>
      <c r="X75" s="16">
        <f>-H118</f>
        <v>-717763.554</v>
      </c>
    </row>
    <row r="76" spans="1:24">
      <c r="A76" s="5" t="s">
        <v>48</v>
      </c>
      <c r="B76" s="8" t="s">
        <v>19</v>
      </c>
      <c r="C76" s="8" t="s">
        <v>19</v>
      </c>
      <c r="D76" s="8" t="s">
        <v>19</v>
      </c>
      <c r="E76" s="8" t="s">
        <v>19</v>
      </c>
      <c r="F76" s="8" t="s">
        <v>19</v>
      </c>
      <c r="G76" s="8" t="s">
        <v>19</v>
      </c>
      <c r="H76" s="8" t="s">
        <v>19</v>
      </c>
      <c r="I76" s="9">
        <v>210320.61499999999</v>
      </c>
      <c r="J76" s="8" t="s">
        <v>19</v>
      </c>
      <c r="K76" s="8" t="s">
        <v>19</v>
      </c>
      <c r="L76" s="8" t="s">
        <v>19</v>
      </c>
      <c r="M76" s="9">
        <v>210320.61499999999</v>
      </c>
      <c r="N76" s="8" t="s">
        <v>19</v>
      </c>
      <c r="O76" s="8" t="s">
        <v>19</v>
      </c>
      <c r="P76" s="8" t="s">
        <v>19</v>
      </c>
      <c r="Q76" s="8" t="s">
        <v>19</v>
      </c>
      <c r="R76" s="8" t="s">
        <v>19</v>
      </c>
      <c r="S76" s="9">
        <v>210320.61499999999</v>
      </c>
      <c r="W76" t="str">
        <f>A132</f>
        <v xml:space="preserve">                    D.62 - Prestaciones sociales distintas a las prestaciones sociales en especie</v>
      </c>
      <c r="X76" s="16">
        <f>I132</f>
        <v>558754.90800000005</v>
      </c>
    </row>
    <row r="77" spans="1:24">
      <c r="A77" s="2" t="s">
        <v>49</v>
      </c>
      <c r="B77" s="7" t="s">
        <v>19</v>
      </c>
      <c r="C77" s="7" t="s">
        <v>19</v>
      </c>
      <c r="D77" s="7" t="s">
        <v>19</v>
      </c>
      <c r="E77" s="7" t="s">
        <v>19</v>
      </c>
      <c r="F77" s="7" t="s">
        <v>19</v>
      </c>
      <c r="G77" s="7" t="s">
        <v>19</v>
      </c>
      <c r="H77" s="7" t="s">
        <v>19</v>
      </c>
      <c r="I77" s="4">
        <v>308100.52500000002</v>
      </c>
      <c r="J77" s="7" t="s">
        <v>19</v>
      </c>
      <c r="K77" s="7" t="s">
        <v>19</v>
      </c>
      <c r="L77" s="7" t="s">
        <v>19</v>
      </c>
      <c r="M77" s="4">
        <v>308100.52500000002</v>
      </c>
      <c r="N77" s="7" t="s">
        <v>19</v>
      </c>
      <c r="O77" s="7" t="s">
        <v>19</v>
      </c>
      <c r="P77" s="7" t="s">
        <v>19</v>
      </c>
      <c r="Q77" s="7" t="s">
        <v>19</v>
      </c>
      <c r="R77" s="7" t="s">
        <v>19</v>
      </c>
      <c r="S77" s="4">
        <v>308100.52500000002</v>
      </c>
      <c r="W77" t="str">
        <f>A140</f>
        <v xml:space="preserve">                D.7 - Otras transferencias corrientes</v>
      </c>
      <c r="X77" s="16">
        <f>I140-H140</f>
        <v>1098516.3929999999</v>
      </c>
    </row>
    <row r="78" spans="1:24">
      <c r="A78" s="5" t="s">
        <v>50</v>
      </c>
      <c r="B78" s="8" t="s">
        <v>19</v>
      </c>
      <c r="C78" s="8" t="s">
        <v>19</v>
      </c>
      <c r="D78" s="8" t="s">
        <v>19</v>
      </c>
      <c r="E78" s="8" t="s">
        <v>19</v>
      </c>
      <c r="F78" s="8" t="s">
        <v>19</v>
      </c>
      <c r="G78" s="8" t="s">
        <v>19</v>
      </c>
      <c r="H78" s="8" t="s">
        <v>19</v>
      </c>
      <c r="I78" s="9">
        <v>138455.81899999999</v>
      </c>
      <c r="J78" s="8" t="s">
        <v>19</v>
      </c>
      <c r="K78" s="8" t="s">
        <v>19</v>
      </c>
      <c r="L78" s="8" t="s">
        <v>19</v>
      </c>
      <c r="M78" s="9">
        <v>138455.81899999999</v>
      </c>
      <c r="N78" s="8" t="s">
        <v>19</v>
      </c>
      <c r="O78" s="8" t="s">
        <v>19</v>
      </c>
      <c r="P78" s="8" t="s">
        <v>19</v>
      </c>
      <c r="Q78" s="8" t="s">
        <v>19</v>
      </c>
      <c r="R78" s="8" t="s">
        <v>19</v>
      </c>
      <c r="S78" s="9">
        <v>138455.81899999999</v>
      </c>
      <c r="W78" t="str">
        <f>A156</f>
        <v xml:space="preserve">            B.6b - Ingreso disponible bruto</v>
      </c>
      <c r="X78" s="16">
        <f>SUM(X72:X77)</f>
        <v>12428586.700999999</v>
      </c>
    </row>
    <row r="79" spans="1:24">
      <c r="A79" s="2" t="s">
        <v>51</v>
      </c>
      <c r="B79" s="7" t="s">
        <v>19</v>
      </c>
      <c r="C79" s="7" t="s">
        <v>19</v>
      </c>
      <c r="D79" s="7" t="s">
        <v>19</v>
      </c>
      <c r="E79" s="7" t="s">
        <v>19</v>
      </c>
      <c r="F79" s="7" t="s">
        <v>19</v>
      </c>
      <c r="G79" s="7" t="s">
        <v>19</v>
      </c>
      <c r="H79" s="7" t="s">
        <v>19</v>
      </c>
      <c r="I79" s="4">
        <v>6517.9709999999995</v>
      </c>
      <c r="J79" s="7" t="s">
        <v>19</v>
      </c>
      <c r="K79" s="7" t="s">
        <v>19</v>
      </c>
      <c r="L79" s="7" t="s">
        <v>19</v>
      </c>
      <c r="M79" s="4">
        <v>6517.9709999999995</v>
      </c>
      <c r="N79" s="7" t="s">
        <v>19</v>
      </c>
      <c r="O79" s="7" t="s">
        <v>19</v>
      </c>
      <c r="P79" s="7" t="s">
        <v>19</v>
      </c>
      <c r="Q79" s="7" t="s">
        <v>19</v>
      </c>
      <c r="R79" s="7" t="s">
        <v>19</v>
      </c>
      <c r="S79" s="4">
        <v>6517.9709999999995</v>
      </c>
    </row>
    <row r="80" spans="1:24">
      <c r="A80" s="5" t="s">
        <v>52</v>
      </c>
      <c r="B80" s="8" t="s">
        <v>19</v>
      </c>
      <c r="C80" s="8" t="s">
        <v>19</v>
      </c>
      <c r="D80" s="8" t="s">
        <v>19</v>
      </c>
      <c r="E80" s="8" t="s">
        <v>19</v>
      </c>
      <c r="F80" s="8" t="s">
        <v>19</v>
      </c>
      <c r="G80" s="8" t="s">
        <v>19</v>
      </c>
      <c r="H80" s="8" t="s">
        <v>19</v>
      </c>
      <c r="I80" s="9">
        <v>131937.848</v>
      </c>
      <c r="J80" s="8" t="s">
        <v>19</v>
      </c>
      <c r="K80" s="8" t="s">
        <v>19</v>
      </c>
      <c r="L80" s="8" t="s">
        <v>19</v>
      </c>
      <c r="M80" s="9">
        <v>131937.848</v>
      </c>
      <c r="N80" s="8" t="s">
        <v>19</v>
      </c>
      <c r="O80" s="8" t="s">
        <v>19</v>
      </c>
      <c r="P80" s="8" t="s">
        <v>19</v>
      </c>
      <c r="Q80" s="8" t="s">
        <v>19</v>
      </c>
      <c r="R80" s="8" t="s">
        <v>19</v>
      </c>
      <c r="S80" s="9">
        <v>131937.848</v>
      </c>
    </row>
    <row r="81" spans="1:19">
      <c r="A81" s="2" t="s">
        <v>53</v>
      </c>
      <c r="B81" s="7" t="s">
        <v>19</v>
      </c>
      <c r="C81" s="7" t="s">
        <v>19</v>
      </c>
      <c r="D81" s="7" t="s">
        <v>19</v>
      </c>
      <c r="E81" s="7" t="s">
        <v>19</v>
      </c>
      <c r="F81" s="7" t="s">
        <v>19</v>
      </c>
      <c r="G81" s="4">
        <v>900756.34900000005</v>
      </c>
      <c r="H81" s="7" t="s">
        <v>19</v>
      </c>
      <c r="I81" s="7" t="s">
        <v>19</v>
      </c>
      <c r="J81" s="7" t="s">
        <v>19</v>
      </c>
      <c r="K81" s="7" t="s">
        <v>19</v>
      </c>
      <c r="L81" s="7" t="s">
        <v>19</v>
      </c>
      <c r="M81" s="4">
        <v>900756.34900000005</v>
      </c>
      <c r="N81" s="7" t="s">
        <v>19</v>
      </c>
      <c r="O81" s="7" t="s">
        <v>19</v>
      </c>
      <c r="P81" s="7" t="s">
        <v>19</v>
      </c>
      <c r="Q81" s="7" t="s">
        <v>19</v>
      </c>
      <c r="R81" s="7" t="s">
        <v>19</v>
      </c>
      <c r="S81" s="4">
        <v>900756.34900000005</v>
      </c>
    </row>
    <row r="82" spans="1:19">
      <c r="A82" s="5" t="s">
        <v>54</v>
      </c>
      <c r="B82" s="8" t="s">
        <v>19</v>
      </c>
      <c r="C82" s="8" t="s">
        <v>19</v>
      </c>
      <c r="D82" s="8" t="s">
        <v>19</v>
      </c>
      <c r="E82" s="8" t="s">
        <v>19</v>
      </c>
      <c r="F82" s="8" t="s">
        <v>19</v>
      </c>
      <c r="G82" s="9">
        <v>807818.62</v>
      </c>
      <c r="H82" s="8" t="s">
        <v>19</v>
      </c>
      <c r="I82" s="8" t="s">
        <v>19</v>
      </c>
      <c r="J82" s="8" t="s">
        <v>19</v>
      </c>
      <c r="K82" s="8" t="s">
        <v>19</v>
      </c>
      <c r="L82" s="8" t="s">
        <v>19</v>
      </c>
      <c r="M82" s="9">
        <v>807818.62</v>
      </c>
      <c r="N82" s="8" t="s">
        <v>19</v>
      </c>
      <c r="O82" s="8" t="s">
        <v>19</v>
      </c>
      <c r="P82" s="8" t="s">
        <v>19</v>
      </c>
      <c r="Q82" s="8" t="s">
        <v>19</v>
      </c>
      <c r="R82" s="8" t="s">
        <v>19</v>
      </c>
      <c r="S82" s="9">
        <v>807818.62</v>
      </c>
    </row>
    <row r="83" spans="1:19">
      <c r="A83" s="2" t="s">
        <v>55</v>
      </c>
      <c r="B83" s="7" t="s">
        <v>19</v>
      </c>
      <c r="C83" s="7" t="s">
        <v>19</v>
      </c>
      <c r="D83" s="7" t="s">
        <v>19</v>
      </c>
      <c r="E83" s="7" t="s">
        <v>19</v>
      </c>
      <c r="F83" s="7" t="s">
        <v>19</v>
      </c>
      <c r="G83" s="4">
        <v>650018.85100000002</v>
      </c>
      <c r="H83" s="7" t="s">
        <v>19</v>
      </c>
      <c r="I83" s="7" t="s">
        <v>19</v>
      </c>
      <c r="J83" s="7" t="s">
        <v>19</v>
      </c>
      <c r="K83" s="7" t="s">
        <v>19</v>
      </c>
      <c r="L83" s="7" t="s">
        <v>19</v>
      </c>
      <c r="M83" s="4">
        <v>650018.85100000002</v>
      </c>
      <c r="N83" s="7" t="s">
        <v>19</v>
      </c>
      <c r="O83" s="7" t="s">
        <v>19</v>
      </c>
      <c r="P83" s="7" t="s">
        <v>19</v>
      </c>
      <c r="Q83" s="7" t="s">
        <v>19</v>
      </c>
      <c r="R83" s="7" t="s">
        <v>19</v>
      </c>
      <c r="S83" s="4">
        <v>650018.85100000002</v>
      </c>
    </row>
    <row r="84" spans="1:19">
      <c r="A84" s="5" t="s">
        <v>56</v>
      </c>
      <c r="B84" s="8" t="s">
        <v>19</v>
      </c>
      <c r="C84" s="8" t="s">
        <v>19</v>
      </c>
      <c r="D84" s="8" t="s">
        <v>19</v>
      </c>
      <c r="E84" s="8" t="s">
        <v>19</v>
      </c>
      <c r="F84" s="8" t="s">
        <v>19</v>
      </c>
      <c r="G84" s="9">
        <v>29261.07</v>
      </c>
      <c r="H84" s="8" t="s">
        <v>19</v>
      </c>
      <c r="I84" s="8" t="s">
        <v>19</v>
      </c>
      <c r="J84" s="8" t="s">
        <v>19</v>
      </c>
      <c r="K84" s="8" t="s">
        <v>19</v>
      </c>
      <c r="L84" s="8" t="s">
        <v>19</v>
      </c>
      <c r="M84" s="9">
        <v>29261.07</v>
      </c>
      <c r="N84" s="8" t="s">
        <v>19</v>
      </c>
      <c r="O84" s="8" t="s">
        <v>19</v>
      </c>
      <c r="P84" s="8" t="s">
        <v>19</v>
      </c>
      <c r="Q84" s="8" t="s">
        <v>19</v>
      </c>
      <c r="R84" s="8" t="s">
        <v>19</v>
      </c>
      <c r="S84" s="9">
        <v>29261.07</v>
      </c>
    </row>
    <row r="85" spans="1:19">
      <c r="A85" s="2" t="s">
        <v>57</v>
      </c>
      <c r="B85" s="7" t="s">
        <v>19</v>
      </c>
      <c r="C85" s="7" t="s">
        <v>19</v>
      </c>
      <c r="D85" s="7" t="s">
        <v>19</v>
      </c>
      <c r="E85" s="7" t="s">
        <v>19</v>
      </c>
      <c r="F85" s="7" t="s">
        <v>19</v>
      </c>
      <c r="G85" s="4">
        <v>0</v>
      </c>
      <c r="H85" s="7" t="s">
        <v>19</v>
      </c>
      <c r="I85" s="7" t="s">
        <v>19</v>
      </c>
      <c r="J85" s="7" t="s">
        <v>19</v>
      </c>
      <c r="K85" s="7" t="s">
        <v>19</v>
      </c>
      <c r="L85" s="7" t="s">
        <v>19</v>
      </c>
      <c r="M85" s="4">
        <v>0</v>
      </c>
      <c r="N85" s="7" t="s">
        <v>19</v>
      </c>
      <c r="O85" s="7" t="s">
        <v>19</v>
      </c>
      <c r="P85" s="7" t="s">
        <v>19</v>
      </c>
      <c r="Q85" s="7" t="s">
        <v>19</v>
      </c>
      <c r="R85" s="7" t="s">
        <v>19</v>
      </c>
      <c r="S85" s="4">
        <v>0</v>
      </c>
    </row>
    <row r="86" spans="1:19">
      <c r="A86" s="5" t="s">
        <v>58</v>
      </c>
      <c r="B86" s="8" t="s">
        <v>19</v>
      </c>
      <c r="C86" s="8" t="s">
        <v>19</v>
      </c>
      <c r="D86" s="8" t="s">
        <v>19</v>
      </c>
      <c r="E86" s="8" t="s">
        <v>19</v>
      </c>
      <c r="F86" s="8" t="s">
        <v>19</v>
      </c>
      <c r="G86" s="9">
        <v>29261.07</v>
      </c>
      <c r="H86" s="8" t="s">
        <v>19</v>
      </c>
      <c r="I86" s="8" t="s">
        <v>19</v>
      </c>
      <c r="J86" s="8" t="s">
        <v>19</v>
      </c>
      <c r="K86" s="8" t="s">
        <v>19</v>
      </c>
      <c r="L86" s="8" t="s">
        <v>19</v>
      </c>
      <c r="M86" s="9">
        <v>29261.07</v>
      </c>
      <c r="N86" s="8" t="s">
        <v>19</v>
      </c>
      <c r="O86" s="8" t="s">
        <v>19</v>
      </c>
      <c r="P86" s="8" t="s">
        <v>19</v>
      </c>
      <c r="Q86" s="8" t="s">
        <v>19</v>
      </c>
      <c r="R86" s="8" t="s">
        <v>19</v>
      </c>
      <c r="S86" s="9">
        <v>29261.07</v>
      </c>
    </row>
    <row r="87" spans="1:19">
      <c r="A87" s="2" t="s">
        <v>59</v>
      </c>
      <c r="B87" s="7" t="s">
        <v>19</v>
      </c>
      <c r="C87" s="7" t="s">
        <v>19</v>
      </c>
      <c r="D87" s="7" t="s">
        <v>19</v>
      </c>
      <c r="E87" s="7" t="s">
        <v>19</v>
      </c>
      <c r="F87" s="7" t="s">
        <v>19</v>
      </c>
      <c r="G87" s="4">
        <v>0</v>
      </c>
      <c r="H87" s="7" t="s">
        <v>19</v>
      </c>
      <c r="I87" s="7" t="s">
        <v>19</v>
      </c>
      <c r="J87" s="7" t="s">
        <v>19</v>
      </c>
      <c r="K87" s="7" t="s">
        <v>19</v>
      </c>
      <c r="L87" s="7" t="s">
        <v>19</v>
      </c>
      <c r="M87" s="4">
        <v>0</v>
      </c>
      <c r="N87" s="7" t="s">
        <v>19</v>
      </c>
      <c r="O87" s="7" t="s">
        <v>19</v>
      </c>
      <c r="P87" s="7" t="s">
        <v>19</v>
      </c>
      <c r="Q87" s="7" t="s">
        <v>19</v>
      </c>
      <c r="R87" s="7" t="s">
        <v>19</v>
      </c>
      <c r="S87" s="4">
        <v>0</v>
      </c>
    </row>
    <row r="88" spans="1:19">
      <c r="A88" s="5" t="s">
        <v>60</v>
      </c>
      <c r="B88" s="8" t="s">
        <v>19</v>
      </c>
      <c r="C88" s="8" t="s">
        <v>19</v>
      </c>
      <c r="D88" s="8" t="s">
        <v>19</v>
      </c>
      <c r="E88" s="8" t="s">
        <v>19</v>
      </c>
      <c r="F88" s="8" t="s">
        <v>19</v>
      </c>
      <c r="G88" s="9">
        <v>128538.69899999999</v>
      </c>
      <c r="H88" s="8" t="s">
        <v>19</v>
      </c>
      <c r="I88" s="8" t="s">
        <v>19</v>
      </c>
      <c r="J88" s="8" t="s">
        <v>19</v>
      </c>
      <c r="K88" s="8" t="s">
        <v>19</v>
      </c>
      <c r="L88" s="8" t="s">
        <v>19</v>
      </c>
      <c r="M88" s="9">
        <v>128538.69899999999</v>
      </c>
      <c r="N88" s="8" t="s">
        <v>19</v>
      </c>
      <c r="O88" s="8" t="s">
        <v>19</v>
      </c>
      <c r="P88" s="8" t="s">
        <v>19</v>
      </c>
      <c r="Q88" s="8" t="s">
        <v>19</v>
      </c>
      <c r="R88" s="8" t="s">
        <v>19</v>
      </c>
      <c r="S88" s="9">
        <v>128538.69899999999</v>
      </c>
    </row>
    <row r="89" spans="1:19">
      <c r="A89" s="2" t="s">
        <v>61</v>
      </c>
      <c r="B89" s="7" t="s">
        <v>19</v>
      </c>
      <c r="C89" s="7" t="s">
        <v>19</v>
      </c>
      <c r="D89" s="7" t="s">
        <v>19</v>
      </c>
      <c r="E89" s="7" t="s">
        <v>19</v>
      </c>
      <c r="F89" s="7" t="s">
        <v>19</v>
      </c>
      <c r="G89" s="4">
        <v>92937.729000000007</v>
      </c>
      <c r="H89" s="7" t="s">
        <v>19</v>
      </c>
      <c r="I89" s="7" t="s">
        <v>19</v>
      </c>
      <c r="J89" s="7" t="s">
        <v>19</v>
      </c>
      <c r="K89" s="7" t="s">
        <v>19</v>
      </c>
      <c r="L89" s="7" t="s">
        <v>19</v>
      </c>
      <c r="M89" s="4">
        <v>92937.729000000007</v>
      </c>
      <c r="N89" s="7" t="s">
        <v>19</v>
      </c>
      <c r="O89" s="7" t="s">
        <v>19</v>
      </c>
      <c r="P89" s="7" t="s">
        <v>19</v>
      </c>
      <c r="Q89" s="7" t="s">
        <v>19</v>
      </c>
      <c r="R89" s="7" t="s">
        <v>19</v>
      </c>
      <c r="S89" s="4">
        <v>92937.729000000007</v>
      </c>
    </row>
    <row r="90" spans="1:19">
      <c r="A90" s="5" t="s">
        <v>62</v>
      </c>
      <c r="B90" s="8" t="s">
        <v>19</v>
      </c>
      <c r="C90" s="8" t="s">
        <v>19</v>
      </c>
      <c r="D90" s="8" t="s">
        <v>19</v>
      </c>
      <c r="E90" s="8" t="s">
        <v>19</v>
      </c>
      <c r="F90" s="8" t="s">
        <v>19</v>
      </c>
      <c r="G90" s="9">
        <v>-178770.61</v>
      </c>
      <c r="H90" s="8" t="s">
        <v>19</v>
      </c>
      <c r="I90" s="8" t="s">
        <v>19</v>
      </c>
      <c r="J90" s="8" t="s">
        <v>19</v>
      </c>
      <c r="K90" s="8" t="s">
        <v>19</v>
      </c>
      <c r="L90" s="8" t="s">
        <v>19</v>
      </c>
      <c r="M90" s="9">
        <v>-178770.61</v>
      </c>
      <c r="N90" s="8" t="s">
        <v>19</v>
      </c>
      <c r="O90" s="8" t="s">
        <v>19</v>
      </c>
      <c r="P90" s="8" t="s">
        <v>19</v>
      </c>
      <c r="Q90" s="8" t="s">
        <v>19</v>
      </c>
      <c r="R90" s="8" t="s">
        <v>19</v>
      </c>
      <c r="S90" s="9">
        <v>-178770.61</v>
      </c>
    </row>
    <row r="91" spans="1:19">
      <c r="A91" s="2" t="s">
        <v>63</v>
      </c>
      <c r="B91" s="7" t="s">
        <v>19</v>
      </c>
      <c r="C91" s="7" t="s">
        <v>19</v>
      </c>
      <c r="D91" s="7" t="s">
        <v>19</v>
      </c>
      <c r="E91" s="7" t="s">
        <v>19</v>
      </c>
      <c r="F91" s="7" t="s">
        <v>19</v>
      </c>
      <c r="G91" s="4">
        <v>-173251.38699999999</v>
      </c>
      <c r="H91" s="7" t="s">
        <v>19</v>
      </c>
      <c r="I91" s="7" t="s">
        <v>19</v>
      </c>
      <c r="J91" s="7" t="s">
        <v>19</v>
      </c>
      <c r="K91" s="7" t="s">
        <v>19</v>
      </c>
      <c r="L91" s="7" t="s">
        <v>19</v>
      </c>
      <c r="M91" s="4">
        <v>-173251.38699999999</v>
      </c>
      <c r="N91" s="7" t="s">
        <v>19</v>
      </c>
      <c r="O91" s="7" t="s">
        <v>19</v>
      </c>
      <c r="P91" s="7" t="s">
        <v>19</v>
      </c>
      <c r="Q91" s="7" t="s">
        <v>19</v>
      </c>
      <c r="R91" s="7" t="s">
        <v>19</v>
      </c>
      <c r="S91" s="4">
        <v>-173251.38699999999</v>
      </c>
    </row>
    <row r="92" spans="1:19">
      <c r="A92" s="5" t="s">
        <v>64</v>
      </c>
      <c r="B92" s="8" t="s">
        <v>19</v>
      </c>
      <c r="C92" s="8" t="s">
        <v>19</v>
      </c>
      <c r="D92" s="8" t="s">
        <v>19</v>
      </c>
      <c r="E92" s="8" t="s">
        <v>19</v>
      </c>
      <c r="F92" s="8" t="s">
        <v>19</v>
      </c>
      <c r="G92" s="9">
        <v>0</v>
      </c>
      <c r="H92" s="8" t="s">
        <v>19</v>
      </c>
      <c r="I92" s="8" t="s">
        <v>19</v>
      </c>
      <c r="J92" s="8" t="s">
        <v>19</v>
      </c>
      <c r="K92" s="8" t="s">
        <v>19</v>
      </c>
      <c r="L92" s="8" t="s">
        <v>19</v>
      </c>
      <c r="M92" s="9">
        <v>0</v>
      </c>
      <c r="N92" s="8" t="s">
        <v>19</v>
      </c>
      <c r="O92" s="8" t="s">
        <v>19</v>
      </c>
      <c r="P92" s="8" t="s">
        <v>19</v>
      </c>
      <c r="Q92" s="8" t="s">
        <v>19</v>
      </c>
      <c r="R92" s="8" t="s">
        <v>19</v>
      </c>
      <c r="S92" s="9">
        <v>0</v>
      </c>
    </row>
    <row r="93" spans="1:19">
      <c r="A93" s="2" t="s">
        <v>65</v>
      </c>
      <c r="B93" s="7" t="s">
        <v>19</v>
      </c>
      <c r="C93" s="7" t="s">
        <v>19</v>
      </c>
      <c r="D93" s="7" t="s">
        <v>19</v>
      </c>
      <c r="E93" s="7" t="s">
        <v>19</v>
      </c>
      <c r="F93" s="7" t="s">
        <v>19</v>
      </c>
      <c r="G93" s="4">
        <v>0</v>
      </c>
      <c r="H93" s="7" t="s">
        <v>19</v>
      </c>
      <c r="I93" s="7" t="s">
        <v>19</v>
      </c>
      <c r="J93" s="7" t="s">
        <v>19</v>
      </c>
      <c r="K93" s="7" t="s">
        <v>19</v>
      </c>
      <c r="L93" s="7" t="s">
        <v>19</v>
      </c>
      <c r="M93" s="4">
        <v>0</v>
      </c>
      <c r="N93" s="7" t="s">
        <v>19</v>
      </c>
      <c r="O93" s="7" t="s">
        <v>19</v>
      </c>
      <c r="P93" s="7" t="s">
        <v>19</v>
      </c>
      <c r="Q93" s="7" t="s">
        <v>19</v>
      </c>
      <c r="R93" s="7" t="s">
        <v>19</v>
      </c>
      <c r="S93" s="4">
        <v>0</v>
      </c>
    </row>
    <row r="94" spans="1:19">
      <c r="A94" s="5" t="s">
        <v>66</v>
      </c>
      <c r="B94" s="8" t="s">
        <v>19</v>
      </c>
      <c r="C94" s="8" t="s">
        <v>19</v>
      </c>
      <c r="D94" s="8" t="s">
        <v>19</v>
      </c>
      <c r="E94" s="8" t="s">
        <v>19</v>
      </c>
      <c r="F94" s="8" t="s">
        <v>19</v>
      </c>
      <c r="G94" s="9">
        <v>-173251.38699999999</v>
      </c>
      <c r="H94" s="8" t="s">
        <v>19</v>
      </c>
      <c r="I94" s="8" t="s">
        <v>19</v>
      </c>
      <c r="J94" s="8" t="s">
        <v>19</v>
      </c>
      <c r="K94" s="8" t="s">
        <v>19</v>
      </c>
      <c r="L94" s="8" t="s">
        <v>19</v>
      </c>
      <c r="M94" s="9">
        <v>-173251.38699999999</v>
      </c>
      <c r="N94" s="8" t="s">
        <v>19</v>
      </c>
      <c r="O94" s="8" t="s">
        <v>19</v>
      </c>
      <c r="P94" s="8" t="s">
        <v>19</v>
      </c>
      <c r="Q94" s="8" t="s">
        <v>19</v>
      </c>
      <c r="R94" s="8" t="s">
        <v>19</v>
      </c>
      <c r="S94" s="9">
        <v>-173251.38699999999</v>
      </c>
    </row>
    <row r="95" spans="1:19">
      <c r="A95" s="2" t="s">
        <v>67</v>
      </c>
      <c r="B95" s="7" t="s">
        <v>19</v>
      </c>
      <c r="C95" s="7" t="s">
        <v>19</v>
      </c>
      <c r="D95" s="7" t="s">
        <v>19</v>
      </c>
      <c r="E95" s="7" t="s">
        <v>19</v>
      </c>
      <c r="F95" s="7" t="s">
        <v>19</v>
      </c>
      <c r="G95" s="4">
        <v>-5519.223</v>
      </c>
      <c r="H95" s="7" t="s">
        <v>19</v>
      </c>
      <c r="I95" s="7" t="s">
        <v>19</v>
      </c>
      <c r="J95" s="7" t="s">
        <v>19</v>
      </c>
      <c r="K95" s="7" t="s">
        <v>19</v>
      </c>
      <c r="L95" s="7" t="s">
        <v>19</v>
      </c>
      <c r="M95" s="4">
        <v>-5519.223</v>
      </c>
      <c r="N95" s="7" t="s">
        <v>19</v>
      </c>
      <c r="O95" s="7" t="s">
        <v>19</v>
      </c>
      <c r="P95" s="7" t="s">
        <v>19</v>
      </c>
      <c r="Q95" s="7" t="s">
        <v>19</v>
      </c>
      <c r="R95" s="7" t="s">
        <v>19</v>
      </c>
      <c r="S95" s="4">
        <v>-5519.223</v>
      </c>
    </row>
    <row r="96" spans="1:19">
      <c r="A96" s="5" t="s">
        <v>76</v>
      </c>
      <c r="B96" s="9">
        <v>4061114.3169999998</v>
      </c>
      <c r="C96" s="9">
        <v>283303.20500000002</v>
      </c>
      <c r="D96" s="9">
        <v>484384.79499999998</v>
      </c>
      <c r="E96" s="9">
        <v>642581.946</v>
      </c>
      <c r="F96" s="9">
        <v>361533.44199999998</v>
      </c>
      <c r="G96" s="9">
        <v>903134.70299999998</v>
      </c>
      <c r="H96" s="9">
        <v>33117.525000000001</v>
      </c>
      <c r="I96" s="9">
        <v>2626138.665</v>
      </c>
      <c r="J96" s="9">
        <v>0</v>
      </c>
      <c r="K96" s="9">
        <v>130.80199999999999</v>
      </c>
      <c r="L96" s="9">
        <v>4940150.0789999999</v>
      </c>
      <c r="M96" s="9">
        <v>4455289.3210000005</v>
      </c>
      <c r="N96" s="9">
        <v>130064.45299999999</v>
      </c>
      <c r="O96" s="9">
        <v>614925.20900000003</v>
      </c>
      <c r="P96" s="8" t="s">
        <v>19</v>
      </c>
      <c r="Q96" s="8" t="s">
        <v>19</v>
      </c>
      <c r="R96" s="9">
        <v>5070214.5319999997</v>
      </c>
      <c r="S96" s="9">
        <v>5070214.53</v>
      </c>
    </row>
    <row r="97" spans="1:19">
      <c r="A97" s="2" t="s">
        <v>77</v>
      </c>
      <c r="B97" s="4">
        <v>560167.223</v>
      </c>
      <c r="C97" s="4">
        <v>215989.34299999999</v>
      </c>
      <c r="D97" s="4">
        <v>324598.85200000001</v>
      </c>
      <c r="E97" s="4">
        <v>641440.25899999996</v>
      </c>
      <c r="F97" s="4">
        <v>361304.06599999999</v>
      </c>
      <c r="G97" s="4">
        <v>41010.464999999997</v>
      </c>
      <c r="H97" s="4">
        <v>18573.712</v>
      </c>
      <c r="I97" s="4">
        <v>145653.842</v>
      </c>
      <c r="J97" s="4">
        <v>0</v>
      </c>
      <c r="K97" s="4">
        <v>0</v>
      </c>
      <c r="L97" s="4">
        <v>1264643.8529999999</v>
      </c>
      <c r="M97" s="4">
        <v>1044093.909</v>
      </c>
      <c r="N97" s="4">
        <v>25127.755000000001</v>
      </c>
      <c r="O97" s="4">
        <v>245677.698</v>
      </c>
      <c r="P97" s="7" t="s">
        <v>19</v>
      </c>
      <c r="Q97" s="7" t="s">
        <v>19</v>
      </c>
      <c r="R97" s="4">
        <v>1289771.608</v>
      </c>
      <c r="S97" s="4">
        <v>1289771.6070000001</v>
      </c>
    </row>
    <row r="98" spans="1:19">
      <c r="A98" s="5" t="s">
        <v>78</v>
      </c>
      <c r="B98" s="9">
        <v>2366556.4470000002</v>
      </c>
      <c r="C98" s="9">
        <v>0</v>
      </c>
      <c r="D98" s="9">
        <v>7173.5349999999999</v>
      </c>
      <c r="E98" s="9">
        <v>1121.299</v>
      </c>
      <c r="F98" s="9">
        <v>0</v>
      </c>
      <c r="G98" s="9">
        <v>1082.4359999999999</v>
      </c>
      <c r="H98" s="9">
        <v>0</v>
      </c>
      <c r="I98" s="9">
        <v>2272063.6460000002</v>
      </c>
      <c r="J98" s="9">
        <v>0</v>
      </c>
      <c r="K98" s="9">
        <v>130.80199999999999</v>
      </c>
      <c r="L98" s="9">
        <v>2373729.9819999998</v>
      </c>
      <c r="M98" s="9">
        <v>2274398.1830000002</v>
      </c>
      <c r="N98" s="9">
        <v>53803.451999999997</v>
      </c>
      <c r="O98" s="9">
        <v>153135.25099999999</v>
      </c>
      <c r="P98" s="8" t="s">
        <v>19</v>
      </c>
      <c r="Q98" s="8" t="s">
        <v>19</v>
      </c>
      <c r="R98" s="9">
        <v>2427533.4339999999</v>
      </c>
      <c r="S98" s="9">
        <v>2427533.4339999999</v>
      </c>
    </row>
    <row r="99" spans="1:19">
      <c r="A99" s="2" t="s">
        <v>79</v>
      </c>
      <c r="B99" s="4">
        <v>2235934.139</v>
      </c>
      <c r="C99" s="4">
        <v>0</v>
      </c>
      <c r="D99" s="4">
        <v>7173.5349999999999</v>
      </c>
      <c r="E99" s="4">
        <v>1121.299</v>
      </c>
      <c r="F99" s="4">
        <v>0</v>
      </c>
      <c r="G99" s="4">
        <v>0</v>
      </c>
      <c r="H99" s="4">
        <v>0</v>
      </c>
      <c r="I99" s="4">
        <v>2142523.7740000002</v>
      </c>
      <c r="J99" s="4">
        <v>0</v>
      </c>
      <c r="K99" s="4">
        <v>130.80199999999999</v>
      </c>
      <c r="L99" s="4">
        <v>2243107.6740000001</v>
      </c>
      <c r="M99" s="4">
        <v>2143775.875</v>
      </c>
      <c r="N99" s="4">
        <v>53803.451999999997</v>
      </c>
      <c r="O99" s="4">
        <v>153135.25099999999</v>
      </c>
      <c r="P99" s="7" t="s">
        <v>19</v>
      </c>
      <c r="Q99" s="7" t="s">
        <v>19</v>
      </c>
      <c r="R99" s="4">
        <v>2296911.1260000002</v>
      </c>
      <c r="S99" s="4">
        <v>2296911.1260000002</v>
      </c>
    </row>
    <row r="100" spans="1:19">
      <c r="A100" s="5" t="s">
        <v>80</v>
      </c>
      <c r="B100" s="9">
        <v>130622.308</v>
      </c>
      <c r="C100" s="9">
        <v>0</v>
      </c>
      <c r="D100" s="9">
        <v>0</v>
      </c>
      <c r="E100" s="9">
        <v>0</v>
      </c>
      <c r="F100" s="9">
        <v>0</v>
      </c>
      <c r="G100" s="9">
        <v>1082.4359999999999</v>
      </c>
      <c r="H100" s="9">
        <v>0</v>
      </c>
      <c r="I100" s="9">
        <v>129539.872</v>
      </c>
      <c r="J100" s="9">
        <v>0</v>
      </c>
      <c r="K100" s="9">
        <v>0</v>
      </c>
      <c r="L100" s="9">
        <v>130622.308</v>
      </c>
      <c r="M100" s="9">
        <v>130622.308</v>
      </c>
      <c r="N100" s="9">
        <v>0</v>
      </c>
      <c r="O100" s="9">
        <v>0</v>
      </c>
      <c r="P100" s="8" t="s">
        <v>19</v>
      </c>
      <c r="Q100" s="8" t="s">
        <v>19</v>
      </c>
      <c r="R100" s="9">
        <v>130622.308</v>
      </c>
      <c r="S100" s="9">
        <v>130622.308</v>
      </c>
    </row>
    <row r="101" spans="1:19">
      <c r="A101" s="2" t="s">
        <v>81</v>
      </c>
      <c r="B101" s="4">
        <v>216112.26</v>
      </c>
      <c r="C101" s="4">
        <v>51133.245999999999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216112.26</v>
      </c>
      <c r="M101" s="4">
        <v>51133.245999999999</v>
      </c>
      <c r="N101" s="4">
        <v>51133.245999999999</v>
      </c>
      <c r="O101" s="4">
        <v>216112.26</v>
      </c>
      <c r="P101" s="7" t="s">
        <v>19</v>
      </c>
      <c r="Q101" s="7" t="s">
        <v>19</v>
      </c>
      <c r="R101" s="4">
        <v>267245.50599999999</v>
      </c>
      <c r="S101" s="4">
        <v>267245.50599999999</v>
      </c>
    </row>
    <row r="102" spans="1:19">
      <c r="A102" s="5" t="s">
        <v>82</v>
      </c>
      <c r="B102" s="9">
        <v>0</v>
      </c>
      <c r="C102" s="9">
        <v>16180.616</v>
      </c>
      <c r="D102" s="9">
        <v>152612.408</v>
      </c>
      <c r="E102" s="9">
        <v>20.388000000000002</v>
      </c>
      <c r="F102" s="9">
        <v>0</v>
      </c>
      <c r="G102" s="9">
        <v>359.19400000000002</v>
      </c>
      <c r="H102" s="9">
        <v>0</v>
      </c>
      <c r="I102" s="9">
        <v>136052.209</v>
      </c>
      <c r="J102" s="9">
        <v>0</v>
      </c>
      <c r="K102" s="9">
        <v>0</v>
      </c>
      <c r="L102" s="9">
        <v>152612.408</v>
      </c>
      <c r="M102" s="9">
        <v>152612.40700000001</v>
      </c>
      <c r="N102" s="9">
        <v>0</v>
      </c>
      <c r="O102" s="9">
        <v>0</v>
      </c>
      <c r="P102" s="8" t="s">
        <v>19</v>
      </c>
      <c r="Q102" s="8" t="s">
        <v>19</v>
      </c>
      <c r="R102" s="9">
        <v>152612.408</v>
      </c>
      <c r="S102" s="9">
        <v>152612.40700000001</v>
      </c>
    </row>
    <row r="103" spans="1:19">
      <c r="A103" s="2" t="s">
        <v>83</v>
      </c>
      <c r="B103" s="4">
        <v>0</v>
      </c>
      <c r="C103" s="4">
        <v>8397.6970000000001</v>
      </c>
      <c r="D103" s="4">
        <v>37588.245000000003</v>
      </c>
      <c r="E103" s="4">
        <v>20.388000000000002</v>
      </c>
      <c r="F103" s="4">
        <v>0</v>
      </c>
      <c r="G103" s="4">
        <v>359.19400000000002</v>
      </c>
      <c r="H103" s="4">
        <v>0</v>
      </c>
      <c r="I103" s="4">
        <v>28810.966</v>
      </c>
      <c r="J103" s="4">
        <v>0</v>
      </c>
      <c r="K103" s="4">
        <v>0</v>
      </c>
      <c r="L103" s="4">
        <v>37588.245000000003</v>
      </c>
      <c r="M103" s="4">
        <v>37588.245000000003</v>
      </c>
      <c r="N103" s="4">
        <v>0</v>
      </c>
      <c r="O103" s="4">
        <v>0</v>
      </c>
      <c r="P103" s="7" t="s">
        <v>19</v>
      </c>
      <c r="Q103" s="7" t="s">
        <v>19</v>
      </c>
      <c r="R103" s="4">
        <v>37588.245000000003</v>
      </c>
      <c r="S103" s="4">
        <v>37588.245000000003</v>
      </c>
    </row>
    <row r="104" spans="1:19">
      <c r="A104" s="5" t="s">
        <v>84</v>
      </c>
      <c r="B104" s="9">
        <v>0</v>
      </c>
      <c r="C104" s="9">
        <v>0</v>
      </c>
      <c r="D104" s="9">
        <v>79412.452000000005</v>
      </c>
      <c r="E104" s="9">
        <v>0</v>
      </c>
      <c r="F104" s="9">
        <v>0</v>
      </c>
      <c r="G104" s="9">
        <v>0</v>
      </c>
      <c r="H104" s="9">
        <v>0</v>
      </c>
      <c r="I104" s="9">
        <v>79412.452000000005</v>
      </c>
      <c r="J104" s="9">
        <v>0</v>
      </c>
      <c r="K104" s="9">
        <v>0</v>
      </c>
      <c r="L104" s="9">
        <v>79412.452000000005</v>
      </c>
      <c r="M104" s="9">
        <v>79412.452000000005</v>
      </c>
      <c r="N104" s="9">
        <v>0</v>
      </c>
      <c r="O104" s="9">
        <v>0</v>
      </c>
      <c r="P104" s="8" t="s">
        <v>19</v>
      </c>
      <c r="Q104" s="8" t="s">
        <v>19</v>
      </c>
      <c r="R104" s="9">
        <v>79412.452000000005</v>
      </c>
      <c r="S104" s="9">
        <v>79412.452000000005</v>
      </c>
    </row>
    <row r="105" spans="1:19">
      <c r="A105" s="2" t="s">
        <v>85</v>
      </c>
      <c r="B105" s="4">
        <v>0</v>
      </c>
      <c r="C105" s="4">
        <v>7782.9189999999999</v>
      </c>
      <c r="D105" s="4">
        <v>35611.711000000003</v>
      </c>
      <c r="E105" s="4">
        <v>0</v>
      </c>
      <c r="F105" s="4">
        <v>0</v>
      </c>
      <c r="G105" s="4">
        <v>0</v>
      </c>
      <c r="H105" s="4">
        <v>0</v>
      </c>
      <c r="I105" s="4">
        <v>27828.791000000001</v>
      </c>
      <c r="J105" s="4">
        <v>0</v>
      </c>
      <c r="K105" s="4">
        <v>0</v>
      </c>
      <c r="L105" s="4">
        <v>35611.711000000003</v>
      </c>
      <c r="M105" s="4">
        <v>35611.71</v>
      </c>
      <c r="N105" s="4">
        <v>0</v>
      </c>
      <c r="O105" s="4">
        <v>0</v>
      </c>
      <c r="P105" s="7" t="s">
        <v>19</v>
      </c>
      <c r="Q105" s="7" t="s">
        <v>19</v>
      </c>
      <c r="R105" s="4">
        <v>35611.711000000003</v>
      </c>
      <c r="S105" s="4">
        <v>35611.71</v>
      </c>
    </row>
    <row r="106" spans="1:19">
      <c r="A106" s="5" t="s">
        <v>86</v>
      </c>
      <c r="B106" s="9">
        <v>918278.38699999999</v>
      </c>
      <c r="C106" s="9">
        <v>0</v>
      </c>
      <c r="D106" s="9">
        <v>0</v>
      </c>
      <c r="E106" s="9">
        <v>0</v>
      </c>
      <c r="F106" s="9">
        <v>229.376</v>
      </c>
      <c r="G106" s="9">
        <v>860682.60800000001</v>
      </c>
      <c r="H106" s="9">
        <v>14543.813</v>
      </c>
      <c r="I106" s="9">
        <v>72368.967999999993</v>
      </c>
      <c r="J106" s="9">
        <v>0</v>
      </c>
      <c r="K106" s="9">
        <v>0</v>
      </c>
      <c r="L106" s="9">
        <v>933051.576</v>
      </c>
      <c r="M106" s="9">
        <v>933051.576</v>
      </c>
      <c r="N106" s="9">
        <v>0</v>
      </c>
      <c r="O106" s="9">
        <v>0</v>
      </c>
      <c r="P106" s="8" t="s">
        <v>19</v>
      </c>
      <c r="Q106" s="8" t="s">
        <v>19</v>
      </c>
      <c r="R106" s="9">
        <v>933051.576</v>
      </c>
      <c r="S106" s="9">
        <v>933051.576</v>
      </c>
    </row>
    <row r="107" spans="1:19">
      <c r="A107" s="2" t="s">
        <v>87</v>
      </c>
      <c r="B107" s="4">
        <v>57596.24</v>
      </c>
      <c r="C107" s="4">
        <v>0</v>
      </c>
      <c r="D107" s="4">
        <v>0</v>
      </c>
      <c r="E107" s="4">
        <v>0</v>
      </c>
      <c r="F107" s="4">
        <v>229.376</v>
      </c>
      <c r="G107" s="4">
        <v>0.46100000000000002</v>
      </c>
      <c r="H107" s="4">
        <v>14543.813</v>
      </c>
      <c r="I107" s="4">
        <v>72368.967999999993</v>
      </c>
      <c r="J107" s="4">
        <v>0</v>
      </c>
      <c r="K107" s="4">
        <v>0</v>
      </c>
      <c r="L107" s="4">
        <v>72369.429000000004</v>
      </c>
      <c r="M107" s="4">
        <v>72369.429000000004</v>
      </c>
      <c r="N107" s="4">
        <v>0</v>
      </c>
      <c r="O107" s="4">
        <v>0</v>
      </c>
      <c r="P107" s="7" t="s">
        <v>19</v>
      </c>
      <c r="Q107" s="7" t="s">
        <v>19</v>
      </c>
      <c r="R107" s="4">
        <v>72369.429000000004</v>
      </c>
      <c r="S107" s="4">
        <v>72369.429000000004</v>
      </c>
    </row>
    <row r="108" spans="1:19">
      <c r="A108" s="5" t="s">
        <v>88</v>
      </c>
      <c r="B108" s="9">
        <v>860677.37</v>
      </c>
      <c r="C108" s="9">
        <v>0</v>
      </c>
      <c r="D108" s="9">
        <v>0</v>
      </c>
      <c r="E108" s="9">
        <v>0</v>
      </c>
      <c r="F108" s="9">
        <v>0</v>
      </c>
      <c r="G108" s="9">
        <v>860677.37</v>
      </c>
      <c r="H108" s="9">
        <v>0</v>
      </c>
      <c r="I108" s="9">
        <v>0</v>
      </c>
      <c r="J108" s="9">
        <v>0</v>
      </c>
      <c r="K108" s="9">
        <v>0</v>
      </c>
      <c r="L108" s="9">
        <v>860677.37</v>
      </c>
      <c r="M108" s="9">
        <v>860677.37</v>
      </c>
      <c r="N108" s="9">
        <v>0</v>
      </c>
      <c r="O108" s="9">
        <v>0</v>
      </c>
      <c r="P108" s="8" t="s">
        <v>19</v>
      </c>
      <c r="Q108" s="8" t="s">
        <v>19</v>
      </c>
      <c r="R108" s="9">
        <v>860677.37</v>
      </c>
      <c r="S108" s="9">
        <v>860677.37</v>
      </c>
    </row>
    <row r="109" spans="1:19">
      <c r="A109" s="2" t="s">
        <v>89</v>
      </c>
      <c r="B109" s="4">
        <v>4.7770000000000001</v>
      </c>
      <c r="C109" s="4">
        <v>0</v>
      </c>
      <c r="D109" s="4">
        <v>0</v>
      </c>
      <c r="E109" s="4">
        <v>0</v>
      </c>
      <c r="F109" s="4">
        <v>0</v>
      </c>
      <c r="G109" s="4">
        <v>4.7770000000000001</v>
      </c>
      <c r="H109" s="4">
        <v>0</v>
      </c>
      <c r="I109" s="4">
        <v>0</v>
      </c>
      <c r="J109" s="4">
        <v>0</v>
      </c>
      <c r="K109" s="4">
        <v>0</v>
      </c>
      <c r="L109" s="4">
        <v>4.7770000000000001</v>
      </c>
      <c r="M109" s="4">
        <v>4.7770000000000001</v>
      </c>
      <c r="N109" s="4">
        <v>0</v>
      </c>
      <c r="O109" s="4">
        <v>0</v>
      </c>
      <c r="P109" s="7" t="s">
        <v>19</v>
      </c>
      <c r="Q109" s="7" t="s">
        <v>19</v>
      </c>
      <c r="R109" s="4">
        <v>4.7770000000000001</v>
      </c>
      <c r="S109" s="4">
        <v>4.7770000000000001</v>
      </c>
    </row>
    <row r="110" spans="1:19">
      <c r="A110" s="5" t="s">
        <v>90</v>
      </c>
      <c r="B110" s="9">
        <v>1860528.2760000001</v>
      </c>
      <c r="C110" s="8" t="s">
        <v>19</v>
      </c>
      <c r="D110" s="9">
        <v>555948.49600000004</v>
      </c>
      <c r="E110" s="8" t="s">
        <v>19</v>
      </c>
      <c r="F110" s="9">
        <v>1272243.909</v>
      </c>
      <c r="G110" s="8" t="s">
        <v>19</v>
      </c>
      <c r="H110" s="9">
        <v>12046044.625</v>
      </c>
      <c r="I110" s="8" t="s">
        <v>19</v>
      </c>
      <c r="J110" s="9">
        <v>68877.410999999993</v>
      </c>
      <c r="K110" s="8" t="s">
        <v>19</v>
      </c>
      <c r="L110" s="9">
        <v>15803642.717</v>
      </c>
      <c r="M110" s="8" t="s">
        <v>19</v>
      </c>
      <c r="N110" s="8" t="s">
        <v>19</v>
      </c>
      <c r="O110" s="8" t="s">
        <v>19</v>
      </c>
      <c r="P110" s="8" t="s">
        <v>19</v>
      </c>
      <c r="Q110" s="8" t="s">
        <v>19</v>
      </c>
      <c r="R110" s="9">
        <v>15803642.717</v>
      </c>
      <c r="S110" s="8" t="s">
        <v>19</v>
      </c>
    </row>
    <row r="111" spans="1:19">
      <c r="A111" s="2" t="s">
        <v>91</v>
      </c>
      <c r="B111" s="4">
        <v>-5060.7420000000002</v>
      </c>
      <c r="C111" s="7" t="s">
        <v>19</v>
      </c>
      <c r="D111" s="4">
        <v>533546.17200000002</v>
      </c>
      <c r="E111" s="7" t="s">
        <v>19</v>
      </c>
      <c r="F111" s="4">
        <v>1263587</v>
      </c>
      <c r="G111" s="7" t="s">
        <v>19</v>
      </c>
      <c r="H111" s="4">
        <v>11416190.037</v>
      </c>
      <c r="I111" s="7" t="s">
        <v>19</v>
      </c>
      <c r="J111" s="4">
        <v>28149.800999999999</v>
      </c>
      <c r="K111" s="7" t="s">
        <v>19</v>
      </c>
      <c r="L111" s="4">
        <v>13236412.267999999</v>
      </c>
      <c r="M111" s="7" t="s">
        <v>19</v>
      </c>
      <c r="N111" s="7" t="s">
        <v>19</v>
      </c>
      <c r="O111" s="7" t="s">
        <v>19</v>
      </c>
      <c r="P111" s="7" t="s">
        <v>19</v>
      </c>
      <c r="Q111" s="7" t="s">
        <v>19</v>
      </c>
      <c r="R111" s="4">
        <v>13236412.267999999</v>
      </c>
      <c r="S111" s="7" t="s">
        <v>19</v>
      </c>
    </row>
    <row r="112" spans="1:19">
      <c r="A112" s="5" t="s">
        <v>92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>
      <c r="A113" s="2" t="s">
        <v>93</v>
      </c>
      <c r="B113" s="7" t="s">
        <v>19</v>
      </c>
      <c r="C113" s="4">
        <v>1860528.2760000001</v>
      </c>
      <c r="D113" s="7" t="s">
        <v>19</v>
      </c>
      <c r="E113" s="4">
        <v>555948.49600000004</v>
      </c>
      <c r="F113" s="7" t="s">
        <v>19</v>
      </c>
      <c r="G113" s="4">
        <v>1272243.909</v>
      </c>
      <c r="H113" s="7" t="s">
        <v>19</v>
      </c>
      <c r="I113" s="4">
        <v>12046044.625</v>
      </c>
      <c r="J113" s="7" t="s">
        <v>19</v>
      </c>
      <c r="K113" s="4">
        <v>68877.410999999993</v>
      </c>
      <c r="L113" s="7" t="s">
        <v>19</v>
      </c>
      <c r="M113" s="4">
        <v>15803642.717</v>
      </c>
      <c r="N113" s="7" t="s">
        <v>19</v>
      </c>
      <c r="O113" s="7" t="s">
        <v>19</v>
      </c>
      <c r="P113" s="7" t="s">
        <v>19</v>
      </c>
      <c r="Q113" s="7" t="s">
        <v>19</v>
      </c>
      <c r="R113" s="7" t="s">
        <v>19</v>
      </c>
      <c r="S113" s="4">
        <v>15803642.717</v>
      </c>
    </row>
    <row r="114" spans="1:19">
      <c r="A114" s="5" t="s">
        <v>94</v>
      </c>
      <c r="B114" s="8" t="s">
        <v>19</v>
      </c>
      <c r="C114" s="9">
        <v>-5060.7420000000002</v>
      </c>
      <c r="D114" s="8" t="s">
        <v>19</v>
      </c>
      <c r="E114" s="9">
        <v>533546.17200000002</v>
      </c>
      <c r="F114" s="8" t="s">
        <v>19</v>
      </c>
      <c r="G114" s="9">
        <v>1263587</v>
      </c>
      <c r="H114" s="8" t="s">
        <v>19</v>
      </c>
      <c r="I114" s="9">
        <v>11416190.037</v>
      </c>
      <c r="J114" s="8" t="s">
        <v>19</v>
      </c>
      <c r="K114" s="9">
        <v>28149.800999999999</v>
      </c>
      <c r="L114" s="8" t="s">
        <v>19</v>
      </c>
      <c r="M114" s="9">
        <v>13236412.267999999</v>
      </c>
      <c r="N114" s="8" t="s">
        <v>19</v>
      </c>
      <c r="O114" s="8" t="s">
        <v>19</v>
      </c>
      <c r="P114" s="8" t="s">
        <v>19</v>
      </c>
      <c r="Q114" s="8" t="s">
        <v>19</v>
      </c>
      <c r="R114" s="8" t="s">
        <v>19</v>
      </c>
      <c r="S114" s="9">
        <v>13236412.267999999</v>
      </c>
    </row>
    <row r="115" spans="1:19">
      <c r="A115" s="2" t="s">
        <v>95</v>
      </c>
      <c r="B115" s="4">
        <v>477597.06900000002</v>
      </c>
      <c r="C115" s="4">
        <v>0</v>
      </c>
      <c r="D115" s="4">
        <v>28341.841</v>
      </c>
      <c r="E115" s="4">
        <v>0</v>
      </c>
      <c r="F115" s="4">
        <v>0</v>
      </c>
      <c r="G115" s="4">
        <v>1062904.581</v>
      </c>
      <c r="H115" s="4">
        <v>556965.67099999997</v>
      </c>
      <c r="I115" s="4">
        <v>0</v>
      </c>
      <c r="J115" s="4">
        <v>0</v>
      </c>
      <c r="K115" s="4">
        <v>0</v>
      </c>
      <c r="L115" s="4">
        <v>1062904.581</v>
      </c>
      <c r="M115" s="4">
        <v>1062904.581</v>
      </c>
      <c r="N115" s="4">
        <v>0</v>
      </c>
      <c r="O115" s="4">
        <v>0</v>
      </c>
      <c r="P115" s="7" t="s">
        <v>19</v>
      </c>
      <c r="Q115" s="7" t="s">
        <v>19</v>
      </c>
      <c r="R115" s="4">
        <v>1062904.581</v>
      </c>
      <c r="S115" s="4">
        <v>1062904.581</v>
      </c>
    </row>
    <row r="116" spans="1:19">
      <c r="A116" s="5" t="s">
        <v>96</v>
      </c>
      <c r="B116" s="9">
        <v>421343.55200000003</v>
      </c>
      <c r="C116" s="9">
        <v>0</v>
      </c>
      <c r="D116" s="9">
        <v>28336.103999999999</v>
      </c>
      <c r="E116" s="9">
        <v>0</v>
      </c>
      <c r="F116" s="9">
        <v>0</v>
      </c>
      <c r="G116" s="9">
        <v>955065.19299999997</v>
      </c>
      <c r="H116" s="9">
        <v>505385.53700000001</v>
      </c>
      <c r="I116" s="9">
        <v>0</v>
      </c>
      <c r="J116" s="9">
        <v>0</v>
      </c>
      <c r="K116" s="9">
        <v>0</v>
      </c>
      <c r="L116" s="9">
        <v>955065.19299999997</v>
      </c>
      <c r="M116" s="9">
        <v>955065.19299999997</v>
      </c>
      <c r="N116" s="9">
        <v>0</v>
      </c>
      <c r="O116" s="9">
        <v>0</v>
      </c>
      <c r="P116" s="8" t="s">
        <v>19</v>
      </c>
      <c r="Q116" s="8" t="s">
        <v>19</v>
      </c>
      <c r="R116" s="9">
        <v>955065.19299999997</v>
      </c>
      <c r="S116" s="9">
        <v>955065.19299999997</v>
      </c>
    </row>
    <row r="117" spans="1:19">
      <c r="A117" s="2" t="s">
        <v>97</v>
      </c>
      <c r="B117" s="4">
        <v>56253.517</v>
      </c>
      <c r="C117" s="4">
        <v>0</v>
      </c>
      <c r="D117" s="4">
        <v>5.7370000000000001</v>
      </c>
      <c r="E117" s="4">
        <v>0</v>
      </c>
      <c r="F117" s="4">
        <v>0</v>
      </c>
      <c r="G117" s="4">
        <v>107839.38800000001</v>
      </c>
      <c r="H117" s="4">
        <v>51580.133999999998</v>
      </c>
      <c r="I117" s="4">
        <v>0</v>
      </c>
      <c r="J117" s="4">
        <v>0</v>
      </c>
      <c r="K117" s="4">
        <v>0</v>
      </c>
      <c r="L117" s="4">
        <v>107839.38800000001</v>
      </c>
      <c r="M117" s="4">
        <v>107839.38800000001</v>
      </c>
      <c r="N117" s="4">
        <v>0</v>
      </c>
      <c r="O117" s="4">
        <v>0</v>
      </c>
      <c r="P117" s="7" t="s">
        <v>19</v>
      </c>
      <c r="Q117" s="7" t="s">
        <v>19</v>
      </c>
      <c r="R117" s="4">
        <v>107839.38800000001</v>
      </c>
      <c r="S117" s="4">
        <v>107839.38800000001</v>
      </c>
    </row>
    <row r="118" spans="1:19">
      <c r="A118" s="5" t="s">
        <v>98</v>
      </c>
      <c r="B118" s="9">
        <v>0</v>
      </c>
      <c r="C118" s="9">
        <v>114857.17200000001</v>
      </c>
      <c r="D118" s="9">
        <v>0</v>
      </c>
      <c r="E118" s="9">
        <v>314340.79700000002</v>
      </c>
      <c r="F118" s="9">
        <v>0</v>
      </c>
      <c r="G118" s="9">
        <v>288501.027</v>
      </c>
      <c r="H118" s="9">
        <v>717763.554</v>
      </c>
      <c r="I118" s="9">
        <v>0</v>
      </c>
      <c r="J118" s="9">
        <v>0</v>
      </c>
      <c r="K118" s="9">
        <v>64.558000000000007</v>
      </c>
      <c r="L118" s="9">
        <v>717763.554</v>
      </c>
      <c r="M118" s="9">
        <v>717763.554</v>
      </c>
      <c r="N118" s="9">
        <v>0</v>
      </c>
      <c r="O118" s="9">
        <v>0</v>
      </c>
      <c r="P118" s="8" t="s">
        <v>19</v>
      </c>
      <c r="Q118" s="8" t="s">
        <v>19</v>
      </c>
      <c r="R118" s="9">
        <v>717763.554</v>
      </c>
      <c r="S118" s="9">
        <v>717763.554</v>
      </c>
    </row>
    <row r="119" spans="1:19">
      <c r="A119" s="2" t="s">
        <v>99</v>
      </c>
      <c r="B119" s="4">
        <v>0</v>
      </c>
      <c r="C119" s="4">
        <v>0</v>
      </c>
      <c r="D119" s="4">
        <v>0</v>
      </c>
      <c r="E119" s="4">
        <v>241095.734</v>
      </c>
      <c r="F119" s="4">
        <v>0</v>
      </c>
      <c r="G119" s="4">
        <v>277325.40700000001</v>
      </c>
      <c r="H119" s="4">
        <v>518421.141</v>
      </c>
      <c r="I119" s="4">
        <v>0</v>
      </c>
      <c r="J119" s="4">
        <v>0</v>
      </c>
      <c r="K119" s="4">
        <v>0</v>
      </c>
      <c r="L119" s="4">
        <v>518421.141</v>
      </c>
      <c r="M119" s="4">
        <v>518421.141</v>
      </c>
      <c r="N119" s="4">
        <v>0</v>
      </c>
      <c r="O119" s="4">
        <v>0</v>
      </c>
      <c r="P119" s="7" t="s">
        <v>19</v>
      </c>
      <c r="Q119" s="7" t="s">
        <v>19</v>
      </c>
      <c r="R119" s="4">
        <v>518421.141</v>
      </c>
      <c r="S119" s="4">
        <v>518421.141</v>
      </c>
    </row>
    <row r="120" spans="1:19">
      <c r="A120" s="5" t="s">
        <v>100</v>
      </c>
      <c r="B120" s="9">
        <v>0</v>
      </c>
      <c r="C120" s="9">
        <v>0</v>
      </c>
      <c r="D120" s="9">
        <v>0</v>
      </c>
      <c r="E120" s="9">
        <v>125144.39599999999</v>
      </c>
      <c r="F120" s="9">
        <v>0</v>
      </c>
      <c r="G120" s="9">
        <v>85176.217000000004</v>
      </c>
      <c r="H120" s="9">
        <v>210320.61300000001</v>
      </c>
      <c r="I120" s="9">
        <v>0</v>
      </c>
      <c r="J120" s="9">
        <v>0</v>
      </c>
      <c r="K120" s="9">
        <v>0</v>
      </c>
      <c r="L120" s="9">
        <v>210320.61300000001</v>
      </c>
      <c r="M120" s="9">
        <v>210320.61300000001</v>
      </c>
      <c r="N120" s="9">
        <v>0</v>
      </c>
      <c r="O120" s="9">
        <v>0</v>
      </c>
      <c r="P120" s="8" t="s">
        <v>19</v>
      </c>
      <c r="Q120" s="8" t="s">
        <v>19</v>
      </c>
      <c r="R120" s="9">
        <v>210320.61300000001</v>
      </c>
      <c r="S120" s="9">
        <v>210320.61300000001</v>
      </c>
    </row>
    <row r="121" spans="1:19">
      <c r="A121" s="2" t="s">
        <v>101</v>
      </c>
      <c r="B121" s="4">
        <v>0</v>
      </c>
      <c r="C121" s="4">
        <v>0</v>
      </c>
      <c r="D121" s="4">
        <v>0</v>
      </c>
      <c r="E121" s="4">
        <v>115951.338</v>
      </c>
      <c r="F121" s="4">
        <v>0</v>
      </c>
      <c r="G121" s="4">
        <v>192149.19</v>
      </c>
      <c r="H121" s="4">
        <v>308100.52799999999</v>
      </c>
      <c r="I121" s="4">
        <v>0</v>
      </c>
      <c r="J121" s="4">
        <v>0</v>
      </c>
      <c r="K121" s="4">
        <v>0</v>
      </c>
      <c r="L121" s="4">
        <v>308100.52799999999</v>
      </c>
      <c r="M121" s="4">
        <v>308100.52799999999</v>
      </c>
      <c r="N121" s="4">
        <v>0</v>
      </c>
      <c r="O121" s="4">
        <v>0</v>
      </c>
      <c r="P121" s="7" t="s">
        <v>19</v>
      </c>
      <c r="Q121" s="7" t="s">
        <v>19</v>
      </c>
      <c r="R121" s="4">
        <v>308100.52799999999</v>
      </c>
      <c r="S121" s="4">
        <v>308100.52799999999</v>
      </c>
    </row>
    <row r="122" spans="1:19">
      <c r="A122" s="5" t="s">
        <v>102</v>
      </c>
      <c r="B122" s="9">
        <v>0</v>
      </c>
      <c r="C122" s="9">
        <v>114857.17200000001</v>
      </c>
      <c r="D122" s="9">
        <v>0</v>
      </c>
      <c r="E122" s="9">
        <v>12388.29</v>
      </c>
      <c r="F122" s="9">
        <v>0</v>
      </c>
      <c r="G122" s="9">
        <v>11145.799000000001</v>
      </c>
      <c r="H122" s="9">
        <v>138455.81899999999</v>
      </c>
      <c r="I122" s="9">
        <v>0</v>
      </c>
      <c r="J122" s="9">
        <v>0</v>
      </c>
      <c r="K122" s="9">
        <v>64.558000000000007</v>
      </c>
      <c r="L122" s="9">
        <v>138455.81899999999</v>
      </c>
      <c r="M122" s="9">
        <v>138455.81899999999</v>
      </c>
      <c r="N122" s="9">
        <v>0</v>
      </c>
      <c r="O122" s="9">
        <v>0</v>
      </c>
      <c r="P122" s="8" t="s">
        <v>19</v>
      </c>
      <c r="Q122" s="8" t="s">
        <v>19</v>
      </c>
      <c r="R122" s="9">
        <v>138455.81899999999</v>
      </c>
      <c r="S122" s="9">
        <v>138455.81899999999</v>
      </c>
    </row>
    <row r="123" spans="1:19">
      <c r="A123" s="2" t="s">
        <v>103</v>
      </c>
      <c r="B123" s="4">
        <v>0</v>
      </c>
      <c r="C123" s="4">
        <v>831.19100000000003</v>
      </c>
      <c r="D123" s="4">
        <v>0</v>
      </c>
      <c r="E123" s="4">
        <v>5025.8639999999996</v>
      </c>
      <c r="F123" s="4">
        <v>0</v>
      </c>
      <c r="G123" s="4">
        <v>660.91600000000005</v>
      </c>
      <c r="H123" s="4">
        <v>6517.9709999999995</v>
      </c>
      <c r="I123" s="4">
        <v>0</v>
      </c>
      <c r="J123" s="4">
        <v>0</v>
      </c>
      <c r="K123" s="4">
        <v>0</v>
      </c>
      <c r="L123" s="4">
        <v>6517.9709999999995</v>
      </c>
      <c r="M123" s="4">
        <v>6517.9709999999995</v>
      </c>
      <c r="N123" s="4">
        <v>0</v>
      </c>
      <c r="O123" s="4">
        <v>0</v>
      </c>
      <c r="P123" s="7" t="s">
        <v>19</v>
      </c>
      <c r="Q123" s="7" t="s">
        <v>19</v>
      </c>
      <c r="R123" s="4">
        <v>6517.9709999999995</v>
      </c>
      <c r="S123" s="4">
        <v>6517.9709999999995</v>
      </c>
    </row>
    <row r="124" spans="1:19">
      <c r="A124" s="5" t="s">
        <v>104</v>
      </c>
      <c r="B124" s="9">
        <v>0</v>
      </c>
      <c r="C124" s="9">
        <v>114025.981</v>
      </c>
      <c r="D124" s="9">
        <v>0</v>
      </c>
      <c r="E124" s="9">
        <v>7362.4260000000004</v>
      </c>
      <c r="F124" s="9">
        <v>0</v>
      </c>
      <c r="G124" s="9">
        <v>10484.883</v>
      </c>
      <c r="H124" s="9">
        <v>131937.848</v>
      </c>
      <c r="I124" s="9">
        <v>0</v>
      </c>
      <c r="J124" s="9">
        <v>0</v>
      </c>
      <c r="K124" s="9">
        <v>64.558000000000007</v>
      </c>
      <c r="L124" s="9">
        <v>131937.848</v>
      </c>
      <c r="M124" s="9">
        <v>131937.848</v>
      </c>
      <c r="N124" s="9">
        <v>0</v>
      </c>
      <c r="O124" s="9">
        <v>0</v>
      </c>
      <c r="P124" s="8" t="s">
        <v>19</v>
      </c>
      <c r="Q124" s="8" t="s">
        <v>19</v>
      </c>
      <c r="R124" s="9">
        <v>131937.848</v>
      </c>
      <c r="S124" s="9">
        <v>131937.848</v>
      </c>
    </row>
    <row r="125" spans="1:19">
      <c r="A125" s="2" t="s">
        <v>105</v>
      </c>
      <c r="B125" s="4">
        <v>0</v>
      </c>
      <c r="C125" s="4">
        <v>0</v>
      </c>
      <c r="D125" s="4">
        <v>0</v>
      </c>
      <c r="E125" s="4">
        <v>6187.5</v>
      </c>
      <c r="F125" s="4">
        <v>0</v>
      </c>
      <c r="G125" s="4">
        <v>29.821000000000002</v>
      </c>
      <c r="H125" s="4">
        <v>6217.3209999999999</v>
      </c>
      <c r="I125" s="4">
        <v>0</v>
      </c>
      <c r="J125" s="4">
        <v>0</v>
      </c>
      <c r="K125" s="4">
        <v>0</v>
      </c>
      <c r="L125" s="4">
        <v>6217.3209999999999</v>
      </c>
      <c r="M125" s="4">
        <v>6217.3209999999999</v>
      </c>
      <c r="N125" s="4">
        <v>0</v>
      </c>
      <c r="O125" s="4">
        <v>0</v>
      </c>
      <c r="P125" s="7" t="s">
        <v>19</v>
      </c>
      <c r="Q125" s="7" t="s">
        <v>19</v>
      </c>
      <c r="R125" s="4">
        <v>6217.3209999999999</v>
      </c>
      <c r="S125" s="4">
        <v>6217.3209999999999</v>
      </c>
    </row>
    <row r="126" spans="1:19">
      <c r="A126" s="5" t="s">
        <v>106</v>
      </c>
      <c r="B126" s="9">
        <v>0</v>
      </c>
      <c r="C126" s="9">
        <v>0</v>
      </c>
      <c r="D126" s="9">
        <v>0</v>
      </c>
      <c r="E126" s="9">
        <v>6187.5</v>
      </c>
      <c r="F126" s="9">
        <v>0</v>
      </c>
      <c r="G126" s="9">
        <v>29.821000000000002</v>
      </c>
      <c r="H126" s="9">
        <v>6217.3209999999999</v>
      </c>
      <c r="I126" s="9">
        <v>0</v>
      </c>
      <c r="J126" s="9">
        <v>0</v>
      </c>
      <c r="K126" s="9">
        <v>0</v>
      </c>
      <c r="L126" s="9">
        <v>6217.3209999999999</v>
      </c>
      <c r="M126" s="9">
        <v>6217.3209999999999</v>
      </c>
      <c r="N126" s="9">
        <v>0</v>
      </c>
      <c r="O126" s="9">
        <v>0</v>
      </c>
      <c r="P126" s="8" t="s">
        <v>19</v>
      </c>
      <c r="Q126" s="8" t="s">
        <v>19</v>
      </c>
      <c r="R126" s="9">
        <v>6217.3209999999999</v>
      </c>
      <c r="S126" s="9">
        <v>6217.3209999999999</v>
      </c>
    </row>
    <row r="127" spans="1:19">
      <c r="A127" s="2" t="s">
        <v>107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7" t="s">
        <v>19</v>
      </c>
      <c r="Q127" s="7" t="s">
        <v>19</v>
      </c>
      <c r="R127" s="4">
        <v>0</v>
      </c>
      <c r="S127" s="4">
        <v>0</v>
      </c>
    </row>
    <row r="128" spans="1:19">
      <c r="A128" s="5" t="s">
        <v>108</v>
      </c>
      <c r="B128" s="9">
        <v>0</v>
      </c>
      <c r="C128" s="9">
        <v>0</v>
      </c>
      <c r="D128" s="9">
        <v>0</v>
      </c>
      <c r="E128" s="9">
        <v>79412.452000000005</v>
      </c>
      <c r="F128" s="9">
        <v>0</v>
      </c>
      <c r="G128" s="9">
        <v>0</v>
      </c>
      <c r="H128" s="9">
        <v>79412.452000000005</v>
      </c>
      <c r="I128" s="9">
        <v>0</v>
      </c>
      <c r="J128" s="9">
        <v>0</v>
      </c>
      <c r="K128" s="9">
        <v>0</v>
      </c>
      <c r="L128" s="9">
        <v>79412.452000000005</v>
      </c>
      <c r="M128" s="9">
        <v>79412.452000000005</v>
      </c>
      <c r="N128" s="9">
        <v>0</v>
      </c>
      <c r="O128" s="9">
        <v>0</v>
      </c>
      <c r="P128" s="8" t="s">
        <v>19</v>
      </c>
      <c r="Q128" s="8" t="s">
        <v>19</v>
      </c>
      <c r="R128" s="9">
        <v>79412.452000000005</v>
      </c>
      <c r="S128" s="9">
        <v>79412.452000000005</v>
      </c>
    </row>
    <row r="129" spans="1:19">
      <c r="A129" s="2" t="s">
        <v>109</v>
      </c>
      <c r="B129" s="4">
        <v>0</v>
      </c>
      <c r="C129" s="4">
        <v>0</v>
      </c>
      <c r="D129" s="4">
        <v>0</v>
      </c>
      <c r="E129" s="4">
        <v>48808.307000000001</v>
      </c>
      <c r="F129" s="4">
        <v>0</v>
      </c>
      <c r="G129" s="4">
        <v>0</v>
      </c>
      <c r="H129" s="4">
        <v>48808.307000000001</v>
      </c>
      <c r="I129" s="4">
        <v>0</v>
      </c>
      <c r="J129" s="4">
        <v>0</v>
      </c>
      <c r="K129" s="4">
        <v>0</v>
      </c>
      <c r="L129" s="4">
        <v>48808.307000000001</v>
      </c>
      <c r="M129" s="4">
        <v>48808.307000000001</v>
      </c>
      <c r="N129" s="4">
        <v>0</v>
      </c>
      <c r="O129" s="4">
        <v>0</v>
      </c>
      <c r="P129" s="7" t="s">
        <v>19</v>
      </c>
      <c r="Q129" s="7" t="s">
        <v>19</v>
      </c>
      <c r="R129" s="4">
        <v>48808.307000000001</v>
      </c>
      <c r="S129" s="4">
        <v>48808.307000000001</v>
      </c>
    </row>
    <row r="130" spans="1:19">
      <c r="A130" s="5" t="s">
        <v>110</v>
      </c>
      <c r="B130" s="9">
        <v>0</v>
      </c>
      <c r="C130" s="9">
        <v>0</v>
      </c>
      <c r="D130" s="9">
        <v>0</v>
      </c>
      <c r="E130" s="9">
        <v>30604.145</v>
      </c>
      <c r="F130" s="9">
        <v>0</v>
      </c>
      <c r="G130" s="9">
        <v>0</v>
      </c>
      <c r="H130" s="9">
        <v>30604.145</v>
      </c>
      <c r="I130" s="9">
        <v>0</v>
      </c>
      <c r="J130" s="9">
        <v>0</v>
      </c>
      <c r="K130" s="9">
        <v>0</v>
      </c>
      <c r="L130" s="9">
        <v>30604.145</v>
      </c>
      <c r="M130" s="9">
        <v>30604.145</v>
      </c>
      <c r="N130" s="9">
        <v>0</v>
      </c>
      <c r="O130" s="9">
        <v>0</v>
      </c>
      <c r="P130" s="8" t="s">
        <v>19</v>
      </c>
      <c r="Q130" s="8" t="s">
        <v>19</v>
      </c>
      <c r="R130" s="9">
        <v>30604.145</v>
      </c>
      <c r="S130" s="9">
        <v>30604.145</v>
      </c>
    </row>
    <row r="131" spans="1:19">
      <c r="A131" s="2" t="s">
        <v>111</v>
      </c>
      <c r="B131" s="4">
        <v>0</v>
      </c>
      <c r="C131" s="4">
        <v>0</v>
      </c>
      <c r="D131" s="4">
        <v>0</v>
      </c>
      <c r="E131" s="4">
        <v>24743.179</v>
      </c>
      <c r="F131" s="4">
        <v>0</v>
      </c>
      <c r="G131" s="4">
        <v>0</v>
      </c>
      <c r="H131" s="4">
        <v>24743.179</v>
      </c>
      <c r="I131" s="4">
        <v>0</v>
      </c>
      <c r="J131" s="4">
        <v>0</v>
      </c>
      <c r="K131" s="4">
        <v>0</v>
      </c>
      <c r="L131" s="4">
        <v>24743.179</v>
      </c>
      <c r="M131" s="4">
        <v>24743.179</v>
      </c>
      <c r="N131" s="4">
        <v>0</v>
      </c>
      <c r="O131" s="4">
        <v>0</v>
      </c>
      <c r="P131" s="7" t="s">
        <v>19</v>
      </c>
      <c r="Q131" s="7" t="s">
        <v>19</v>
      </c>
      <c r="R131" s="4">
        <v>24743.179</v>
      </c>
      <c r="S131" s="4">
        <v>24743.179</v>
      </c>
    </row>
    <row r="132" spans="1:19">
      <c r="A132" s="5" t="s">
        <v>112</v>
      </c>
      <c r="B132" s="9">
        <v>114857.17200000001</v>
      </c>
      <c r="C132" s="9">
        <v>0</v>
      </c>
      <c r="D132" s="9">
        <v>78195.726999999999</v>
      </c>
      <c r="E132" s="9">
        <v>0</v>
      </c>
      <c r="F132" s="9">
        <v>365572.89299999998</v>
      </c>
      <c r="G132" s="9">
        <v>0</v>
      </c>
      <c r="H132" s="9">
        <v>0</v>
      </c>
      <c r="I132" s="15">
        <v>558754.90800000005</v>
      </c>
      <c r="J132" s="9">
        <v>129.11600000000001</v>
      </c>
      <c r="K132" s="9">
        <v>0</v>
      </c>
      <c r="L132" s="9">
        <v>558754.90800000005</v>
      </c>
      <c r="M132" s="9">
        <v>558754.90800000005</v>
      </c>
      <c r="N132" s="9">
        <v>0</v>
      </c>
      <c r="O132" s="9">
        <v>0</v>
      </c>
      <c r="P132" s="8" t="s">
        <v>19</v>
      </c>
      <c r="Q132" s="8" t="s">
        <v>19</v>
      </c>
      <c r="R132" s="9">
        <v>558754.90800000005</v>
      </c>
      <c r="S132" s="9">
        <v>558754.90800000005</v>
      </c>
    </row>
    <row r="133" spans="1:19">
      <c r="A133" s="2" t="s">
        <v>113</v>
      </c>
      <c r="B133" s="4">
        <v>0</v>
      </c>
      <c r="C133" s="4">
        <v>0</v>
      </c>
      <c r="D133" s="4">
        <v>0</v>
      </c>
      <c r="E133" s="4">
        <v>0</v>
      </c>
      <c r="F133" s="4">
        <v>336364.56599999999</v>
      </c>
      <c r="G133" s="4">
        <v>0</v>
      </c>
      <c r="H133" s="4">
        <v>0</v>
      </c>
      <c r="I133" s="4">
        <v>336364.56599999999</v>
      </c>
      <c r="J133" s="4">
        <v>0</v>
      </c>
      <c r="K133" s="4">
        <v>0</v>
      </c>
      <c r="L133" s="4">
        <v>336364.56599999999</v>
      </c>
      <c r="M133" s="4">
        <v>336364.56599999999</v>
      </c>
      <c r="N133" s="4">
        <v>0</v>
      </c>
      <c r="O133" s="4">
        <v>0</v>
      </c>
      <c r="P133" s="7" t="s">
        <v>19</v>
      </c>
      <c r="Q133" s="7" t="s">
        <v>19</v>
      </c>
      <c r="R133" s="4">
        <v>336364.56599999999</v>
      </c>
      <c r="S133" s="4">
        <v>336364.56599999999</v>
      </c>
    </row>
    <row r="134" spans="1:19">
      <c r="A134" s="5" t="s">
        <v>114</v>
      </c>
      <c r="B134" s="9">
        <v>0</v>
      </c>
      <c r="C134" s="9">
        <v>0</v>
      </c>
      <c r="D134" s="9">
        <v>0</v>
      </c>
      <c r="E134" s="9">
        <v>0</v>
      </c>
      <c r="F134" s="9">
        <v>321954.60100000002</v>
      </c>
      <c r="G134" s="9">
        <v>0</v>
      </c>
      <c r="H134" s="9">
        <v>0</v>
      </c>
      <c r="I134" s="9">
        <v>321954.60100000002</v>
      </c>
      <c r="J134" s="9">
        <v>0</v>
      </c>
      <c r="K134" s="9">
        <v>0</v>
      </c>
      <c r="L134" s="9">
        <v>321954.60100000002</v>
      </c>
      <c r="M134" s="9">
        <v>321954.60100000002</v>
      </c>
      <c r="N134" s="9">
        <v>0</v>
      </c>
      <c r="O134" s="9">
        <v>0</v>
      </c>
      <c r="P134" s="8" t="s">
        <v>19</v>
      </c>
      <c r="Q134" s="8" t="s">
        <v>19</v>
      </c>
      <c r="R134" s="9">
        <v>321954.60100000002</v>
      </c>
      <c r="S134" s="9">
        <v>321954.60100000002</v>
      </c>
    </row>
    <row r="135" spans="1:19">
      <c r="A135" s="2" t="s">
        <v>115</v>
      </c>
      <c r="B135" s="4">
        <v>0</v>
      </c>
      <c r="C135" s="4">
        <v>0</v>
      </c>
      <c r="D135" s="4">
        <v>0</v>
      </c>
      <c r="E135" s="4">
        <v>0</v>
      </c>
      <c r="F135" s="4">
        <v>14409.965</v>
      </c>
      <c r="G135" s="4">
        <v>0</v>
      </c>
      <c r="H135" s="4">
        <v>0</v>
      </c>
      <c r="I135" s="4">
        <v>14409.965</v>
      </c>
      <c r="J135" s="4">
        <v>0</v>
      </c>
      <c r="K135" s="4">
        <v>0</v>
      </c>
      <c r="L135" s="4">
        <v>14409.965</v>
      </c>
      <c r="M135" s="4">
        <v>14409.965</v>
      </c>
      <c r="N135" s="4">
        <v>0</v>
      </c>
      <c r="O135" s="4">
        <v>0</v>
      </c>
      <c r="P135" s="7" t="s">
        <v>19</v>
      </c>
      <c r="Q135" s="7" t="s">
        <v>19</v>
      </c>
      <c r="R135" s="4">
        <v>14409.965</v>
      </c>
      <c r="S135" s="4">
        <v>14409.965</v>
      </c>
    </row>
    <row r="136" spans="1:19">
      <c r="A136" s="5" t="s">
        <v>116</v>
      </c>
      <c r="B136" s="9">
        <v>114857.17200000001</v>
      </c>
      <c r="C136" s="9">
        <v>0</v>
      </c>
      <c r="D136" s="9">
        <v>78195.726999999999</v>
      </c>
      <c r="E136" s="9">
        <v>0</v>
      </c>
      <c r="F136" s="9">
        <v>11145.799000000001</v>
      </c>
      <c r="G136" s="9">
        <v>0</v>
      </c>
      <c r="H136" s="9">
        <v>0</v>
      </c>
      <c r="I136" s="9">
        <v>204263.25599999999</v>
      </c>
      <c r="J136" s="9">
        <v>64.558000000000007</v>
      </c>
      <c r="K136" s="9">
        <v>0</v>
      </c>
      <c r="L136" s="9">
        <v>204263.25599999999</v>
      </c>
      <c r="M136" s="9">
        <v>204263.25599999999</v>
      </c>
      <c r="N136" s="9">
        <v>0</v>
      </c>
      <c r="O136" s="9">
        <v>0</v>
      </c>
      <c r="P136" s="8" t="s">
        <v>19</v>
      </c>
      <c r="Q136" s="8" t="s">
        <v>19</v>
      </c>
      <c r="R136" s="9">
        <v>204263.25599999999</v>
      </c>
      <c r="S136" s="9">
        <v>204263.25599999999</v>
      </c>
    </row>
    <row r="137" spans="1:19">
      <c r="A137" s="2" t="s">
        <v>117</v>
      </c>
      <c r="B137" s="4">
        <v>831.19100000000003</v>
      </c>
      <c r="C137" s="4">
        <v>0</v>
      </c>
      <c r="D137" s="4">
        <v>27127.108</v>
      </c>
      <c r="E137" s="4">
        <v>0</v>
      </c>
      <c r="F137" s="4">
        <v>660.91600000000005</v>
      </c>
      <c r="G137" s="4">
        <v>0</v>
      </c>
      <c r="H137" s="4">
        <v>0</v>
      </c>
      <c r="I137" s="4">
        <v>28619.215</v>
      </c>
      <c r="J137" s="4">
        <v>0</v>
      </c>
      <c r="K137" s="4">
        <v>0</v>
      </c>
      <c r="L137" s="4">
        <v>28619.215</v>
      </c>
      <c r="M137" s="4">
        <v>28619.215</v>
      </c>
      <c r="N137" s="4">
        <v>0</v>
      </c>
      <c r="O137" s="4">
        <v>0</v>
      </c>
      <c r="P137" s="7" t="s">
        <v>19</v>
      </c>
      <c r="Q137" s="7" t="s">
        <v>19</v>
      </c>
      <c r="R137" s="4">
        <v>28619.215</v>
      </c>
      <c r="S137" s="4">
        <v>28619.215</v>
      </c>
    </row>
    <row r="138" spans="1:19">
      <c r="A138" s="5" t="s">
        <v>118</v>
      </c>
      <c r="B138" s="9">
        <v>114025.981</v>
      </c>
      <c r="C138" s="9">
        <v>0</v>
      </c>
      <c r="D138" s="9">
        <v>51068.618999999999</v>
      </c>
      <c r="E138" s="9">
        <v>0</v>
      </c>
      <c r="F138" s="9">
        <v>10484.883</v>
      </c>
      <c r="G138" s="9">
        <v>0</v>
      </c>
      <c r="H138" s="9">
        <v>0</v>
      </c>
      <c r="I138" s="9">
        <v>175644.041</v>
      </c>
      <c r="J138" s="9">
        <v>64.558000000000007</v>
      </c>
      <c r="K138" s="9">
        <v>0</v>
      </c>
      <c r="L138" s="9">
        <v>175644.041</v>
      </c>
      <c r="M138" s="9">
        <v>175644.041</v>
      </c>
      <c r="N138" s="9">
        <v>0</v>
      </c>
      <c r="O138" s="9">
        <v>0</v>
      </c>
      <c r="P138" s="8" t="s">
        <v>19</v>
      </c>
      <c r="Q138" s="8" t="s">
        <v>19</v>
      </c>
      <c r="R138" s="9">
        <v>175644.041</v>
      </c>
      <c r="S138" s="9">
        <v>175644.041</v>
      </c>
    </row>
    <row r="139" spans="1:19">
      <c r="A139" s="2" t="s">
        <v>119</v>
      </c>
      <c r="B139" s="4">
        <v>0</v>
      </c>
      <c r="C139" s="4">
        <v>0</v>
      </c>
      <c r="D139" s="4">
        <v>0</v>
      </c>
      <c r="E139" s="4">
        <v>0</v>
      </c>
      <c r="F139" s="4">
        <v>18062.527999999998</v>
      </c>
      <c r="G139" s="4">
        <v>0</v>
      </c>
      <c r="H139" s="4">
        <v>0</v>
      </c>
      <c r="I139" s="4">
        <v>18127.085999999999</v>
      </c>
      <c r="J139" s="4">
        <v>64.558000000000007</v>
      </c>
      <c r="K139" s="4">
        <v>0</v>
      </c>
      <c r="L139" s="4">
        <v>18127.085999999999</v>
      </c>
      <c r="M139" s="4">
        <v>18127.085999999999</v>
      </c>
      <c r="N139" s="4">
        <v>0</v>
      </c>
      <c r="O139" s="4">
        <v>0</v>
      </c>
      <c r="P139" s="7" t="s">
        <v>19</v>
      </c>
      <c r="Q139" s="7" t="s">
        <v>19</v>
      </c>
      <c r="R139" s="4">
        <v>18127.085999999999</v>
      </c>
      <c r="S139" s="4">
        <v>18127.085999999999</v>
      </c>
    </row>
    <row r="140" spans="1:19">
      <c r="A140" s="5" t="s">
        <v>120</v>
      </c>
      <c r="B140" s="9">
        <v>429671.25699999998</v>
      </c>
      <c r="C140" s="9">
        <v>31387.775000000001</v>
      </c>
      <c r="D140" s="9">
        <v>148269.94500000001</v>
      </c>
      <c r="E140" s="9">
        <v>134587.86499999999</v>
      </c>
      <c r="F140" s="9">
        <v>3228697.6030000001</v>
      </c>
      <c r="G140" s="9">
        <v>2575401.9249999998</v>
      </c>
      <c r="H140" s="9">
        <v>209261.60399999999</v>
      </c>
      <c r="I140" s="9">
        <v>1307777.997</v>
      </c>
      <c r="J140" s="9">
        <v>3990.9409999999998</v>
      </c>
      <c r="K140" s="9">
        <v>245565.43400000001</v>
      </c>
      <c r="L140" s="9">
        <v>4019891.35</v>
      </c>
      <c r="M140" s="9">
        <v>4294720.9960000003</v>
      </c>
      <c r="N140" s="9">
        <v>315199.52600000001</v>
      </c>
      <c r="O140" s="9">
        <v>44344.07</v>
      </c>
      <c r="P140" s="8" t="s">
        <v>19</v>
      </c>
      <c r="Q140" s="8" t="s">
        <v>19</v>
      </c>
      <c r="R140" s="9">
        <v>4335090.8760000002</v>
      </c>
      <c r="S140" s="9">
        <v>4339065.0659999996</v>
      </c>
    </row>
    <row r="141" spans="1:19">
      <c r="A141" s="2" t="s">
        <v>121</v>
      </c>
      <c r="B141" s="4">
        <v>17294.898000000001</v>
      </c>
      <c r="C141" s="4">
        <v>0</v>
      </c>
      <c r="D141" s="4">
        <v>30609.112000000001</v>
      </c>
      <c r="E141" s="4">
        <v>87861.437000000005</v>
      </c>
      <c r="F141" s="4">
        <v>7038.41</v>
      </c>
      <c r="G141" s="4">
        <v>0</v>
      </c>
      <c r="H141" s="4">
        <v>60516.673999999999</v>
      </c>
      <c r="I141" s="4">
        <v>0</v>
      </c>
      <c r="J141" s="4">
        <v>867.83500000000004</v>
      </c>
      <c r="K141" s="4">
        <v>0</v>
      </c>
      <c r="L141" s="4">
        <v>116326.929</v>
      </c>
      <c r="M141" s="4">
        <v>87861.437000000005</v>
      </c>
      <c r="N141" s="4">
        <v>1744.1079999999999</v>
      </c>
      <c r="O141" s="4">
        <v>30209.599999999999</v>
      </c>
      <c r="P141" s="7" t="s">
        <v>19</v>
      </c>
      <c r="Q141" s="7" t="s">
        <v>19</v>
      </c>
      <c r="R141" s="4">
        <v>118071.037</v>
      </c>
      <c r="S141" s="4">
        <v>118071.037</v>
      </c>
    </row>
    <row r="142" spans="1:19">
      <c r="A142" s="5" t="s">
        <v>122</v>
      </c>
      <c r="B142" s="9">
        <v>17294.898000000001</v>
      </c>
      <c r="C142" s="9">
        <v>0</v>
      </c>
      <c r="D142" s="9">
        <v>399.512</v>
      </c>
      <c r="E142" s="9">
        <v>86117.328999999998</v>
      </c>
      <c r="F142" s="9">
        <v>7038.41</v>
      </c>
      <c r="G142" s="9">
        <v>0</v>
      </c>
      <c r="H142" s="9">
        <v>60516.673999999999</v>
      </c>
      <c r="I142" s="9">
        <v>0</v>
      </c>
      <c r="J142" s="9">
        <v>867.83500000000004</v>
      </c>
      <c r="K142" s="9">
        <v>0</v>
      </c>
      <c r="L142" s="9">
        <v>86117.328999999998</v>
      </c>
      <c r="M142" s="9">
        <v>86117.328999999998</v>
      </c>
      <c r="N142" s="9">
        <v>0</v>
      </c>
      <c r="O142" s="9">
        <v>0</v>
      </c>
      <c r="P142" s="8" t="s">
        <v>19</v>
      </c>
      <c r="Q142" s="8" t="s">
        <v>19</v>
      </c>
      <c r="R142" s="9">
        <v>86117.328999999998</v>
      </c>
      <c r="S142" s="9">
        <v>86117.328999999998</v>
      </c>
    </row>
    <row r="143" spans="1:19">
      <c r="A143" s="2" t="s">
        <v>123</v>
      </c>
      <c r="B143" s="4">
        <v>0</v>
      </c>
      <c r="C143" s="4">
        <v>0</v>
      </c>
      <c r="D143" s="4">
        <v>30209.599999999999</v>
      </c>
      <c r="E143" s="4">
        <v>1744.1079999999999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30209.599999999999</v>
      </c>
      <c r="M143" s="4">
        <v>1744.1079999999999</v>
      </c>
      <c r="N143" s="4">
        <v>1744.1079999999999</v>
      </c>
      <c r="O143" s="4">
        <v>30209.599999999999</v>
      </c>
      <c r="P143" s="7" t="s">
        <v>19</v>
      </c>
      <c r="Q143" s="7" t="s">
        <v>19</v>
      </c>
      <c r="R143" s="4">
        <v>31953.707999999999</v>
      </c>
      <c r="S143" s="4">
        <v>31953.707999999999</v>
      </c>
    </row>
    <row r="144" spans="1:19">
      <c r="A144" s="5" t="s">
        <v>124</v>
      </c>
      <c r="B144" s="9">
        <v>0</v>
      </c>
      <c r="C144" s="9">
        <v>28233.292000000001</v>
      </c>
      <c r="D144" s="9">
        <v>89297.663</v>
      </c>
      <c r="E144" s="9">
        <v>25905.678</v>
      </c>
      <c r="F144" s="9">
        <v>0</v>
      </c>
      <c r="G144" s="9">
        <v>247.47499999999999</v>
      </c>
      <c r="H144" s="9">
        <v>0</v>
      </c>
      <c r="I144" s="9">
        <v>59402.52</v>
      </c>
      <c r="J144" s="9">
        <v>0</v>
      </c>
      <c r="K144" s="9">
        <v>0</v>
      </c>
      <c r="L144" s="9">
        <v>89297.663</v>
      </c>
      <c r="M144" s="9">
        <v>113788.965</v>
      </c>
      <c r="N144" s="9">
        <v>25905.678</v>
      </c>
      <c r="O144" s="9">
        <v>1414.376</v>
      </c>
      <c r="P144" s="8" t="s">
        <v>19</v>
      </c>
      <c r="Q144" s="8" t="s">
        <v>19</v>
      </c>
      <c r="R144" s="9">
        <v>115203.341</v>
      </c>
      <c r="S144" s="9">
        <v>115203.341</v>
      </c>
    </row>
    <row r="145" spans="1:19">
      <c r="A145" s="2" t="s">
        <v>125</v>
      </c>
      <c r="B145" s="4">
        <v>0</v>
      </c>
      <c r="C145" s="4">
        <v>28233.292000000001</v>
      </c>
      <c r="D145" s="4">
        <v>87883.286999999997</v>
      </c>
      <c r="E145" s="4">
        <v>0</v>
      </c>
      <c r="F145" s="4">
        <v>0</v>
      </c>
      <c r="G145" s="4">
        <v>247.47499999999999</v>
      </c>
      <c r="H145" s="4">
        <v>0</v>
      </c>
      <c r="I145" s="4">
        <v>59402.52</v>
      </c>
      <c r="J145" s="4">
        <v>0</v>
      </c>
      <c r="K145" s="4">
        <v>0</v>
      </c>
      <c r="L145" s="4">
        <v>87883.286999999997</v>
      </c>
      <c r="M145" s="4">
        <v>87883.286999999997</v>
      </c>
      <c r="N145" s="4">
        <v>0</v>
      </c>
      <c r="O145" s="4">
        <v>0</v>
      </c>
      <c r="P145" s="7" t="s">
        <v>19</v>
      </c>
      <c r="Q145" s="7" t="s">
        <v>19</v>
      </c>
      <c r="R145" s="4">
        <v>87883.286999999997</v>
      </c>
      <c r="S145" s="4">
        <v>87883.286999999997</v>
      </c>
    </row>
    <row r="146" spans="1:19">
      <c r="A146" s="5" t="s">
        <v>126</v>
      </c>
      <c r="B146" s="9">
        <v>0</v>
      </c>
      <c r="C146" s="9">
        <v>0</v>
      </c>
      <c r="D146" s="9">
        <v>1414.376</v>
      </c>
      <c r="E146" s="9">
        <v>25905.678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1414.376</v>
      </c>
      <c r="M146" s="9">
        <v>25905.678</v>
      </c>
      <c r="N146" s="9">
        <v>25905.678</v>
      </c>
      <c r="O146" s="9">
        <v>1414.376</v>
      </c>
      <c r="P146" s="8" t="s">
        <v>19</v>
      </c>
      <c r="Q146" s="8" t="s">
        <v>19</v>
      </c>
      <c r="R146" s="9">
        <v>27320.054</v>
      </c>
      <c r="S146" s="9">
        <v>27320.054</v>
      </c>
    </row>
    <row r="147" spans="1:19">
      <c r="A147" s="2" t="s">
        <v>127</v>
      </c>
      <c r="B147" s="4">
        <v>0</v>
      </c>
      <c r="C147" s="4">
        <v>0</v>
      </c>
      <c r="D147" s="4">
        <v>0</v>
      </c>
      <c r="E147" s="4">
        <v>0</v>
      </c>
      <c r="F147" s="4">
        <v>2235501.0780000002</v>
      </c>
      <c r="G147" s="4">
        <v>2235501.0780000002</v>
      </c>
      <c r="H147" s="4">
        <v>0</v>
      </c>
      <c r="I147" s="4">
        <v>0</v>
      </c>
      <c r="J147" s="4">
        <v>0</v>
      </c>
      <c r="K147" s="4">
        <v>0</v>
      </c>
      <c r="L147" s="4">
        <v>2235501.0780000002</v>
      </c>
      <c r="M147" s="4">
        <v>2235501.0780000002</v>
      </c>
      <c r="N147" s="4">
        <v>0</v>
      </c>
      <c r="O147" s="4">
        <v>0</v>
      </c>
      <c r="P147" s="7" t="s">
        <v>19</v>
      </c>
      <c r="Q147" s="7" t="s">
        <v>19</v>
      </c>
      <c r="R147" s="4">
        <v>2235501.0780000002</v>
      </c>
      <c r="S147" s="4">
        <v>2235501.0780000002</v>
      </c>
    </row>
    <row r="148" spans="1:19">
      <c r="A148" s="5" t="s">
        <v>128</v>
      </c>
      <c r="B148" s="9">
        <v>0</v>
      </c>
      <c r="C148" s="9">
        <v>0</v>
      </c>
      <c r="D148" s="9">
        <v>0</v>
      </c>
      <c r="E148" s="9">
        <v>0</v>
      </c>
      <c r="F148" s="9">
        <v>1640.5239999999999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1640.5239999999999</v>
      </c>
      <c r="M148" s="9">
        <v>0</v>
      </c>
      <c r="N148" s="9">
        <v>0</v>
      </c>
      <c r="O148" s="9">
        <v>1640.5239999999999</v>
      </c>
      <c r="P148" s="8" t="s">
        <v>19</v>
      </c>
      <c r="Q148" s="8" t="s">
        <v>19</v>
      </c>
      <c r="R148" s="9">
        <v>1640.5239999999999</v>
      </c>
      <c r="S148" s="9">
        <v>1640.5239999999999</v>
      </c>
    </row>
    <row r="149" spans="1:19">
      <c r="A149" s="2" t="s">
        <v>129</v>
      </c>
      <c r="B149" s="4">
        <v>412376.359</v>
      </c>
      <c r="C149" s="4">
        <v>3154.4830000000002</v>
      </c>
      <c r="D149" s="4">
        <v>28363.17</v>
      </c>
      <c r="E149" s="4">
        <v>20820.75</v>
      </c>
      <c r="F149" s="4">
        <v>984517.59100000001</v>
      </c>
      <c r="G149" s="4">
        <v>339653.37199999997</v>
      </c>
      <c r="H149" s="4">
        <v>148744.93</v>
      </c>
      <c r="I149" s="4">
        <v>1248375.477</v>
      </c>
      <c r="J149" s="4">
        <v>3123.1060000000002</v>
      </c>
      <c r="K149" s="4">
        <v>245565.43400000001</v>
      </c>
      <c r="L149" s="4">
        <v>1577125.156</v>
      </c>
      <c r="M149" s="4">
        <v>1857569.5160000001</v>
      </c>
      <c r="N149" s="4">
        <v>287549.74</v>
      </c>
      <c r="O149" s="4">
        <v>11079.57</v>
      </c>
      <c r="P149" s="7" t="s">
        <v>19</v>
      </c>
      <c r="Q149" s="7" t="s">
        <v>19</v>
      </c>
      <c r="R149" s="4">
        <v>1864674.8959999999</v>
      </c>
      <c r="S149" s="4">
        <v>1868649.0859999999</v>
      </c>
    </row>
    <row r="150" spans="1:19">
      <c r="A150" s="5" t="s">
        <v>130</v>
      </c>
      <c r="B150" s="9">
        <v>230882.20699999999</v>
      </c>
      <c r="C150" s="9">
        <v>0</v>
      </c>
      <c r="D150" s="9">
        <v>840.96400000000006</v>
      </c>
      <c r="E150" s="9">
        <v>0</v>
      </c>
      <c r="F150" s="9">
        <v>10719.156999999999</v>
      </c>
      <c r="G150" s="9">
        <v>0</v>
      </c>
      <c r="H150" s="9">
        <v>0</v>
      </c>
      <c r="I150" s="9">
        <v>0</v>
      </c>
      <c r="J150" s="9">
        <v>3123.1060000000002</v>
      </c>
      <c r="K150" s="9">
        <v>245565.43400000001</v>
      </c>
      <c r="L150" s="9">
        <v>245565.43400000001</v>
      </c>
      <c r="M150" s="9">
        <v>245565.43400000001</v>
      </c>
      <c r="N150" s="9">
        <v>0</v>
      </c>
      <c r="O150" s="9">
        <v>0</v>
      </c>
      <c r="P150" s="8" t="s">
        <v>19</v>
      </c>
      <c r="Q150" s="8" t="s">
        <v>19</v>
      </c>
      <c r="R150" s="9">
        <v>245565.43400000001</v>
      </c>
      <c r="S150" s="9">
        <v>245565.43400000001</v>
      </c>
    </row>
    <row r="151" spans="1:19">
      <c r="A151" s="2" t="s">
        <v>131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11079.57</v>
      </c>
      <c r="I151" s="4">
        <v>284772.51799999998</v>
      </c>
      <c r="J151" s="4">
        <v>0</v>
      </c>
      <c r="K151" s="4">
        <v>0</v>
      </c>
      <c r="L151" s="4">
        <v>11079.57</v>
      </c>
      <c r="M151" s="4">
        <v>284772.51799999998</v>
      </c>
      <c r="N151" s="4">
        <v>284772.51799999998</v>
      </c>
      <c r="O151" s="4">
        <v>11079.57</v>
      </c>
      <c r="P151" s="7" t="s">
        <v>19</v>
      </c>
      <c r="Q151" s="7" t="s">
        <v>19</v>
      </c>
      <c r="R151" s="4">
        <v>295852.08799999999</v>
      </c>
      <c r="S151" s="4">
        <v>295852.08799999999</v>
      </c>
    </row>
    <row r="152" spans="1:19">
      <c r="A152" s="5" t="s">
        <v>132</v>
      </c>
      <c r="B152" s="9">
        <v>181494.152</v>
      </c>
      <c r="C152" s="9">
        <v>3154.4830000000002</v>
      </c>
      <c r="D152" s="9">
        <v>27522.205999999998</v>
      </c>
      <c r="E152" s="9">
        <v>20820.75</v>
      </c>
      <c r="F152" s="9">
        <v>973798.43400000001</v>
      </c>
      <c r="G152" s="9">
        <v>339653.37199999997</v>
      </c>
      <c r="H152" s="9">
        <v>137665.35999999999</v>
      </c>
      <c r="I152" s="9">
        <v>963602.95900000003</v>
      </c>
      <c r="J152" s="9">
        <v>0</v>
      </c>
      <c r="K152" s="9">
        <v>0</v>
      </c>
      <c r="L152" s="9">
        <v>1320480.152</v>
      </c>
      <c r="M152" s="9">
        <v>1327231.564</v>
      </c>
      <c r="N152" s="9">
        <v>2777.2220000000002</v>
      </c>
      <c r="O152" s="9">
        <v>0</v>
      </c>
      <c r="P152" s="8" t="s">
        <v>19</v>
      </c>
      <c r="Q152" s="8" t="s">
        <v>19</v>
      </c>
      <c r="R152" s="9">
        <v>1323257.3740000001</v>
      </c>
      <c r="S152" s="9">
        <v>1327231.564</v>
      </c>
    </row>
    <row r="153" spans="1:19">
      <c r="A153" s="2" t="s">
        <v>133</v>
      </c>
      <c r="B153" s="4">
        <v>984647.72499999998</v>
      </c>
      <c r="C153" s="7" t="s">
        <v>19</v>
      </c>
      <c r="D153" s="4">
        <v>750069.64500000002</v>
      </c>
      <c r="E153" s="7" t="s">
        <v>19</v>
      </c>
      <c r="F153" s="4">
        <v>1604780.946</v>
      </c>
      <c r="G153" s="7" t="s">
        <v>19</v>
      </c>
      <c r="H153" s="4">
        <v>12428586.700999999</v>
      </c>
      <c r="I153" s="7" t="s">
        <v>19</v>
      </c>
      <c r="J153" s="4">
        <v>310387.34600000002</v>
      </c>
      <c r="K153" s="7" t="s">
        <v>19</v>
      </c>
      <c r="L153" s="4">
        <v>16078472.363</v>
      </c>
      <c r="M153" s="7" t="s">
        <v>19</v>
      </c>
      <c r="N153" s="7" t="s">
        <v>19</v>
      </c>
      <c r="O153" s="7" t="s">
        <v>19</v>
      </c>
      <c r="P153" s="7" t="s">
        <v>19</v>
      </c>
      <c r="Q153" s="7" t="s">
        <v>19</v>
      </c>
      <c r="R153" s="4">
        <v>16078472.363</v>
      </c>
      <c r="S153" s="7" t="s">
        <v>19</v>
      </c>
    </row>
    <row r="154" spans="1:19">
      <c r="A154" s="5" t="s">
        <v>134</v>
      </c>
      <c r="B154" s="9">
        <v>-880941.29299999995</v>
      </c>
      <c r="C154" s="8" t="s">
        <v>19</v>
      </c>
      <c r="D154" s="9">
        <v>727667.321</v>
      </c>
      <c r="E154" s="8" t="s">
        <v>19</v>
      </c>
      <c r="F154" s="9">
        <v>1596124.037</v>
      </c>
      <c r="G154" s="8" t="s">
        <v>19</v>
      </c>
      <c r="H154" s="9">
        <v>11798732.113</v>
      </c>
      <c r="I154" s="8" t="s">
        <v>19</v>
      </c>
      <c r="J154" s="9">
        <v>269659.73599999998</v>
      </c>
      <c r="K154" s="8" t="s">
        <v>19</v>
      </c>
      <c r="L154" s="9">
        <v>13511241.914000001</v>
      </c>
      <c r="M154" s="8" t="s">
        <v>19</v>
      </c>
      <c r="N154" s="8" t="s">
        <v>19</v>
      </c>
      <c r="O154" s="8" t="s">
        <v>19</v>
      </c>
      <c r="P154" s="8" t="s">
        <v>19</v>
      </c>
      <c r="Q154" s="8" t="s">
        <v>19</v>
      </c>
      <c r="R154" s="9">
        <v>13511241.914000001</v>
      </c>
      <c r="S154" s="8" t="s">
        <v>19</v>
      </c>
    </row>
    <row r="155" spans="1:19">
      <c r="A155" s="2" t="s">
        <v>135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>
      <c r="A156" s="5" t="s">
        <v>133</v>
      </c>
      <c r="B156" s="8" t="s">
        <v>19</v>
      </c>
      <c r="C156" s="9">
        <v>984647.72499999998</v>
      </c>
      <c r="D156" s="8" t="s">
        <v>19</v>
      </c>
      <c r="E156" s="9">
        <v>750069.64500000002</v>
      </c>
      <c r="F156" s="8" t="s">
        <v>19</v>
      </c>
      <c r="G156" s="9">
        <v>1604780.946</v>
      </c>
      <c r="H156" s="8" t="s">
        <v>19</v>
      </c>
      <c r="I156" s="9">
        <v>12428586.700999999</v>
      </c>
      <c r="J156" s="8" t="s">
        <v>19</v>
      </c>
      <c r="K156" s="9">
        <v>310387.34600000002</v>
      </c>
      <c r="L156" s="8" t="s">
        <v>19</v>
      </c>
      <c r="M156" s="9">
        <v>16078472.363</v>
      </c>
      <c r="N156" s="8" t="s">
        <v>19</v>
      </c>
      <c r="O156" s="8" t="s">
        <v>19</v>
      </c>
      <c r="P156" s="8" t="s">
        <v>19</v>
      </c>
      <c r="Q156" s="8" t="s">
        <v>19</v>
      </c>
      <c r="R156" s="8" t="s">
        <v>19</v>
      </c>
      <c r="S156" s="9">
        <v>16078472.363</v>
      </c>
    </row>
    <row r="157" spans="1:19">
      <c r="A157" s="2" t="s">
        <v>134</v>
      </c>
      <c r="B157" s="7" t="s">
        <v>19</v>
      </c>
      <c r="C157" s="4">
        <v>-880941.29299999995</v>
      </c>
      <c r="D157" s="7" t="s">
        <v>19</v>
      </c>
      <c r="E157" s="4">
        <v>727667.321</v>
      </c>
      <c r="F157" s="7" t="s">
        <v>19</v>
      </c>
      <c r="G157" s="4">
        <v>1596124.037</v>
      </c>
      <c r="H157" s="7" t="s">
        <v>19</v>
      </c>
      <c r="I157" s="4">
        <v>11798732.113</v>
      </c>
      <c r="J157" s="7" t="s">
        <v>19</v>
      </c>
      <c r="K157" s="4">
        <v>269659.73599999998</v>
      </c>
      <c r="L157" s="7" t="s">
        <v>19</v>
      </c>
      <c r="M157" s="4">
        <v>13511241.914000001</v>
      </c>
      <c r="N157" s="7" t="s">
        <v>19</v>
      </c>
      <c r="O157" s="7" t="s">
        <v>19</v>
      </c>
      <c r="P157" s="7" t="s">
        <v>19</v>
      </c>
      <c r="Q157" s="7" t="s">
        <v>19</v>
      </c>
      <c r="R157" s="7" t="s">
        <v>19</v>
      </c>
      <c r="S157" s="4">
        <v>13511241.914000001</v>
      </c>
    </row>
    <row r="158" spans="1:19">
      <c r="A158" s="5" t="s">
        <v>136</v>
      </c>
      <c r="B158" s="8" t="s">
        <v>19</v>
      </c>
      <c r="C158" s="8" t="s">
        <v>19</v>
      </c>
      <c r="D158" s="8" t="s">
        <v>19</v>
      </c>
      <c r="E158" s="8" t="s">
        <v>19</v>
      </c>
      <c r="F158" s="9">
        <v>999616.10800000001</v>
      </c>
      <c r="G158" s="8" t="s">
        <v>19</v>
      </c>
      <c r="H158" s="8" t="s">
        <v>19</v>
      </c>
      <c r="I158" s="9">
        <v>1211302.2220000001</v>
      </c>
      <c r="J158" s="9">
        <v>211686.114</v>
      </c>
      <c r="K158" s="8" t="s">
        <v>19</v>
      </c>
      <c r="L158" s="9">
        <v>1211302.2220000001</v>
      </c>
      <c r="M158" s="9">
        <v>1211302.2220000001</v>
      </c>
      <c r="N158" s="8" t="s">
        <v>19</v>
      </c>
      <c r="O158" s="8" t="s">
        <v>19</v>
      </c>
      <c r="P158" s="8" t="s">
        <v>19</v>
      </c>
      <c r="Q158" s="8" t="s">
        <v>19</v>
      </c>
      <c r="R158" s="9">
        <v>1211302.2220000001</v>
      </c>
      <c r="S158" s="9">
        <v>1211302.2220000001</v>
      </c>
    </row>
    <row r="159" spans="1:19">
      <c r="A159" s="2" t="s">
        <v>137</v>
      </c>
      <c r="B159" s="7" t="s">
        <v>19</v>
      </c>
      <c r="C159" s="7" t="s">
        <v>19</v>
      </c>
      <c r="D159" s="7" t="s">
        <v>19</v>
      </c>
      <c r="E159" s="7" t="s">
        <v>19</v>
      </c>
      <c r="F159" s="4">
        <v>999616.10800000001</v>
      </c>
      <c r="G159" s="7" t="s">
        <v>19</v>
      </c>
      <c r="H159" s="7" t="s">
        <v>19</v>
      </c>
      <c r="I159" s="4">
        <v>1211302.2220000001</v>
      </c>
      <c r="J159" s="4">
        <v>211686.114</v>
      </c>
      <c r="K159" s="7" t="s">
        <v>19</v>
      </c>
      <c r="L159" s="4">
        <v>1211302.2220000001</v>
      </c>
      <c r="M159" s="4">
        <v>1211302.2220000001</v>
      </c>
      <c r="N159" s="7" t="s">
        <v>19</v>
      </c>
      <c r="O159" s="7" t="s">
        <v>19</v>
      </c>
      <c r="P159" s="7" t="s">
        <v>19</v>
      </c>
      <c r="Q159" s="7" t="s">
        <v>19</v>
      </c>
      <c r="R159" s="4">
        <v>1211302.2220000001</v>
      </c>
      <c r="S159" s="4">
        <v>1211302.2220000001</v>
      </c>
    </row>
    <row r="160" spans="1:19">
      <c r="A160" s="5" t="s">
        <v>138</v>
      </c>
      <c r="B160" s="8" t="s">
        <v>19</v>
      </c>
      <c r="C160" s="8" t="s">
        <v>19</v>
      </c>
      <c r="D160" s="8" t="s">
        <v>19</v>
      </c>
      <c r="E160" s="8" t="s">
        <v>19</v>
      </c>
      <c r="F160" s="9">
        <v>0</v>
      </c>
      <c r="G160" s="8" t="s">
        <v>19</v>
      </c>
      <c r="H160" s="8" t="s">
        <v>19</v>
      </c>
      <c r="I160" s="9">
        <v>0</v>
      </c>
      <c r="J160" s="9">
        <v>0</v>
      </c>
      <c r="K160" s="8" t="s">
        <v>19</v>
      </c>
      <c r="L160" s="9">
        <v>0</v>
      </c>
      <c r="M160" s="9">
        <v>0</v>
      </c>
      <c r="N160" s="8" t="s">
        <v>19</v>
      </c>
      <c r="O160" s="8" t="s">
        <v>19</v>
      </c>
      <c r="P160" s="8" t="s">
        <v>19</v>
      </c>
      <c r="Q160" s="8" t="s">
        <v>19</v>
      </c>
      <c r="R160" s="9">
        <v>0</v>
      </c>
      <c r="S160" s="9">
        <v>0</v>
      </c>
    </row>
    <row r="161" spans="1:19">
      <c r="A161" s="2" t="s">
        <v>139</v>
      </c>
      <c r="B161" s="4">
        <v>984647.72499999998</v>
      </c>
      <c r="C161" s="7" t="s">
        <v>19</v>
      </c>
      <c r="D161" s="4">
        <v>750069.64500000002</v>
      </c>
      <c r="E161" s="7" t="s">
        <v>19</v>
      </c>
      <c r="F161" s="4">
        <v>605164.83799999999</v>
      </c>
      <c r="G161" s="7" t="s">
        <v>19</v>
      </c>
      <c r="H161" s="4">
        <v>13639888.923</v>
      </c>
      <c r="I161" s="7" t="s">
        <v>19</v>
      </c>
      <c r="J161" s="4">
        <v>98701.232000000004</v>
      </c>
      <c r="K161" s="7" t="s">
        <v>19</v>
      </c>
      <c r="L161" s="4">
        <v>16078472.363</v>
      </c>
      <c r="M161" s="7" t="s">
        <v>19</v>
      </c>
      <c r="N161" s="7" t="s">
        <v>19</v>
      </c>
      <c r="O161" s="7" t="s">
        <v>19</v>
      </c>
      <c r="P161" s="7" t="s">
        <v>19</v>
      </c>
      <c r="Q161" s="7" t="s">
        <v>19</v>
      </c>
      <c r="R161" s="4">
        <v>16078472.363</v>
      </c>
      <c r="S161" s="7" t="s">
        <v>19</v>
      </c>
    </row>
    <row r="162" spans="1:19">
      <c r="A162" s="5" t="s">
        <v>140</v>
      </c>
      <c r="B162" s="9">
        <v>-880941.29299999995</v>
      </c>
      <c r="C162" s="8" t="s">
        <v>19</v>
      </c>
      <c r="D162" s="9">
        <v>727667.321</v>
      </c>
      <c r="E162" s="8" t="s">
        <v>19</v>
      </c>
      <c r="F162" s="9">
        <v>596507.929</v>
      </c>
      <c r="G162" s="8" t="s">
        <v>19</v>
      </c>
      <c r="H162" s="9">
        <v>13010034.335000001</v>
      </c>
      <c r="I162" s="8" t="s">
        <v>19</v>
      </c>
      <c r="J162" s="9">
        <v>57973.622000000003</v>
      </c>
      <c r="K162" s="8" t="s">
        <v>19</v>
      </c>
      <c r="L162" s="9">
        <v>13511241.914000001</v>
      </c>
      <c r="M162" s="8" t="s">
        <v>19</v>
      </c>
      <c r="N162" s="8" t="s">
        <v>19</v>
      </c>
      <c r="O162" s="8" t="s">
        <v>19</v>
      </c>
      <c r="P162" s="8" t="s">
        <v>19</v>
      </c>
      <c r="Q162" s="8" t="s">
        <v>19</v>
      </c>
      <c r="R162" s="9">
        <v>13511241.914000001</v>
      </c>
      <c r="S162" s="8" t="s">
        <v>19</v>
      </c>
    </row>
    <row r="163" spans="1:19">
      <c r="A163" s="2" t="s">
        <v>141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>
      <c r="A164" s="5" t="s">
        <v>142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>
      <c r="A165" s="2" t="s">
        <v>143</v>
      </c>
      <c r="B165" s="7" t="s">
        <v>19</v>
      </c>
      <c r="C165" s="4">
        <v>984647.72499999998</v>
      </c>
      <c r="D165" s="7" t="s">
        <v>19</v>
      </c>
      <c r="E165" s="4">
        <v>750069.64500000002</v>
      </c>
      <c r="F165" s="7" t="s">
        <v>19</v>
      </c>
      <c r="G165" s="4">
        <v>1604780.946</v>
      </c>
      <c r="H165" s="7" t="s">
        <v>19</v>
      </c>
      <c r="I165" s="4">
        <v>12428586.700999999</v>
      </c>
      <c r="J165" s="7" t="s">
        <v>19</v>
      </c>
      <c r="K165" s="4">
        <v>310387.34600000002</v>
      </c>
      <c r="L165" s="7" t="s">
        <v>19</v>
      </c>
      <c r="M165" s="4">
        <v>16078472.363</v>
      </c>
      <c r="N165" s="7" t="s">
        <v>19</v>
      </c>
      <c r="O165" s="7" t="s">
        <v>19</v>
      </c>
      <c r="P165" s="7" t="s">
        <v>19</v>
      </c>
      <c r="Q165" s="7" t="s">
        <v>19</v>
      </c>
      <c r="R165" s="7" t="s">
        <v>19</v>
      </c>
      <c r="S165" s="4">
        <v>16078472.363</v>
      </c>
    </row>
    <row r="166" spans="1:19">
      <c r="A166" s="5" t="s">
        <v>144</v>
      </c>
      <c r="B166" s="8" t="s">
        <v>19</v>
      </c>
      <c r="C166" s="9">
        <v>-880941.29299999995</v>
      </c>
      <c r="D166" s="8" t="s">
        <v>19</v>
      </c>
      <c r="E166" s="9">
        <v>727667.321</v>
      </c>
      <c r="F166" s="8" t="s">
        <v>19</v>
      </c>
      <c r="G166" s="9">
        <v>1596124.037</v>
      </c>
      <c r="H166" s="8" t="s">
        <v>19</v>
      </c>
      <c r="I166" s="9">
        <v>11798732.113</v>
      </c>
      <c r="J166" s="8" t="s">
        <v>19</v>
      </c>
      <c r="K166" s="9">
        <v>269659.73599999998</v>
      </c>
      <c r="L166" s="8" t="s">
        <v>19</v>
      </c>
      <c r="M166" s="9">
        <v>13511241.914000001</v>
      </c>
      <c r="N166" s="8" t="s">
        <v>19</v>
      </c>
      <c r="O166" s="8" t="s">
        <v>19</v>
      </c>
      <c r="P166" s="8" t="s">
        <v>19</v>
      </c>
      <c r="Q166" s="8" t="s">
        <v>19</v>
      </c>
      <c r="R166" s="8" t="s">
        <v>19</v>
      </c>
      <c r="S166" s="9">
        <v>13511241.914000001</v>
      </c>
    </row>
    <row r="167" spans="1:19">
      <c r="A167" s="2" t="s">
        <v>145</v>
      </c>
      <c r="B167" s="7" t="s">
        <v>19</v>
      </c>
      <c r="C167" s="7" t="s">
        <v>19</v>
      </c>
      <c r="D167" s="7" t="s">
        <v>19</v>
      </c>
      <c r="E167" s="7" t="s">
        <v>19</v>
      </c>
      <c r="F167" s="4">
        <v>1984414.9169999999</v>
      </c>
      <c r="G167" s="7" t="s">
        <v>19</v>
      </c>
      <c r="H167" s="4">
        <v>10607564.824999999</v>
      </c>
      <c r="I167" s="7" t="s">
        <v>19</v>
      </c>
      <c r="J167" s="4">
        <v>211686.114</v>
      </c>
      <c r="K167" s="7" t="s">
        <v>19</v>
      </c>
      <c r="L167" s="4">
        <v>12803665.856000001</v>
      </c>
      <c r="M167" s="7" t="s">
        <v>19</v>
      </c>
      <c r="N167" s="7" t="s">
        <v>19</v>
      </c>
      <c r="O167" s="7" t="s">
        <v>19</v>
      </c>
      <c r="P167" s="7" t="s">
        <v>19</v>
      </c>
      <c r="Q167" s="4">
        <v>12803665.856000001</v>
      </c>
      <c r="R167" s="4">
        <v>12803665.856000001</v>
      </c>
      <c r="S167" s="4">
        <v>12803665.856000001</v>
      </c>
    </row>
    <row r="168" spans="1:19">
      <c r="A168" s="5" t="s">
        <v>146</v>
      </c>
      <c r="B168" s="8" t="s">
        <v>19</v>
      </c>
      <c r="C168" s="8" t="s">
        <v>19</v>
      </c>
      <c r="D168" s="8" t="s">
        <v>19</v>
      </c>
      <c r="E168" s="8" t="s">
        <v>19</v>
      </c>
      <c r="F168" s="9">
        <v>999616.10800000001</v>
      </c>
      <c r="G168" s="8" t="s">
        <v>19</v>
      </c>
      <c r="H168" s="9">
        <v>10607564.824999999</v>
      </c>
      <c r="I168" s="8" t="s">
        <v>19</v>
      </c>
      <c r="J168" s="9">
        <v>211686.114</v>
      </c>
      <c r="K168" s="8" t="s">
        <v>19</v>
      </c>
      <c r="L168" s="9">
        <v>11818867.047</v>
      </c>
      <c r="M168" s="8" t="s">
        <v>19</v>
      </c>
      <c r="N168" s="8" t="s">
        <v>19</v>
      </c>
      <c r="O168" s="8" t="s">
        <v>19</v>
      </c>
      <c r="P168" s="8" t="s">
        <v>19</v>
      </c>
      <c r="Q168" s="9">
        <v>11818867.047</v>
      </c>
      <c r="R168" s="9">
        <v>11818867.047</v>
      </c>
      <c r="S168" s="9">
        <v>11818867.047</v>
      </c>
    </row>
    <row r="169" spans="1:19">
      <c r="A169" s="2" t="s">
        <v>147</v>
      </c>
      <c r="B169" s="7" t="s">
        <v>19</v>
      </c>
      <c r="C169" s="7" t="s">
        <v>19</v>
      </c>
      <c r="D169" s="7" t="s">
        <v>19</v>
      </c>
      <c r="E169" s="7" t="s">
        <v>19</v>
      </c>
      <c r="F169" s="4">
        <v>984798.80900000001</v>
      </c>
      <c r="G169" s="7" t="s">
        <v>19</v>
      </c>
      <c r="H169" s="4">
        <v>0</v>
      </c>
      <c r="I169" s="7" t="s">
        <v>19</v>
      </c>
      <c r="J169" s="4">
        <v>0</v>
      </c>
      <c r="K169" s="7" t="s">
        <v>19</v>
      </c>
      <c r="L169" s="4">
        <v>984798.80900000001</v>
      </c>
      <c r="M169" s="7" t="s">
        <v>19</v>
      </c>
      <c r="N169" s="7" t="s">
        <v>19</v>
      </c>
      <c r="O169" s="7" t="s">
        <v>19</v>
      </c>
      <c r="P169" s="7" t="s">
        <v>19</v>
      </c>
      <c r="Q169" s="4">
        <v>984798.80900000001</v>
      </c>
      <c r="R169" s="4">
        <v>984798.80900000001</v>
      </c>
      <c r="S169" s="4">
        <v>984798.80900000001</v>
      </c>
    </row>
    <row r="170" spans="1:19">
      <c r="A170" s="5" t="s">
        <v>148</v>
      </c>
      <c r="B170" s="9">
        <v>0</v>
      </c>
      <c r="C170" s="8" t="s">
        <v>19</v>
      </c>
      <c r="D170" s="9">
        <v>258141.05</v>
      </c>
      <c r="E170" s="8" t="s">
        <v>19</v>
      </c>
      <c r="F170" s="9">
        <v>0</v>
      </c>
      <c r="G170" s="8" t="s">
        <v>19</v>
      </c>
      <c r="H170" s="9">
        <v>0</v>
      </c>
      <c r="I170" s="9">
        <v>258141.05</v>
      </c>
      <c r="J170" s="9">
        <v>0</v>
      </c>
      <c r="K170" s="8" t="s">
        <v>19</v>
      </c>
      <c r="L170" s="9">
        <v>258141.05</v>
      </c>
      <c r="M170" s="9">
        <v>258141.05</v>
      </c>
      <c r="N170" s="8" t="s">
        <v>19</v>
      </c>
      <c r="O170" s="8" t="s">
        <v>19</v>
      </c>
      <c r="P170" s="8" t="s">
        <v>19</v>
      </c>
      <c r="Q170" s="9">
        <v>0</v>
      </c>
      <c r="R170" s="9">
        <v>258141.05</v>
      </c>
      <c r="S170" s="9">
        <v>258141.05</v>
      </c>
    </row>
    <row r="171" spans="1:19">
      <c r="A171" s="2" t="s">
        <v>149</v>
      </c>
      <c r="B171" s="4">
        <v>984647.72499999998</v>
      </c>
      <c r="C171" s="7" t="s">
        <v>19</v>
      </c>
      <c r="D171" s="4">
        <v>491928.59499999997</v>
      </c>
      <c r="E171" s="7" t="s">
        <v>19</v>
      </c>
      <c r="F171" s="4">
        <v>-379633.97100000002</v>
      </c>
      <c r="G171" s="7" t="s">
        <v>19</v>
      </c>
      <c r="H171" s="4">
        <v>2079162.926</v>
      </c>
      <c r="I171" s="7" t="s">
        <v>19</v>
      </c>
      <c r="J171" s="4">
        <v>98701.232000000004</v>
      </c>
      <c r="K171" s="7" t="s">
        <v>19</v>
      </c>
      <c r="L171" s="4">
        <v>3274806.5070000002</v>
      </c>
      <c r="M171" s="7" t="s">
        <v>19</v>
      </c>
      <c r="N171" s="7" t="s">
        <v>19</v>
      </c>
      <c r="O171" s="7" t="s">
        <v>19</v>
      </c>
      <c r="P171" s="7" t="s">
        <v>19</v>
      </c>
      <c r="Q171" s="7" t="s">
        <v>19</v>
      </c>
      <c r="R171" s="4">
        <v>3274806.5070000002</v>
      </c>
      <c r="S171" s="7" t="s">
        <v>19</v>
      </c>
    </row>
    <row r="172" spans="1:19">
      <c r="A172" s="5" t="s">
        <v>150</v>
      </c>
      <c r="B172" s="9">
        <v>-880941.29299999995</v>
      </c>
      <c r="C172" s="8" t="s">
        <v>19</v>
      </c>
      <c r="D172" s="9">
        <v>469526.27100000001</v>
      </c>
      <c r="E172" s="8" t="s">
        <v>19</v>
      </c>
      <c r="F172" s="9">
        <v>-388290.88</v>
      </c>
      <c r="G172" s="8" t="s">
        <v>19</v>
      </c>
      <c r="H172" s="9">
        <v>1449308.338</v>
      </c>
      <c r="I172" s="8" t="s">
        <v>19</v>
      </c>
      <c r="J172" s="9">
        <v>57973.622000000003</v>
      </c>
      <c r="K172" s="8" t="s">
        <v>19</v>
      </c>
      <c r="L172" s="9">
        <v>707576.05799999996</v>
      </c>
      <c r="M172" s="8" t="s">
        <v>19</v>
      </c>
      <c r="N172" s="8" t="s">
        <v>19</v>
      </c>
      <c r="O172" s="8" t="s">
        <v>19</v>
      </c>
      <c r="P172" s="8" t="s">
        <v>19</v>
      </c>
      <c r="Q172" s="8" t="s">
        <v>19</v>
      </c>
      <c r="R172" s="9">
        <v>707576.05799999996</v>
      </c>
      <c r="S172" s="8" t="s">
        <v>19</v>
      </c>
    </row>
    <row r="173" spans="1:19">
      <c r="A173" s="2" t="s">
        <v>151</v>
      </c>
      <c r="B173" s="7" t="s">
        <v>19</v>
      </c>
      <c r="C173" s="7" t="s">
        <v>19</v>
      </c>
      <c r="D173" s="7" t="s">
        <v>19</v>
      </c>
      <c r="E173" s="7" t="s">
        <v>19</v>
      </c>
      <c r="F173" s="7" t="s">
        <v>19</v>
      </c>
      <c r="G173" s="7" t="s">
        <v>19</v>
      </c>
      <c r="H173" s="7" t="s">
        <v>19</v>
      </c>
      <c r="I173" s="7" t="s">
        <v>19</v>
      </c>
      <c r="J173" s="7" t="s">
        <v>19</v>
      </c>
      <c r="K173" s="7" t="s">
        <v>19</v>
      </c>
      <c r="L173" s="7" t="s">
        <v>19</v>
      </c>
      <c r="M173" s="7" t="s">
        <v>19</v>
      </c>
      <c r="N173" s="4">
        <v>386483.576</v>
      </c>
      <c r="O173" s="7" t="s">
        <v>19</v>
      </c>
      <c r="P173" s="7" t="s">
        <v>19</v>
      </c>
      <c r="Q173" s="7" t="s">
        <v>19</v>
      </c>
      <c r="R173" s="4">
        <v>386483.576</v>
      </c>
      <c r="S173" s="7" t="s">
        <v>19</v>
      </c>
    </row>
    <row r="174" spans="1:19">
      <c r="A174" s="5" t="s">
        <v>152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>
      <c r="A175" s="2" t="s">
        <v>153</v>
      </c>
      <c r="B175" s="7" t="s">
        <v>19</v>
      </c>
      <c r="C175" s="4">
        <v>984647.72499999998</v>
      </c>
      <c r="D175" s="7" t="s">
        <v>19</v>
      </c>
      <c r="E175" s="4">
        <v>750069.64500000002</v>
      </c>
      <c r="F175" s="7" t="s">
        <v>19</v>
      </c>
      <c r="G175" s="4">
        <v>605164.83799999999</v>
      </c>
      <c r="H175" s="7" t="s">
        <v>19</v>
      </c>
      <c r="I175" s="4">
        <v>13639888.923</v>
      </c>
      <c r="J175" s="7" t="s">
        <v>19</v>
      </c>
      <c r="K175" s="4">
        <v>98701.232000000004</v>
      </c>
      <c r="L175" s="7" t="s">
        <v>19</v>
      </c>
      <c r="M175" s="4">
        <v>16078472.363</v>
      </c>
      <c r="N175" s="7" t="s">
        <v>19</v>
      </c>
      <c r="O175" s="7" t="s">
        <v>19</v>
      </c>
      <c r="P175" s="7" t="s">
        <v>19</v>
      </c>
      <c r="Q175" s="7" t="s">
        <v>19</v>
      </c>
      <c r="R175" s="7" t="s">
        <v>19</v>
      </c>
      <c r="S175" s="4">
        <v>16078472.363</v>
      </c>
    </row>
    <row r="176" spans="1:19">
      <c r="A176" s="5" t="s">
        <v>154</v>
      </c>
      <c r="B176" s="8" t="s">
        <v>19</v>
      </c>
      <c r="C176" s="9">
        <v>-880941.29299999995</v>
      </c>
      <c r="D176" s="8" t="s">
        <v>19</v>
      </c>
      <c r="E176" s="9">
        <v>727667.321</v>
      </c>
      <c r="F176" s="8" t="s">
        <v>19</v>
      </c>
      <c r="G176" s="9">
        <v>596507.929</v>
      </c>
      <c r="H176" s="8" t="s">
        <v>19</v>
      </c>
      <c r="I176" s="9">
        <v>13010034.335000001</v>
      </c>
      <c r="J176" s="8" t="s">
        <v>19</v>
      </c>
      <c r="K176" s="9">
        <v>57973.622000000003</v>
      </c>
      <c r="L176" s="8" t="s">
        <v>19</v>
      </c>
      <c r="M176" s="9">
        <v>13511241.914000001</v>
      </c>
      <c r="N176" s="8" t="s">
        <v>19</v>
      </c>
      <c r="O176" s="8" t="s">
        <v>19</v>
      </c>
      <c r="P176" s="8" t="s">
        <v>19</v>
      </c>
      <c r="Q176" s="8" t="s">
        <v>19</v>
      </c>
      <c r="R176" s="8" t="s">
        <v>19</v>
      </c>
      <c r="S176" s="9">
        <v>13511241.914000001</v>
      </c>
    </row>
    <row r="177" spans="1:19">
      <c r="A177" s="2" t="s">
        <v>155</v>
      </c>
      <c r="B177" s="7" t="s">
        <v>19</v>
      </c>
      <c r="C177" s="7" t="s">
        <v>19</v>
      </c>
      <c r="D177" s="7" t="s">
        <v>19</v>
      </c>
      <c r="E177" s="7" t="s">
        <v>19</v>
      </c>
      <c r="F177" s="4">
        <v>984798.80900000001</v>
      </c>
      <c r="G177" s="7" t="s">
        <v>19</v>
      </c>
      <c r="H177" s="4">
        <v>11818867.047</v>
      </c>
      <c r="I177" s="7" t="s">
        <v>19</v>
      </c>
      <c r="J177" s="4">
        <v>0</v>
      </c>
      <c r="K177" s="7" t="s">
        <v>19</v>
      </c>
      <c r="L177" s="4">
        <v>12803665.856000001</v>
      </c>
      <c r="M177" s="7" t="s">
        <v>19</v>
      </c>
      <c r="N177" s="7" t="s">
        <v>19</v>
      </c>
      <c r="O177" s="7" t="s">
        <v>19</v>
      </c>
      <c r="P177" s="7" t="s">
        <v>19</v>
      </c>
      <c r="Q177" s="4">
        <v>12803665.856000001</v>
      </c>
      <c r="R177" s="4">
        <v>12803665.856000001</v>
      </c>
      <c r="S177" s="4">
        <v>12803665.856000001</v>
      </c>
    </row>
    <row r="178" spans="1:19">
      <c r="A178" s="5" t="s">
        <v>156</v>
      </c>
      <c r="B178" s="8" t="s">
        <v>19</v>
      </c>
      <c r="C178" s="8" t="s">
        <v>19</v>
      </c>
      <c r="D178" s="8" t="s">
        <v>19</v>
      </c>
      <c r="E178" s="8" t="s">
        <v>19</v>
      </c>
      <c r="F178" s="9">
        <v>0</v>
      </c>
      <c r="G178" s="8" t="s">
        <v>19</v>
      </c>
      <c r="H178" s="9">
        <v>11818867.047</v>
      </c>
      <c r="I178" s="8" t="s">
        <v>19</v>
      </c>
      <c r="J178" s="9">
        <v>0</v>
      </c>
      <c r="K178" s="8" t="s">
        <v>19</v>
      </c>
      <c r="L178" s="9">
        <v>11818867.047</v>
      </c>
      <c r="M178" s="8" t="s">
        <v>19</v>
      </c>
      <c r="N178" s="8" t="s">
        <v>19</v>
      </c>
      <c r="O178" s="8" t="s">
        <v>19</v>
      </c>
      <c r="P178" s="8" t="s">
        <v>19</v>
      </c>
      <c r="Q178" s="9">
        <v>11818867.047</v>
      </c>
      <c r="R178" s="9">
        <v>11818867.047</v>
      </c>
      <c r="S178" s="9">
        <v>11818867.047</v>
      </c>
    </row>
    <row r="179" spans="1:19">
      <c r="A179" s="2" t="s">
        <v>157</v>
      </c>
      <c r="B179" s="7" t="s">
        <v>19</v>
      </c>
      <c r="C179" s="7" t="s">
        <v>19</v>
      </c>
      <c r="D179" s="7" t="s">
        <v>19</v>
      </c>
      <c r="E179" s="7" t="s">
        <v>19</v>
      </c>
      <c r="F179" s="4">
        <v>984798.80900000001</v>
      </c>
      <c r="G179" s="7" t="s">
        <v>19</v>
      </c>
      <c r="H179" s="4">
        <v>0</v>
      </c>
      <c r="I179" s="7" t="s">
        <v>19</v>
      </c>
      <c r="J179" s="4">
        <v>0</v>
      </c>
      <c r="K179" s="7" t="s">
        <v>19</v>
      </c>
      <c r="L179" s="4">
        <v>984798.80900000001</v>
      </c>
      <c r="M179" s="7" t="s">
        <v>19</v>
      </c>
      <c r="N179" s="7" t="s">
        <v>19</v>
      </c>
      <c r="O179" s="7" t="s">
        <v>19</v>
      </c>
      <c r="P179" s="7" t="s">
        <v>19</v>
      </c>
      <c r="Q179" s="4">
        <v>984798.80900000001</v>
      </c>
      <c r="R179" s="4">
        <v>984798.80900000001</v>
      </c>
      <c r="S179" s="4">
        <v>984798.80900000001</v>
      </c>
    </row>
    <row r="180" spans="1:19">
      <c r="A180" s="5" t="s">
        <v>148</v>
      </c>
      <c r="B180" s="9">
        <v>0</v>
      </c>
      <c r="C180" s="8" t="s">
        <v>19</v>
      </c>
      <c r="D180" s="9">
        <v>258141.05</v>
      </c>
      <c r="E180" s="8" t="s">
        <v>19</v>
      </c>
      <c r="F180" s="9">
        <v>0</v>
      </c>
      <c r="G180" s="8" t="s">
        <v>19</v>
      </c>
      <c r="H180" s="9">
        <v>0</v>
      </c>
      <c r="I180" s="9">
        <v>258141.05</v>
      </c>
      <c r="J180" s="9">
        <v>0</v>
      </c>
      <c r="K180" s="8" t="s">
        <v>19</v>
      </c>
      <c r="L180" s="9">
        <v>258141.05</v>
      </c>
      <c r="M180" s="9">
        <v>258141.05</v>
      </c>
      <c r="N180" s="8" t="s">
        <v>19</v>
      </c>
      <c r="O180" s="8" t="s">
        <v>19</v>
      </c>
      <c r="P180" s="8" t="s">
        <v>19</v>
      </c>
      <c r="Q180" s="8" t="s">
        <v>19</v>
      </c>
      <c r="R180" s="9">
        <v>258141.05</v>
      </c>
      <c r="S180" s="9">
        <v>258141.05</v>
      </c>
    </row>
    <row r="181" spans="1:19">
      <c r="A181" s="2" t="s">
        <v>149</v>
      </c>
      <c r="B181" s="4">
        <v>984647.72499999998</v>
      </c>
      <c r="C181" s="7" t="s">
        <v>19</v>
      </c>
      <c r="D181" s="4">
        <v>491928.59499999997</v>
      </c>
      <c r="E181" s="7" t="s">
        <v>19</v>
      </c>
      <c r="F181" s="4">
        <v>-379633.97100000002</v>
      </c>
      <c r="G181" s="7" t="s">
        <v>19</v>
      </c>
      <c r="H181" s="4">
        <v>2079162.926</v>
      </c>
      <c r="I181" s="7" t="s">
        <v>19</v>
      </c>
      <c r="J181" s="4">
        <v>98701.232000000004</v>
      </c>
      <c r="K181" s="7" t="s">
        <v>19</v>
      </c>
      <c r="L181" s="4">
        <v>3274806.5070000002</v>
      </c>
      <c r="M181" s="7" t="s">
        <v>19</v>
      </c>
      <c r="N181" s="7" t="s">
        <v>19</v>
      </c>
      <c r="O181" s="7" t="s">
        <v>19</v>
      </c>
      <c r="P181" s="7" t="s">
        <v>19</v>
      </c>
      <c r="Q181" s="7" t="s">
        <v>19</v>
      </c>
      <c r="R181" s="4">
        <v>3274806.5070000002</v>
      </c>
      <c r="S181" s="7" t="s">
        <v>19</v>
      </c>
    </row>
    <row r="182" spans="1:19">
      <c r="A182" s="5" t="s">
        <v>150</v>
      </c>
      <c r="B182" s="9">
        <v>-880941.29299999995</v>
      </c>
      <c r="C182" s="8" t="s">
        <v>19</v>
      </c>
      <c r="D182" s="9">
        <v>469526.27100000001</v>
      </c>
      <c r="E182" s="8" t="s">
        <v>19</v>
      </c>
      <c r="F182" s="9">
        <v>-388290.88</v>
      </c>
      <c r="G182" s="8" t="s">
        <v>19</v>
      </c>
      <c r="H182" s="9">
        <v>1449308.338</v>
      </c>
      <c r="I182" s="8" t="s">
        <v>19</v>
      </c>
      <c r="J182" s="9">
        <v>57973.622000000003</v>
      </c>
      <c r="K182" s="8" t="s">
        <v>19</v>
      </c>
      <c r="L182" s="9">
        <v>707576.05799999996</v>
      </c>
      <c r="M182" s="8" t="s">
        <v>19</v>
      </c>
      <c r="N182" s="8" t="s">
        <v>19</v>
      </c>
      <c r="O182" s="8" t="s">
        <v>19</v>
      </c>
      <c r="P182" s="8" t="s">
        <v>19</v>
      </c>
      <c r="Q182" s="8" t="s">
        <v>19</v>
      </c>
      <c r="R182" s="9">
        <v>707576.05799999996</v>
      </c>
      <c r="S182" s="8" t="s">
        <v>19</v>
      </c>
    </row>
    <row r="183" spans="1:19">
      <c r="A183" s="2" t="s">
        <v>151</v>
      </c>
      <c r="B183" s="7" t="s">
        <v>19</v>
      </c>
      <c r="C183" s="7" t="s">
        <v>19</v>
      </c>
      <c r="D183" s="7" t="s">
        <v>19</v>
      </c>
      <c r="E183" s="7" t="s">
        <v>19</v>
      </c>
      <c r="F183" s="7" t="s">
        <v>19</v>
      </c>
      <c r="G183" s="7" t="s">
        <v>19</v>
      </c>
      <c r="H183" s="7" t="s">
        <v>19</v>
      </c>
      <c r="I183" s="7" t="s">
        <v>19</v>
      </c>
      <c r="J183" s="7" t="s">
        <v>19</v>
      </c>
      <c r="K183" s="7" t="s">
        <v>19</v>
      </c>
      <c r="L183" s="7" t="s">
        <v>19</v>
      </c>
      <c r="M183" s="7" t="s">
        <v>19</v>
      </c>
      <c r="N183" s="4">
        <v>386483.576</v>
      </c>
      <c r="O183" s="7" t="s">
        <v>19</v>
      </c>
      <c r="P183" s="7" t="s">
        <v>19</v>
      </c>
      <c r="Q183" s="7" t="s">
        <v>19</v>
      </c>
      <c r="R183" s="4">
        <v>386483.576</v>
      </c>
      <c r="S183" s="7" t="s">
        <v>19</v>
      </c>
    </row>
    <row r="184" spans="1:19">
      <c r="A184" s="10" t="s">
        <v>158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 spans="1:19">
      <c r="A185" s="2" t="s">
        <v>159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>
      <c r="A186" s="5" t="s">
        <v>160</v>
      </c>
      <c r="B186" s="8" t="s">
        <v>19</v>
      </c>
      <c r="C186" s="9">
        <v>984647.72499999998</v>
      </c>
      <c r="D186" s="8" t="s">
        <v>19</v>
      </c>
      <c r="E186" s="9">
        <v>491928.59499999997</v>
      </c>
      <c r="F186" s="8" t="s">
        <v>19</v>
      </c>
      <c r="G186" s="9">
        <v>-379633.97100000002</v>
      </c>
      <c r="H186" s="8" t="s">
        <v>19</v>
      </c>
      <c r="I186" s="9">
        <v>2079162.926</v>
      </c>
      <c r="J186" s="8" t="s">
        <v>19</v>
      </c>
      <c r="K186" s="9">
        <v>98701.232000000004</v>
      </c>
      <c r="L186" s="8" t="s">
        <v>19</v>
      </c>
      <c r="M186" s="9">
        <v>3274806.5070000002</v>
      </c>
      <c r="N186" s="8" t="s">
        <v>19</v>
      </c>
      <c r="O186" s="8" t="s">
        <v>19</v>
      </c>
      <c r="P186" s="8" t="s">
        <v>19</v>
      </c>
      <c r="Q186" s="8" t="s">
        <v>19</v>
      </c>
      <c r="R186" s="8" t="s">
        <v>19</v>
      </c>
      <c r="S186" s="9">
        <v>3274806.5070000002</v>
      </c>
    </row>
    <row r="187" spans="1:19">
      <c r="A187" s="2" t="s">
        <v>150</v>
      </c>
      <c r="B187" s="7" t="s">
        <v>19</v>
      </c>
      <c r="C187" s="4">
        <v>-880941.29299999995</v>
      </c>
      <c r="D187" s="7" t="s">
        <v>19</v>
      </c>
      <c r="E187" s="4">
        <v>469526.27100000001</v>
      </c>
      <c r="F187" s="7" t="s">
        <v>19</v>
      </c>
      <c r="G187" s="4">
        <v>-388290.88</v>
      </c>
      <c r="H187" s="7" t="s">
        <v>19</v>
      </c>
      <c r="I187" s="4">
        <v>1449308.338</v>
      </c>
      <c r="J187" s="7" t="s">
        <v>19</v>
      </c>
      <c r="K187" s="4">
        <v>57973.622000000003</v>
      </c>
      <c r="L187" s="7" t="s">
        <v>19</v>
      </c>
      <c r="M187" s="4">
        <v>707576.05799999996</v>
      </c>
      <c r="N187" s="7" t="s">
        <v>19</v>
      </c>
      <c r="O187" s="7" t="s">
        <v>19</v>
      </c>
      <c r="P187" s="7" t="s">
        <v>19</v>
      </c>
      <c r="Q187" s="7" t="s">
        <v>19</v>
      </c>
      <c r="R187" s="7" t="s">
        <v>19</v>
      </c>
      <c r="S187" s="4">
        <v>707576.05799999996</v>
      </c>
    </row>
    <row r="188" spans="1:19">
      <c r="A188" s="5" t="s">
        <v>151</v>
      </c>
      <c r="B188" s="8" t="s">
        <v>19</v>
      </c>
      <c r="C188" s="8" t="s">
        <v>19</v>
      </c>
      <c r="D188" s="8" t="s">
        <v>19</v>
      </c>
      <c r="E188" s="8" t="s">
        <v>19</v>
      </c>
      <c r="F188" s="8" t="s">
        <v>19</v>
      </c>
      <c r="G188" s="8" t="s">
        <v>19</v>
      </c>
      <c r="H188" s="8" t="s">
        <v>19</v>
      </c>
      <c r="I188" s="8" t="s">
        <v>19</v>
      </c>
      <c r="J188" s="8" t="s">
        <v>19</v>
      </c>
      <c r="K188" s="8" t="s">
        <v>19</v>
      </c>
      <c r="L188" s="8" t="s">
        <v>19</v>
      </c>
      <c r="M188" s="8" t="s">
        <v>19</v>
      </c>
      <c r="N188" s="8" t="s">
        <v>19</v>
      </c>
      <c r="O188" s="9">
        <v>386483.576</v>
      </c>
      <c r="P188" s="8" t="s">
        <v>19</v>
      </c>
      <c r="Q188" s="8" t="s">
        <v>19</v>
      </c>
      <c r="R188" s="8" t="s">
        <v>19</v>
      </c>
      <c r="S188" s="9">
        <v>386483.576</v>
      </c>
    </row>
    <row r="189" spans="1:19">
      <c r="A189" s="2" t="s">
        <v>161</v>
      </c>
      <c r="B189" s="4">
        <v>2255474.0929999999</v>
      </c>
      <c r="C189" s="7" t="s">
        <v>19</v>
      </c>
      <c r="D189" s="4">
        <v>32718.232</v>
      </c>
      <c r="E189" s="7" t="s">
        <v>19</v>
      </c>
      <c r="F189" s="4">
        <v>364626.234</v>
      </c>
      <c r="G189" s="7" t="s">
        <v>19</v>
      </c>
      <c r="H189" s="4">
        <v>989629.68900000001</v>
      </c>
      <c r="I189" s="7" t="s">
        <v>19</v>
      </c>
      <c r="J189" s="4">
        <v>18841.837</v>
      </c>
      <c r="K189" s="7" t="s">
        <v>19</v>
      </c>
      <c r="L189" s="4">
        <v>3661290.085</v>
      </c>
      <c r="M189" s="7" t="s">
        <v>19</v>
      </c>
      <c r="N189" s="7" t="s">
        <v>19</v>
      </c>
      <c r="O189" s="7" t="s">
        <v>19</v>
      </c>
      <c r="P189" s="7" t="s">
        <v>19</v>
      </c>
      <c r="Q189" s="4">
        <v>3661290.085</v>
      </c>
      <c r="R189" s="4">
        <v>3661290.085</v>
      </c>
      <c r="S189" s="7" t="s">
        <v>19</v>
      </c>
    </row>
    <row r="190" spans="1:19">
      <c r="A190" s="5" t="s">
        <v>162</v>
      </c>
      <c r="B190" s="9">
        <v>389885.07500000001</v>
      </c>
      <c r="C190" s="8" t="s">
        <v>19</v>
      </c>
      <c r="D190" s="9">
        <v>10315.907999999999</v>
      </c>
      <c r="E190" s="8" t="s">
        <v>19</v>
      </c>
      <c r="F190" s="9">
        <v>355969.32500000001</v>
      </c>
      <c r="G190" s="8" t="s">
        <v>19</v>
      </c>
      <c r="H190" s="9">
        <v>359775.10100000002</v>
      </c>
      <c r="I190" s="8" t="s">
        <v>19</v>
      </c>
      <c r="J190" s="9">
        <v>-21885.773000000001</v>
      </c>
      <c r="K190" s="8" t="s">
        <v>19</v>
      </c>
      <c r="L190" s="9">
        <v>1094059.6359999999</v>
      </c>
      <c r="M190" s="8" t="s">
        <v>19</v>
      </c>
      <c r="N190" s="8" t="s">
        <v>19</v>
      </c>
      <c r="O190" s="8" t="s">
        <v>19</v>
      </c>
      <c r="P190" s="8" t="s">
        <v>19</v>
      </c>
      <c r="Q190" s="9">
        <v>1094059.6359999999</v>
      </c>
      <c r="R190" s="9">
        <v>1094059.6359999999</v>
      </c>
      <c r="S190" s="8" t="s">
        <v>19</v>
      </c>
    </row>
    <row r="191" spans="1:19">
      <c r="A191" s="2" t="s">
        <v>163</v>
      </c>
      <c r="B191" s="4">
        <v>2063362.138</v>
      </c>
      <c r="C191" s="7" t="s">
        <v>19</v>
      </c>
      <c r="D191" s="4">
        <v>30438.513999999999</v>
      </c>
      <c r="E191" s="7" t="s">
        <v>19</v>
      </c>
      <c r="F191" s="4">
        <v>367212.946</v>
      </c>
      <c r="G191" s="7" t="s">
        <v>19</v>
      </c>
      <c r="H191" s="4">
        <v>979034.89300000004</v>
      </c>
      <c r="I191" s="7" t="s">
        <v>19</v>
      </c>
      <c r="J191" s="4">
        <v>18841.837</v>
      </c>
      <c r="K191" s="7" t="s">
        <v>19</v>
      </c>
      <c r="L191" s="4">
        <v>3458890.3280000002</v>
      </c>
      <c r="M191" s="7" t="s">
        <v>19</v>
      </c>
      <c r="N191" s="7" t="s">
        <v>19</v>
      </c>
      <c r="O191" s="7" t="s">
        <v>19</v>
      </c>
      <c r="P191" s="7" t="s">
        <v>19</v>
      </c>
      <c r="Q191" s="4">
        <v>3458890.3280000002</v>
      </c>
      <c r="R191" s="4">
        <v>3458890.3280000002</v>
      </c>
      <c r="S191" s="7" t="s">
        <v>19</v>
      </c>
    </row>
    <row r="192" spans="1:19">
      <c r="A192" s="5" t="s">
        <v>164</v>
      </c>
      <c r="B192" s="9">
        <v>0</v>
      </c>
      <c r="C192" s="8" t="s">
        <v>19</v>
      </c>
      <c r="D192" s="9">
        <v>0</v>
      </c>
      <c r="E192" s="8" t="s">
        <v>19</v>
      </c>
      <c r="F192" s="9">
        <v>0</v>
      </c>
      <c r="G192" s="8" t="s">
        <v>19</v>
      </c>
      <c r="H192" s="9">
        <v>0</v>
      </c>
      <c r="I192" s="8" t="s">
        <v>19</v>
      </c>
      <c r="J192" s="9">
        <v>0</v>
      </c>
      <c r="K192" s="8" t="s">
        <v>19</v>
      </c>
      <c r="L192" s="9">
        <v>0</v>
      </c>
      <c r="M192" s="8" t="s">
        <v>19</v>
      </c>
      <c r="N192" s="8" t="s">
        <v>19</v>
      </c>
      <c r="O192" s="8" t="s">
        <v>19</v>
      </c>
      <c r="P192" s="8" t="s">
        <v>19</v>
      </c>
      <c r="Q192" s="9">
        <v>0</v>
      </c>
      <c r="R192" s="9">
        <v>0</v>
      </c>
      <c r="S192" s="8" t="s">
        <v>19</v>
      </c>
    </row>
    <row r="193" spans="1:19">
      <c r="A193" s="2" t="s">
        <v>165</v>
      </c>
      <c r="B193" s="4">
        <v>0</v>
      </c>
      <c r="C193" s="7" t="s">
        <v>19</v>
      </c>
      <c r="D193" s="4">
        <v>0</v>
      </c>
      <c r="E193" s="7" t="s">
        <v>19</v>
      </c>
      <c r="F193" s="4">
        <v>0</v>
      </c>
      <c r="G193" s="7" t="s">
        <v>19</v>
      </c>
      <c r="H193" s="4">
        <v>0</v>
      </c>
      <c r="I193" s="7" t="s">
        <v>19</v>
      </c>
      <c r="J193" s="4">
        <v>0</v>
      </c>
      <c r="K193" s="7" t="s">
        <v>19</v>
      </c>
      <c r="L193" s="4">
        <v>0</v>
      </c>
      <c r="M193" s="7" t="s">
        <v>19</v>
      </c>
      <c r="N193" s="7" t="s">
        <v>19</v>
      </c>
      <c r="O193" s="7" t="s">
        <v>19</v>
      </c>
      <c r="P193" s="7" t="s">
        <v>19</v>
      </c>
      <c r="Q193" s="4">
        <v>0</v>
      </c>
      <c r="R193" s="4">
        <v>0</v>
      </c>
      <c r="S193" s="7" t="s">
        <v>19</v>
      </c>
    </row>
    <row r="194" spans="1:19">
      <c r="A194" s="5" t="s">
        <v>166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>
      <c r="A195" s="2" t="s">
        <v>167</v>
      </c>
      <c r="B195" s="4">
        <v>-1865589.0179999999</v>
      </c>
      <c r="C195" s="7" t="s">
        <v>19</v>
      </c>
      <c r="D195" s="4">
        <v>-22402.324000000001</v>
      </c>
      <c r="E195" s="7" t="s">
        <v>19</v>
      </c>
      <c r="F195" s="4">
        <v>-8656.9089999999997</v>
      </c>
      <c r="G195" s="7" t="s">
        <v>19</v>
      </c>
      <c r="H195" s="4">
        <v>-629854.58799999999</v>
      </c>
      <c r="I195" s="7" t="s">
        <v>19</v>
      </c>
      <c r="J195" s="4">
        <v>-40727.61</v>
      </c>
      <c r="K195" s="7" t="s">
        <v>19</v>
      </c>
      <c r="L195" s="4">
        <v>-2567230.449</v>
      </c>
      <c r="M195" s="7" t="s">
        <v>19</v>
      </c>
      <c r="N195" s="7" t="s">
        <v>19</v>
      </c>
      <c r="O195" s="7" t="s">
        <v>19</v>
      </c>
      <c r="P195" s="7" t="s">
        <v>19</v>
      </c>
      <c r="Q195" s="4">
        <v>-2567230.449</v>
      </c>
      <c r="R195" s="4">
        <v>-2567230.449</v>
      </c>
      <c r="S195" s="7" t="s">
        <v>19</v>
      </c>
    </row>
    <row r="196" spans="1:19">
      <c r="A196" s="5" t="s">
        <v>168</v>
      </c>
      <c r="B196" s="9">
        <v>2252651.3560000001</v>
      </c>
      <c r="C196" s="8" t="s">
        <v>19</v>
      </c>
      <c r="D196" s="9">
        <v>33564.052000000003</v>
      </c>
      <c r="E196" s="8" t="s">
        <v>19</v>
      </c>
      <c r="F196" s="9">
        <v>366603.15100000001</v>
      </c>
      <c r="G196" s="8" t="s">
        <v>19</v>
      </c>
      <c r="H196" s="9">
        <v>989629.68900000001</v>
      </c>
      <c r="I196" s="8" t="s">
        <v>19</v>
      </c>
      <c r="J196" s="9">
        <v>18841.837</v>
      </c>
      <c r="K196" s="8" t="s">
        <v>19</v>
      </c>
      <c r="L196" s="9">
        <v>3661290.085</v>
      </c>
      <c r="M196" s="8" t="s">
        <v>19</v>
      </c>
      <c r="N196" s="8" t="s">
        <v>19</v>
      </c>
      <c r="O196" s="8" t="s">
        <v>19</v>
      </c>
      <c r="P196" s="8" t="s">
        <v>19</v>
      </c>
      <c r="Q196" s="9">
        <v>3661290.085</v>
      </c>
      <c r="R196" s="9">
        <v>3661290.085</v>
      </c>
      <c r="S196" s="8" t="s">
        <v>19</v>
      </c>
    </row>
    <row r="197" spans="1:19">
      <c r="A197" s="2" t="s">
        <v>169</v>
      </c>
      <c r="B197" s="4">
        <v>2255474.0929999999</v>
      </c>
      <c r="C197" s="7" t="s">
        <v>19</v>
      </c>
      <c r="D197" s="4">
        <v>32718.232</v>
      </c>
      <c r="E197" s="7" t="s">
        <v>19</v>
      </c>
      <c r="F197" s="4">
        <v>364626.234</v>
      </c>
      <c r="G197" s="7" t="s">
        <v>19</v>
      </c>
      <c r="H197" s="4">
        <v>989629.68900000001</v>
      </c>
      <c r="I197" s="7" t="s">
        <v>19</v>
      </c>
      <c r="J197" s="4">
        <v>18841.837</v>
      </c>
      <c r="K197" s="7" t="s">
        <v>19</v>
      </c>
      <c r="L197" s="4">
        <v>3661290.085</v>
      </c>
      <c r="M197" s="7" t="s">
        <v>19</v>
      </c>
      <c r="N197" s="7" t="s">
        <v>19</v>
      </c>
      <c r="O197" s="7" t="s">
        <v>19</v>
      </c>
      <c r="P197" s="7" t="s">
        <v>19</v>
      </c>
      <c r="Q197" s="4">
        <v>3661290.085</v>
      </c>
      <c r="R197" s="4">
        <v>3661290.085</v>
      </c>
      <c r="S197" s="7" t="s">
        <v>19</v>
      </c>
    </row>
    <row r="198" spans="1:19">
      <c r="A198" s="5" t="s">
        <v>170</v>
      </c>
      <c r="B198" s="9">
        <v>2063362.138</v>
      </c>
      <c r="C198" s="8" t="s">
        <v>19</v>
      </c>
      <c r="D198" s="9">
        <v>30438.513999999999</v>
      </c>
      <c r="E198" s="8" t="s">
        <v>19</v>
      </c>
      <c r="F198" s="9">
        <v>367212.946</v>
      </c>
      <c r="G198" s="8" t="s">
        <v>19</v>
      </c>
      <c r="H198" s="9">
        <v>979034.89300000004</v>
      </c>
      <c r="I198" s="8" t="s">
        <v>19</v>
      </c>
      <c r="J198" s="9">
        <v>18841.837</v>
      </c>
      <c r="K198" s="8" t="s">
        <v>19</v>
      </c>
      <c r="L198" s="9">
        <v>3458890.3280000002</v>
      </c>
      <c r="M198" s="8" t="s">
        <v>19</v>
      </c>
      <c r="N198" s="8" t="s">
        <v>19</v>
      </c>
      <c r="O198" s="8" t="s">
        <v>19</v>
      </c>
      <c r="P198" s="8" t="s">
        <v>19</v>
      </c>
      <c r="Q198" s="9">
        <v>3458890.3280000002</v>
      </c>
      <c r="R198" s="9">
        <v>3458890.3280000002</v>
      </c>
      <c r="S198" s="8" t="s">
        <v>19</v>
      </c>
    </row>
    <row r="199" spans="1:19">
      <c r="A199" s="2" t="s">
        <v>171</v>
      </c>
      <c r="B199" s="4">
        <v>11.525</v>
      </c>
      <c r="C199" s="7" t="s">
        <v>19</v>
      </c>
      <c r="D199" s="4">
        <v>583.803</v>
      </c>
      <c r="E199" s="7" t="s">
        <v>19</v>
      </c>
      <c r="F199" s="4">
        <v>4247.8379999999997</v>
      </c>
      <c r="G199" s="7" t="s">
        <v>19</v>
      </c>
      <c r="H199" s="4">
        <v>894223.29200000002</v>
      </c>
      <c r="I199" s="7" t="s">
        <v>19</v>
      </c>
      <c r="J199" s="4">
        <v>0</v>
      </c>
      <c r="K199" s="7" t="s">
        <v>19</v>
      </c>
      <c r="L199" s="4">
        <v>899066.45799999998</v>
      </c>
      <c r="M199" s="7" t="s">
        <v>19</v>
      </c>
      <c r="N199" s="7" t="s">
        <v>19</v>
      </c>
      <c r="O199" s="7" t="s">
        <v>19</v>
      </c>
      <c r="P199" s="7" t="s">
        <v>19</v>
      </c>
      <c r="Q199" s="4">
        <v>899066.45799999998</v>
      </c>
      <c r="R199" s="4">
        <v>899066.45799999998</v>
      </c>
      <c r="S199" s="7" t="s">
        <v>19</v>
      </c>
    </row>
    <row r="200" spans="1:19">
      <c r="A200" s="5" t="s">
        <v>172</v>
      </c>
      <c r="B200" s="9">
        <v>855188.91799999995</v>
      </c>
      <c r="C200" s="8" t="s">
        <v>19</v>
      </c>
      <c r="D200" s="9">
        <v>4855.2150000000001</v>
      </c>
      <c r="E200" s="8" t="s">
        <v>19</v>
      </c>
      <c r="F200" s="9">
        <v>313332.69300000003</v>
      </c>
      <c r="G200" s="8" t="s">
        <v>19</v>
      </c>
      <c r="H200" s="9">
        <v>36784.671999999999</v>
      </c>
      <c r="I200" s="8" t="s">
        <v>19</v>
      </c>
      <c r="J200" s="9">
        <v>11568.712</v>
      </c>
      <c r="K200" s="8" t="s">
        <v>19</v>
      </c>
      <c r="L200" s="9">
        <v>1221730.21</v>
      </c>
      <c r="M200" s="8" t="s">
        <v>19</v>
      </c>
      <c r="N200" s="8" t="s">
        <v>19</v>
      </c>
      <c r="O200" s="8" t="s">
        <v>19</v>
      </c>
      <c r="P200" s="8" t="s">
        <v>19</v>
      </c>
      <c r="Q200" s="9">
        <v>1221730.21</v>
      </c>
      <c r="R200" s="9">
        <v>1221730.21</v>
      </c>
      <c r="S200" s="8" t="s">
        <v>19</v>
      </c>
    </row>
    <row r="201" spans="1:19">
      <c r="A201" s="2" t="s">
        <v>173</v>
      </c>
      <c r="B201" s="4">
        <v>519514.26899999997</v>
      </c>
      <c r="C201" s="7" t="s">
        <v>19</v>
      </c>
      <c r="D201" s="4">
        <v>-93.391000000000005</v>
      </c>
      <c r="E201" s="7" t="s">
        <v>19</v>
      </c>
      <c r="F201" s="4">
        <v>67641.494000000006</v>
      </c>
      <c r="G201" s="7" t="s">
        <v>19</v>
      </c>
      <c r="H201" s="4">
        <v>36784.671999999999</v>
      </c>
      <c r="I201" s="7" t="s">
        <v>19</v>
      </c>
      <c r="J201" s="4">
        <v>11568.712</v>
      </c>
      <c r="K201" s="7" t="s">
        <v>19</v>
      </c>
      <c r="L201" s="4">
        <v>635415.75600000005</v>
      </c>
      <c r="M201" s="7" t="s">
        <v>19</v>
      </c>
      <c r="N201" s="7" t="s">
        <v>19</v>
      </c>
      <c r="O201" s="7" t="s">
        <v>19</v>
      </c>
      <c r="P201" s="7" t="s">
        <v>19</v>
      </c>
      <c r="Q201" s="4">
        <v>635415.75600000005</v>
      </c>
      <c r="R201" s="4">
        <v>635415.75600000005</v>
      </c>
      <c r="S201" s="7" t="s">
        <v>19</v>
      </c>
    </row>
    <row r="202" spans="1:19">
      <c r="A202" s="5" t="s">
        <v>174</v>
      </c>
      <c r="B202" s="9">
        <v>335674.64899999998</v>
      </c>
      <c r="C202" s="8" t="s">
        <v>19</v>
      </c>
      <c r="D202" s="9">
        <v>4948.6059999999998</v>
      </c>
      <c r="E202" s="8" t="s">
        <v>19</v>
      </c>
      <c r="F202" s="9">
        <v>245691.19899999999</v>
      </c>
      <c r="G202" s="8" t="s">
        <v>19</v>
      </c>
      <c r="H202" s="9">
        <v>0</v>
      </c>
      <c r="I202" s="8" t="s">
        <v>19</v>
      </c>
      <c r="J202" s="9">
        <v>0</v>
      </c>
      <c r="K202" s="8" t="s">
        <v>19</v>
      </c>
      <c r="L202" s="9">
        <v>586314.45400000003</v>
      </c>
      <c r="M202" s="8" t="s">
        <v>19</v>
      </c>
      <c r="N202" s="8" t="s">
        <v>19</v>
      </c>
      <c r="O202" s="8" t="s">
        <v>19</v>
      </c>
      <c r="P202" s="8" t="s">
        <v>19</v>
      </c>
      <c r="Q202" s="9">
        <v>586314.45400000003</v>
      </c>
      <c r="R202" s="9">
        <v>586314.45400000003</v>
      </c>
      <c r="S202" s="8" t="s">
        <v>19</v>
      </c>
    </row>
    <row r="203" spans="1:19">
      <c r="A203" s="2" t="s">
        <v>175</v>
      </c>
      <c r="B203" s="4">
        <v>0</v>
      </c>
      <c r="C203" s="7" t="s">
        <v>19</v>
      </c>
      <c r="D203" s="4">
        <v>0</v>
      </c>
      <c r="E203" s="7" t="s">
        <v>19</v>
      </c>
      <c r="F203" s="4">
        <v>0</v>
      </c>
      <c r="G203" s="7" t="s">
        <v>19</v>
      </c>
      <c r="H203" s="4">
        <v>0</v>
      </c>
      <c r="I203" s="7" t="s">
        <v>19</v>
      </c>
      <c r="J203" s="4">
        <v>0</v>
      </c>
      <c r="K203" s="7" t="s">
        <v>19</v>
      </c>
      <c r="L203" s="4">
        <v>0</v>
      </c>
      <c r="M203" s="7" t="s">
        <v>19</v>
      </c>
      <c r="N203" s="7" t="s">
        <v>19</v>
      </c>
      <c r="O203" s="7" t="s">
        <v>19</v>
      </c>
      <c r="P203" s="7" t="s">
        <v>19</v>
      </c>
      <c r="Q203" s="4">
        <v>0</v>
      </c>
      <c r="R203" s="4">
        <v>0</v>
      </c>
      <c r="S203" s="7" t="s">
        <v>19</v>
      </c>
    </row>
    <row r="204" spans="1:19">
      <c r="A204" s="5" t="s">
        <v>176</v>
      </c>
      <c r="B204" s="9">
        <v>1176717.997</v>
      </c>
      <c r="C204" s="8" t="s">
        <v>19</v>
      </c>
      <c r="D204" s="9">
        <v>17873.46</v>
      </c>
      <c r="E204" s="8" t="s">
        <v>19</v>
      </c>
      <c r="F204" s="9">
        <v>38534.860999999997</v>
      </c>
      <c r="G204" s="8" t="s">
        <v>19</v>
      </c>
      <c r="H204" s="9">
        <v>48026.928999999996</v>
      </c>
      <c r="I204" s="8" t="s">
        <v>19</v>
      </c>
      <c r="J204" s="9">
        <v>7273.125</v>
      </c>
      <c r="K204" s="8" t="s">
        <v>19</v>
      </c>
      <c r="L204" s="9">
        <v>1288426.372</v>
      </c>
      <c r="M204" s="8" t="s">
        <v>19</v>
      </c>
      <c r="N204" s="8" t="s">
        <v>19</v>
      </c>
      <c r="O204" s="8" t="s">
        <v>19</v>
      </c>
      <c r="P204" s="8" t="s">
        <v>19</v>
      </c>
      <c r="Q204" s="9">
        <v>1288426.372</v>
      </c>
      <c r="R204" s="9">
        <v>1288426.372</v>
      </c>
      <c r="S204" s="8" t="s">
        <v>19</v>
      </c>
    </row>
    <row r="205" spans="1:19">
      <c r="A205" s="2" t="s">
        <v>177</v>
      </c>
      <c r="B205" s="4">
        <v>389456.93599999999</v>
      </c>
      <c r="C205" s="7" t="s">
        <v>19</v>
      </c>
      <c r="D205" s="4">
        <v>205.82300000000001</v>
      </c>
      <c r="E205" s="7" t="s">
        <v>19</v>
      </c>
      <c r="F205" s="4">
        <v>11747.74</v>
      </c>
      <c r="G205" s="7" t="s">
        <v>19</v>
      </c>
      <c r="H205" s="4">
        <v>9035.5560000000005</v>
      </c>
      <c r="I205" s="7" t="s">
        <v>19</v>
      </c>
      <c r="J205" s="4">
        <v>579.10400000000004</v>
      </c>
      <c r="K205" s="7" t="s">
        <v>19</v>
      </c>
      <c r="L205" s="4">
        <v>411025.15899999999</v>
      </c>
      <c r="M205" s="7" t="s">
        <v>19</v>
      </c>
      <c r="N205" s="7" t="s">
        <v>19</v>
      </c>
      <c r="O205" s="7" t="s">
        <v>19</v>
      </c>
      <c r="P205" s="7" t="s">
        <v>19</v>
      </c>
      <c r="Q205" s="4">
        <v>411025.15899999999</v>
      </c>
      <c r="R205" s="4">
        <v>411025.15899999999</v>
      </c>
      <c r="S205" s="7" t="s">
        <v>19</v>
      </c>
    </row>
    <row r="206" spans="1:19">
      <c r="A206" s="5" t="s">
        <v>178</v>
      </c>
      <c r="B206" s="9">
        <v>50753.021999999997</v>
      </c>
      <c r="C206" s="8" t="s">
        <v>19</v>
      </c>
      <c r="D206" s="9">
        <v>9736.2129999999997</v>
      </c>
      <c r="E206" s="8" t="s">
        <v>19</v>
      </c>
      <c r="F206" s="9">
        <v>8780.4089999999997</v>
      </c>
      <c r="G206" s="8" t="s">
        <v>19</v>
      </c>
      <c r="H206" s="9">
        <v>4004.4659999999999</v>
      </c>
      <c r="I206" s="8" t="s">
        <v>19</v>
      </c>
      <c r="J206" s="9">
        <v>2473.3820000000001</v>
      </c>
      <c r="K206" s="8" t="s">
        <v>19</v>
      </c>
      <c r="L206" s="9">
        <v>75747.491999999998</v>
      </c>
      <c r="M206" s="8" t="s">
        <v>19</v>
      </c>
      <c r="N206" s="8" t="s">
        <v>19</v>
      </c>
      <c r="O206" s="8" t="s">
        <v>19</v>
      </c>
      <c r="P206" s="8" t="s">
        <v>19</v>
      </c>
      <c r="Q206" s="9">
        <v>75747.491999999998</v>
      </c>
      <c r="R206" s="9">
        <v>75747.491999999998</v>
      </c>
      <c r="S206" s="8" t="s">
        <v>19</v>
      </c>
    </row>
    <row r="207" spans="1:19">
      <c r="A207" s="2" t="s">
        <v>179</v>
      </c>
      <c r="B207" s="4">
        <v>736508.03899999999</v>
      </c>
      <c r="C207" s="7" t="s">
        <v>19</v>
      </c>
      <c r="D207" s="4">
        <v>7931.424</v>
      </c>
      <c r="E207" s="7" t="s">
        <v>19</v>
      </c>
      <c r="F207" s="4">
        <v>18006.712</v>
      </c>
      <c r="G207" s="7" t="s">
        <v>19</v>
      </c>
      <c r="H207" s="4">
        <v>34986.906999999999</v>
      </c>
      <c r="I207" s="7" t="s">
        <v>19</v>
      </c>
      <c r="J207" s="4">
        <v>4220.6390000000001</v>
      </c>
      <c r="K207" s="7" t="s">
        <v>19</v>
      </c>
      <c r="L207" s="4">
        <v>801653.72100000002</v>
      </c>
      <c r="M207" s="7" t="s">
        <v>19</v>
      </c>
      <c r="N207" s="7" t="s">
        <v>19</v>
      </c>
      <c r="O207" s="7" t="s">
        <v>19</v>
      </c>
      <c r="P207" s="7" t="s">
        <v>19</v>
      </c>
      <c r="Q207" s="4">
        <v>801653.72100000002</v>
      </c>
      <c r="R207" s="4">
        <v>801653.72100000002</v>
      </c>
      <c r="S207" s="7" t="s">
        <v>19</v>
      </c>
    </row>
    <row r="208" spans="1:19">
      <c r="A208" s="5" t="s">
        <v>180</v>
      </c>
      <c r="B208" s="9">
        <v>0</v>
      </c>
      <c r="C208" s="8" t="s">
        <v>19</v>
      </c>
      <c r="D208" s="9">
        <v>0</v>
      </c>
      <c r="E208" s="8" t="s">
        <v>19</v>
      </c>
      <c r="F208" s="9">
        <v>4351.116</v>
      </c>
      <c r="G208" s="8" t="s">
        <v>19</v>
      </c>
      <c r="H208" s="9">
        <v>0</v>
      </c>
      <c r="I208" s="8" t="s">
        <v>19</v>
      </c>
      <c r="J208" s="9">
        <v>0</v>
      </c>
      <c r="K208" s="8" t="s">
        <v>19</v>
      </c>
      <c r="L208" s="9">
        <v>4351.116</v>
      </c>
      <c r="M208" s="8" t="s">
        <v>19</v>
      </c>
      <c r="N208" s="8" t="s">
        <v>19</v>
      </c>
      <c r="O208" s="8" t="s">
        <v>19</v>
      </c>
      <c r="P208" s="8" t="s">
        <v>19</v>
      </c>
      <c r="Q208" s="9">
        <v>4351.116</v>
      </c>
      <c r="R208" s="9">
        <v>4351.116</v>
      </c>
      <c r="S208" s="8" t="s">
        <v>19</v>
      </c>
    </row>
    <row r="209" spans="1:19">
      <c r="A209" s="2" t="s">
        <v>181</v>
      </c>
      <c r="B209" s="4">
        <v>11870.942999999999</v>
      </c>
      <c r="C209" s="7" t="s">
        <v>19</v>
      </c>
      <c r="D209" s="4">
        <v>0</v>
      </c>
      <c r="E209" s="7" t="s">
        <v>19</v>
      </c>
      <c r="F209" s="4">
        <v>819.78200000000004</v>
      </c>
      <c r="G209" s="7" t="s">
        <v>19</v>
      </c>
      <c r="H209" s="4">
        <v>0</v>
      </c>
      <c r="I209" s="7" t="s">
        <v>19</v>
      </c>
      <c r="J209" s="4">
        <v>0</v>
      </c>
      <c r="K209" s="7" t="s">
        <v>19</v>
      </c>
      <c r="L209" s="4">
        <v>12690.725</v>
      </c>
      <c r="M209" s="7" t="s">
        <v>19</v>
      </c>
      <c r="N209" s="7" t="s">
        <v>19</v>
      </c>
      <c r="O209" s="7" t="s">
        <v>19</v>
      </c>
      <c r="P209" s="7" t="s">
        <v>19</v>
      </c>
      <c r="Q209" s="4">
        <v>12690.725</v>
      </c>
      <c r="R209" s="4">
        <v>12690.725</v>
      </c>
      <c r="S209" s="7" t="s">
        <v>19</v>
      </c>
    </row>
    <row r="210" spans="1:19">
      <c r="A210" s="5" t="s">
        <v>182</v>
      </c>
      <c r="B210" s="9">
        <v>7452.0730000000003</v>
      </c>
      <c r="C210" s="8" t="s">
        <v>19</v>
      </c>
      <c r="D210" s="9">
        <v>0</v>
      </c>
      <c r="E210" s="8" t="s">
        <v>19</v>
      </c>
      <c r="F210" s="9">
        <v>813.12099999999998</v>
      </c>
      <c r="G210" s="8" t="s">
        <v>19</v>
      </c>
      <c r="H210" s="9">
        <v>0</v>
      </c>
      <c r="I210" s="8" t="s">
        <v>19</v>
      </c>
      <c r="J210" s="9">
        <v>0</v>
      </c>
      <c r="K210" s="8" t="s">
        <v>19</v>
      </c>
      <c r="L210" s="9">
        <v>8265.1939999999995</v>
      </c>
      <c r="M210" s="8" t="s">
        <v>19</v>
      </c>
      <c r="N210" s="8" t="s">
        <v>19</v>
      </c>
      <c r="O210" s="8" t="s">
        <v>19</v>
      </c>
      <c r="P210" s="8" t="s">
        <v>19</v>
      </c>
      <c r="Q210" s="9">
        <v>8265.1939999999995</v>
      </c>
      <c r="R210" s="9">
        <v>8265.1939999999995</v>
      </c>
      <c r="S210" s="8" t="s">
        <v>19</v>
      </c>
    </row>
    <row r="211" spans="1:19">
      <c r="A211" s="2" t="s">
        <v>183</v>
      </c>
      <c r="B211" s="4">
        <v>4418.87</v>
      </c>
      <c r="C211" s="7" t="s">
        <v>19</v>
      </c>
      <c r="D211" s="4">
        <v>0</v>
      </c>
      <c r="E211" s="7" t="s">
        <v>19</v>
      </c>
      <c r="F211" s="4">
        <v>6.6609999999999996</v>
      </c>
      <c r="G211" s="7" t="s">
        <v>19</v>
      </c>
      <c r="H211" s="4">
        <v>0</v>
      </c>
      <c r="I211" s="7" t="s">
        <v>19</v>
      </c>
      <c r="J211" s="4">
        <v>0</v>
      </c>
      <c r="K211" s="7" t="s">
        <v>19</v>
      </c>
      <c r="L211" s="4">
        <v>4425.5309999999999</v>
      </c>
      <c r="M211" s="7" t="s">
        <v>19</v>
      </c>
      <c r="N211" s="7" t="s">
        <v>19</v>
      </c>
      <c r="O211" s="7" t="s">
        <v>19</v>
      </c>
      <c r="P211" s="7" t="s">
        <v>19</v>
      </c>
      <c r="Q211" s="4">
        <v>4425.5309999999999</v>
      </c>
      <c r="R211" s="4">
        <v>4425.5309999999999</v>
      </c>
      <c r="S211" s="7" t="s">
        <v>19</v>
      </c>
    </row>
    <row r="212" spans="1:19">
      <c r="A212" s="5" t="s">
        <v>184</v>
      </c>
      <c r="B212" s="9">
        <v>0</v>
      </c>
      <c r="C212" s="8" t="s">
        <v>19</v>
      </c>
      <c r="D212" s="9">
        <v>0</v>
      </c>
      <c r="E212" s="8" t="s">
        <v>19</v>
      </c>
      <c r="F212" s="9">
        <v>0</v>
      </c>
      <c r="G212" s="8" t="s">
        <v>19</v>
      </c>
      <c r="H212" s="9">
        <v>0</v>
      </c>
      <c r="I212" s="8" t="s">
        <v>19</v>
      </c>
      <c r="J212" s="9">
        <v>0</v>
      </c>
      <c r="K212" s="8" t="s">
        <v>19</v>
      </c>
      <c r="L212" s="9">
        <v>0</v>
      </c>
      <c r="M212" s="8" t="s">
        <v>19</v>
      </c>
      <c r="N212" s="8" t="s">
        <v>19</v>
      </c>
      <c r="O212" s="8" t="s">
        <v>19</v>
      </c>
      <c r="P212" s="8" t="s">
        <v>19</v>
      </c>
      <c r="Q212" s="9">
        <v>0</v>
      </c>
      <c r="R212" s="9">
        <v>0</v>
      </c>
      <c r="S212" s="8" t="s">
        <v>19</v>
      </c>
    </row>
    <row r="213" spans="1:19">
      <c r="A213" s="2" t="s">
        <v>185</v>
      </c>
      <c r="B213" s="4">
        <v>19572.755000000001</v>
      </c>
      <c r="C213" s="7" t="s">
        <v>19</v>
      </c>
      <c r="D213" s="4">
        <v>7126.0360000000001</v>
      </c>
      <c r="E213" s="7" t="s">
        <v>19</v>
      </c>
      <c r="F213" s="4">
        <v>5926.6559999999999</v>
      </c>
      <c r="G213" s="7" t="s">
        <v>19</v>
      </c>
      <c r="H213" s="4">
        <v>0</v>
      </c>
      <c r="I213" s="7" t="s">
        <v>19</v>
      </c>
      <c r="J213" s="4">
        <v>0</v>
      </c>
      <c r="K213" s="7" t="s">
        <v>19</v>
      </c>
      <c r="L213" s="4">
        <v>32625.447</v>
      </c>
      <c r="M213" s="7" t="s">
        <v>19</v>
      </c>
      <c r="N213" s="7" t="s">
        <v>19</v>
      </c>
      <c r="O213" s="7" t="s">
        <v>19</v>
      </c>
      <c r="P213" s="7" t="s">
        <v>19</v>
      </c>
      <c r="Q213" s="4">
        <v>32625.447</v>
      </c>
      <c r="R213" s="4">
        <v>32625.447</v>
      </c>
      <c r="S213" s="7" t="s">
        <v>19</v>
      </c>
    </row>
    <row r="214" spans="1:19">
      <c r="A214" s="5" t="s">
        <v>186</v>
      </c>
      <c r="B214" s="9">
        <v>1751.1010000000001</v>
      </c>
      <c r="C214" s="8" t="s">
        <v>19</v>
      </c>
      <c r="D214" s="9">
        <v>0</v>
      </c>
      <c r="E214" s="8" t="s">
        <v>19</v>
      </c>
      <c r="F214" s="9">
        <v>0</v>
      </c>
      <c r="G214" s="8" t="s">
        <v>19</v>
      </c>
      <c r="H214" s="9">
        <v>0</v>
      </c>
      <c r="I214" s="8" t="s">
        <v>19</v>
      </c>
      <c r="J214" s="9">
        <v>0</v>
      </c>
      <c r="K214" s="8" t="s">
        <v>19</v>
      </c>
      <c r="L214" s="9">
        <v>1751.1010000000001</v>
      </c>
      <c r="M214" s="8" t="s">
        <v>19</v>
      </c>
      <c r="N214" s="8" t="s">
        <v>19</v>
      </c>
      <c r="O214" s="8" t="s">
        <v>19</v>
      </c>
      <c r="P214" s="8" t="s">
        <v>19</v>
      </c>
      <c r="Q214" s="9">
        <v>1751.1010000000001</v>
      </c>
      <c r="R214" s="9">
        <v>1751.1010000000001</v>
      </c>
      <c r="S214" s="8" t="s">
        <v>19</v>
      </c>
    </row>
    <row r="215" spans="1:19">
      <c r="A215" s="2" t="s">
        <v>187</v>
      </c>
      <c r="B215" s="4">
        <v>9994.9719999999998</v>
      </c>
      <c r="C215" s="7" t="s">
        <v>19</v>
      </c>
      <c r="D215" s="4">
        <v>0</v>
      </c>
      <c r="E215" s="7" t="s">
        <v>19</v>
      </c>
      <c r="F215" s="4">
        <v>0</v>
      </c>
      <c r="G215" s="7" t="s">
        <v>19</v>
      </c>
      <c r="H215" s="4">
        <v>0</v>
      </c>
      <c r="I215" s="7" t="s">
        <v>19</v>
      </c>
      <c r="J215" s="4">
        <v>0</v>
      </c>
      <c r="K215" s="7" t="s">
        <v>19</v>
      </c>
      <c r="L215" s="4">
        <v>9994.9719999999998</v>
      </c>
      <c r="M215" s="7" t="s">
        <v>19</v>
      </c>
      <c r="N215" s="7" t="s">
        <v>19</v>
      </c>
      <c r="O215" s="7" t="s">
        <v>19</v>
      </c>
      <c r="P215" s="7" t="s">
        <v>19</v>
      </c>
      <c r="Q215" s="4">
        <v>9994.9719999999998</v>
      </c>
      <c r="R215" s="4">
        <v>9994.9719999999998</v>
      </c>
      <c r="S215" s="7" t="s">
        <v>19</v>
      </c>
    </row>
    <row r="216" spans="1:19">
      <c r="A216" s="5" t="s">
        <v>188</v>
      </c>
      <c r="B216" s="9">
        <v>-7052.7079999999996</v>
      </c>
      <c r="C216" s="8" t="s">
        <v>19</v>
      </c>
      <c r="D216" s="9">
        <v>7097.9170000000004</v>
      </c>
      <c r="E216" s="8" t="s">
        <v>19</v>
      </c>
      <c r="F216" s="9">
        <v>5553.7380000000003</v>
      </c>
      <c r="G216" s="8" t="s">
        <v>19</v>
      </c>
      <c r="H216" s="9">
        <v>0</v>
      </c>
      <c r="I216" s="8" t="s">
        <v>19</v>
      </c>
      <c r="J216" s="9">
        <v>0</v>
      </c>
      <c r="K216" s="8" t="s">
        <v>19</v>
      </c>
      <c r="L216" s="9">
        <v>5598.9470000000001</v>
      </c>
      <c r="M216" s="8" t="s">
        <v>19</v>
      </c>
      <c r="N216" s="8" t="s">
        <v>19</v>
      </c>
      <c r="O216" s="8" t="s">
        <v>19</v>
      </c>
      <c r="P216" s="8" t="s">
        <v>19</v>
      </c>
      <c r="Q216" s="9">
        <v>5598.9470000000001</v>
      </c>
      <c r="R216" s="9">
        <v>5598.9470000000001</v>
      </c>
      <c r="S216" s="8" t="s">
        <v>19</v>
      </c>
    </row>
    <row r="217" spans="1:19">
      <c r="A217" s="2" t="s">
        <v>189</v>
      </c>
      <c r="B217" s="4">
        <v>-7052.7079999999996</v>
      </c>
      <c r="C217" s="7" t="s">
        <v>19</v>
      </c>
      <c r="D217" s="4">
        <v>7097.9170000000004</v>
      </c>
      <c r="E217" s="7" t="s">
        <v>19</v>
      </c>
      <c r="F217" s="4">
        <v>5553.7380000000003</v>
      </c>
      <c r="G217" s="7" t="s">
        <v>19</v>
      </c>
      <c r="H217" s="4">
        <v>0</v>
      </c>
      <c r="I217" s="7" t="s">
        <v>19</v>
      </c>
      <c r="J217" s="4">
        <v>0</v>
      </c>
      <c r="K217" s="7" t="s">
        <v>19</v>
      </c>
      <c r="L217" s="4">
        <v>5598.9470000000001</v>
      </c>
      <c r="M217" s="7" t="s">
        <v>19</v>
      </c>
      <c r="N217" s="7" t="s">
        <v>19</v>
      </c>
      <c r="O217" s="7" t="s">
        <v>19</v>
      </c>
      <c r="P217" s="7" t="s">
        <v>19</v>
      </c>
      <c r="Q217" s="4">
        <v>5598.9470000000001</v>
      </c>
      <c r="R217" s="4">
        <v>5598.9470000000001</v>
      </c>
      <c r="S217" s="7" t="s">
        <v>19</v>
      </c>
    </row>
    <row r="218" spans="1:19">
      <c r="A218" s="5" t="s">
        <v>190</v>
      </c>
      <c r="B218" s="9">
        <v>0</v>
      </c>
      <c r="C218" s="8" t="s">
        <v>19</v>
      </c>
      <c r="D218" s="9">
        <v>0</v>
      </c>
      <c r="E218" s="8" t="s">
        <v>19</v>
      </c>
      <c r="F218" s="9">
        <v>0</v>
      </c>
      <c r="G218" s="8" t="s">
        <v>19</v>
      </c>
      <c r="H218" s="9">
        <v>0</v>
      </c>
      <c r="I218" s="8" t="s">
        <v>19</v>
      </c>
      <c r="J218" s="9">
        <v>0</v>
      </c>
      <c r="K218" s="8" t="s">
        <v>19</v>
      </c>
      <c r="L218" s="9">
        <v>0</v>
      </c>
      <c r="M218" s="8" t="s">
        <v>19</v>
      </c>
      <c r="N218" s="8" t="s">
        <v>19</v>
      </c>
      <c r="O218" s="8" t="s">
        <v>19</v>
      </c>
      <c r="P218" s="8" t="s">
        <v>19</v>
      </c>
      <c r="Q218" s="9">
        <v>0</v>
      </c>
      <c r="R218" s="9">
        <v>0</v>
      </c>
      <c r="S218" s="8" t="s">
        <v>19</v>
      </c>
    </row>
    <row r="219" spans="1:19">
      <c r="A219" s="2" t="s">
        <v>191</v>
      </c>
      <c r="B219" s="4">
        <v>-23.117999999999999</v>
      </c>
      <c r="C219" s="7" t="s">
        <v>19</v>
      </c>
      <c r="D219" s="4">
        <v>0</v>
      </c>
      <c r="E219" s="7" t="s">
        <v>19</v>
      </c>
      <c r="F219" s="4">
        <v>372.90100000000001</v>
      </c>
      <c r="G219" s="7" t="s">
        <v>19</v>
      </c>
      <c r="H219" s="4">
        <v>0</v>
      </c>
      <c r="I219" s="7" t="s">
        <v>19</v>
      </c>
      <c r="J219" s="4">
        <v>0</v>
      </c>
      <c r="K219" s="7" t="s">
        <v>19</v>
      </c>
      <c r="L219" s="4">
        <v>349.78300000000002</v>
      </c>
      <c r="M219" s="7" t="s">
        <v>19</v>
      </c>
      <c r="N219" s="7" t="s">
        <v>19</v>
      </c>
      <c r="O219" s="7" t="s">
        <v>19</v>
      </c>
      <c r="P219" s="7" t="s">
        <v>19</v>
      </c>
      <c r="Q219" s="4">
        <v>349.78300000000002</v>
      </c>
      <c r="R219" s="4">
        <v>349.78300000000002</v>
      </c>
      <c r="S219" s="7" t="s">
        <v>19</v>
      </c>
    </row>
    <row r="220" spans="1:19">
      <c r="A220" s="5" t="s">
        <v>192</v>
      </c>
      <c r="B220" s="9">
        <v>14902.508</v>
      </c>
      <c r="C220" s="8" t="s">
        <v>19</v>
      </c>
      <c r="D220" s="9">
        <v>28.119</v>
      </c>
      <c r="E220" s="8" t="s">
        <v>19</v>
      </c>
      <c r="F220" s="9">
        <v>1.7000000000000001E-2</v>
      </c>
      <c r="G220" s="8" t="s">
        <v>19</v>
      </c>
      <c r="H220" s="9">
        <v>0</v>
      </c>
      <c r="I220" s="8" t="s">
        <v>19</v>
      </c>
      <c r="J220" s="9">
        <v>0</v>
      </c>
      <c r="K220" s="8" t="s">
        <v>19</v>
      </c>
      <c r="L220" s="9">
        <v>14930.644</v>
      </c>
      <c r="M220" s="8" t="s">
        <v>19</v>
      </c>
      <c r="N220" s="8" t="s">
        <v>19</v>
      </c>
      <c r="O220" s="8" t="s">
        <v>19</v>
      </c>
      <c r="P220" s="8" t="s">
        <v>19</v>
      </c>
      <c r="Q220" s="9">
        <v>14930.644</v>
      </c>
      <c r="R220" s="9">
        <v>14930.644</v>
      </c>
      <c r="S220" s="8" t="s">
        <v>19</v>
      </c>
    </row>
    <row r="221" spans="1:19">
      <c r="A221" s="2" t="s">
        <v>193</v>
      </c>
      <c r="B221" s="4">
        <v>192119.565</v>
      </c>
      <c r="C221" s="7" t="s">
        <v>19</v>
      </c>
      <c r="D221" s="4">
        <v>2845.9560000000001</v>
      </c>
      <c r="E221" s="7" t="s">
        <v>19</v>
      </c>
      <c r="F221" s="4">
        <v>-2633.9189999999999</v>
      </c>
      <c r="G221" s="7" t="s">
        <v>19</v>
      </c>
      <c r="H221" s="4">
        <v>9654.9580000000005</v>
      </c>
      <c r="I221" s="7" t="s">
        <v>19</v>
      </c>
      <c r="J221" s="4">
        <v>0</v>
      </c>
      <c r="K221" s="7" t="s">
        <v>19</v>
      </c>
      <c r="L221" s="4">
        <v>201986.56</v>
      </c>
      <c r="M221" s="7" t="s">
        <v>19</v>
      </c>
      <c r="N221" s="7" t="s">
        <v>19</v>
      </c>
      <c r="O221" s="7" t="s">
        <v>19</v>
      </c>
      <c r="P221" s="7" t="s">
        <v>19</v>
      </c>
      <c r="Q221" s="4">
        <v>201986.56</v>
      </c>
      <c r="R221" s="4">
        <v>201986.56</v>
      </c>
      <c r="S221" s="7" t="s">
        <v>19</v>
      </c>
    </row>
    <row r="222" spans="1:19">
      <c r="A222" s="5" t="s">
        <v>194</v>
      </c>
      <c r="B222" s="9">
        <v>-47520.387999999999</v>
      </c>
      <c r="C222" s="8" t="s">
        <v>19</v>
      </c>
      <c r="D222" s="9">
        <v>1970.34</v>
      </c>
      <c r="E222" s="8" t="s">
        <v>19</v>
      </c>
      <c r="F222" s="9">
        <v>-2397.8180000000002</v>
      </c>
      <c r="G222" s="8" t="s">
        <v>19</v>
      </c>
      <c r="H222" s="9">
        <v>9654.9580000000005</v>
      </c>
      <c r="I222" s="8" t="s">
        <v>19</v>
      </c>
      <c r="J222" s="9">
        <v>0</v>
      </c>
      <c r="K222" s="8" t="s">
        <v>19</v>
      </c>
      <c r="L222" s="9">
        <v>-38292.908000000003</v>
      </c>
      <c r="M222" s="8" t="s">
        <v>19</v>
      </c>
      <c r="N222" s="8" t="s">
        <v>19</v>
      </c>
      <c r="O222" s="8" t="s">
        <v>19</v>
      </c>
      <c r="P222" s="8" t="s">
        <v>19</v>
      </c>
      <c r="Q222" s="9">
        <v>-38292.908000000003</v>
      </c>
      <c r="R222" s="9">
        <v>-38292.908000000003</v>
      </c>
      <c r="S222" s="8" t="s">
        <v>19</v>
      </c>
    </row>
    <row r="223" spans="1:19">
      <c r="A223" s="2" t="s">
        <v>195</v>
      </c>
      <c r="B223" s="4">
        <v>238860.16500000001</v>
      </c>
      <c r="C223" s="7" t="s">
        <v>19</v>
      </c>
      <c r="D223" s="4">
        <v>875.61599999999999</v>
      </c>
      <c r="E223" s="7" t="s">
        <v>19</v>
      </c>
      <c r="F223" s="4">
        <v>0.216</v>
      </c>
      <c r="G223" s="7" t="s">
        <v>19</v>
      </c>
      <c r="H223" s="4">
        <v>0</v>
      </c>
      <c r="I223" s="7" t="s">
        <v>19</v>
      </c>
      <c r="J223" s="4">
        <v>0</v>
      </c>
      <c r="K223" s="7" t="s">
        <v>19</v>
      </c>
      <c r="L223" s="4">
        <v>239735.997</v>
      </c>
      <c r="M223" s="7" t="s">
        <v>19</v>
      </c>
      <c r="N223" s="7" t="s">
        <v>19</v>
      </c>
      <c r="O223" s="7" t="s">
        <v>19</v>
      </c>
      <c r="P223" s="7" t="s">
        <v>19</v>
      </c>
      <c r="Q223" s="4">
        <v>239735.997</v>
      </c>
      <c r="R223" s="4">
        <v>239735.997</v>
      </c>
      <c r="S223" s="7" t="s">
        <v>19</v>
      </c>
    </row>
    <row r="224" spans="1:19">
      <c r="A224" s="5" t="s">
        <v>196</v>
      </c>
      <c r="B224" s="9">
        <v>0</v>
      </c>
      <c r="C224" s="8" t="s">
        <v>19</v>
      </c>
      <c r="D224" s="9">
        <v>0</v>
      </c>
      <c r="E224" s="8" t="s">
        <v>19</v>
      </c>
      <c r="F224" s="9">
        <v>0</v>
      </c>
      <c r="G224" s="8" t="s">
        <v>19</v>
      </c>
      <c r="H224" s="9">
        <v>0</v>
      </c>
      <c r="I224" s="8" t="s">
        <v>19</v>
      </c>
      <c r="J224" s="9">
        <v>0</v>
      </c>
      <c r="K224" s="8" t="s">
        <v>19</v>
      </c>
      <c r="L224" s="9">
        <v>0</v>
      </c>
      <c r="M224" s="8" t="s">
        <v>19</v>
      </c>
      <c r="N224" s="8" t="s">
        <v>19</v>
      </c>
      <c r="O224" s="8" t="s">
        <v>19</v>
      </c>
      <c r="P224" s="8" t="s">
        <v>19</v>
      </c>
      <c r="Q224" s="9">
        <v>0</v>
      </c>
      <c r="R224" s="9">
        <v>0</v>
      </c>
      <c r="S224" s="8" t="s">
        <v>19</v>
      </c>
    </row>
    <row r="225" spans="1:19">
      <c r="A225" s="2" t="s">
        <v>197</v>
      </c>
      <c r="B225" s="4">
        <v>238860.16500000001</v>
      </c>
      <c r="C225" s="7" t="s">
        <v>19</v>
      </c>
      <c r="D225" s="4">
        <v>875.61599999999999</v>
      </c>
      <c r="E225" s="7" t="s">
        <v>19</v>
      </c>
      <c r="F225" s="4">
        <v>0.216</v>
      </c>
      <c r="G225" s="7" t="s">
        <v>19</v>
      </c>
      <c r="H225" s="4">
        <v>0</v>
      </c>
      <c r="I225" s="7" t="s">
        <v>19</v>
      </c>
      <c r="J225" s="4">
        <v>0</v>
      </c>
      <c r="K225" s="7" t="s">
        <v>19</v>
      </c>
      <c r="L225" s="4">
        <v>239735.997</v>
      </c>
      <c r="M225" s="7" t="s">
        <v>19</v>
      </c>
      <c r="N225" s="7" t="s">
        <v>19</v>
      </c>
      <c r="O225" s="7" t="s">
        <v>19</v>
      </c>
      <c r="P225" s="7" t="s">
        <v>19</v>
      </c>
      <c r="Q225" s="4">
        <v>239735.997</v>
      </c>
      <c r="R225" s="4">
        <v>239735.997</v>
      </c>
      <c r="S225" s="7" t="s">
        <v>19</v>
      </c>
    </row>
    <row r="226" spans="1:19">
      <c r="A226" s="5" t="s">
        <v>198</v>
      </c>
      <c r="B226" s="9">
        <v>11.507</v>
      </c>
      <c r="C226" s="8" t="s">
        <v>19</v>
      </c>
      <c r="D226" s="9">
        <v>0</v>
      </c>
      <c r="E226" s="8" t="s">
        <v>19</v>
      </c>
      <c r="F226" s="9">
        <v>0</v>
      </c>
      <c r="G226" s="8" t="s">
        <v>19</v>
      </c>
      <c r="H226" s="9">
        <v>0</v>
      </c>
      <c r="I226" s="8" t="s">
        <v>19</v>
      </c>
      <c r="J226" s="9">
        <v>0</v>
      </c>
      <c r="K226" s="8" t="s">
        <v>19</v>
      </c>
      <c r="L226" s="9">
        <v>11.507</v>
      </c>
      <c r="M226" s="8" t="s">
        <v>19</v>
      </c>
      <c r="N226" s="8" t="s">
        <v>19</v>
      </c>
      <c r="O226" s="8" t="s">
        <v>19</v>
      </c>
      <c r="P226" s="8" t="s">
        <v>19</v>
      </c>
      <c r="Q226" s="9">
        <v>11.507</v>
      </c>
      <c r="R226" s="9">
        <v>11.507</v>
      </c>
      <c r="S226" s="8" t="s">
        <v>19</v>
      </c>
    </row>
    <row r="227" spans="1:19">
      <c r="A227" s="2" t="s">
        <v>199</v>
      </c>
      <c r="B227" s="4">
        <v>0</v>
      </c>
      <c r="C227" s="7" t="s">
        <v>19</v>
      </c>
      <c r="D227" s="4">
        <v>0</v>
      </c>
      <c r="E227" s="7" t="s">
        <v>19</v>
      </c>
      <c r="F227" s="4">
        <v>0</v>
      </c>
      <c r="G227" s="7" t="s">
        <v>19</v>
      </c>
      <c r="H227" s="4">
        <v>0</v>
      </c>
      <c r="I227" s="7" t="s">
        <v>19</v>
      </c>
      <c r="J227" s="4">
        <v>0</v>
      </c>
      <c r="K227" s="7" t="s">
        <v>19</v>
      </c>
      <c r="L227" s="4">
        <v>0</v>
      </c>
      <c r="M227" s="7" t="s">
        <v>19</v>
      </c>
      <c r="N227" s="7" t="s">
        <v>19</v>
      </c>
      <c r="O227" s="7" t="s">
        <v>19</v>
      </c>
      <c r="P227" s="7" t="s">
        <v>19</v>
      </c>
      <c r="Q227" s="4">
        <v>0</v>
      </c>
      <c r="R227" s="4">
        <v>0</v>
      </c>
      <c r="S227" s="7" t="s">
        <v>19</v>
      </c>
    </row>
    <row r="228" spans="1:19">
      <c r="A228" s="5" t="s">
        <v>200</v>
      </c>
      <c r="B228" s="9">
        <v>768.28099999999995</v>
      </c>
      <c r="C228" s="8" t="s">
        <v>19</v>
      </c>
      <c r="D228" s="9">
        <v>0</v>
      </c>
      <c r="E228" s="8" t="s">
        <v>19</v>
      </c>
      <c r="F228" s="9">
        <v>-236.31700000000001</v>
      </c>
      <c r="G228" s="8" t="s">
        <v>19</v>
      </c>
      <c r="H228" s="9">
        <v>0</v>
      </c>
      <c r="I228" s="8" t="s">
        <v>19</v>
      </c>
      <c r="J228" s="9">
        <v>0</v>
      </c>
      <c r="K228" s="8" t="s">
        <v>19</v>
      </c>
      <c r="L228" s="9">
        <v>531.96400000000006</v>
      </c>
      <c r="M228" s="8" t="s">
        <v>19</v>
      </c>
      <c r="N228" s="8" t="s">
        <v>19</v>
      </c>
      <c r="O228" s="8" t="s">
        <v>19</v>
      </c>
      <c r="P228" s="8" t="s">
        <v>19</v>
      </c>
      <c r="Q228" s="9">
        <v>531.96400000000006</v>
      </c>
      <c r="R228" s="9">
        <v>531.96400000000006</v>
      </c>
      <c r="S228" s="8" t="s">
        <v>19</v>
      </c>
    </row>
    <row r="229" spans="1:19">
      <c r="A229" s="2" t="s">
        <v>201</v>
      </c>
      <c r="B229" s="4">
        <v>-7.61</v>
      </c>
      <c r="C229" s="7" t="s">
        <v>19</v>
      </c>
      <c r="D229" s="4">
        <v>-566.23800000000006</v>
      </c>
      <c r="E229" s="7" t="s">
        <v>19</v>
      </c>
      <c r="F229" s="4">
        <v>47.207000000000001</v>
      </c>
      <c r="G229" s="7" t="s">
        <v>19</v>
      </c>
      <c r="H229" s="4">
        <v>939.83799999999997</v>
      </c>
      <c r="I229" s="7" t="s">
        <v>19</v>
      </c>
      <c r="J229" s="4">
        <v>0</v>
      </c>
      <c r="K229" s="7" t="s">
        <v>19</v>
      </c>
      <c r="L229" s="4">
        <v>413.197</v>
      </c>
      <c r="M229" s="7" t="s">
        <v>19</v>
      </c>
      <c r="N229" s="7" t="s">
        <v>19</v>
      </c>
      <c r="O229" s="7" t="s">
        <v>19</v>
      </c>
      <c r="P229" s="7" t="s">
        <v>19</v>
      </c>
      <c r="Q229" s="4">
        <v>413.197</v>
      </c>
      <c r="R229" s="4">
        <v>413.197</v>
      </c>
      <c r="S229" s="7" t="s">
        <v>19</v>
      </c>
    </row>
    <row r="230" spans="1:19">
      <c r="A230" s="5" t="s">
        <v>202</v>
      </c>
      <c r="B230" s="9">
        <v>0</v>
      </c>
      <c r="C230" s="8" t="s">
        <v>19</v>
      </c>
      <c r="D230" s="9">
        <v>-566.46799999999996</v>
      </c>
      <c r="E230" s="8" t="s">
        <v>19</v>
      </c>
      <c r="F230" s="9">
        <v>19.538</v>
      </c>
      <c r="G230" s="8" t="s">
        <v>19</v>
      </c>
      <c r="H230" s="9">
        <v>548.70399999999995</v>
      </c>
      <c r="I230" s="8" t="s">
        <v>19</v>
      </c>
      <c r="J230" s="9">
        <v>0</v>
      </c>
      <c r="K230" s="8" t="s">
        <v>19</v>
      </c>
      <c r="L230" s="9">
        <v>1.774</v>
      </c>
      <c r="M230" s="8" t="s">
        <v>19</v>
      </c>
      <c r="N230" s="8" t="s">
        <v>19</v>
      </c>
      <c r="O230" s="8" t="s">
        <v>19</v>
      </c>
      <c r="P230" s="8" t="s">
        <v>19</v>
      </c>
      <c r="Q230" s="9">
        <v>1.774</v>
      </c>
      <c r="R230" s="9">
        <v>1.774</v>
      </c>
      <c r="S230" s="8" t="s">
        <v>19</v>
      </c>
    </row>
    <row r="231" spans="1:19">
      <c r="A231" s="2" t="s">
        <v>203</v>
      </c>
      <c r="B231" s="4">
        <v>-7.61</v>
      </c>
      <c r="C231" s="7" t="s">
        <v>19</v>
      </c>
      <c r="D231" s="4">
        <v>0.23</v>
      </c>
      <c r="E231" s="7" t="s">
        <v>19</v>
      </c>
      <c r="F231" s="4">
        <v>-190.87200000000001</v>
      </c>
      <c r="G231" s="7" t="s">
        <v>19</v>
      </c>
      <c r="H231" s="4">
        <v>0</v>
      </c>
      <c r="I231" s="7" t="s">
        <v>19</v>
      </c>
      <c r="J231" s="4">
        <v>0</v>
      </c>
      <c r="K231" s="7" t="s">
        <v>19</v>
      </c>
      <c r="L231" s="4">
        <v>-198.25200000000001</v>
      </c>
      <c r="M231" s="7" t="s">
        <v>19</v>
      </c>
      <c r="N231" s="7" t="s">
        <v>19</v>
      </c>
      <c r="O231" s="7" t="s">
        <v>19</v>
      </c>
      <c r="P231" s="7" t="s">
        <v>19</v>
      </c>
      <c r="Q231" s="4">
        <v>-198.25200000000001</v>
      </c>
      <c r="R231" s="4">
        <v>-198.25200000000001</v>
      </c>
      <c r="S231" s="7" t="s">
        <v>19</v>
      </c>
    </row>
    <row r="232" spans="1:19">
      <c r="A232" s="5" t="s">
        <v>204</v>
      </c>
      <c r="B232" s="9">
        <v>0</v>
      </c>
      <c r="C232" s="8" t="s">
        <v>19</v>
      </c>
      <c r="D232" s="9">
        <v>0</v>
      </c>
      <c r="E232" s="8" t="s">
        <v>19</v>
      </c>
      <c r="F232" s="9">
        <v>218.541</v>
      </c>
      <c r="G232" s="8" t="s">
        <v>19</v>
      </c>
      <c r="H232" s="9">
        <v>391.13400000000001</v>
      </c>
      <c r="I232" s="8" t="s">
        <v>19</v>
      </c>
      <c r="J232" s="9">
        <v>0</v>
      </c>
      <c r="K232" s="8" t="s">
        <v>19</v>
      </c>
      <c r="L232" s="9">
        <v>609.67499999999995</v>
      </c>
      <c r="M232" s="8" t="s">
        <v>19</v>
      </c>
      <c r="N232" s="8" t="s">
        <v>19</v>
      </c>
      <c r="O232" s="8" t="s">
        <v>19</v>
      </c>
      <c r="P232" s="8" t="s">
        <v>19</v>
      </c>
      <c r="Q232" s="9">
        <v>609.67499999999995</v>
      </c>
      <c r="R232" s="9">
        <v>609.67499999999995</v>
      </c>
      <c r="S232" s="8" t="s">
        <v>19</v>
      </c>
    </row>
    <row r="233" spans="1:19">
      <c r="A233" s="2" t="s">
        <v>205</v>
      </c>
      <c r="B233" s="4">
        <v>-2822.7370000000001</v>
      </c>
      <c r="C233" s="7" t="s">
        <v>19</v>
      </c>
      <c r="D233" s="4">
        <v>845.82</v>
      </c>
      <c r="E233" s="7" t="s">
        <v>19</v>
      </c>
      <c r="F233" s="4">
        <v>1976.9169999999999</v>
      </c>
      <c r="G233" s="7" t="s">
        <v>19</v>
      </c>
      <c r="H233" s="4">
        <v>0</v>
      </c>
      <c r="I233" s="7" t="s">
        <v>19</v>
      </c>
      <c r="J233" s="4">
        <v>0</v>
      </c>
      <c r="K233" s="7" t="s">
        <v>19</v>
      </c>
      <c r="L233" s="7" t="s">
        <v>19</v>
      </c>
      <c r="M233" s="7" t="s">
        <v>19</v>
      </c>
      <c r="N233" s="7" t="s">
        <v>19</v>
      </c>
      <c r="O233" s="7" t="s">
        <v>19</v>
      </c>
      <c r="P233" s="7" t="s">
        <v>19</v>
      </c>
      <c r="Q233" s="7" t="s">
        <v>19</v>
      </c>
      <c r="R233" s="7" t="s">
        <v>19</v>
      </c>
      <c r="S233" s="7" t="s">
        <v>19</v>
      </c>
    </row>
    <row r="234" spans="1:19">
      <c r="A234" s="5" t="s">
        <v>206</v>
      </c>
      <c r="B234" s="9">
        <v>0</v>
      </c>
      <c r="C234" s="8" t="s">
        <v>19</v>
      </c>
      <c r="D234" s="9">
        <v>0</v>
      </c>
      <c r="E234" s="8" t="s">
        <v>19</v>
      </c>
      <c r="F234" s="9">
        <v>0</v>
      </c>
      <c r="G234" s="8" t="s">
        <v>19</v>
      </c>
      <c r="H234" s="9">
        <v>0</v>
      </c>
      <c r="I234" s="8" t="s">
        <v>19</v>
      </c>
      <c r="J234" s="9">
        <v>0</v>
      </c>
      <c r="K234" s="8" t="s">
        <v>19</v>
      </c>
      <c r="L234" s="8" t="s">
        <v>19</v>
      </c>
      <c r="M234" s="8" t="s">
        <v>19</v>
      </c>
      <c r="N234" s="8" t="s">
        <v>19</v>
      </c>
      <c r="O234" s="8" t="s">
        <v>19</v>
      </c>
      <c r="P234" s="8" t="s">
        <v>19</v>
      </c>
      <c r="Q234" s="8" t="s">
        <v>19</v>
      </c>
      <c r="R234" s="8" t="s">
        <v>19</v>
      </c>
      <c r="S234" s="8" t="s">
        <v>19</v>
      </c>
    </row>
    <row r="235" spans="1:19">
      <c r="A235" s="2" t="s">
        <v>207</v>
      </c>
      <c r="B235" s="4">
        <v>0</v>
      </c>
      <c r="C235" s="7" t="s">
        <v>19</v>
      </c>
      <c r="D235" s="4">
        <v>0</v>
      </c>
      <c r="E235" s="7" t="s">
        <v>19</v>
      </c>
      <c r="F235" s="4">
        <v>0</v>
      </c>
      <c r="G235" s="7" t="s">
        <v>19</v>
      </c>
      <c r="H235" s="4">
        <v>0</v>
      </c>
      <c r="I235" s="7" t="s">
        <v>19</v>
      </c>
      <c r="J235" s="4">
        <v>0</v>
      </c>
      <c r="K235" s="7" t="s">
        <v>19</v>
      </c>
      <c r="L235" s="7" t="s">
        <v>19</v>
      </c>
      <c r="M235" s="7" t="s">
        <v>19</v>
      </c>
      <c r="N235" s="7" t="s">
        <v>19</v>
      </c>
      <c r="O235" s="7" t="s">
        <v>19</v>
      </c>
      <c r="P235" s="7" t="s">
        <v>19</v>
      </c>
      <c r="Q235" s="7" t="s">
        <v>19</v>
      </c>
      <c r="R235" s="7" t="s">
        <v>19</v>
      </c>
      <c r="S235" s="7" t="s">
        <v>19</v>
      </c>
    </row>
    <row r="236" spans="1:19">
      <c r="A236" s="5" t="s">
        <v>208</v>
      </c>
      <c r="B236" s="9">
        <v>0</v>
      </c>
      <c r="C236" s="8" t="s">
        <v>19</v>
      </c>
      <c r="D236" s="9">
        <v>0</v>
      </c>
      <c r="E236" s="8" t="s">
        <v>19</v>
      </c>
      <c r="F236" s="9">
        <v>0</v>
      </c>
      <c r="G236" s="8" t="s">
        <v>19</v>
      </c>
      <c r="H236" s="9">
        <v>0</v>
      </c>
      <c r="I236" s="8" t="s">
        <v>19</v>
      </c>
      <c r="J236" s="9">
        <v>0</v>
      </c>
      <c r="K236" s="8" t="s">
        <v>19</v>
      </c>
      <c r="L236" s="8" t="s">
        <v>19</v>
      </c>
      <c r="M236" s="8" t="s">
        <v>19</v>
      </c>
      <c r="N236" s="8" t="s">
        <v>19</v>
      </c>
      <c r="O236" s="8" t="s">
        <v>19</v>
      </c>
      <c r="P236" s="8" t="s">
        <v>19</v>
      </c>
      <c r="Q236" s="8" t="s">
        <v>19</v>
      </c>
      <c r="R236" s="8" t="s">
        <v>19</v>
      </c>
      <c r="S236" s="8" t="s">
        <v>19</v>
      </c>
    </row>
    <row r="237" spans="1:19">
      <c r="A237" s="2" t="s">
        <v>209</v>
      </c>
      <c r="B237" s="4">
        <v>0</v>
      </c>
      <c r="C237" s="7" t="s">
        <v>19</v>
      </c>
      <c r="D237" s="4">
        <v>0</v>
      </c>
      <c r="E237" s="7" t="s">
        <v>19</v>
      </c>
      <c r="F237" s="4">
        <v>0</v>
      </c>
      <c r="G237" s="7" t="s">
        <v>19</v>
      </c>
      <c r="H237" s="4">
        <v>0</v>
      </c>
      <c r="I237" s="7" t="s">
        <v>19</v>
      </c>
      <c r="J237" s="4">
        <v>0</v>
      </c>
      <c r="K237" s="7" t="s">
        <v>19</v>
      </c>
      <c r="L237" s="7" t="s">
        <v>19</v>
      </c>
      <c r="M237" s="7" t="s">
        <v>19</v>
      </c>
      <c r="N237" s="7" t="s">
        <v>19</v>
      </c>
      <c r="O237" s="7" t="s">
        <v>19</v>
      </c>
      <c r="P237" s="7" t="s">
        <v>19</v>
      </c>
      <c r="Q237" s="7" t="s">
        <v>19</v>
      </c>
      <c r="R237" s="7" t="s">
        <v>19</v>
      </c>
      <c r="S237" s="7" t="s">
        <v>19</v>
      </c>
    </row>
    <row r="238" spans="1:19">
      <c r="A238" s="5" t="s">
        <v>210</v>
      </c>
      <c r="B238" s="9">
        <v>0</v>
      </c>
      <c r="C238" s="8" t="s">
        <v>19</v>
      </c>
      <c r="D238" s="9">
        <v>0</v>
      </c>
      <c r="E238" s="8" t="s">
        <v>19</v>
      </c>
      <c r="F238" s="9">
        <v>0</v>
      </c>
      <c r="G238" s="8" t="s">
        <v>19</v>
      </c>
      <c r="H238" s="9">
        <v>0</v>
      </c>
      <c r="I238" s="8" t="s">
        <v>19</v>
      </c>
      <c r="J238" s="9">
        <v>0</v>
      </c>
      <c r="K238" s="8" t="s">
        <v>19</v>
      </c>
      <c r="L238" s="8" t="s">
        <v>19</v>
      </c>
      <c r="M238" s="8" t="s">
        <v>19</v>
      </c>
      <c r="N238" s="8" t="s">
        <v>19</v>
      </c>
      <c r="O238" s="8" t="s">
        <v>19</v>
      </c>
      <c r="P238" s="8" t="s">
        <v>19</v>
      </c>
      <c r="Q238" s="8" t="s">
        <v>19</v>
      </c>
      <c r="R238" s="8" t="s">
        <v>19</v>
      </c>
      <c r="S238" s="8" t="s">
        <v>19</v>
      </c>
    </row>
    <row r="239" spans="1:19">
      <c r="A239" s="2" t="s">
        <v>211</v>
      </c>
      <c r="B239" s="4">
        <v>0</v>
      </c>
      <c r="C239" s="7" t="s">
        <v>19</v>
      </c>
      <c r="D239" s="4">
        <v>0</v>
      </c>
      <c r="E239" s="7" t="s">
        <v>19</v>
      </c>
      <c r="F239" s="4">
        <v>0</v>
      </c>
      <c r="G239" s="7" t="s">
        <v>19</v>
      </c>
      <c r="H239" s="4">
        <v>0</v>
      </c>
      <c r="I239" s="7" t="s">
        <v>19</v>
      </c>
      <c r="J239" s="4">
        <v>0</v>
      </c>
      <c r="K239" s="7" t="s">
        <v>19</v>
      </c>
      <c r="L239" s="7" t="s">
        <v>19</v>
      </c>
      <c r="M239" s="7" t="s">
        <v>19</v>
      </c>
      <c r="N239" s="7" t="s">
        <v>19</v>
      </c>
      <c r="O239" s="7" t="s">
        <v>19</v>
      </c>
      <c r="P239" s="7" t="s">
        <v>19</v>
      </c>
      <c r="Q239" s="7" t="s">
        <v>19</v>
      </c>
      <c r="R239" s="7" t="s">
        <v>19</v>
      </c>
      <c r="S239" s="7" t="s">
        <v>19</v>
      </c>
    </row>
    <row r="240" spans="1:19">
      <c r="A240" s="5" t="s">
        <v>212</v>
      </c>
      <c r="B240" s="9">
        <v>0</v>
      </c>
      <c r="C240" s="8" t="s">
        <v>19</v>
      </c>
      <c r="D240" s="9">
        <v>0</v>
      </c>
      <c r="E240" s="8" t="s">
        <v>19</v>
      </c>
      <c r="F240" s="9">
        <v>0</v>
      </c>
      <c r="G240" s="8" t="s">
        <v>19</v>
      </c>
      <c r="H240" s="9">
        <v>0</v>
      </c>
      <c r="I240" s="8" t="s">
        <v>19</v>
      </c>
      <c r="J240" s="9">
        <v>0</v>
      </c>
      <c r="K240" s="8" t="s">
        <v>19</v>
      </c>
      <c r="L240" s="8" t="s">
        <v>19</v>
      </c>
      <c r="M240" s="8" t="s">
        <v>19</v>
      </c>
      <c r="N240" s="8" t="s">
        <v>19</v>
      </c>
      <c r="O240" s="8" t="s">
        <v>19</v>
      </c>
      <c r="P240" s="8" t="s">
        <v>19</v>
      </c>
      <c r="Q240" s="8" t="s">
        <v>19</v>
      </c>
      <c r="R240" s="8" t="s">
        <v>19</v>
      </c>
      <c r="S240" s="8" t="s">
        <v>19</v>
      </c>
    </row>
    <row r="241" spans="1:19">
      <c r="A241" s="2" t="s">
        <v>213</v>
      </c>
      <c r="B241" s="4">
        <v>0</v>
      </c>
      <c r="C241" s="7" t="s">
        <v>19</v>
      </c>
      <c r="D241" s="4">
        <v>0</v>
      </c>
      <c r="E241" s="7" t="s">
        <v>19</v>
      </c>
      <c r="F241" s="4">
        <v>0</v>
      </c>
      <c r="G241" s="7" t="s">
        <v>19</v>
      </c>
      <c r="H241" s="4">
        <v>0</v>
      </c>
      <c r="I241" s="7" t="s">
        <v>19</v>
      </c>
      <c r="J241" s="4">
        <v>0</v>
      </c>
      <c r="K241" s="7" t="s">
        <v>19</v>
      </c>
      <c r="L241" s="7" t="s">
        <v>19</v>
      </c>
      <c r="M241" s="7" t="s">
        <v>19</v>
      </c>
      <c r="N241" s="7" t="s">
        <v>19</v>
      </c>
      <c r="O241" s="7" t="s">
        <v>19</v>
      </c>
      <c r="P241" s="7" t="s">
        <v>19</v>
      </c>
      <c r="Q241" s="7" t="s">
        <v>19</v>
      </c>
      <c r="R241" s="7" t="s">
        <v>19</v>
      </c>
      <c r="S241" s="7" t="s">
        <v>19</v>
      </c>
    </row>
    <row r="242" spans="1:19">
      <c r="A242" s="5" t="s">
        <v>214</v>
      </c>
      <c r="B242" s="9">
        <v>0</v>
      </c>
      <c r="C242" s="8" t="s">
        <v>19</v>
      </c>
      <c r="D242" s="9">
        <v>0</v>
      </c>
      <c r="E242" s="8" t="s">
        <v>19</v>
      </c>
      <c r="F242" s="9">
        <v>0</v>
      </c>
      <c r="G242" s="8" t="s">
        <v>19</v>
      </c>
      <c r="H242" s="9">
        <v>0</v>
      </c>
      <c r="I242" s="8" t="s">
        <v>19</v>
      </c>
      <c r="J242" s="9">
        <v>0</v>
      </c>
      <c r="K242" s="8" t="s">
        <v>19</v>
      </c>
      <c r="L242" s="8" t="s">
        <v>19</v>
      </c>
      <c r="M242" s="8" t="s">
        <v>19</v>
      </c>
      <c r="N242" s="8" t="s">
        <v>19</v>
      </c>
      <c r="O242" s="8" t="s">
        <v>19</v>
      </c>
      <c r="P242" s="8" t="s">
        <v>19</v>
      </c>
      <c r="Q242" s="8" t="s">
        <v>19</v>
      </c>
      <c r="R242" s="8" t="s">
        <v>19</v>
      </c>
      <c r="S242" s="8" t="s">
        <v>19</v>
      </c>
    </row>
    <row r="243" spans="1:19">
      <c r="A243" s="2" t="s">
        <v>215</v>
      </c>
      <c r="B243" s="4">
        <v>0</v>
      </c>
      <c r="C243" s="7" t="s">
        <v>19</v>
      </c>
      <c r="D243" s="4">
        <v>0</v>
      </c>
      <c r="E243" s="7" t="s">
        <v>19</v>
      </c>
      <c r="F243" s="4">
        <v>0</v>
      </c>
      <c r="G243" s="7" t="s">
        <v>19</v>
      </c>
      <c r="H243" s="4">
        <v>0</v>
      </c>
      <c r="I243" s="7" t="s">
        <v>19</v>
      </c>
      <c r="J243" s="4">
        <v>0</v>
      </c>
      <c r="K243" s="7" t="s">
        <v>19</v>
      </c>
      <c r="L243" s="7" t="s">
        <v>19</v>
      </c>
      <c r="M243" s="7" t="s">
        <v>19</v>
      </c>
      <c r="N243" s="7" t="s">
        <v>19</v>
      </c>
      <c r="O243" s="7" t="s">
        <v>19</v>
      </c>
      <c r="P243" s="7" t="s">
        <v>19</v>
      </c>
      <c r="Q243" s="7" t="s">
        <v>19</v>
      </c>
      <c r="R243" s="7" t="s">
        <v>19</v>
      </c>
      <c r="S243" s="7" t="s">
        <v>19</v>
      </c>
    </row>
    <row r="244" spans="1:19">
      <c r="A244" s="5" t="s">
        <v>216</v>
      </c>
      <c r="B244" s="9">
        <v>0</v>
      </c>
      <c r="C244" s="8" t="s">
        <v>19</v>
      </c>
      <c r="D244" s="9">
        <v>0</v>
      </c>
      <c r="E244" s="8" t="s">
        <v>19</v>
      </c>
      <c r="F244" s="9">
        <v>0</v>
      </c>
      <c r="G244" s="8" t="s">
        <v>19</v>
      </c>
      <c r="H244" s="9">
        <v>0</v>
      </c>
      <c r="I244" s="8" t="s">
        <v>19</v>
      </c>
      <c r="J244" s="9">
        <v>0</v>
      </c>
      <c r="K244" s="8" t="s">
        <v>19</v>
      </c>
      <c r="L244" s="8" t="s">
        <v>19</v>
      </c>
      <c r="M244" s="8" t="s">
        <v>19</v>
      </c>
      <c r="N244" s="8" t="s">
        <v>19</v>
      </c>
      <c r="O244" s="8" t="s">
        <v>19</v>
      </c>
      <c r="P244" s="8" t="s">
        <v>19</v>
      </c>
      <c r="Q244" s="8" t="s">
        <v>19</v>
      </c>
      <c r="R244" s="8" t="s">
        <v>19</v>
      </c>
      <c r="S244" s="8" t="s">
        <v>19</v>
      </c>
    </row>
    <row r="245" spans="1:19">
      <c r="A245" s="2" t="s">
        <v>217</v>
      </c>
      <c r="B245" s="4">
        <v>0</v>
      </c>
      <c r="C245" s="7" t="s">
        <v>19</v>
      </c>
      <c r="D245" s="4">
        <v>0</v>
      </c>
      <c r="E245" s="7" t="s">
        <v>19</v>
      </c>
      <c r="F245" s="4">
        <v>0</v>
      </c>
      <c r="G245" s="7" t="s">
        <v>19</v>
      </c>
      <c r="H245" s="4">
        <v>0</v>
      </c>
      <c r="I245" s="7" t="s">
        <v>19</v>
      </c>
      <c r="J245" s="4">
        <v>0</v>
      </c>
      <c r="K245" s="7" t="s">
        <v>19</v>
      </c>
      <c r="L245" s="7" t="s">
        <v>19</v>
      </c>
      <c r="M245" s="7" t="s">
        <v>19</v>
      </c>
      <c r="N245" s="7" t="s">
        <v>19</v>
      </c>
      <c r="O245" s="7" t="s">
        <v>19</v>
      </c>
      <c r="P245" s="7" t="s">
        <v>19</v>
      </c>
      <c r="Q245" s="7" t="s">
        <v>19</v>
      </c>
      <c r="R245" s="7" t="s">
        <v>19</v>
      </c>
      <c r="S245" s="7" t="s">
        <v>19</v>
      </c>
    </row>
    <row r="246" spans="1:19">
      <c r="A246" s="5" t="s">
        <v>218</v>
      </c>
      <c r="B246" s="9">
        <v>0</v>
      </c>
      <c r="C246" s="8" t="s">
        <v>19</v>
      </c>
      <c r="D246" s="9">
        <v>0</v>
      </c>
      <c r="E246" s="8" t="s">
        <v>19</v>
      </c>
      <c r="F246" s="9">
        <v>0</v>
      </c>
      <c r="G246" s="8" t="s">
        <v>19</v>
      </c>
      <c r="H246" s="9">
        <v>0</v>
      </c>
      <c r="I246" s="8" t="s">
        <v>19</v>
      </c>
      <c r="J246" s="9">
        <v>0</v>
      </c>
      <c r="K246" s="8" t="s">
        <v>19</v>
      </c>
      <c r="L246" s="8" t="s">
        <v>19</v>
      </c>
      <c r="M246" s="8" t="s">
        <v>19</v>
      </c>
      <c r="N246" s="8" t="s">
        <v>19</v>
      </c>
      <c r="O246" s="8" t="s">
        <v>19</v>
      </c>
      <c r="P246" s="8" t="s">
        <v>19</v>
      </c>
      <c r="Q246" s="8" t="s">
        <v>19</v>
      </c>
      <c r="R246" s="8" t="s">
        <v>19</v>
      </c>
      <c r="S246" s="8" t="s">
        <v>19</v>
      </c>
    </row>
    <row r="247" spans="1:19">
      <c r="A247" s="2" t="s">
        <v>219</v>
      </c>
      <c r="B247" s="4">
        <v>0</v>
      </c>
      <c r="C247" s="7" t="s">
        <v>19</v>
      </c>
      <c r="D247" s="4">
        <v>0</v>
      </c>
      <c r="E247" s="7" t="s">
        <v>19</v>
      </c>
      <c r="F247" s="4">
        <v>0</v>
      </c>
      <c r="G247" s="7" t="s">
        <v>19</v>
      </c>
      <c r="H247" s="4">
        <v>0</v>
      </c>
      <c r="I247" s="7" t="s">
        <v>19</v>
      </c>
      <c r="J247" s="4">
        <v>0</v>
      </c>
      <c r="K247" s="7" t="s">
        <v>19</v>
      </c>
      <c r="L247" s="7" t="s">
        <v>19</v>
      </c>
      <c r="M247" s="7" t="s">
        <v>19</v>
      </c>
      <c r="N247" s="7" t="s">
        <v>19</v>
      </c>
      <c r="O247" s="7" t="s">
        <v>19</v>
      </c>
      <c r="P247" s="7" t="s">
        <v>19</v>
      </c>
      <c r="Q247" s="7" t="s">
        <v>19</v>
      </c>
      <c r="R247" s="7" t="s">
        <v>19</v>
      </c>
      <c r="S247" s="7" t="s">
        <v>19</v>
      </c>
    </row>
    <row r="248" spans="1:19">
      <c r="A248" s="5" t="s">
        <v>220</v>
      </c>
      <c r="B248" s="9">
        <v>0</v>
      </c>
      <c r="C248" s="8" t="s">
        <v>19</v>
      </c>
      <c r="D248" s="9">
        <v>0</v>
      </c>
      <c r="E248" s="8" t="s">
        <v>19</v>
      </c>
      <c r="F248" s="9">
        <v>0</v>
      </c>
      <c r="G248" s="8" t="s">
        <v>19</v>
      </c>
      <c r="H248" s="9">
        <v>0</v>
      </c>
      <c r="I248" s="8" t="s">
        <v>19</v>
      </c>
      <c r="J248" s="9">
        <v>0</v>
      </c>
      <c r="K248" s="8" t="s">
        <v>19</v>
      </c>
      <c r="L248" s="8" t="s">
        <v>19</v>
      </c>
      <c r="M248" s="8" t="s">
        <v>19</v>
      </c>
      <c r="N248" s="8" t="s">
        <v>19</v>
      </c>
      <c r="O248" s="8" t="s">
        <v>19</v>
      </c>
      <c r="P248" s="8" t="s">
        <v>19</v>
      </c>
      <c r="Q248" s="8" t="s">
        <v>19</v>
      </c>
      <c r="R248" s="8" t="s">
        <v>19</v>
      </c>
      <c r="S248" s="8" t="s">
        <v>19</v>
      </c>
    </row>
    <row r="249" spans="1:19">
      <c r="A249" s="2" t="s">
        <v>221</v>
      </c>
      <c r="B249" s="4">
        <v>0</v>
      </c>
      <c r="C249" s="7" t="s">
        <v>19</v>
      </c>
      <c r="D249" s="4">
        <v>0</v>
      </c>
      <c r="E249" s="7" t="s">
        <v>19</v>
      </c>
      <c r="F249" s="4">
        <v>0</v>
      </c>
      <c r="G249" s="7" t="s">
        <v>19</v>
      </c>
      <c r="H249" s="4">
        <v>0</v>
      </c>
      <c r="I249" s="7" t="s">
        <v>19</v>
      </c>
      <c r="J249" s="4">
        <v>0</v>
      </c>
      <c r="K249" s="7" t="s">
        <v>19</v>
      </c>
      <c r="L249" s="7" t="s">
        <v>19</v>
      </c>
      <c r="M249" s="7" t="s">
        <v>19</v>
      </c>
      <c r="N249" s="7" t="s">
        <v>19</v>
      </c>
      <c r="O249" s="7" t="s">
        <v>19</v>
      </c>
      <c r="P249" s="7" t="s">
        <v>19</v>
      </c>
      <c r="Q249" s="7" t="s">
        <v>19</v>
      </c>
      <c r="R249" s="7" t="s">
        <v>19</v>
      </c>
      <c r="S249" s="7" t="s">
        <v>19</v>
      </c>
    </row>
    <row r="250" spans="1:19">
      <c r="A250" s="5" t="s">
        <v>222</v>
      </c>
      <c r="B250" s="9">
        <v>0</v>
      </c>
      <c r="C250" s="8" t="s">
        <v>19</v>
      </c>
      <c r="D250" s="9">
        <v>0</v>
      </c>
      <c r="E250" s="8" t="s">
        <v>19</v>
      </c>
      <c r="F250" s="9">
        <v>0</v>
      </c>
      <c r="G250" s="8" t="s">
        <v>19</v>
      </c>
      <c r="H250" s="9">
        <v>0</v>
      </c>
      <c r="I250" s="8" t="s">
        <v>19</v>
      </c>
      <c r="J250" s="9">
        <v>0</v>
      </c>
      <c r="K250" s="8" t="s">
        <v>19</v>
      </c>
      <c r="L250" s="8" t="s">
        <v>19</v>
      </c>
      <c r="M250" s="8" t="s">
        <v>19</v>
      </c>
      <c r="N250" s="8" t="s">
        <v>19</v>
      </c>
      <c r="O250" s="8" t="s">
        <v>19</v>
      </c>
      <c r="P250" s="8" t="s">
        <v>19</v>
      </c>
      <c r="Q250" s="8" t="s">
        <v>19</v>
      </c>
      <c r="R250" s="8" t="s">
        <v>19</v>
      </c>
      <c r="S250" s="8" t="s">
        <v>19</v>
      </c>
    </row>
    <row r="251" spans="1:19">
      <c r="A251" s="2" t="s">
        <v>223</v>
      </c>
      <c r="B251" s="4">
        <v>-1976.9169999999999</v>
      </c>
      <c r="C251" s="7" t="s">
        <v>19</v>
      </c>
      <c r="D251" s="4">
        <v>0</v>
      </c>
      <c r="E251" s="7" t="s">
        <v>19</v>
      </c>
      <c r="F251" s="4">
        <v>1976.9169999999999</v>
      </c>
      <c r="G251" s="7" t="s">
        <v>19</v>
      </c>
      <c r="H251" s="4">
        <v>0</v>
      </c>
      <c r="I251" s="7" t="s">
        <v>19</v>
      </c>
      <c r="J251" s="4">
        <v>0</v>
      </c>
      <c r="K251" s="7" t="s">
        <v>19</v>
      </c>
      <c r="L251" s="7" t="s">
        <v>19</v>
      </c>
      <c r="M251" s="7" t="s">
        <v>19</v>
      </c>
      <c r="N251" s="7" t="s">
        <v>19</v>
      </c>
      <c r="O251" s="7" t="s">
        <v>19</v>
      </c>
      <c r="P251" s="7" t="s">
        <v>19</v>
      </c>
      <c r="Q251" s="7" t="s">
        <v>19</v>
      </c>
      <c r="R251" s="7" t="s">
        <v>19</v>
      </c>
      <c r="S251" s="7" t="s">
        <v>19</v>
      </c>
    </row>
    <row r="252" spans="1:19">
      <c r="A252" s="5" t="s">
        <v>224</v>
      </c>
      <c r="B252" s="9">
        <v>-140.934</v>
      </c>
      <c r="C252" s="8" t="s">
        <v>19</v>
      </c>
      <c r="D252" s="9">
        <v>0</v>
      </c>
      <c r="E252" s="8" t="s">
        <v>19</v>
      </c>
      <c r="F252" s="9">
        <v>140.934</v>
      </c>
      <c r="G252" s="8" t="s">
        <v>19</v>
      </c>
      <c r="H252" s="9">
        <v>0</v>
      </c>
      <c r="I252" s="8" t="s">
        <v>19</v>
      </c>
      <c r="J252" s="9">
        <v>0</v>
      </c>
      <c r="K252" s="8" t="s">
        <v>19</v>
      </c>
      <c r="L252" s="8" t="s">
        <v>19</v>
      </c>
      <c r="M252" s="8" t="s">
        <v>19</v>
      </c>
      <c r="N252" s="8" t="s">
        <v>19</v>
      </c>
      <c r="O252" s="8" t="s">
        <v>19</v>
      </c>
      <c r="P252" s="8" t="s">
        <v>19</v>
      </c>
      <c r="Q252" s="8" t="s">
        <v>19</v>
      </c>
      <c r="R252" s="8" t="s">
        <v>19</v>
      </c>
      <c r="S252" s="8" t="s">
        <v>19</v>
      </c>
    </row>
    <row r="253" spans="1:19">
      <c r="A253" s="2" t="s">
        <v>225</v>
      </c>
      <c r="B253" s="4">
        <v>0</v>
      </c>
      <c r="C253" s="7" t="s">
        <v>19</v>
      </c>
      <c r="D253" s="4">
        <v>0</v>
      </c>
      <c r="E253" s="7" t="s">
        <v>19</v>
      </c>
      <c r="F253" s="4">
        <v>0</v>
      </c>
      <c r="G253" s="7" t="s">
        <v>19</v>
      </c>
      <c r="H253" s="4">
        <v>0</v>
      </c>
      <c r="I253" s="7" t="s">
        <v>19</v>
      </c>
      <c r="J253" s="4">
        <v>0</v>
      </c>
      <c r="K253" s="7" t="s">
        <v>19</v>
      </c>
      <c r="L253" s="7" t="s">
        <v>19</v>
      </c>
      <c r="M253" s="7" t="s">
        <v>19</v>
      </c>
      <c r="N253" s="7" t="s">
        <v>19</v>
      </c>
      <c r="O253" s="7" t="s">
        <v>19</v>
      </c>
      <c r="P253" s="7" t="s">
        <v>19</v>
      </c>
      <c r="Q253" s="7" t="s">
        <v>19</v>
      </c>
      <c r="R253" s="7" t="s">
        <v>19</v>
      </c>
      <c r="S253" s="7" t="s">
        <v>19</v>
      </c>
    </row>
    <row r="254" spans="1:19">
      <c r="A254" s="5" t="s">
        <v>226</v>
      </c>
      <c r="B254" s="9">
        <v>-1835.9829999999999</v>
      </c>
      <c r="C254" s="8" t="s">
        <v>19</v>
      </c>
      <c r="D254" s="9">
        <v>0</v>
      </c>
      <c r="E254" s="8" t="s">
        <v>19</v>
      </c>
      <c r="F254" s="9">
        <v>1835.9829999999999</v>
      </c>
      <c r="G254" s="8" t="s">
        <v>19</v>
      </c>
      <c r="H254" s="9">
        <v>0</v>
      </c>
      <c r="I254" s="8" t="s">
        <v>19</v>
      </c>
      <c r="J254" s="9">
        <v>0</v>
      </c>
      <c r="K254" s="8" t="s">
        <v>19</v>
      </c>
      <c r="L254" s="8" t="s">
        <v>19</v>
      </c>
      <c r="M254" s="8" t="s">
        <v>19</v>
      </c>
      <c r="N254" s="8" t="s">
        <v>19</v>
      </c>
      <c r="O254" s="8" t="s">
        <v>19</v>
      </c>
      <c r="P254" s="8" t="s">
        <v>19</v>
      </c>
      <c r="Q254" s="8" t="s">
        <v>19</v>
      </c>
      <c r="R254" s="8" t="s">
        <v>19</v>
      </c>
      <c r="S254" s="8" t="s">
        <v>19</v>
      </c>
    </row>
    <row r="255" spans="1:19">
      <c r="A255" s="2" t="s">
        <v>227</v>
      </c>
      <c r="B255" s="4">
        <v>0</v>
      </c>
      <c r="C255" s="7" t="s">
        <v>19</v>
      </c>
      <c r="D255" s="4">
        <v>0</v>
      </c>
      <c r="E255" s="7" t="s">
        <v>19</v>
      </c>
      <c r="F255" s="4">
        <v>0</v>
      </c>
      <c r="G255" s="7" t="s">
        <v>19</v>
      </c>
      <c r="H255" s="4">
        <v>0</v>
      </c>
      <c r="I255" s="7" t="s">
        <v>19</v>
      </c>
      <c r="J255" s="4">
        <v>0</v>
      </c>
      <c r="K255" s="7" t="s">
        <v>19</v>
      </c>
      <c r="L255" s="7" t="s">
        <v>19</v>
      </c>
      <c r="M255" s="7" t="s">
        <v>19</v>
      </c>
      <c r="N255" s="7" t="s">
        <v>19</v>
      </c>
      <c r="O255" s="7" t="s">
        <v>19</v>
      </c>
      <c r="P255" s="7" t="s">
        <v>19</v>
      </c>
      <c r="Q255" s="7" t="s">
        <v>19</v>
      </c>
      <c r="R255" s="7" t="s">
        <v>19</v>
      </c>
      <c r="S255" s="7" t="s">
        <v>19</v>
      </c>
    </row>
    <row r="256" spans="1:19">
      <c r="A256" s="5" t="s">
        <v>228</v>
      </c>
      <c r="B256" s="9">
        <v>-845.82</v>
      </c>
      <c r="C256" s="8" t="s">
        <v>19</v>
      </c>
      <c r="D256" s="9">
        <v>845.82</v>
      </c>
      <c r="E256" s="8" t="s">
        <v>19</v>
      </c>
      <c r="F256" s="9">
        <v>0</v>
      </c>
      <c r="G256" s="8" t="s">
        <v>19</v>
      </c>
      <c r="H256" s="9">
        <v>0</v>
      </c>
      <c r="I256" s="8" t="s">
        <v>19</v>
      </c>
      <c r="J256" s="9">
        <v>0</v>
      </c>
      <c r="K256" s="8" t="s">
        <v>19</v>
      </c>
      <c r="L256" s="8" t="s">
        <v>19</v>
      </c>
      <c r="M256" s="8" t="s">
        <v>19</v>
      </c>
      <c r="N256" s="8" t="s">
        <v>19</v>
      </c>
      <c r="O256" s="8" t="s">
        <v>19</v>
      </c>
      <c r="P256" s="8" t="s">
        <v>19</v>
      </c>
      <c r="Q256" s="8" t="s">
        <v>19</v>
      </c>
      <c r="R256" s="8" t="s">
        <v>19</v>
      </c>
      <c r="S256" s="8" t="s">
        <v>19</v>
      </c>
    </row>
    <row r="257" spans="1:19">
      <c r="A257" s="2" t="s">
        <v>229</v>
      </c>
      <c r="B257" s="7" t="s">
        <v>19</v>
      </c>
      <c r="C257" s="4">
        <v>129940.27</v>
      </c>
      <c r="D257" s="7" t="s">
        <v>19</v>
      </c>
      <c r="E257" s="4">
        <v>184.73500000000001</v>
      </c>
      <c r="F257" s="7" t="s">
        <v>19</v>
      </c>
      <c r="G257" s="4">
        <v>382900.98800000001</v>
      </c>
      <c r="H257" s="7" t="s">
        <v>19</v>
      </c>
      <c r="I257" s="4">
        <v>0</v>
      </c>
      <c r="J257" s="7" t="s">
        <v>19</v>
      </c>
      <c r="K257" s="4">
        <v>0</v>
      </c>
      <c r="L257" s="4">
        <v>0</v>
      </c>
      <c r="M257" s="4">
        <v>513025.99300000002</v>
      </c>
      <c r="N257" s="7" t="s">
        <v>19</v>
      </c>
      <c r="O257" s="4">
        <v>2675.681</v>
      </c>
      <c r="P257" s="7" t="s">
        <v>19</v>
      </c>
      <c r="Q257" s="7" t="s">
        <v>19</v>
      </c>
      <c r="R257" s="7" t="s">
        <v>19</v>
      </c>
      <c r="S257" s="4">
        <v>515701.674</v>
      </c>
    </row>
    <row r="258" spans="1:19">
      <c r="A258" s="5" t="s">
        <v>230</v>
      </c>
      <c r="B258" s="8" t="s">
        <v>19</v>
      </c>
      <c r="C258" s="9">
        <v>0</v>
      </c>
      <c r="D258" s="8" t="s">
        <v>19</v>
      </c>
      <c r="E258" s="9">
        <v>0</v>
      </c>
      <c r="F258" s="8" t="s">
        <v>19</v>
      </c>
      <c r="G258" s="9">
        <v>1970.175</v>
      </c>
      <c r="H258" s="8" t="s">
        <v>19</v>
      </c>
      <c r="I258" s="9">
        <v>0</v>
      </c>
      <c r="J258" s="8" t="s">
        <v>19</v>
      </c>
      <c r="K258" s="9">
        <v>0</v>
      </c>
      <c r="L258" s="9">
        <v>0</v>
      </c>
      <c r="M258" s="9">
        <v>1970.175</v>
      </c>
      <c r="N258" s="8" t="s">
        <v>19</v>
      </c>
      <c r="O258" s="9">
        <v>0</v>
      </c>
      <c r="P258" s="8" t="s">
        <v>19</v>
      </c>
      <c r="Q258" s="8" t="s">
        <v>19</v>
      </c>
      <c r="R258" s="8" t="s">
        <v>19</v>
      </c>
      <c r="S258" s="9">
        <v>1970.175</v>
      </c>
    </row>
    <row r="259" spans="1:19">
      <c r="A259" s="2" t="s">
        <v>231</v>
      </c>
      <c r="B259" s="7" t="s">
        <v>19</v>
      </c>
      <c r="C259" s="4">
        <v>14653.352999999999</v>
      </c>
      <c r="D259" s="7" t="s">
        <v>19</v>
      </c>
      <c r="E259" s="4">
        <v>0</v>
      </c>
      <c r="F259" s="7" t="s">
        <v>19</v>
      </c>
      <c r="G259" s="4">
        <v>92644.524999999994</v>
      </c>
      <c r="H259" s="7" t="s">
        <v>19</v>
      </c>
      <c r="I259" s="4">
        <v>0</v>
      </c>
      <c r="J259" s="7" t="s">
        <v>19</v>
      </c>
      <c r="K259" s="4">
        <v>0</v>
      </c>
      <c r="L259" s="4">
        <v>0</v>
      </c>
      <c r="M259" s="4">
        <v>107297.878</v>
      </c>
      <c r="N259" s="7" t="s">
        <v>19</v>
      </c>
      <c r="O259" s="4">
        <v>0</v>
      </c>
      <c r="P259" s="7" t="s">
        <v>19</v>
      </c>
      <c r="Q259" s="7" t="s">
        <v>19</v>
      </c>
      <c r="R259" s="7" t="s">
        <v>19</v>
      </c>
      <c r="S259" s="4">
        <v>107297.878</v>
      </c>
    </row>
    <row r="260" spans="1:19">
      <c r="A260" s="5" t="s">
        <v>232</v>
      </c>
      <c r="B260" s="8" t="s">
        <v>19</v>
      </c>
      <c r="C260" s="9">
        <v>115286.917</v>
      </c>
      <c r="D260" s="8" t="s">
        <v>19</v>
      </c>
      <c r="E260" s="9">
        <v>184.73500000000001</v>
      </c>
      <c r="F260" s="8" t="s">
        <v>19</v>
      </c>
      <c r="G260" s="9">
        <v>288286.288</v>
      </c>
      <c r="H260" s="8" t="s">
        <v>19</v>
      </c>
      <c r="I260" s="9">
        <v>0</v>
      </c>
      <c r="J260" s="8" t="s">
        <v>19</v>
      </c>
      <c r="K260" s="9">
        <v>0</v>
      </c>
      <c r="L260" s="9">
        <v>0</v>
      </c>
      <c r="M260" s="9">
        <v>403757.94</v>
      </c>
      <c r="N260" s="8" t="s">
        <v>19</v>
      </c>
      <c r="O260" s="9">
        <v>2675.681</v>
      </c>
      <c r="P260" s="8" t="s">
        <v>19</v>
      </c>
      <c r="Q260" s="8" t="s">
        <v>19</v>
      </c>
      <c r="R260" s="8" t="s">
        <v>19</v>
      </c>
      <c r="S260" s="9">
        <v>406433.62099999998</v>
      </c>
    </row>
    <row r="261" spans="1:19">
      <c r="A261" s="2" t="s">
        <v>233</v>
      </c>
      <c r="B261" s="7" t="s">
        <v>19</v>
      </c>
      <c r="C261" s="4">
        <v>-107448.959</v>
      </c>
      <c r="D261" s="7" t="s">
        <v>19</v>
      </c>
      <c r="E261" s="4">
        <v>-17.373000000000001</v>
      </c>
      <c r="F261" s="7" t="s">
        <v>19</v>
      </c>
      <c r="G261" s="4">
        <v>-376767.69699999999</v>
      </c>
      <c r="H261" s="7" t="s">
        <v>19</v>
      </c>
      <c r="I261" s="4">
        <v>0</v>
      </c>
      <c r="J261" s="7" t="s">
        <v>19</v>
      </c>
      <c r="K261" s="4">
        <v>0</v>
      </c>
      <c r="L261" s="4">
        <v>0</v>
      </c>
      <c r="M261" s="4">
        <v>-484234.02899999998</v>
      </c>
      <c r="N261" s="7" t="s">
        <v>19</v>
      </c>
      <c r="O261" s="4">
        <v>-31467.645</v>
      </c>
      <c r="P261" s="7" t="s">
        <v>19</v>
      </c>
      <c r="Q261" s="7" t="s">
        <v>19</v>
      </c>
      <c r="R261" s="7" t="s">
        <v>19</v>
      </c>
      <c r="S261" s="4">
        <v>-515701.674</v>
      </c>
    </row>
    <row r="262" spans="1:19">
      <c r="A262" s="5" t="s">
        <v>234</v>
      </c>
      <c r="B262" s="8" t="s">
        <v>19</v>
      </c>
      <c r="C262" s="9">
        <v>-1970.175</v>
      </c>
      <c r="D262" s="8" t="s">
        <v>19</v>
      </c>
      <c r="E262" s="9">
        <v>0</v>
      </c>
      <c r="F262" s="8" t="s">
        <v>19</v>
      </c>
      <c r="G262" s="9">
        <v>0</v>
      </c>
      <c r="H262" s="8" t="s">
        <v>19</v>
      </c>
      <c r="I262" s="9">
        <v>0</v>
      </c>
      <c r="J262" s="8" t="s">
        <v>19</v>
      </c>
      <c r="K262" s="9">
        <v>0</v>
      </c>
      <c r="L262" s="9">
        <v>0</v>
      </c>
      <c r="M262" s="9">
        <v>-1970.175</v>
      </c>
      <c r="N262" s="8" t="s">
        <v>19</v>
      </c>
      <c r="O262" s="9">
        <v>0</v>
      </c>
      <c r="P262" s="8" t="s">
        <v>19</v>
      </c>
      <c r="Q262" s="8" t="s">
        <v>19</v>
      </c>
      <c r="R262" s="8" t="s">
        <v>19</v>
      </c>
      <c r="S262" s="9">
        <v>-1970.175</v>
      </c>
    </row>
    <row r="263" spans="1:19">
      <c r="A263" s="2" t="s">
        <v>235</v>
      </c>
      <c r="B263" s="7" t="s">
        <v>19</v>
      </c>
      <c r="C263" s="4">
        <v>-105746.352</v>
      </c>
      <c r="D263" s="7" t="s">
        <v>19</v>
      </c>
      <c r="E263" s="4">
        <v>0</v>
      </c>
      <c r="F263" s="7" t="s">
        <v>19</v>
      </c>
      <c r="G263" s="4">
        <v>-1551.5260000000001</v>
      </c>
      <c r="H263" s="7" t="s">
        <v>19</v>
      </c>
      <c r="I263" s="4">
        <v>0</v>
      </c>
      <c r="J263" s="7" t="s">
        <v>19</v>
      </c>
      <c r="K263" s="4">
        <v>0</v>
      </c>
      <c r="L263" s="4">
        <v>0</v>
      </c>
      <c r="M263" s="4">
        <v>-107297.878</v>
      </c>
      <c r="N263" s="7" t="s">
        <v>19</v>
      </c>
      <c r="O263" s="4">
        <v>0</v>
      </c>
      <c r="P263" s="7" t="s">
        <v>19</v>
      </c>
      <c r="Q263" s="7" t="s">
        <v>19</v>
      </c>
      <c r="R263" s="7" t="s">
        <v>19</v>
      </c>
      <c r="S263" s="4">
        <v>-107297.878</v>
      </c>
    </row>
    <row r="264" spans="1:19">
      <c r="A264" s="5" t="s">
        <v>236</v>
      </c>
      <c r="B264" s="8" t="s">
        <v>19</v>
      </c>
      <c r="C264" s="9">
        <v>267.56799999999998</v>
      </c>
      <c r="D264" s="8" t="s">
        <v>19</v>
      </c>
      <c r="E264" s="9">
        <v>-17.373000000000001</v>
      </c>
      <c r="F264" s="8" t="s">
        <v>19</v>
      </c>
      <c r="G264" s="9">
        <v>-375216.17099999997</v>
      </c>
      <c r="H264" s="8" t="s">
        <v>19</v>
      </c>
      <c r="I264" s="9">
        <v>0</v>
      </c>
      <c r="J264" s="8" t="s">
        <v>19</v>
      </c>
      <c r="K264" s="9">
        <v>0</v>
      </c>
      <c r="L264" s="9">
        <v>0</v>
      </c>
      <c r="M264" s="9">
        <v>-374965.97600000002</v>
      </c>
      <c r="N264" s="8" t="s">
        <v>19</v>
      </c>
      <c r="O264" s="9">
        <v>-31467.645</v>
      </c>
      <c r="P264" s="8" t="s">
        <v>19</v>
      </c>
      <c r="Q264" s="8" t="s">
        <v>19</v>
      </c>
      <c r="R264" s="8" t="s">
        <v>19</v>
      </c>
      <c r="S264" s="9">
        <v>-406433.62099999998</v>
      </c>
    </row>
    <row r="265" spans="1:19">
      <c r="A265" s="2" t="s">
        <v>237</v>
      </c>
      <c r="B265" s="4">
        <v>0</v>
      </c>
      <c r="C265" s="7" t="s">
        <v>19</v>
      </c>
      <c r="D265" s="4">
        <v>0</v>
      </c>
      <c r="E265" s="7" t="s">
        <v>19</v>
      </c>
      <c r="F265" s="4">
        <v>0</v>
      </c>
      <c r="G265" s="7" t="s">
        <v>19</v>
      </c>
      <c r="H265" s="4">
        <v>0</v>
      </c>
      <c r="I265" s="7" t="s">
        <v>19</v>
      </c>
      <c r="J265" s="4">
        <v>0</v>
      </c>
      <c r="K265" s="4">
        <v>0</v>
      </c>
      <c r="L265" s="4">
        <v>0</v>
      </c>
      <c r="M265" s="7" t="s">
        <v>19</v>
      </c>
      <c r="N265" s="7" t="s">
        <v>19</v>
      </c>
      <c r="O265" s="7" t="s">
        <v>19</v>
      </c>
      <c r="P265" s="7" t="s">
        <v>19</v>
      </c>
      <c r="Q265" s="4">
        <v>0</v>
      </c>
      <c r="R265" s="4">
        <v>0</v>
      </c>
      <c r="S265" s="7" t="s">
        <v>19</v>
      </c>
    </row>
    <row r="266" spans="1:19">
      <c r="A266" s="5" t="s">
        <v>238</v>
      </c>
      <c r="B266" s="9">
        <v>-1245512.32</v>
      </c>
      <c r="C266" s="8" t="s">
        <v>19</v>
      </c>
      <c r="D266" s="9">
        <v>458531.90500000003</v>
      </c>
      <c r="E266" s="8" t="s">
        <v>19</v>
      </c>
      <c r="F266" s="9">
        <v>-740103.83100000001</v>
      </c>
      <c r="G266" s="8" t="s">
        <v>19</v>
      </c>
      <c r="H266" s="9">
        <v>1089533.237</v>
      </c>
      <c r="I266" s="8" t="s">
        <v>19</v>
      </c>
      <c r="J266" s="9">
        <v>79859.395000000004</v>
      </c>
      <c r="K266" s="8" t="s">
        <v>19</v>
      </c>
      <c r="L266" s="9">
        <v>-357691.614</v>
      </c>
      <c r="M266" s="8" t="s">
        <v>19</v>
      </c>
      <c r="N266" s="9">
        <v>357691.61200000002</v>
      </c>
      <c r="O266" s="8" t="s">
        <v>19</v>
      </c>
      <c r="P266" s="8" t="s">
        <v>19</v>
      </c>
      <c r="Q266" s="8" t="s">
        <v>19</v>
      </c>
      <c r="R266" s="9">
        <v>-2E-3</v>
      </c>
      <c r="S266" s="8" t="s">
        <v>19</v>
      </c>
    </row>
    <row r="267" spans="1:19">
      <c r="A267" s="2" t="s">
        <v>239</v>
      </c>
      <c r="B267" s="7" t="s">
        <v>19</v>
      </c>
      <c r="C267" s="4">
        <v>1007139.036</v>
      </c>
      <c r="D267" s="7" t="s">
        <v>19</v>
      </c>
      <c r="E267" s="4">
        <v>492095.95699999999</v>
      </c>
      <c r="F267" s="7" t="s">
        <v>19</v>
      </c>
      <c r="G267" s="4">
        <v>-373500.68</v>
      </c>
      <c r="H267" s="7" t="s">
        <v>19</v>
      </c>
      <c r="I267" s="4">
        <v>2079162.926</v>
      </c>
      <c r="J267" s="7" t="s">
        <v>19</v>
      </c>
      <c r="K267" s="4">
        <v>98701.232000000004</v>
      </c>
      <c r="L267" s="7" t="s">
        <v>19</v>
      </c>
      <c r="M267" s="4">
        <v>3303598.4709999999</v>
      </c>
      <c r="N267" s="7" t="s">
        <v>19</v>
      </c>
      <c r="O267" s="4">
        <v>357691.61200000002</v>
      </c>
      <c r="P267" s="7" t="s">
        <v>19</v>
      </c>
      <c r="Q267" s="4">
        <v>0</v>
      </c>
      <c r="R267" s="7" t="s">
        <v>19</v>
      </c>
      <c r="S267" s="4">
        <v>3661290.0830000001</v>
      </c>
    </row>
    <row r="268" spans="1:19">
      <c r="A268" s="5" t="s">
        <v>240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>
      <c r="A269" s="2" t="s">
        <v>238</v>
      </c>
      <c r="B269" s="7" t="s">
        <v>19</v>
      </c>
      <c r="C269" s="4">
        <v>-1245512.32</v>
      </c>
      <c r="D269" s="7" t="s">
        <v>19</v>
      </c>
      <c r="E269" s="4">
        <v>458531.90500000003</v>
      </c>
      <c r="F269" s="7" t="s">
        <v>19</v>
      </c>
      <c r="G269" s="4">
        <v>-740103.83100000001</v>
      </c>
      <c r="H269" s="7" t="s">
        <v>19</v>
      </c>
      <c r="I269" s="4">
        <v>1089533.237</v>
      </c>
      <c r="J269" s="7" t="s">
        <v>19</v>
      </c>
      <c r="K269" s="4">
        <v>79859.395000000004</v>
      </c>
      <c r="L269" s="7" t="s">
        <v>19</v>
      </c>
      <c r="M269" s="4">
        <v>-357691.614</v>
      </c>
      <c r="N269" s="7" t="s">
        <v>19</v>
      </c>
      <c r="O269" s="4">
        <v>357691.61200000002</v>
      </c>
      <c r="P269" s="7" t="s">
        <v>19</v>
      </c>
      <c r="Q269" s="7" t="s">
        <v>19</v>
      </c>
      <c r="R269" s="7" t="s">
        <v>19</v>
      </c>
      <c r="S269" s="7" t="s">
        <v>19</v>
      </c>
    </row>
    <row r="270" spans="1:19">
      <c r="A270" s="5" t="s">
        <v>241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>
      <c r="A271" s="2" t="s">
        <v>242</v>
      </c>
      <c r="B271" s="4">
        <v>939967.696</v>
      </c>
      <c r="C271" s="7" t="s">
        <v>19</v>
      </c>
      <c r="D271" s="4">
        <v>1237743.8759999999</v>
      </c>
      <c r="E271" s="7" t="s">
        <v>19</v>
      </c>
      <c r="F271" s="4">
        <v>656805.10199999996</v>
      </c>
      <c r="G271" s="7" t="s">
        <v>19</v>
      </c>
      <c r="H271" s="4">
        <v>-472382.04200000002</v>
      </c>
      <c r="I271" s="7" t="s">
        <v>19</v>
      </c>
      <c r="J271" s="4">
        <v>0</v>
      </c>
      <c r="K271" s="7" t="s">
        <v>19</v>
      </c>
      <c r="L271" s="4">
        <v>2362134.6320000002</v>
      </c>
      <c r="M271" s="7" t="s">
        <v>19</v>
      </c>
      <c r="N271" s="4">
        <v>1212207.084</v>
      </c>
      <c r="O271" s="7" t="s">
        <v>19</v>
      </c>
      <c r="P271" s="7" t="s">
        <v>19</v>
      </c>
      <c r="Q271" s="7" t="s">
        <v>19</v>
      </c>
      <c r="R271" s="4">
        <v>3574341.716</v>
      </c>
      <c r="S271" s="7" t="s">
        <v>19</v>
      </c>
    </row>
    <row r="272" spans="1:19">
      <c r="A272" s="5" t="s">
        <v>243</v>
      </c>
      <c r="B272" s="8" t="s">
        <v>19</v>
      </c>
      <c r="C272" s="9">
        <v>2185480.0159999998</v>
      </c>
      <c r="D272" s="8" t="s">
        <v>19</v>
      </c>
      <c r="E272" s="9">
        <v>779211.97100000002</v>
      </c>
      <c r="F272" s="8" t="s">
        <v>19</v>
      </c>
      <c r="G272" s="9">
        <v>1396908.933</v>
      </c>
      <c r="H272" s="8" t="s">
        <v>19</v>
      </c>
      <c r="I272" s="9">
        <v>-1561915.2790000001</v>
      </c>
      <c r="J272" s="8" t="s">
        <v>19</v>
      </c>
      <c r="K272" s="9">
        <v>-79859.395000000004</v>
      </c>
      <c r="L272" s="8" t="s">
        <v>19</v>
      </c>
      <c r="M272" s="9">
        <v>2719826.2459999998</v>
      </c>
      <c r="N272" s="8" t="s">
        <v>19</v>
      </c>
      <c r="O272" s="9">
        <v>854515.47199999995</v>
      </c>
      <c r="P272" s="8" t="s">
        <v>19</v>
      </c>
      <c r="Q272" s="8" t="s">
        <v>19</v>
      </c>
      <c r="R272" s="8" t="s">
        <v>19</v>
      </c>
      <c r="S272" s="9">
        <v>3574341.7179999999</v>
      </c>
    </row>
    <row r="273" spans="1:19">
      <c r="A273" s="2" t="s">
        <v>244</v>
      </c>
      <c r="B273" s="4">
        <v>0</v>
      </c>
      <c r="C273" s="4">
        <v>0</v>
      </c>
      <c r="D273" s="4">
        <v>-818.06799999999998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-818.06799999999998</v>
      </c>
      <c r="M273" s="4">
        <v>0</v>
      </c>
      <c r="N273" s="4">
        <v>0</v>
      </c>
      <c r="O273" s="4">
        <v>-818.06799999999998</v>
      </c>
      <c r="P273" s="7" t="s">
        <v>19</v>
      </c>
      <c r="Q273" s="7" t="s">
        <v>19</v>
      </c>
      <c r="R273" s="4">
        <v>-818.06799999999998</v>
      </c>
      <c r="S273" s="4">
        <v>-818.06799999999998</v>
      </c>
    </row>
    <row r="274" spans="1:19">
      <c r="A274" s="5" t="s">
        <v>245</v>
      </c>
      <c r="B274" s="9">
        <v>0</v>
      </c>
      <c r="C274" s="9">
        <v>0</v>
      </c>
      <c r="D274" s="9">
        <v>-818.06799999999998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-818.06799999999998</v>
      </c>
      <c r="M274" s="9">
        <v>0</v>
      </c>
      <c r="N274" s="9">
        <v>0</v>
      </c>
      <c r="O274" s="9">
        <v>-818.06799999999998</v>
      </c>
      <c r="P274" s="8" t="s">
        <v>19</v>
      </c>
      <c r="Q274" s="8" t="s">
        <v>19</v>
      </c>
      <c r="R274" s="9">
        <v>-818.06799999999998</v>
      </c>
      <c r="S274" s="9">
        <v>-818.06799999999998</v>
      </c>
    </row>
    <row r="275" spans="1:19">
      <c r="A275" s="2" t="s">
        <v>246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7" t="s">
        <v>19</v>
      </c>
      <c r="Q275" s="7" t="s">
        <v>19</v>
      </c>
      <c r="R275" s="4">
        <v>0</v>
      </c>
      <c r="S275" s="4">
        <v>0</v>
      </c>
    </row>
    <row r="276" spans="1:19">
      <c r="A276" s="5" t="s">
        <v>247</v>
      </c>
      <c r="B276" s="9">
        <v>-24415.256000000001</v>
      </c>
      <c r="C276" s="9">
        <v>0</v>
      </c>
      <c r="D276" s="9">
        <v>239582.59</v>
      </c>
      <c r="E276" s="9">
        <v>623186.29299999995</v>
      </c>
      <c r="F276" s="9">
        <v>392489.23800000001</v>
      </c>
      <c r="G276" s="9">
        <v>0</v>
      </c>
      <c r="H276" s="9">
        <v>211749.12</v>
      </c>
      <c r="I276" s="9">
        <v>0</v>
      </c>
      <c r="J276" s="9">
        <v>0</v>
      </c>
      <c r="K276" s="9">
        <v>0</v>
      </c>
      <c r="L276" s="9">
        <v>819405.69200000004</v>
      </c>
      <c r="M276" s="9">
        <v>623186.29299999995</v>
      </c>
      <c r="N276" s="9">
        <v>31754.373</v>
      </c>
      <c r="O276" s="9">
        <v>227973.772</v>
      </c>
      <c r="P276" s="8" t="s">
        <v>19</v>
      </c>
      <c r="Q276" s="8" t="s">
        <v>19</v>
      </c>
      <c r="R276" s="9">
        <v>851160.06499999994</v>
      </c>
      <c r="S276" s="9">
        <v>851160.06499999994</v>
      </c>
    </row>
    <row r="277" spans="1:19">
      <c r="A277" s="2" t="s">
        <v>248</v>
      </c>
      <c r="B277" s="4">
        <v>-50049.374000000003</v>
      </c>
      <c r="C277" s="4">
        <v>0</v>
      </c>
      <c r="D277" s="4">
        <v>13594.74</v>
      </c>
      <c r="E277" s="4">
        <v>72479.566999999995</v>
      </c>
      <c r="F277" s="4">
        <v>57224.739000000001</v>
      </c>
      <c r="G277" s="4">
        <v>0</v>
      </c>
      <c r="H277" s="4">
        <v>51709.464</v>
      </c>
      <c r="I277" s="4">
        <v>0</v>
      </c>
      <c r="J277" s="4">
        <v>0</v>
      </c>
      <c r="K277" s="4">
        <v>0</v>
      </c>
      <c r="L277" s="4">
        <v>72479.569000000003</v>
      </c>
      <c r="M277" s="4">
        <v>72479.566999999995</v>
      </c>
      <c r="N277" s="4">
        <v>0</v>
      </c>
      <c r="O277" s="4">
        <v>0</v>
      </c>
      <c r="P277" s="7" t="s">
        <v>19</v>
      </c>
      <c r="Q277" s="7" t="s">
        <v>19</v>
      </c>
      <c r="R277" s="4">
        <v>72479.569000000003</v>
      </c>
      <c r="S277" s="4">
        <v>72479.566999999995</v>
      </c>
    </row>
    <row r="278" spans="1:19">
      <c r="A278" s="5" t="s">
        <v>249</v>
      </c>
      <c r="B278" s="9">
        <v>40150.773999999998</v>
      </c>
      <c r="C278" s="9">
        <v>0</v>
      </c>
      <c r="D278" s="9">
        <v>25776.876</v>
      </c>
      <c r="E278" s="9">
        <v>538181.29399999999</v>
      </c>
      <c r="F278" s="9">
        <v>336284.54399999999</v>
      </c>
      <c r="G278" s="9">
        <v>0</v>
      </c>
      <c r="H278" s="9">
        <v>104214.72500000001</v>
      </c>
      <c r="I278" s="9">
        <v>0</v>
      </c>
      <c r="J278" s="9">
        <v>0</v>
      </c>
      <c r="K278" s="9">
        <v>0</v>
      </c>
      <c r="L278" s="9">
        <v>506426.91899999999</v>
      </c>
      <c r="M278" s="9">
        <v>538181.29399999999</v>
      </c>
      <c r="N278" s="9">
        <v>31754.373</v>
      </c>
      <c r="O278" s="9">
        <v>0</v>
      </c>
      <c r="P278" s="8" t="s">
        <v>19</v>
      </c>
      <c r="Q278" s="8" t="s">
        <v>19</v>
      </c>
      <c r="R278" s="9">
        <v>538181.29200000002</v>
      </c>
      <c r="S278" s="9">
        <v>538181.29399999999</v>
      </c>
    </row>
    <row r="279" spans="1:19">
      <c r="A279" s="2" t="s">
        <v>250</v>
      </c>
      <c r="B279" s="4">
        <v>0</v>
      </c>
      <c r="C279" s="4">
        <v>0</v>
      </c>
      <c r="D279" s="4">
        <v>14084.532999999999</v>
      </c>
      <c r="E279" s="4">
        <v>14084.532999999999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14084.532999999999</v>
      </c>
      <c r="M279" s="4">
        <v>14084.532999999999</v>
      </c>
      <c r="N279" s="4">
        <v>0</v>
      </c>
      <c r="O279" s="4">
        <v>0</v>
      </c>
      <c r="P279" s="7" t="s">
        <v>19</v>
      </c>
      <c r="Q279" s="7" t="s">
        <v>19</v>
      </c>
      <c r="R279" s="4">
        <v>14084.532999999999</v>
      </c>
      <c r="S279" s="4">
        <v>14084.532999999999</v>
      </c>
    </row>
    <row r="280" spans="1:19">
      <c r="A280" s="5" t="s">
        <v>251</v>
      </c>
      <c r="B280" s="9">
        <v>40150.773999999998</v>
      </c>
      <c r="C280" s="9">
        <v>0</v>
      </c>
      <c r="D280" s="9">
        <v>11692.343000000001</v>
      </c>
      <c r="E280" s="9">
        <v>524096.761</v>
      </c>
      <c r="F280" s="9">
        <v>336284.54399999999</v>
      </c>
      <c r="G280" s="9">
        <v>0</v>
      </c>
      <c r="H280" s="9">
        <v>104214.72500000001</v>
      </c>
      <c r="I280" s="9">
        <v>0</v>
      </c>
      <c r="J280" s="9">
        <v>0</v>
      </c>
      <c r="K280" s="9">
        <v>0</v>
      </c>
      <c r="L280" s="9">
        <v>492342.386</v>
      </c>
      <c r="M280" s="9">
        <v>524096.761</v>
      </c>
      <c r="N280" s="9">
        <v>31754.373</v>
      </c>
      <c r="O280" s="9">
        <v>0</v>
      </c>
      <c r="P280" s="8" t="s">
        <v>19</v>
      </c>
      <c r="Q280" s="8" t="s">
        <v>19</v>
      </c>
      <c r="R280" s="9">
        <v>524096.75900000002</v>
      </c>
      <c r="S280" s="9">
        <v>524096.761</v>
      </c>
    </row>
    <row r="281" spans="1:19">
      <c r="A281" s="2" t="s">
        <v>252</v>
      </c>
      <c r="B281" s="4">
        <v>-14516.656000000001</v>
      </c>
      <c r="C281" s="4">
        <v>0</v>
      </c>
      <c r="D281" s="4">
        <v>200210.97399999999</v>
      </c>
      <c r="E281" s="4">
        <v>12525.432000000001</v>
      </c>
      <c r="F281" s="4">
        <v>-1020.045</v>
      </c>
      <c r="G281" s="4">
        <v>0</v>
      </c>
      <c r="H281" s="4">
        <v>55824.930999999997</v>
      </c>
      <c r="I281" s="4">
        <v>0</v>
      </c>
      <c r="J281" s="4">
        <v>0</v>
      </c>
      <c r="K281" s="4">
        <v>0</v>
      </c>
      <c r="L281" s="4">
        <v>240499.204</v>
      </c>
      <c r="M281" s="4">
        <v>12525.432000000001</v>
      </c>
      <c r="N281" s="4">
        <v>0</v>
      </c>
      <c r="O281" s="4">
        <v>227973.772</v>
      </c>
      <c r="P281" s="7" t="s">
        <v>19</v>
      </c>
      <c r="Q281" s="7" t="s">
        <v>19</v>
      </c>
      <c r="R281" s="4">
        <v>240499.204</v>
      </c>
      <c r="S281" s="4">
        <v>240499.204</v>
      </c>
    </row>
    <row r="282" spans="1:19">
      <c r="A282" s="5" t="s">
        <v>253</v>
      </c>
      <c r="B282" s="9">
        <v>14762.772999999999</v>
      </c>
      <c r="C282" s="9">
        <v>237122.67199999999</v>
      </c>
      <c r="D282" s="9">
        <v>448564.88099999999</v>
      </c>
      <c r="E282" s="9">
        <v>56563.625999999997</v>
      </c>
      <c r="F282" s="9">
        <v>0</v>
      </c>
      <c r="G282" s="9">
        <v>819118.06900000002</v>
      </c>
      <c r="H282" s="9">
        <v>0</v>
      </c>
      <c r="I282" s="9">
        <v>0</v>
      </c>
      <c r="J282" s="9">
        <v>0</v>
      </c>
      <c r="K282" s="9">
        <v>0</v>
      </c>
      <c r="L282" s="9">
        <v>463327.65399999998</v>
      </c>
      <c r="M282" s="9">
        <v>1112804.3670000001</v>
      </c>
      <c r="N282" s="9">
        <v>664415.74800000002</v>
      </c>
      <c r="O282" s="9">
        <v>14939.034</v>
      </c>
      <c r="P282" s="8" t="s">
        <v>19</v>
      </c>
      <c r="Q282" s="8" t="s">
        <v>19</v>
      </c>
      <c r="R282" s="9">
        <v>1127743.402</v>
      </c>
      <c r="S282" s="9">
        <v>1127743.4010000001</v>
      </c>
    </row>
    <row r="283" spans="1:19">
      <c r="A283" s="2" t="s">
        <v>254</v>
      </c>
      <c r="B283" s="4">
        <v>20230.027999999998</v>
      </c>
      <c r="C283" s="4">
        <v>-5044.6120000000001</v>
      </c>
      <c r="D283" s="4">
        <v>33808.315000000002</v>
      </c>
      <c r="E283" s="4">
        <v>22304.945</v>
      </c>
      <c r="F283" s="4">
        <v>0</v>
      </c>
      <c r="G283" s="4">
        <v>164285.462</v>
      </c>
      <c r="H283" s="4">
        <v>0</v>
      </c>
      <c r="I283" s="4">
        <v>0</v>
      </c>
      <c r="J283" s="4">
        <v>0</v>
      </c>
      <c r="K283" s="4">
        <v>0</v>
      </c>
      <c r="L283" s="4">
        <v>54038.343000000001</v>
      </c>
      <c r="M283" s="4">
        <v>181545.79500000001</v>
      </c>
      <c r="N283" s="4">
        <v>127507.452</v>
      </c>
      <c r="O283" s="4">
        <v>0</v>
      </c>
      <c r="P283" s="7" t="s">
        <v>19</v>
      </c>
      <c r="Q283" s="7" t="s">
        <v>19</v>
      </c>
      <c r="R283" s="4">
        <v>181545.79500000001</v>
      </c>
      <c r="S283" s="4">
        <v>181545.79500000001</v>
      </c>
    </row>
    <row r="284" spans="1:19">
      <c r="A284" s="5" t="s">
        <v>255</v>
      </c>
      <c r="B284" s="9">
        <v>-5467.2550000000001</v>
      </c>
      <c r="C284" s="9">
        <v>242167.28400000001</v>
      </c>
      <c r="D284" s="9">
        <v>414756.56599999999</v>
      </c>
      <c r="E284" s="9">
        <v>34258.680999999997</v>
      </c>
      <c r="F284" s="9">
        <v>0</v>
      </c>
      <c r="G284" s="9">
        <v>654832.60699999996</v>
      </c>
      <c r="H284" s="9">
        <v>0</v>
      </c>
      <c r="I284" s="9">
        <v>0</v>
      </c>
      <c r="J284" s="9">
        <v>0</v>
      </c>
      <c r="K284" s="9">
        <v>0</v>
      </c>
      <c r="L284" s="9">
        <v>409289.31099999999</v>
      </c>
      <c r="M284" s="9">
        <v>931258.57200000004</v>
      </c>
      <c r="N284" s="9">
        <v>536908.29599999997</v>
      </c>
      <c r="O284" s="9">
        <v>14939.034</v>
      </c>
      <c r="P284" s="8" t="s">
        <v>19</v>
      </c>
      <c r="Q284" s="8" t="s">
        <v>19</v>
      </c>
      <c r="R284" s="9">
        <v>946197.60699999996</v>
      </c>
      <c r="S284" s="9">
        <v>946197.60600000003</v>
      </c>
    </row>
    <row r="285" spans="1:19">
      <c r="A285" s="2" t="s">
        <v>256</v>
      </c>
      <c r="B285" s="4">
        <v>0</v>
      </c>
      <c r="C285" s="4">
        <v>0</v>
      </c>
      <c r="D285" s="4">
        <v>130255.966</v>
      </c>
      <c r="E285" s="4">
        <v>0</v>
      </c>
      <c r="F285" s="4">
        <v>0</v>
      </c>
      <c r="G285" s="4">
        <v>260464.60699999999</v>
      </c>
      <c r="H285" s="4">
        <v>0</v>
      </c>
      <c r="I285" s="4">
        <v>0</v>
      </c>
      <c r="J285" s="4">
        <v>0</v>
      </c>
      <c r="K285" s="4">
        <v>0</v>
      </c>
      <c r="L285" s="4">
        <v>130255.966</v>
      </c>
      <c r="M285" s="4">
        <v>260464.60699999999</v>
      </c>
      <c r="N285" s="4">
        <v>130208.643</v>
      </c>
      <c r="O285" s="4">
        <v>0</v>
      </c>
      <c r="P285" s="7" t="s">
        <v>19</v>
      </c>
      <c r="Q285" s="7" t="s">
        <v>19</v>
      </c>
      <c r="R285" s="4">
        <v>260464.609</v>
      </c>
      <c r="S285" s="4">
        <v>260464.60699999999</v>
      </c>
    </row>
    <row r="286" spans="1:19">
      <c r="A286" s="5" t="s">
        <v>257</v>
      </c>
      <c r="B286" s="9">
        <v>0</v>
      </c>
      <c r="C286" s="9">
        <v>0</v>
      </c>
      <c r="D286" s="9">
        <v>254646.75899999999</v>
      </c>
      <c r="E286" s="9">
        <v>0</v>
      </c>
      <c r="F286" s="9">
        <v>0</v>
      </c>
      <c r="G286" s="9">
        <v>405531.62699999998</v>
      </c>
      <c r="H286" s="9">
        <v>0</v>
      </c>
      <c r="I286" s="9">
        <v>0</v>
      </c>
      <c r="J286" s="9">
        <v>0</v>
      </c>
      <c r="K286" s="9">
        <v>0</v>
      </c>
      <c r="L286" s="9">
        <v>254646.75899999999</v>
      </c>
      <c r="M286" s="9">
        <v>405531.62699999998</v>
      </c>
      <c r="N286" s="9">
        <v>150884.86799999999</v>
      </c>
      <c r="O286" s="9">
        <v>0</v>
      </c>
      <c r="P286" s="8" t="s">
        <v>19</v>
      </c>
      <c r="Q286" s="8" t="s">
        <v>19</v>
      </c>
      <c r="R286" s="9">
        <v>405531.62699999998</v>
      </c>
      <c r="S286" s="9">
        <v>405531.62699999998</v>
      </c>
    </row>
    <row r="287" spans="1:19">
      <c r="A287" s="2" t="s">
        <v>258</v>
      </c>
      <c r="B287" s="4">
        <v>402227.18</v>
      </c>
      <c r="C287" s="4">
        <v>136976.86300000001</v>
      </c>
      <c r="D287" s="4">
        <v>440421.65899999999</v>
      </c>
      <c r="E287" s="4">
        <v>227223.75200000001</v>
      </c>
      <c r="F287" s="4">
        <v>4331.8130000000001</v>
      </c>
      <c r="G287" s="4">
        <v>64436.093999999997</v>
      </c>
      <c r="H287" s="4">
        <v>23369.063999999998</v>
      </c>
      <c r="I287" s="4">
        <v>228757.74299999999</v>
      </c>
      <c r="J287" s="4">
        <v>0</v>
      </c>
      <c r="K287" s="4">
        <v>0</v>
      </c>
      <c r="L287" s="4">
        <v>870349.71600000001</v>
      </c>
      <c r="M287" s="4">
        <v>657394.45200000005</v>
      </c>
      <c r="N287" s="4">
        <v>26416.446</v>
      </c>
      <c r="O287" s="4">
        <v>239371.712</v>
      </c>
      <c r="P287" s="7" t="s">
        <v>19</v>
      </c>
      <c r="Q287" s="7" t="s">
        <v>19</v>
      </c>
      <c r="R287" s="4">
        <v>896766.16200000001</v>
      </c>
      <c r="S287" s="4">
        <v>896766.16399999999</v>
      </c>
    </row>
    <row r="288" spans="1:19">
      <c r="A288" s="5" t="s">
        <v>259</v>
      </c>
      <c r="B288" s="9">
        <v>152468.43100000001</v>
      </c>
      <c r="C288" s="9">
        <v>4880.6559999999999</v>
      </c>
      <c r="D288" s="9">
        <v>73473.210000000006</v>
      </c>
      <c r="E288" s="9">
        <v>213931.242</v>
      </c>
      <c r="F288" s="9">
        <v>1504.7280000000001</v>
      </c>
      <c r="G288" s="9">
        <v>1287.47</v>
      </c>
      <c r="H288" s="9">
        <v>23369.063999999998</v>
      </c>
      <c r="I288" s="9">
        <v>76116.254000000001</v>
      </c>
      <c r="J288" s="9">
        <v>0</v>
      </c>
      <c r="K288" s="9">
        <v>0</v>
      </c>
      <c r="L288" s="9">
        <v>250815.43299999999</v>
      </c>
      <c r="M288" s="9">
        <v>296215.62199999997</v>
      </c>
      <c r="N288" s="9">
        <v>45400.186999999998</v>
      </c>
      <c r="O288" s="9">
        <v>0</v>
      </c>
      <c r="P288" s="8" t="s">
        <v>19</v>
      </c>
      <c r="Q288" s="8" t="s">
        <v>19</v>
      </c>
      <c r="R288" s="9">
        <v>296215.62</v>
      </c>
      <c r="S288" s="9">
        <v>296215.62199999997</v>
      </c>
    </row>
    <row r="289" spans="1:19">
      <c r="A289" s="2" t="s">
        <v>260</v>
      </c>
      <c r="B289" s="4">
        <v>249758.74900000001</v>
      </c>
      <c r="C289" s="4">
        <v>132096.20699999999</v>
      </c>
      <c r="D289" s="4">
        <v>366948.44900000002</v>
      </c>
      <c r="E289" s="4">
        <v>13292.51</v>
      </c>
      <c r="F289" s="4">
        <v>2827.085</v>
      </c>
      <c r="G289" s="4">
        <v>63148.624000000003</v>
      </c>
      <c r="H289" s="4">
        <v>0</v>
      </c>
      <c r="I289" s="4">
        <v>152641.489</v>
      </c>
      <c r="J289" s="4">
        <v>0</v>
      </c>
      <c r="K289" s="4">
        <v>0</v>
      </c>
      <c r="L289" s="4">
        <v>619534.28300000005</v>
      </c>
      <c r="M289" s="4">
        <v>361178.83</v>
      </c>
      <c r="N289" s="4">
        <v>-18983.741000000002</v>
      </c>
      <c r="O289" s="4">
        <v>239371.712</v>
      </c>
      <c r="P289" s="7" t="s">
        <v>19</v>
      </c>
      <c r="Q289" s="7" t="s">
        <v>19</v>
      </c>
      <c r="R289" s="4">
        <v>600550.54200000002</v>
      </c>
      <c r="S289" s="4">
        <v>600550.54200000002</v>
      </c>
    </row>
    <row r="290" spans="1:19">
      <c r="A290" s="5" t="s">
        <v>261</v>
      </c>
      <c r="B290" s="9">
        <v>0</v>
      </c>
      <c r="C290" s="9">
        <v>67456.358999999997</v>
      </c>
      <c r="D290" s="9">
        <v>121656.901</v>
      </c>
      <c r="E290" s="9">
        <v>5313.5889999999999</v>
      </c>
      <c r="F290" s="9">
        <v>0</v>
      </c>
      <c r="G290" s="9">
        <v>-2168.049</v>
      </c>
      <c r="H290" s="9">
        <v>0</v>
      </c>
      <c r="I290" s="9">
        <v>26278.35</v>
      </c>
      <c r="J290" s="9">
        <v>0</v>
      </c>
      <c r="K290" s="9">
        <v>0</v>
      </c>
      <c r="L290" s="9">
        <v>121656.901</v>
      </c>
      <c r="M290" s="9">
        <v>96880.248999999996</v>
      </c>
      <c r="N290" s="9">
        <v>0</v>
      </c>
      <c r="O290" s="9">
        <v>24776.651999999998</v>
      </c>
      <c r="P290" s="8" t="s">
        <v>19</v>
      </c>
      <c r="Q290" s="8" t="s">
        <v>19</v>
      </c>
      <c r="R290" s="9">
        <v>121656.901</v>
      </c>
      <c r="S290" s="9">
        <v>121656.901</v>
      </c>
    </row>
    <row r="291" spans="1:19">
      <c r="A291" s="2" t="s">
        <v>262</v>
      </c>
      <c r="B291" s="4">
        <v>0</v>
      </c>
      <c r="C291" s="4">
        <v>80057.361000000004</v>
      </c>
      <c r="D291" s="4">
        <v>192231.93</v>
      </c>
      <c r="E291" s="4">
        <v>50602.411</v>
      </c>
      <c r="F291" s="4">
        <v>0</v>
      </c>
      <c r="G291" s="4">
        <v>1669.8679999999999</v>
      </c>
      <c r="H291" s="4">
        <v>0</v>
      </c>
      <c r="I291" s="4">
        <v>10856.861999999999</v>
      </c>
      <c r="J291" s="4">
        <v>0</v>
      </c>
      <c r="K291" s="4">
        <v>0</v>
      </c>
      <c r="L291" s="4">
        <v>192231.93</v>
      </c>
      <c r="M291" s="4">
        <v>143186.50200000001</v>
      </c>
      <c r="N291" s="4">
        <v>0</v>
      </c>
      <c r="O291" s="4">
        <v>49045.428</v>
      </c>
      <c r="P291" s="7" t="s">
        <v>19</v>
      </c>
      <c r="Q291" s="7" t="s">
        <v>19</v>
      </c>
      <c r="R291" s="4">
        <v>192231.93</v>
      </c>
      <c r="S291" s="4">
        <v>192231.93</v>
      </c>
    </row>
    <row r="292" spans="1:19">
      <c r="A292" s="5" t="s">
        <v>263</v>
      </c>
      <c r="B292" s="9">
        <v>183634.579</v>
      </c>
      <c r="C292" s="9">
        <v>-619216.03500000003</v>
      </c>
      <c r="D292" s="9">
        <v>225640.823</v>
      </c>
      <c r="E292" s="9">
        <v>214807.989</v>
      </c>
      <c r="F292" s="9">
        <v>221450.77100000001</v>
      </c>
      <c r="G292" s="9">
        <v>196819.698</v>
      </c>
      <c r="H292" s="9">
        <v>-1240049.3600000001</v>
      </c>
      <c r="I292" s="9">
        <v>0</v>
      </c>
      <c r="J292" s="9">
        <v>0</v>
      </c>
      <c r="K292" s="9">
        <v>0</v>
      </c>
      <c r="L292" s="9">
        <v>-609323.18700000003</v>
      </c>
      <c r="M292" s="9">
        <v>-207588.348</v>
      </c>
      <c r="N292" s="9">
        <v>471881.01299999998</v>
      </c>
      <c r="O292" s="9">
        <v>70146.172999999995</v>
      </c>
      <c r="P292" s="8" t="s">
        <v>19</v>
      </c>
      <c r="Q292" s="8" t="s">
        <v>19</v>
      </c>
      <c r="R292" s="9">
        <v>-137442.174</v>
      </c>
      <c r="S292" s="9">
        <v>-137442.17499999999</v>
      </c>
    </row>
    <row r="293" spans="1:19">
      <c r="A293" s="2" t="s">
        <v>264</v>
      </c>
      <c r="B293" s="4">
        <v>113306.753</v>
      </c>
      <c r="C293" s="4">
        <v>-619216.03500000003</v>
      </c>
      <c r="D293" s="4">
        <v>208528.08799999999</v>
      </c>
      <c r="E293" s="4">
        <v>62140.569000000003</v>
      </c>
      <c r="F293" s="4">
        <v>221450.77100000001</v>
      </c>
      <c r="G293" s="4">
        <v>196819.698</v>
      </c>
      <c r="H293" s="4">
        <v>-1305276.219</v>
      </c>
      <c r="I293" s="4">
        <v>0</v>
      </c>
      <c r="J293" s="4">
        <v>0</v>
      </c>
      <c r="K293" s="4">
        <v>0</v>
      </c>
      <c r="L293" s="4">
        <v>-761990.60699999996</v>
      </c>
      <c r="M293" s="4">
        <v>-360255.76799999998</v>
      </c>
      <c r="N293" s="4">
        <v>471881.01299999998</v>
      </c>
      <c r="O293" s="4">
        <v>70146.172999999995</v>
      </c>
      <c r="P293" s="7" t="s">
        <v>19</v>
      </c>
      <c r="Q293" s="7" t="s">
        <v>19</v>
      </c>
      <c r="R293" s="4">
        <v>-290109.59399999998</v>
      </c>
      <c r="S293" s="4">
        <v>-290109.59499999997</v>
      </c>
    </row>
    <row r="294" spans="1:19">
      <c r="A294" s="5" t="s">
        <v>265</v>
      </c>
      <c r="B294" s="9">
        <v>245080.96599999999</v>
      </c>
      <c r="C294" s="9">
        <v>366141.04800000001</v>
      </c>
      <c r="D294" s="9">
        <v>154730.19899999999</v>
      </c>
      <c r="E294" s="9">
        <v>37382.576000000001</v>
      </c>
      <c r="F294" s="9">
        <v>0</v>
      </c>
      <c r="G294" s="9">
        <v>0</v>
      </c>
      <c r="H294" s="9">
        <v>104897.239</v>
      </c>
      <c r="I294" s="9">
        <v>0</v>
      </c>
      <c r="J294" s="9">
        <v>0</v>
      </c>
      <c r="K294" s="9">
        <v>0</v>
      </c>
      <c r="L294" s="9">
        <v>504708.40399999998</v>
      </c>
      <c r="M294" s="9">
        <v>403523.62400000001</v>
      </c>
      <c r="N294" s="9">
        <v>-31038.607</v>
      </c>
      <c r="O294" s="9">
        <v>70146.172999999995</v>
      </c>
      <c r="P294" s="8" t="s">
        <v>19</v>
      </c>
      <c r="Q294" s="8" t="s">
        <v>19</v>
      </c>
      <c r="R294" s="9">
        <v>473669.79700000002</v>
      </c>
      <c r="S294" s="9">
        <v>473669.79700000002</v>
      </c>
    </row>
    <row r="295" spans="1:19">
      <c r="A295" s="2" t="s">
        <v>266</v>
      </c>
      <c r="B295" s="4">
        <v>-131774.21299999999</v>
      </c>
      <c r="C295" s="4">
        <v>-985357.08299999998</v>
      </c>
      <c r="D295" s="4">
        <v>53583.212</v>
      </c>
      <c r="E295" s="4">
        <v>0</v>
      </c>
      <c r="F295" s="4">
        <v>0</v>
      </c>
      <c r="G295" s="4">
        <v>0</v>
      </c>
      <c r="H295" s="4">
        <v>-1410173.4580000001</v>
      </c>
      <c r="I295" s="4">
        <v>0</v>
      </c>
      <c r="J295" s="4">
        <v>0</v>
      </c>
      <c r="K295" s="4">
        <v>0</v>
      </c>
      <c r="L295" s="4">
        <v>-1488364.459</v>
      </c>
      <c r="M295" s="4">
        <v>-985357.08299999998</v>
      </c>
      <c r="N295" s="4">
        <v>502919.62</v>
      </c>
      <c r="O295" s="4">
        <v>-87.757000000000005</v>
      </c>
      <c r="P295" s="7" t="s">
        <v>19</v>
      </c>
      <c r="Q295" s="7" t="s">
        <v>19</v>
      </c>
      <c r="R295" s="4">
        <v>-985444.83900000004</v>
      </c>
      <c r="S295" s="4">
        <v>-985444.84</v>
      </c>
    </row>
    <row r="296" spans="1:19">
      <c r="A296" s="5" t="s">
        <v>267</v>
      </c>
      <c r="B296" s="9">
        <v>0</v>
      </c>
      <c r="C296" s="9">
        <v>0</v>
      </c>
      <c r="D296" s="9">
        <v>214.67699999999999</v>
      </c>
      <c r="E296" s="9">
        <v>24757.992999999999</v>
      </c>
      <c r="F296" s="9">
        <v>221450.77100000001</v>
      </c>
      <c r="G296" s="9">
        <v>196819.698</v>
      </c>
      <c r="H296" s="9">
        <v>0</v>
      </c>
      <c r="I296" s="9">
        <v>0</v>
      </c>
      <c r="J296" s="9">
        <v>0</v>
      </c>
      <c r="K296" s="9">
        <v>0</v>
      </c>
      <c r="L296" s="9">
        <v>221665.448</v>
      </c>
      <c r="M296" s="9">
        <v>221577.69099999999</v>
      </c>
      <c r="N296" s="9">
        <v>0</v>
      </c>
      <c r="O296" s="9">
        <v>87.757000000000005</v>
      </c>
      <c r="P296" s="8" t="s">
        <v>19</v>
      </c>
      <c r="Q296" s="8" t="s">
        <v>19</v>
      </c>
      <c r="R296" s="9">
        <v>221665.448</v>
      </c>
      <c r="S296" s="9">
        <v>221665.448</v>
      </c>
    </row>
    <row r="297" spans="1:19">
      <c r="A297" s="2" t="s">
        <v>268</v>
      </c>
      <c r="B297" s="4">
        <v>70327.826000000001</v>
      </c>
      <c r="C297" s="4">
        <v>0</v>
      </c>
      <c r="D297" s="4">
        <v>17112.735000000001</v>
      </c>
      <c r="E297" s="4">
        <v>152667.42000000001</v>
      </c>
      <c r="F297" s="4">
        <v>0</v>
      </c>
      <c r="G297" s="4">
        <v>0</v>
      </c>
      <c r="H297" s="4">
        <v>65226.858999999997</v>
      </c>
      <c r="I297" s="4">
        <v>0</v>
      </c>
      <c r="J297" s="4">
        <v>0</v>
      </c>
      <c r="K297" s="4">
        <v>0</v>
      </c>
      <c r="L297" s="4">
        <v>152667.42000000001</v>
      </c>
      <c r="M297" s="4">
        <v>152667.42000000001</v>
      </c>
      <c r="N297" s="4">
        <v>0</v>
      </c>
      <c r="O297" s="4">
        <v>0</v>
      </c>
      <c r="P297" s="7" t="s">
        <v>19</v>
      </c>
      <c r="Q297" s="7" t="s">
        <v>19</v>
      </c>
      <c r="R297" s="4">
        <v>152667.42000000001</v>
      </c>
      <c r="S297" s="4">
        <v>152667.42000000001</v>
      </c>
    </row>
    <row r="298" spans="1:19">
      <c r="A298" s="5" t="s">
        <v>269</v>
      </c>
      <c r="B298" s="9">
        <v>49132.072</v>
      </c>
      <c r="C298" s="9">
        <v>0</v>
      </c>
      <c r="D298" s="9">
        <v>-3203.9340000000002</v>
      </c>
      <c r="E298" s="9">
        <v>65876.479999999996</v>
      </c>
      <c r="F298" s="9">
        <v>0</v>
      </c>
      <c r="G298" s="9">
        <v>0</v>
      </c>
      <c r="H298" s="9">
        <v>19948.341</v>
      </c>
      <c r="I298" s="9">
        <v>0</v>
      </c>
      <c r="J298" s="9">
        <v>0</v>
      </c>
      <c r="K298" s="9">
        <v>0</v>
      </c>
      <c r="L298" s="9">
        <v>65876.479000000007</v>
      </c>
      <c r="M298" s="9">
        <v>65876.479999999996</v>
      </c>
      <c r="N298" s="9">
        <v>0</v>
      </c>
      <c r="O298" s="9">
        <v>0</v>
      </c>
      <c r="P298" s="8" t="s">
        <v>19</v>
      </c>
      <c r="Q298" s="8" t="s">
        <v>19</v>
      </c>
      <c r="R298" s="9">
        <v>65876.479000000007</v>
      </c>
      <c r="S298" s="9">
        <v>65876.479999999996</v>
      </c>
    </row>
    <row r="299" spans="1:19">
      <c r="A299" s="2" t="s">
        <v>270</v>
      </c>
      <c r="B299" s="4">
        <v>21195.754000000001</v>
      </c>
      <c r="C299" s="4">
        <v>0</v>
      </c>
      <c r="D299" s="4">
        <v>20316.669000000002</v>
      </c>
      <c r="E299" s="4">
        <v>86790.94</v>
      </c>
      <c r="F299" s="4">
        <v>0</v>
      </c>
      <c r="G299" s="4">
        <v>0</v>
      </c>
      <c r="H299" s="4">
        <v>45278.517999999996</v>
      </c>
      <c r="I299" s="4">
        <v>0</v>
      </c>
      <c r="J299" s="4">
        <v>0</v>
      </c>
      <c r="K299" s="4">
        <v>0</v>
      </c>
      <c r="L299" s="4">
        <v>86790.941000000006</v>
      </c>
      <c r="M299" s="4">
        <v>86790.94</v>
      </c>
      <c r="N299" s="4">
        <v>0</v>
      </c>
      <c r="O299" s="4">
        <v>0</v>
      </c>
      <c r="P299" s="7" t="s">
        <v>19</v>
      </c>
      <c r="Q299" s="7" t="s">
        <v>19</v>
      </c>
      <c r="R299" s="4">
        <v>86790.941000000006</v>
      </c>
      <c r="S299" s="4">
        <v>86790.94</v>
      </c>
    </row>
    <row r="300" spans="1:19">
      <c r="A300" s="5" t="s">
        <v>271</v>
      </c>
      <c r="B300" s="9">
        <v>0</v>
      </c>
      <c r="C300" s="9">
        <v>210162.76</v>
      </c>
      <c r="D300" s="9">
        <v>0</v>
      </c>
      <c r="E300" s="9">
        <v>318578.478</v>
      </c>
      <c r="F300" s="9">
        <v>0</v>
      </c>
      <c r="G300" s="9">
        <v>0</v>
      </c>
      <c r="H300" s="9">
        <v>528741.23800000001</v>
      </c>
      <c r="I300" s="9">
        <v>0</v>
      </c>
      <c r="J300" s="9">
        <v>0</v>
      </c>
      <c r="K300" s="9">
        <v>0</v>
      </c>
      <c r="L300" s="9">
        <v>528741.23800000001</v>
      </c>
      <c r="M300" s="9">
        <v>528741.23800000001</v>
      </c>
      <c r="N300" s="9">
        <v>0</v>
      </c>
      <c r="O300" s="9">
        <v>0</v>
      </c>
      <c r="P300" s="8" t="s">
        <v>19</v>
      </c>
      <c r="Q300" s="8" t="s">
        <v>19</v>
      </c>
      <c r="R300" s="9">
        <v>528741.23800000001</v>
      </c>
      <c r="S300" s="9">
        <v>528741.23800000001</v>
      </c>
    </row>
    <row r="301" spans="1:19">
      <c r="A301" s="2" t="s">
        <v>272</v>
      </c>
      <c r="B301" s="4">
        <v>0</v>
      </c>
      <c r="C301" s="4">
        <v>0</v>
      </c>
      <c r="D301" s="4">
        <v>0</v>
      </c>
      <c r="E301" s="4">
        <v>22440.039000000001</v>
      </c>
      <c r="F301" s="4">
        <v>0</v>
      </c>
      <c r="G301" s="4">
        <v>0</v>
      </c>
      <c r="H301" s="4">
        <v>22440.039000000001</v>
      </c>
      <c r="I301" s="4">
        <v>0</v>
      </c>
      <c r="J301" s="4">
        <v>0</v>
      </c>
      <c r="K301" s="4">
        <v>0</v>
      </c>
      <c r="L301" s="4">
        <v>22440.039000000001</v>
      </c>
      <c r="M301" s="4">
        <v>22440.039000000001</v>
      </c>
      <c r="N301" s="4">
        <v>0</v>
      </c>
      <c r="O301" s="4">
        <v>0</v>
      </c>
      <c r="P301" s="7" t="s">
        <v>19</v>
      </c>
      <c r="Q301" s="7" t="s">
        <v>19</v>
      </c>
      <c r="R301" s="4">
        <v>22440.039000000001</v>
      </c>
      <c r="S301" s="4">
        <v>22440.039000000001</v>
      </c>
    </row>
    <row r="302" spans="1:19">
      <c r="A302" s="5" t="s">
        <v>273</v>
      </c>
      <c r="B302" s="9">
        <v>0</v>
      </c>
      <c r="C302" s="9">
        <v>0</v>
      </c>
      <c r="D302" s="9">
        <v>0</v>
      </c>
      <c r="E302" s="9">
        <v>33516.709000000003</v>
      </c>
      <c r="F302" s="9">
        <v>0</v>
      </c>
      <c r="G302" s="9">
        <v>0</v>
      </c>
      <c r="H302" s="9">
        <v>33516.709000000003</v>
      </c>
      <c r="I302" s="9">
        <v>0</v>
      </c>
      <c r="J302" s="9">
        <v>0</v>
      </c>
      <c r="K302" s="9">
        <v>0</v>
      </c>
      <c r="L302" s="9">
        <v>33516.709000000003</v>
      </c>
      <c r="M302" s="9">
        <v>33516.709000000003</v>
      </c>
      <c r="N302" s="9">
        <v>0</v>
      </c>
      <c r="O302" s="9">
        <v>0</v>
      </c>
      <c r="P302" s="8" t="s">
        <v>19</v>
      </c>
      <c r="Q302" s="8" t="s">
        <v>19</v>
      </c>
      <c r="R302" s="9">
        <v>33516.709000000003</v>
      </c>
      <c r="S302" s="9">
        <v>33516.709000000003</v>
      </c>
    </row>
    <row r="303" spans="1:19">
      <c r="A303" s="2" t="s">
        <v>274</v>
      </c>
      <c r="B303" s="4">
        <v>0</v>
      </c>
      <c r="C303" s="4">
        <v>0</v>
      </c>
      <c r="D303" s="4">
        <v>0</v>
      </c>
      <c r="E303" s="4">
        <v>173399.53599999999</v>
      </c>
      <c r="F303" s="4">
        <v>0</v>
      </c>
      <c r="G303" s="4">
        <v>0</v>
      </c>
      <c r="H303" s="4">
        <v>173399.53599999999</v>
      </c>
      <c r="I303" s="4">
        <v>0</v>
      </c>
      <c r="J303" s="4">
        <v>0</v>
      </c>
      <c r="K303" s="4">
        <v>0</v>
      </c>
      <c r="L303" s="4">
        <v>173399.53599999999</v>
      </c>
      <c r="M303" s="4">
        <v>173399.53599999999</v>
      </c>
      <c r="N303" s="4">
        <v>0</v>
      </c>
      <c r="O303" s="4">
        <v>0</v>
      </c>
      <c r="P303" s="7" t="s">
        <v>19</v>
      </c>
      <c r="Q303" s="7" t="s">
        <v>19</v>
      </c>
      <c r="R303" s="4">
        <v>173399.53599999999</v>
      </c>
      <c r="S303" s="4">
        <v>173399.53599999999</v>
      </c>
    </row>
    <row r="304" spans="1:19">
      <c r="A304" s="5" t="s">
        <v>275</v>
      </c>
      <c r="B304" s="9">
        <v>0</v>
      </c>
      <c r="C304" s="9">
        <v>210162.76</v>
      </c>
      <c r="D304" s="9">
        <v>0</v>
      </c>
      <c r="E304" s="9">
        <v>3849.7660000000001</v>
      </c>
      <c r="F304" s="9">
        <v>0</v>
      </c>
      <c r="G304" s="9">
        <v>0</v>
      </c>
      <c r="H304" s="9">
        <v>214012.52600000001</v>
      </c>
      <c r="I304" s="9">
        <v>0</v>
      </c>
      <c r="J304" s="9">
        <v>0</v>
      </c>
      <c r="K304" s="9">
        <v>0</v>
      </c>
      <c r="L304" s="9">
        <v>214012.52600000001</v>
      </c>
      <c r="M304" s="9">
        <v>214012.52600000001</v>
      </c>
      <c r="N304" s="9">
        <v>0</v>
      </c>
      <c r="O304" s="9">
        <v>0</v>
      </c>
      <c r="P304" s="8" t="s">
        <v>19</v>
      </c>
      <c r="Q304" s="8" t="s">
        <v>19</v>
      </c>
      <c r="R304" s="9">
        <v>214012.52600000001</v>
      </c>
      <c r="S304" s="9">
        <v>214012.52600000001</v>
      </c>
    </row>
    <row r="305" spans="1:19">
      <c r="A305" s="2" t="s">
        <v>276</v>
      </c>
      <c r="B305" s="4">
        <v>0</v>
      </c>
      <c r="C305" s="4">
        <v>0</v>
      </c>
      <c r="D305" s="4">
        <v>0</v>
      </c>
      <c r="E305" s="4">
        <v>84741.513999999996</v>
      </c>
      <c r="F305" s="4">
        <v>0</v>
      </c>
      <c r="G305" s="4">
        <v>0</v>
      </c>
      <c r="H305" s="4">
        <v>84741.513999999996</v>
      </c>
      <c r="I305" s="4">
        <v>0</v>
      </c>
      <c r="J305" s="4">
        <v>0</v>
      </c>
      <c r="K305" s="4">
        <v>0</v>
      </c>
      <c r="L305" s="4">
        <v>84741.513999999996</v>
      </c>
      <c r="M305" s="4">
        <v>84741.513999999996</v>
      </c>
      <c r="N305" s="4">
        <v>0</v>
      </c>
      <c r="O305" s="4">
        <v>0</v>
      </c>
      <c r="P305" s="7" t="s">
        <v>19</v>
      </c>
      <c r="Q305" s="7" t="s">
        <v>19</v>
      </c>
      <c r="R305" s="4">
        <v>84741.513999999996</v>
      </c>
      <c r="S305" s="4">
        <v>84741.513999999996</v>
      </c>
    </row>
    <row r="306" spans="1:19">
      <c r="A306" s="5" t="s">
        <v>277</v>
      </c>
      <c r="B306" s="9">
        <v>0</v>
      </c>
      <c r="C306" s="9">
        <v>0</v>
      </c>
      <c r="D306" s="9">
        <v>0</v>
      </c>
      <c r="E306" s="9">
        <v>630.91399999999999</v>
      </c>
      <c r="F306" s="9">
        <v>0</v>
      </c>
      <c r="G306" s="9">
        <v>0</v>
      </c>
      <c r="H306" s="9">
        <v>630.91399999999999</v>
      </c>
      <c r="I306" s="9">
        <v>0</v>
      </c>
      <c r="J306" s="9">
        <v>0</v>
      </c>
      <c r="K306" s="9">
        <v>0</v>
      </c>
      <c r="L306" s="9">
        <v>630.91399999999999</v>
      </c>
      <c r="M306" s="9">
        <v>630.91399999999999</v>
      </c>
      <c r="N306" s="9">
        <v>0</v>
      </c>
      <c r="O306" s="9">
        <v>0</v>
      </c>
      <c r="P306" s="8" t="s">
        <v>19</v>
      </c>
      <c r="Q306" s="8" t="s">
        <v>19</v>
      </c>
      <c r="R306" s="9">
        <v>630.91399999999999</v>
      </c>
      <c r="S306" s="9">
        <v>630.91399999999999</v>
      </c>
    </row>
    <row r="307" spans="1:19">
      <c r="A307" s="2" t="s">
        <v>278</v>
      </c>
      <c r="B307" s="4">
        <v>54530.523000000001</v>
      </c>
      <c r="C307" s="4">
        <v>386.24400000000003</v>
      </c>
      <c r="D307" s="4">
        <v>-236843.421</v>
      </c>
      <c r="E307" s="4">
        <v>-255044.255</v>
      </c>
      <c r="F307" s="4">
        <v>178.77699999999999</v>
      </c>
      <c r="G307" s="4">
        <v>0</v>
      </c>
      <c r="H307" s="4">
        <v>1844.288</v>
      </c>
      <c r="I307" s="4">
        <v>0</v>
      </c>
      <c r="J307" s="4">
        <v>0</v>
      </c>
      <c r="K307" s="4">
        <v>0</v>
      </c>
      <c r="L307" s="4">
        <v>-180289.83300000001</v>
      </c>
      <c r="M307" s="4">
        <v>-254658.011</v>
      </c>
      <c r="N307" s="4">
        <v>-74368.179999999993</v>
      </c>
      <c r="O307" s="4">
        <v>0</v>
      </c>
      <c r="P307" s="7" t="s">
        <v>19</v>
      </c>
      <c r="Q307" s="7" t="s">
        <v>19</v>
      </c>
      <c r="R307" s="4">
        <v>-254658.01300000001</v>
      </c>
      <c r="S307" s="4">
        <v>-254658.011</v>
      </c>
    </row>
    <row r="308" spans="1:19">
      <c r="A308" s="5" t="s">
        <v>279</v>
      </c>
      <c r="B308" s="9">
        <v>54530.523000000001</v>
      </c>
      <c r="C308" s="9">
        <v>0</v>
      </c>
      <c r="D308" s="9">
        <v>-236843.421</v>
      </c>
      <c r="E308" s="9">
        <v>-255044.255</v>
      </c>
      <c r="F308" s="9">
        <v>178.77699999999999</v>
      </c>
      <c r="G308" s="9">
        <v>0</v>
      </c>
      <c r="H308" s="9">
        <v>1458.0440000000001</v>
      </c>
      <c r="I308" s="9">
        <v>0</v>
      </c>
      <c r="J308" s="9">
        <v>0</v>
      </c>
      <c r="K308" s="9">
        <v>0</v>
      </c>
      <c r="L308" s="9">
        <v>-180676.07699999999</v>
      </c>
      <c r="M308" s="9">
        <v>-255044.255</v>
      </c>
      <c r="N308" s="9">
        <v>-74368.179999999993</v>
      </c>
      <c r="O308" s="9">
        <v>0</v>
      </c>
      <c r="P308" s="8" t="s">
        <v>19</v>
      </c>
      <c r="Q308" s="8" t="s">
        <v>19</v>
      </c>
      <c r="R308" s="9">
        <v>-255044.25700000001</v>
      </c>
      <c r="S308" s="9">
        <v>-255044.255</v>
      </c>
    </row>
    <row r="309" spans="1:19">
      <c r="A309" s="2" t="s">
        <v>280</v>
      </c>
      <c r="B309" s="4">
        <v>333.08199999999999</v>
      </c>
      <c r="C309" s="4">
        <v>0</v>
      </c>
      <c r="D309" s="4">
        <v>-175.40899999999999</v>
      </c>
      <c r="E309" s="4">
        <v>673.43200000000002</v>
      </c>
      <c r="F309" s="4">
        <v>0.72199999999999998</v>
      </c>
      <c r="G309" s="4">
        <v>0</v>
      </c>
      <c r="H309" s="4">
        <v>6.94</v>
      </c>
      <c r="I309" s="4">
        <v>0</v>
      </c>
      <c r="J309" s="4">
        <v>0</v>
      </c>
      <c r="K309" s="4">
        <v>0</v>
      </c>
      <c r="L309" s="4">
        <v>165.33500000000001</v>
      </c>
      <c r="M309" s="4">
        <v>673.43200000000002</v>
      </c>
      <c r="N309" s="4">
        <v>508.096</v>
      </c>
      <c r="O309" s="4">
        <v>0</v>
      </c>
      <c r="P309" s="7" t="s">
        <v>19</v>
      </c>
      <c r="Q309" s="7" t="s">
        <v>19</v>
      </c>
      <c r="R309" s="4">
        <v>673.43100000000004</v>
      </c>
      <c r="S309" s="4">
        <v>673.43200000000002</v>
      </c>
    </row>
    <row r="310" spans="1:19">
      <c r="A310" s="5" t="s">
        <v>281</v>
      </c>
      <c r="B310" s="9">
        <v>54197.440999999999</v>
      </c>
      <c r="C310" s="9">
        <v>0</v>
      </c>
      <c r="D310" s="9">
        <v>-236668.01199999999</v>
      </c>
      <c r="E310" s="9">
        <v>-255717.68700000001</v>
      </c>
      <c r="F310" s="9">
        <v>178.05500000000001</v>
      </c>
      <c r="G310" s="9">
        <v>0</v>
      </c>
      <c r="H310" s="9">
        <v>1451.104</v>
      </c>
      <c r="I310" s="9">
        <v>0</v>
      </c>
      <c r="J310" s="9">
        <v>0</v>
      </c>
      <c r="K310" s="9">
        <v>0</v>
      </c>
      <c r="L310" s="9">
        <v>-180841.41200000001</v>
      </c>
      <c r="M310" s="9">
        <v>-255717.68700000001</v>
      </c>
      <c r="N310" s="9">
        <v>-74876.275999999998</v>
      </c>
      <c r="O310" s="9">
        <v>0</v>
      </c>
      <c r="P310" s="8" t="s">
        <v>19</v>
      </c>
      <c r="Q310" s="8" t="s">
        <v>19</v>
      </c>
      <c r="R310" s="9">
        <v>-255717.68799999999</v>
      </c>
      <c r="S310" s="9">
        <v>-255717.68700000001</v>
      </c>
    </row>
    <row r="311" spans="1:19">
      <c r="A311" s="2" t="s">
        <v>282</v>
      </c>
      <c r="B311" s="4">
        <v>0</v>
      </c>
      <c r="C311" s="4">
        <v>386.24400000000003</v>
      </c>
      <c r="D311" s="4">
        <v>0</v>
      </c>
      <c r="E311" s="4">
        <v>0</v>
      </c>
      <c r="F311" s="4">
        <v>0</v>
      </c>
      <c r="G311" s="4">
        <v>0</v>
      </c>
      <c r="H311" s="4">
        <v>386.24400000000003</v>
      </c>
      <c r="I311" s="4">
        <v>0</v>
      </c>
      <c r="J311" s="4">
        <v>0</v>
      </c>
      <c r="K311" s="4">
        <v>0</v>
      </c>
      <c r="L311" s="4">
        <v>386.24400000000003</v>
      </c>
      <c r="M311" s="4">
        <v>386.24400000000003</v>
      </c>
      <c r="N311" s="4">
        <v>0</v>
      </c>
      <c r="O311" s="4">
        <v>0</v>
      </c>
      <c r="P311" s="7" t="s">
        <v>19</v>
      </c>
      <c r="Q311" s="7" t="s">
        <v>19</v>
      </c>
      <c r="R311" s="4">
        <v>386.24400000000003</v>
      </c>
      <c r="S311" s="4">
        <v>386.24400000000003</v>
      </c>
    </row>
    <row r="312" spans="1:19">
      <c r="A312" s="5" t="s">
        <v>283</v>
      </c>
      <c r="B312" s="9">
        <v>309227.897</v>
      </c>
      <c r="C312" s="9">
        <v>376079.58799999999</v>
      </c>
      <c r="D312" s="9">
        <v>121195.412</v>
      </c>
      <c r="E312" s="9">
        <v>77961.903000000006</v>
      </c>
      <c r="F312" s="9">
        <v>38354.502999999997</v>
      </c>
      <c r="G312" s="9">
        <v>57670.089</v>
      </c>
      <c r="H312" s="9">
        <v>1963.6079999999999</v>
      </c>
      <c r="I312" s="9">
        <v>9813.9580000000005</v>
      </c>
      <c r="J312" s="9">
        <v>0</v>
      </c>
      <c r="K312" s="9">
        <v>0</v>
      </c>
      <c r="L312" s="9">
        <v>470741.42</v>
      </c>
      <c r="M312" s="9">
        <v>521525.538</v>
      </c>
      <c r="N312" s="9">
        <v>92107.683999999994</v>
      </c>
      <c r="O312" s="9">
        <v>41323.567000000003</v>
      </c>
      <c r="P312" s="8" t="s">
        <v>19</v>
      </c>
      <c r="Q312" s="8" t="s">
        <v>19</v>
      </c>
      <c r="R312" s="9">
        <v>562849.10400000005</v>
      </c>
      <c r="S312" s="9">
        <v>562849.10499999998</v>
      </c>
    </row>
    <row r="313" spans="1:19">
      <c r="A313" s="2" t="s">
        <v>284</v>
      </c>
      <c r="B313" s="4">
        <v>63779.294000000002</v>
      </c>
      <c r="C313" s="4">
        <v>55429.182000000001</v>
      </c>
      <c r="D313" s="4">
        <v>46997.23</v>
      </c>
      <c r="E313" s="4">
        <v>17427.564999999999</v>
      </c>
      <c r="F313" s="4">
        <v>4066.5149999999999</v>
      </c>
      <c r="G313" s="4">
        <v>44326.220999999998</v>
      </c>
      <c r="H313" s="4">
        <v>993.05899999999997</v>
      </c>
      <c r="I313" s="4">
        <v>-1346.87</v>
      </c>
      <c r="J313" s="4">
        <v>0</v>
      </c>
      <c r="K313" s="4">
        <v>0</v>
      </c>
      <c r="L313" s="4">
        <v>115836.098</v>
      </c>
      <c r="M313" s="4">
        <v>115836.098</v>
      </c>
      <c r="N313" s="4">
        <v>0</v>
      </c>
      <c r="O313" s="4">
        <v>0</v>
      </c>
      <c r="P313" s="7" t="s">
        <v>19</v>
      </c>
      <c r="Q313" s="7" t="s">
        <v>19</v>
      </c>
      <c r="R313" s="4">
        <v>115836.098</v>
      </c>
      <c r="S313" s="4">
        <v>115836.098</v>
      </c>
    </row>
    <row r="314" spans="1:19">
      <c r="A314" s="5" t="s">
        <v>285</v>
      </c>
      <c r="B314" s="9">
        <v>245448.603</v>
      </c>
      <c r="C314" s="9">
        <v>320650.40600000002</v>
      </c>
      <c r="D314" s="9">
        <v>74198.182000000001</v>
      </c>
      <c r="E314" s="9">
        <v>60534.338000000003</v>
      </c>
      <c r="F314" s="9">
        <v>34287.987999999998</v>
      </c>
      <c r="G314" s="9">
        <v>13343.868</v>
      </c>
      <c r="H314" s="9">
        <v>970.54899999999998</v>
      </c>
      <c r="I314" s="9">
        <v>11160.828</v>
      </c>
      <c r="J314" s="9">
        <v>0</v>
      </c>
      <c r="K314" s="9">
        <v>0</v>
      </c>
      <c r="L314" s="9">
        <v>354905.32199999999</v>
      </c>
      <c r="M314" s="9">
        <v>405689.44</v>
      </c>
      <c r="N314" s="9">
        <v>92107.683999999994</v>
      </c>
      <c r="O314" s="9">
        <v>41323.567000000003</v>
      </c>
      <c r="P314" s="8" t="s">
        <v>19</v>
      </c>
      <c r="Q314" s="8" t="s">
        <v>19</v>
      </c>
      <c r="R314" s="9">
        <v>447013.00599999999</v>
      </c>
      <c r="S314" s="9">
        <v>447013.00699999998</v>
      </c>
    </row>
    <row r="315" spans="1:19">
      <c r="A315" s="2" t="s">
        <v>286</v>
      </c>
      <c r="B315" s="4">
        <v>0</v>
      </c>
      <c r="C315" s="4">
        <v>1843967.9240000001</v>
      </c>
      <c r="D315" s="4">
        <v>0</v>
      </c>
      <c r="E315" s="4">
        <v>-484065.815</v>
      </c>
      <c r="F315" s="4">
        <v>0</v>
      </c>
      <c r="G315" s="4">
        <v>258864.98300000001</v>
      </c>
      <c r="H315" s="4">
        <v>0</v>
      </c>
      <c r="I315" s="4">
        <v>-1800486.98</v>
      </c>
      <c r="J315" s="4">
        <v>0</v>
      </c>
      <c r="K315" s="4">
        <v>-79859.395000000004</v>
      </c>
      <c r="L315" s="4">
        <v>0</v>
      </c>
      <c r="M315" s="4">
        <v>-261579.283</v>
      </c>
      <c r="N315" s="4">
        <v>0</v>
      </c>
      <c r="O315" s="4">
        <v>261579.28200000001</v>
      </c>
      <c r="P315" s="7" t="s">
        <v>19</v>
      </c>
      <c r="Q315" s="7" t="s">
        <v>19</v>
      </c>
      <c r="R315" s="4">
        <v>0</v>
      </c>
      <c r="S315" s="4">
        <v>-1E-3</v>
      </c>
    </row>
    <row r="316" spans="1:19">
      <c r="A316" s="5" t="s">
        <v>287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>
      <c r="A317" s="2" t="s">
        <v>288</v>
      </c>
      <c r="B317" s="4">
        <v>391435.04300000001</v>
      </c>
      <c r="C317" s="4">
        <v>0</v>
      </c>
      <c r="D317" s="4">
        <v>210.08799999999999</v>
      </c>
      <c r="E317" s="4">
        <v>0</v>
      </c>
      <c r="F317" s="4">
        <v>2070442.561</v>
      </c>
      <c r="G317" s="4">
        <v>0</v>
      </c>
      <c r="H317" s="4">
        <v>280901.22100000002</v>
      </c>
      <c r="I317" s="4">
        <v>0</v>
      </c>
      <c r="J317" s="4">
        <v>585.81899999999996</v>
      </c>
      <c r="K317" s="4">
        <v>0</v>
      </c>
      <c r="L317" s="4">
        <v>2743574.7319999998</v>
      </c>
      <c r="M317" s="4">
        <v>0</v>
      </c>
      <c r="N317" s="4">
        <v>0</v>
      </c>
      <c r="O317" s="4">
        <v>0</v>
      </c>
      <c r="P317" s="7" t="s">
        <v>19</v>
      </c>
      <c r="Q317" s="7" t="s">
        <v>19</v>
      </c>
      <c r="R317" s="4">
        <v>2743574.7319999998</v>
      </c>
      <c r="S317" s="4">
        <v>0</v>
      </c>
    </row>
    <row r="318" spans="1:19">
      <c r="A318" s="5" t="s">
        <v>289</v>
      </c>
      <c r="B318" s="9">
        <v>391435.04300000001</v>
      </c>
      <c r="C318" s="8" t="s">
        <v>19</v>
      </c>
      <c r="D318" s="9">
        <v>210.08799999999999</v>
      </c>
      <c r="E318" s="8" t="s">
        <v>19</v>
      </c>
      <c r="F318" s="9">
        <v>2070442.561</v>
      </c>
      <c r="G318" s="8" t="s">
        <v>19</v>
      </c>
      <c r="H318" s="9">
        <v>280901.22100000002</v>
      </c>
      <c r="I318" s="8" t="s">
        <v>19</v>
      </c>
      <c r="J318" s="9">
        <v>585.81899999999996</v>
      </c>
      <c r="K318" s="8" t="s">
        <v>19</v>
      </c>
      <c r="L318" s="9">
        <v>2743574.7319999998</v>
      </c>
      <c r="M318" s="8" t="s">
        <v>19</v>
      </c>
      <c r="N318" s="9">
        <v>0</v>
      </c>
      <c r="O318" s="8" t="s">
        <v>19</v>
      </c>
      <c r="P318" s="8" t="s">
        <v>19</v>
      </c>
      <c r="Q318" s="8" t="s">
        <v>19</v>
      </c>
      <c r="R318" s="9">
        <v>2743574.7319999998</v>
      </c>
      <c r="S318" s="8" t="s">
        <v>19</v>
      </c>
    </row>
    <row r="319" spans="1:19">
      <c r="A319" s="2" t="s">
        <v>290</v>
      </c>
      <c r="B319" s="4">
        <v>7110.7860000000001</v>
      </c>
      <c r="C319" s="7" t="s">
        <v>19</v>
      </c>
      <c r="D319" s="4">
        <v>0</v>
      </c>
      <c r="E319" s="7" t="s">
        <v>19</v>
      </c>
      <c r="F319" s="4">
        <v>250.511</v>
      </c>
      <c r="G319" s="7" t="s">
        <v>19</v>
      </c>
      <c r="H319" s="4">
        <v>0</v>
      </c>
      <c r="I319" s="7" t="s">
        <v>19</v>
      </c>
      <c r="J319" s="4">
        <v>0</v>
      </c>
      <c r="K319" s="7" t="s">
        <v>19</v>
      </c>
      <c r="L319" s="4">
        <v>7361.2969999999996</v>
      </c>
      <c r="M319" s="7" t="s">
        <v>19</v>
      </c>
      <c r="N319" s="4">
        <v>0</v>
      </c>
      <c r="O319" s="7" t="s">
        <v>19</v>
      </c>
      <c r="P319" s="7" t="s">
        <v>19</v>
      </c>
      <c r="Q319" s="7" t="s">
        <v>19</v>
      </c>
      <c r="R319" s="4">
        <v>7361.2969999999996</v>
      </c>
      <c r="S319" s="7" t="s">
        <v>19</v>
      </c>
    </row>
    <row r="320" spans="1:19">
      <c r="A320" s="5" t="s">
        <v>291</v>
      </c>
      <c r="B320" s="9">
        <v>384324.25699999998</v>
      </c>
      <c r="C320" s="8" t="s">
        <v>19</v>
      </c>
      <c r="D320" s="9">
        <v>210.08799999999999</v>
      </c>
      <c r="E320" s="8" t="s">
        <v>19</v>
      </c>
      <c r="F320" s="9">
        <v>2070192.05</v>
      </c>
      <c r="G320" s="8" t="s">
        <v>19</v>
      </c>
      <c r="H320" s="9">
        <v>280901.22100000002</v>
      </c>
      <c r="I320" s="8" t="s">
        <v>19</v>
      </c>
      <c r="J320" s="9">
        <v>585.81899999999996</v>
      </c>
      <c r="K320" s="8" t="s">
        <v>19</v>
      </c>
      <c r="L320" s="9">
        <v>2736213.4350000001</v>
      </c>
      <c r="M320" s="8" t="s">
        <v>19</v>
      </c>
      <c r="N320" s="9">
        <v>0</v>
      </c>
      <c r="O320" s="8" t="s">
        <v>19</v>
      </c>
      <c r="P320" s="8" t="s">
        <v>19</v>
      </c>
      <c r="Q320" s="8" t="s">
        <v>19</v>
      </c>
      <c r="R320" s="9">
        <v>2736213.4350000001</v>
      </c>
      <c r="S320" s="8" t="s">
        <v>19</v>
      </c>
    </row>
    <row r="321" spans="1:19">
      <c r="A321" s="2" t="s">
        <v>292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7" t="s">
        <v>19</v>
      </c>
      <c r="Q321" s="7" t="s">
        <v>19</v>
      </c>
      <c r="R321" s="4">
        <v>0</v>
      </c>
      <c r="S321" s="4">
        <v>0</v>
      </c>
    </row>
    <row r="322" spans="1:19">
      <c r="A322" s="5" t="s">
        <v>293</v>
      </c>
      <c r="B322" s="9">
        <v>0</v>
      </c>
      <c r="C322" s="8" t="s">
        <v>19</v>
      </c>
      <c r="D322" s="9">
        <v>0</v>
      </c>
      <c r="E322" s="8" t="s">
        <v>19</v>
      </c>
      <c r="F322" s="9">
        <v>-1777344.156</v>
      </c>
      <c r="G322" s="8" t="s">
        <v>19</v>
      </c>
      <c r="H322" s="9">
        <v>0</v>
      </c>
      <c r="I322" s="8" t="s">
        <v>19</v>
      </c>
      <c r="J322" s="9">
        <v>0</v>
      </c>
      <c r="K322" s="8" t="s">
        <v>19</v>
      </c>
      <c r="L322" s="9">
        <v>-1777344.156</v>
      </c>
      <c r="M322" s="8" t="s">
        <v>19</v>
      </c>
      <c r="N322" s="9">
        <v>0</v>
      </c>
      <c r="O322" s="8" t="s">
        <v>19</v>
      </c>
      <c r="P322" s="8" t="s">
        <v>19</v>
      </c>
      <c r="Q322" s="8" t="s">
        <v>19</v>
      </c>
      <c r="R322" s="9">
        <v>-1777344.156</v>
      </c>
      <c r="S322" s="8" t="s">
        <v>19</v>
      </c>
    </row>
    <row r="323" spans="1:19">
      <c r="A323" s="2" t="s">
        <v>294</v>
      </c>
      <c r="B323" s="4">
        <v>0</v>
      </c>
      <c r="C323" s="7" t="s">
        <v>19</v>
      </c>
      <c r="D323" s="4">
        <v>0</v>
      </c>
      <c r="E323" s="7" t="s">
        <v>19</v>
      </c>
      <c r="F323" s="4">
        <v>-1777344.156</v>
      </c>
      <c r="G323" s="7" t="s">
        <v>19</v>
      </c>
      <c r="H323" s="4">
        <v>0</v>
      </c>
      <c r="I323" s="7" t="s">
        <v>19</v>
      </c>
      <c r="J323" s="4">
        <v>0</v>
      </c>
      <c r="K323" s="7" t="s">
        <v>19</v>
      </c>
      <c r="L323" s="4">
        <v>-1777344.156</v>
      </c>
      <c r="M323" s="7" t="s">
        <v>19</v>
      </c>
      <c r="N323" s="4">
        <v>0</v>
      </c>
      <c r="O323" s="7" t="s">
        <v>19</v>
      </c>
      <c r="P323" s="7" t="s">
        <v>19</v>
      </c>
      <c r="Q323" s="7" t="s">
        <v>19</v>
      </c>
      <c r="R323" s="4">
        <v>-1777344.156</v>
      </c>
      <c r="S323" s="7" t="s">
        <v>19</v>
      </c>
    </row>
    <row r="324" spans="1:19">
      <c r="A324" s="5" t="s">
        <v>295</v>
      </c>
      <c r="B324" s="9">
        <v>0</v>
      </c>
      <c r="C324" s="8" t="s">
        <v>19</v>
      </c>
      <c r="D324" s="9">
        <v>0</v>
      </c>
      <c r="E324" s="8" t="s">
        <v>19</v>
      </c>
      <c r="F324" s="9">
        <v>0</v>
      </c>
      <c r="G324" s="8" t="s">
        <v>19</v>
      </c>
      <c r="H324" s="9">
        <v>0</v>
      </c>
      <c r="I324" s="8" t="s">
        <v>19</v>
      </c>
      <c r="J324" s="9">
        <v>0</v>
      </c>
      <c r="K324" s="8" t="s">
        <v>19</v>
      </c>
      <c r="L324" s="9">
        <v>0</v>
      </c>
      <c r="M324" s="8" t="s">
        <v>19</v>
      </c>
      <c r="N324" s="9">
        <v>0</v>
      </c>
      <c r="O324" s="8" t="s">
        <v>19</v>
      </c>
      <c r="P324" s="8" t="s">
        <v>19</v>
      </c>
      <c r="Q324" s="8" t="s">
        <v>19</v>
      </c>
      <c r="R324" s="9">
        <v>0</v>
      </c>
      <c r="S324" s="8" t="s">
        <v>19</v>
      </c>
    </row>
    <row r="325" spans="1:19">
      <c r="A325" s="2" t="s">
        <v>296</v>
      </c>
      <c r="B325" s="4">
        <v>-6485.0519999999997</v>
      </c>
      <c r="C325" s="4">
        <v>0</v>
      </c>
      <c r="D325" s="4">
        <v>-7.8129999999999997</v>
      </c>
      <c r="E325" s="4">
        <v>0</v>
      </c>
      <c r="F325" s="4">
        <v>-1498.39</v>
      </c>
      <c r="G325" s="4">
        <v>0</v>
      </c>
      <c r="H325" s="4">
        <v>-470.20699999999999</v>
      </c>
      <c r="I325" s="4">
        <v>0</v>
      </c>
      <c r="J325" s="4">
        <v>-4.66</v>
      </c>
      <c r="K325" s="4">
        <v>0</v>
      </c>
      <c r="L325" s="4">
        <v>-8466.1219999999994</v>
      </c>
      <c r="M325" s="4">
        <v>0</v>
      </c>
      <c r="N325" s="4">
        <v>0</v>
      </c>
      <c r="O325" s="4">
        <v>0</v>
      </c>
      <c r="P325" s="7" t="s">
        <v>19</v>
      </c>
      <c r="Q325" s="7" t="s">
        <v>19</v>
      </c>
      <c r="R325" s="4">
        <v>-8466.1219999999994</v>
      </c>
      <c r="S325" s="4">
        <v>0</v>
      </c>
    </row>
    <row r="326" spans="1:19">
      <c r="A326" s="5" t="s">
        <v>289</v>
      </c>
      <c r="B326" s="9">
        <v>-6485.0519999999997</v>
      </c>
      <c r="C326" s="8" t="s">
        <v>19</v>
      </c>
      <c r="D326" s="9">
        <v>-7.8129999999999997</v>
      </c>
      <c r="E326" s="8" t="s">
        <v>19</v>
      </c>
      <c r="F326" s="9">
        <v>-1498.39</v>
      </c>
      <c r="G326" s="8" t="s">
        <v>19</v>
      </c>
      <c r="H326" s="9">
        <v>-470.20699999999999</v>
      </c>
      <c r="I326" s="8" t="s">
        <v>19</v>
      </c>
      <c r="J326" s="9">
        <v>-4.66</v>
      </c>
      <c r="K326" s="8" t="s">
        <v>19</v>
      </c>
      <c r="L326" s="9">
        <v>-8466.1219999999994</v>
      </c>
      <c r="M326" s="8" t="s">
        <v>19</v>
      </c>
      <c r="N326" s="9">
        <v>0</v>
      </c>
      <c r="O326" s="8" t="s">
        <v>19</v>
      </c>
      <c r="P326" s="8" t="s">
        <v>19</v>
      </c>
      <c r="Q326" s="8" t="s">
        <v>19</v>
      </c>
      <c r="R326" s="9">
        <v>-8466.1219999999994</v>
      </c>
      <c r="S326" s="8" t="s">
        <v>19</v>
      </c>
    </row>
    <row r="327" spans="1:19">
      <c r="A327" s="2" t="s">
        <v>290</v>
      </c>
      <c r="B327" s="4">
        <v>-6485.0519999999997</v>
      </c>
      <c r="C327" s="7" t="s">
        <v>19</v>
      </c>
      <c r="D327" s="4">
        <v>-7.8129999999999997</v>
      </c>
      <c r="E327" s="7" t="s">
        <v>19</v>
      </c>
      <c r="F327" s="4">
        <v>-1487.9849999999999</v>
      </c>
      <c r="G327" s="7" t="s">
        <v>19</v>
      </c>
      <c r="H327" s="4">
        <v>-470.20699999999999</v>
      </c>
      <c r="I327" s="7" t="s">
        <v>19</v>
      </c>
      <c r="J327" s="4">
        <v>-4.66</v>
      </c>
      <c r="K327" s="7" t="s">
        <v>19</v>
      </c>
      <c r="L327" s="4">
        <v>-8455.7170000000006</v>
      </c>
      <c r="M327" s="7" t="s">
        <v>19</v>
      </c>
      <c r="N327" s="4">
        <v>0</v>
      </c>
      <c r="O327" s="7" t="s">
        <v>19</v>
      </c>
      <c r="P327" s="7" t="s">
        <v>19</v>
      </c>
      <c r="Q327" s="7" t="s">
        <v>19</v>
      </c>
      <c r="R327" s="4">
        <v>-8455.7170000000006</v>
      </c>
      <c r="S327" s="7" t="s">
        <v>19</v>
      </c>
    </row>
    <row r="328" spans="1:19">
      <c r="A328" s="5" t="s">
        <v>291</v>
      </c>
      <c r="B328" s="9">
        <v>0</v>
      </c>
      <c r="C328" s="8" t="s">
        <v>19</v>
      </c>
      <c r="D328" s="9">
        <v>0</v>
      </c>
      <c r="E328" s="8" t="s">
        <v>19</v>
      </c>
      <c r="F328" s="9">
        <v>-10.404999999999999</v>
      </c>
      <c r="G328" s="8" t="s">
        <v>19</v>
      </c>
      <c r="H328" s="9">
        <v>0</v>
      </c>
      <c r="I328" s="8" t="s">
        <v>19</v>
      </c>
      <c r="J328" s="9">
        <v>0</v>
      </c>
      <c r="K328" s="8" t="s">
        <v>19</v>
      </c>
      <c r="L328" s="9">
        <v>-10.404999999999999</v>
      </c>
      <c r="M328" s="8" t="s">
        <v>19</v>
      </c>
      <c r="N328" s="9">
        <v>0</v>
      </c>
      <c r="O328" s="8" t="s">
        <v>19</v>
      </c>
      <c r="P328" s="8" t="s">
        <v>19</v>
      </c>
      <c r="Q328" s="8" t="s">
        <v>19</v>
      </c>
      <c r="R328" s="9">
        <v>-10.404999999999999</v>
      </c>
      <c r="S328" s="8" t="s">
        <v>19</v>
      </c>
    </row>
    <row r="329" spans="1:19">
      <c r="A329" s="2" t="s">
        <v>292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7" t="s">
        <v>19</v>
      </c>
      <c r="Q329" s="7" t="s">
        <v>19</v>
      </c>
      <c r="R329" s="4">
        <v>0</v>
      </c>
      <c r="S329" s="4">
        <v>0</v>
      </c>
    </row>
    <row r="330" spans="1:19">
      <c r="A330" s="5" t="s">
        <v>297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8" t="s">
        <v>19</v>
      </c>
      <c r="Q330" s="8" t="s">
        <v>19</v>
      </c>
      <c r="R330" s="9">
        <v>0</v>
      </c>
      <c r="S330" s="9">
        <v>0</v>
      </c>
    </row>
    <row r="331" spans="1:19">
      <c r="A331" s="2" t="s">
        <v>289</v>
      </c>
      <c r="B331" s="4">
        <v>0</v>
      </c>
      <c r="C331" s="7" t="s">
        <v>19</v>
      </c>
      <c r="D331" s="4">
        <v>0</v>
      </c>
      <c r="E331" s="7" t="s">
        <v>19</v>
      </c>
      <c r="F331" s="4">
        <v>0</v>
      </c>
      <c r="G331" s="7" t="s">
        <v>19</v>
      </c>
      <c r="H331" s="4">
        <v>0</v>
      </c>
      <c r="I331" s="7" t="s">
        <v>19</v>
      </c>
      <c r="J331" s="4">
        <v>0</v>
      </c>
      <c r="K331" s="7" t="s">
        <v>19</v>
      </c>
      <c r="L331" s="4">
        <v>0</v>
      </c>
      <c r="M331" s="7" t="s">
        <v>19</v>
      </c>
      <c r="N331" s="4">
        <v>0</v>
      </c>
      <c r="O331" s="7" t="s">
        <v>19</v>
      </c>
      <c r="P331" s="7" t="s">
        <v>19</v>
      </c>
      <c r="Q331" s="7" t="s">
        <v>19</v>
      </c>
      <c r="R331" s="4">
        <v>0</v>
      </c>
      <c r="S331" s="7" t="s">
        <v>19</v>
      </c>
    </row>
    <row r="332" spans="1:19">
      <c r="A332" s="5" t="s">
        <v>290</v>
      </c>
      <c r="B332" s="9">
        <v>0</v>
      </c>
      <c r="C332" s="8" t="s">
        <v>19</v>
      </c>
      <c r="D332" s="9">
        <v>0</v>
      </c>
      <c r="E332" s="8" t="s">
        <v>19</v>
      </c>
      <c r="F332" s="9">
        <v>0</v>
      </c>
      <c r="G332" s="8" t="s">
        <v>19</v>
      </c>
      <c r="H332" s="9">
        <v>0</v>
      </c>
      <c r="I332" s="8" t="s">
        <v>19</v>
      </c>
      <c r="J332" s="9">
        <v>0</v>
      </c>
      <c r="K332" s="8" t="s">
        <v>19</v>
      </c>
      <c r="L332" s="9">
        <v>0</v>
      </c>
      <c r="M332" s="8" t="s">
        <v>19</v>
      </c>
      <c r="N332" s="9">
        <v>0</v>
      </c>
      <c r="O332" s="8" t="s">
        <v>19</v>
      </c>
      <c r="P332" s="8" t="s">
        <v>19</v>
      </c>
      <c r="Q332" s="8" t="s">
        <v>19</v>
      </c>
      <c r="R332" s="9">
        <v>0</v>
      </c>
      <c r="S332" s="8" t="s">
        <v>19</v>
      </c>
    </row>
    <row r="333" spans="1:19">
      <c r="A333" s="2" t="s">
        <v>291</v>
      </c>
      <c r="B333" s="4">
        <v>0</v>
      </c>
      <c r="C333" s="7" t="s">
        <v>19</v>
      </c>
      <c r="D333" s="4">
        <v>0</v>
      </c>
      <c r="E333" s="7" t="s">
        <v>19</v>
      </c>
      <c r="F333" s="4">
        <v>0</v>
      </c>
      <c r="G333" s="7" t="s">
        <v>19</v>
      </c>
      <c r="H333" s="4">
        <v>0</v>
      </c>
      <c r="I333" s="7" t="s">
        <v>19</v>
      </c>
      <c r="J333" s="4">
        <v>0</v>
      </c>
      <c r="K333" s="7" t="s">
        <v>19</v>
      </c>
      <c r="L333" s="4">
        <v>0</v>
      </c>
      <c r="M333" s="7" t="s">
        <v>19</v>
      </c>
      <c r="N333" s="4">
        <v>0</v>
      </c>
      <c r="O333" s="7" t="s">
        <v>19</v>
      </c>
      <c r="P333" s="7" t="s">
        <v>19</v>
      </c>
      <c r="Q333" s="7" t="s">
        <v>19</v>
      </c>
      <c r="R333" s="4">
        <v>0</v>
      </c>
      <c r="S333" s="7" t="s">
        <v>19</v>
      </c>
    </row>
    <row r="334" spans="1:19">
      <c r="A334" s="5" t="s">
        <v>292</v>
      </c>
      <c r="B334" s="9">
        <v>0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8" t="s">
        <v>19</v>
      </c>
      <c r="Q334" s="8" t="s">
        <v>19</v>
      </c>
      <c r="R334" s="9">
        <v>0</v>
      </c>
      <c r="S334" s="9">
        <v>0</v>
      </c>
    </row>
    <row r="335" spans="1:19">
      <c r="A335" s="2" t="s">
        <v>298</v>
      </c>
      <c r="B335" s="4">
        <v>-10209.748</v>
      </c>
      <c r="C335" s="4">
        <v>406283.82900000003</v>
      </c>
      <c r="D335" s="4">
        <v>12945.962</v>
      </c>
      <c r="E335" s="4">
        <v>0</v>
      </c>
      <c r="F335" s="4">
        <v>217863.753</v>
      </c>
      <c r="G335" s="4">
        <v>0</v>
      </c>
      <c r="H335" s="4">
        <v>406281.75400000002</v>
      </c>
      <c r="I335" s="4">
        <v>0</v>
      </c>
      <c r="J335" s="4">
        <v>0</v>
      </c>
      <c r="K335" s="4">
        <v>0</v>
      </c>
      <c r="L335" s="4">
        <v>626881.72100000002</v>
      </c>
      <c r="M335" s="4">
        <v>406283.82900000003</v>
      </c>
      <c r="N335" s="4">
        <v>0</v>
      </c>
      <c r="O335" s="4">
        <v>0</v>
      </c>
      <c r="P335" s="7" t="s">
        <v>19</v>
      </c>
      <c r="Q335" s="7" t="s">
        <v>19</v>
      </c>
      <c r="R335" s="4">
        <v>626881.72100000002</v>
      </c>
      <c r="S335" s="4">
        <v>406283.82900000003</v>
      </c>
    </row>
    <row r="336" spans="1:19">
      <c r="A336" s="5" t="s">
        <v>289</v>
      </c>
      <c r="B336" s="9">
        <v>-10209.748</v>
      </c>
      <c r="C336" s="8" t="s">
        <v>19</v>
      </c>
      <c r="D336" s="9">
        <v>12945.962</v>
      </c>
      <c r="E336" s="8" t="s">
        <v>19</v>
      </c>
      <c r="F336" s="9">
        <v>217863.753</v>
      </c>
      <c r="G336" s="8" t="s">
        <v>19</v>
      </c>
      <c r="H336" s="9">
        <v>-2.0739999999999998</v>
      </c>
      <c r="I336" s="8" t="s">
        <v>19</v>
      </c>
      <c r="J336" s="9">
        <v>0</v>
      </c>
      <c r="K336" s="8" t="s">
        <v>19</v>
      </c>
      <c r="L336" s="9">
        <v>220597.89300000001</v>
      </c>
      <c r="M336" s="8" t="s">
        <v>19</v>
      </c>
      <c r="N336" s="9">
        <v>0</v>
      </c>
      <c r="O336" s="8" t="s">
        <v>19</v>
      </c>
      <c r="P336" s="8" t="s">
        <v>19</v>
      </c>
      <c r="Q336" s="8" t="s">
        <v>19</v>
      </c>
      <c r="R336" s="9">
        <v>220597.89300000001</v>
      </c>
      <c r="S336" s="8" t="s">
        <v>19</v>
      </c>
    </row>
    <row r="337" spans="1:19">
      <c r="A337" s="2" t="s">
        <v>290</v>
      </c>
      <c r="B337" s="4">
        <v>-10209.748</v>
      </c>
      <c r="C337" s="7" t="s">
        <v>19</v>
      </c>
      <c r="D337" s="4">
        <v>-10.407999999999999</v>
      </c>
      <c r="E337" s="7" t="s">
        <v>19</v>
      </c>
      <c r="F337" s="4">
        <v>188.62799999999999</v>
      </c>
      <c r="G337" s="7" t="s">
        <v>19</v>
      </c>
      <c r="H337" s="4">
        <v>-2.0739999999999998</v>
      </c>
      <c r="I337" s="7" t="s">
        <v>19</v>
      </c>
      <c r="J337" s="4">
        <v>0</v>
      </c>
      <c r="K337" s="7" t="s">
        <v>19</v>
      </c>
      <c r="L337" s="4">
        <v>-10033.602000000001</v>
      </c>
      <c r="M337" s="7" t="s">
        <v>19</v>
      </c>
      <c r="N337" s="4">
        <v>0</v>
      </c>
      <c r="O337" s="7" t="s">
        <v>19</v>
      </c>
      <c r="P337" s="7" t="s">
        <v>19</v>
      </c>
      <c r="Q337" s="7" t="s">
        <v>19</v>
      </c>
      <c r="R337" s="4">
        <v>-10033.602000000001</v>
      </c>
      <c r="S337" s="7" t="s">
        <v>19</v>
      </c>
    </row>
    <row r="338" spans="1:19">
      <c r="A338" s="5" t="s">
        <v>291</v>
      </c>
      <c r="B338" s="9">
        <v>0</v>
      </c>
      <c r="C338" s="8" t="s">
        <v>19</v>
      </c>
      <c r="D338" s="9">
        <v>12956.37</v>
      </c>
      <c r="E338" s="8" t="s">
        <v>19</v>
      </c>
      <c r="F338" s="9">
        <v>217675.125</v>
      </c>
      <c r="G338" s="8" t="s">
        <v>19</v>
      </c>
      <c r="H338" s="9">
        <v>0</v>
      </c>
      <c r="I338" s="8" t="s">
        <v>19</v>
      </c>
      <c r="J338" s="9">
        <v>0</v>
      </c>
      <c r="K338" s="8" t="s">
        <v>19</v>
      </c>
      <c r="L338" s="9">
        <v>230631.495</v>
      </c>
      <c r="M338" s="8" t="s">
        <v>19</v>
      </c>
      <c r="N338" s="9">
        <v>0</v>
      </c>
      <c r="O338" s="8" t="s">
        <v>19</v>
      </c>
      <c r="P338" s="8" t="s">
        <v>19</v>
      </c>
      <c r="Q338" s="8" t="s">
        <v>19</v>
      </c>
      <c r="R338" s="9">
        <v>230631.495</v>
      </c>
      <c r="S338" s="8" t="s">
        <v>19</v>
      </c>
    </row>
    <row r="339" spans="1:19">
      <c r="A339" s="2" t="s">
        <v>292</v>
      </c>
      <c r="B339" s="4">
        <v>0</v>
      </c>
      <c r="C339" s="4">
        <v>406283.82900000003</v>
      </c>
      <c r="D339" s="4">
        <v>0</v>
      </c>
      <c r="E339" s="4">
        <v>0</v>
      </c>
      <c r="F339" s="4">
        <v>0</v>
      </c>
      <c r="G339" s="4">
        <v>0</v>
      </c>
      <c r="H339" s="4">
        <v>406283.82799999998</v>
      </c>
      <c r="I339" s="4">
        <v>0</v>
      </c>
      <c r="J339" s="4">
        <v>0</v>
      </c>
      <c r="K339" s="4">
        <v>0</v>
      </c>
      <c r="L339" s="4">
        <v>406283.82799999998</v>
      </c>
      <c r="M339" s="4">
        <v>406283.82900000003</v>
      </c>
      <c r="N339" s="4">
        <v>0</v>
      </c>
      <c r="O339" s="4">
        <v>0</v>
      </c>
      <c r="P339" s="7" t="s">
        <v>19</v>
      </c>
      <c r="Q339" s="7" t="s">
        <v>19</v>
      </c>
      <c r="R339" s="4">
        <v>406283.82799999998</v>
      </c>
      <c r="S339" s="4">
        <v>406283.82900000003</v>
      </c>
    </row>
    <row r="340" spans="1:19">
      <c r="A340" s="5" t="s">
        <v>299</v>
      </c>
      <c r="B340" s="9">
        <v>0</v>
      </c>
      <c r="C340" s="9">
        <v>0</v>
      </c>
      <c r="D340" s="9">
        <v>0</v>
      </c>
      <c r="E340" s="9">
        <v>0</v>
      </c>
      <c r="F340" s="9">
        <v>-3.1560000000000001</v>
      </c>
      <c r="G340" s="9">
        <v>0</v>
      </c>
      <c r="H340" s="9">
        <v>10.878</v>
      </c>
      <c r="I340" s="9">
        <v>0</v>
      </c>
      <c r="J340" s="9">
        <v>0</v>
      </c>
      <c r="K340" s="9">
        <v>0</v>
      </c>
      <c r="L340" s="9">
        <v>7.7220000000000004</v>
      </c>
      <c r="M340" s="9">
        <v>0</v>
      </c>
      <c r="N340" s="9">
        <v>0</v>
      </c>
      <c r="O340" s="9">
        <v>0</v>
      </c>
      <c r="P340" s="8" t="s">
        <v>19</v>
      </c>
      <c r="Q340" s="8" t="s">
        <v>19</v>
      </c>
      <c r="R340" s="9">
        <v>7.7220000000000004</v>
      </c>
      <c r="S340" s="9">
        <v>0</v>
      </c>
    </row>
    <row r="341" spans="1:19">
      <c r="A341" s="2" t="s">
        <v>300</v>
      </c>
      <c r="B341" s="4">
        <v>0</v>
      </c>
      <c r="C341" s="4">
        <v>0</v>
      </c>
      <c r="D341" s="4">
        <v>0</v>
      </c>
      <c r="E341" s="4">
        <v>0</v>
      </c>
      <c r="F341" s="4">
        <v>-3.1560000000000001</v>
      </c>
      <c r="G341" s="4">
        <v>0</v>
      </c>
      <c r="H341" s="4">
        <v>10.878</v>
      </c>
      <c r="I341" s="4">
        <v>0</v>
      </c>
      <c r="J341" s="4">
        <v>0</v>
      </c>
      <c r="K341" s="4">
        <v>0</v>
      </c>
      <c r="L341" s="4">
        <v>7.7220000000000004</v>
      </c>
      <c r="M341" s="4">
        <v>0</v>
      </c>
      <c r="N341" s="4">
        <v>0</v>
      </c>
      <c r="O341" s="4">
        <v>0</v>
      </c>
      <c r="P341" s="7" t="s">
        <v>19</v>
      </c>
      <c r="Q341" s="7" t="s">
        <v>19</v>
      </c>
      <c r="R341" s="4">
        <v>7.7220000000000004</v>
      </c>
      <c r="S341" s="4">
        <v>0</v>
      </c>
    </row>
    <row r="342" spans="1:19">
      <c r="A342" s="5" t="s">
        <v>168</v>
      </c>
      <c r="B342" s="9">
        <v>0</v>
      </c>
      <c r="C342" s="8" t="s">
        <v>19</v>
      </c>
      <c r="D342" s="9">
        <v>0</v>
      </c>
      <c r="E342" s="8" t="s">
        <v>19</v>
      </c>
      <c r="F342" s="9">
        <v>-3.1560000000000001</v>
      </c>
      <c r="G342" s="8" t="s">
        <v>19</v>
      </c>
      <c r="H342" s="9">
        <v>10.878</v>
      </c>
      <c r="I342" s="8" t="s">
        <v>19</v>
      </c>
      <c r="J342" s="9">
        <v>0</v>
      </c>
      <c r="K342" s="8" t="s">
        <v>19</v>
      </c>
      <c r="L342" s="9">
        <v>7.7220000000000004</v>
      </c>
      <c r="M342" s="8" t="s">
        <v>19</v>
      </c>
      <c r="N342" s="9">
        <v>0</v>
      </c>
      <c r="O342" s="8" t="s">
        <v>19</v>
      </c>
      <c r="P342" s="8" t="s">
        <v>19</v>
      </c>
      <c r="Q342" s="8" t="s">
        <v>19</v>
      </c>
      <c r="R342" s="9">
        <v>7.7220000000000004</v>
      </c>
      <c r="S342" s="8" t="s">
        <v>19</v>
      </c>
    </row>
    <row r="343" spans="1:19">
      <c r="A343" s="2" t="s">
        <v>169</v>
      </c>
      <c r="B343" s="4">
        <v>0</v>
      </c>
      <c r="C343" s="7" t="s">
        <v>19</v>
      </c>
      <c r="D343" s="4">
        <v>0</v>
      </c>
      <c r="E343" s="7" t="s">
        <v>19</v>
      </c>
      <c r="F343" s="4">
        <v>0</v>
      </c>
      <c r="G343" s="7" t="s">
        <v>19</v>
      </c>
      <c r="H343" s="4">
        <v>0</v>
      </c>
      <c r="I343" s="7" t="s">
        <v>19</v>
      </c>
      <c r="J343" s="4">
        <v>0</v>
      </c>
      <c r="K343" s="7" t="s">
        <v>19</v>
      </c>
      <c r="L343" s="4">
        <v>0</v>
      </c>
      <c r="M343" s="7" t="s">
        <v>19</v>
      </c>
      <c r="N343" s="4">
        <v>0</v>
      </c>
      <c r="O343" s="7" t="s">
        <v>19</v>
      </c>
      <c r="P343" s="7" t="s">
        <v>19</v>
      </c>
      <c r="Q343" s="7" t="s">
        <v>19</v>
      </c>
      <c r="R343" s="4">
        <v>0</v>
      </c>
      <c r="S343" s="7" t="s">
        <v>19</v>
      </c>
    </row>
    <row r="344" spans="1:19">
      <c r="A344" s="5" t="s">
        <v>205</v>
      </c>
      <c r="B344" s="9">
        <v>0</v>
      </c>
      <c r="C344" s="8" t="s">
        <v>19</v>
      </c>
      <c r="D344" s="9">
        <v>0</v>
      </c>
      <c r="E344" s="8" t="s">
        <v>19</v>
      </c>
      <c r="F344" s="9">
        <v>-3.1560000000000001</v>
      </c>
      <c r="G344" s="8" t="s">
        <v>19</v>
      </c>
      <c r="H344" s="9">
        <v>10.878</v>
      </c>
      <c r="I344" s="8" t="s">
        <v>19</v>
      </c>
      <c r="J344" s="9">
        <v>0</v>
      </c>
      <c r="K344" s="8" t="s">
        <v>19</v>
      </c>
      <c r="L344" s="9">
        <v>7.7220000000000004</v>
      </c>
      <c r="M344" s="8" t="s">
        <v>19</v>
      </c>
      <c r="N344" s="9">
        <v>0</v>
      </c>
      <c r="O344" s="8" t="s">
        <v>19</v>
      </c>
      <c r="P344" s="8" t="s">
        <v>19</v>
      </c>
      <c r="Q344" s="8" t="s">
        <v>19</v>
      </c>
      <c r="R344" s="9">
        <v>7.7220000000000004</v>
      </c>
      <c r="S344" s="8" t="s">
        <v>19</v>
      </c>
    </row>
    <row r="345" spans="1:19">
      <c r="A345" s="2" t="s">
        <v>301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7" t="s">
        <v>19</v>
      </c>
      <c r="Q345" s="7" t="s">
        <v>19</v>
      </c>
      <c r="R345" s="4">
        <v>0</v>
      </c>
      <c r="S345" s="4">
        <v>0</v>
      </c>
    </row>
    <row r="346" spans="1:19">
      <c r="A346" s="5" t="s">
        <v>302</v>
      </c>
      <c r="B346" s="9">
        <v>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8" t="s">
        <v>19</v>
      </c>
      <c r="Q346" s="8" t="s">
        <v>19</v>
      </c>
      <c r="R346" s="9">
        <v>0</v>
      </c>
      <c r="S346" s="9">
        <v>0</v>
      </c>
    </row>
    <row r="347" spans="1:19">
      <c r="A347" s="2" t="s">
        <v>168</v>
      </c>
      <c r="B347" s="4">
        <v>0</v>
      </c>
      <c r="C347" s="7" t="s">
        <v>19</v>
      </c>
      <c r="D347" s="4">
        <v>0</v>
      </c>
      <c r="E347" s="7" t="s">
        <v>19</v>
      </c>
      <c r="F347" s="4">
        <v>0</v>
      </c>
      <c r="G347" s="7" t="s">
        <v>19</v>
      </c>
      <c r="H347" s="4">
        <v>0</v>
      </c>
      <c r="I347" s="7" t="s">
        <v>19</v>
      </c>
      <c r="J347" s="4">
        <v>0</v>
      </c>
      <c r="K347" s="7" t="s">
        <v>19</v>
      </c>
      <c r="L347" s="4">
        <v>0</v>
      </c>
      <c r="M347" s="7" t="s">
        <v>19</v>
      </c>
      <c r="N347" s="4">
        <v>0</v>
      </c>
      <c r="O347" s="7" t="s">
        <v>19</v>
      </c>
      <c r="P347" s="7" t="s">
        <v>19</v>
      </c>
      <c r="Q347" s="7" t="s">
        <v>19</v>
      </c>
      <c r="R347" s="4">
        <v>0</v>
      </c>
      <c r="S347" s="7" t="s">
        <v>19</v>
      </c>
    </row>
    <row r="348" spans="1:19">
      <c r="A348" s="5" t="s">
        <v>169</v>
      </c>
      <c r="B348" s="9">
        <v>0</v>
      </c>
      <c r="C348" s="8" t="s">
        <v>19</v>
      </c>
      <c r="D348" s="9">
        <v>0</v>
      </c>
      <c r="E348" s="8" t="s">
        <v>19</v>
      </c>
      <c r="F348" s="9">
        <v>0</v>
      </c>
      <c r="G348" s="8" t="s">
        <v>19</v>
      </c>
      <c r="H348" s="9">
        <v>0</v>
      </c>
      <c r="I348" s="8" t="s">
        <v>19</v>
      </c>
      <c r="J348" s="9">
        <v>0</v>
      </c>
      <c r="K348" s="8" t="s">
        <v>19</v>
      </c>
      <c r="L348" s="9">
        <v>0</v>
      </c>
      <c r="M348" s="8" t="s">
        <v>19</v>
      </c>
      <c r="N348" s="9">
        <v>0</v>
      </c>
      <c r="O348" s="8" t="s">
        <v>19</v>
      </c>
      <c r="P348" s="8" t="s">
        <v>19</v>
      </c>
      <c r="Q348" s="8" t="s">
        <v>19</v>
      </c>
      <c r="R348" s="9">
        <v>0</v>
      </c>
      <c r="S348" s="8" t="s">
        <v>19</v>
      </c>
    </row>
    <row r="349" spans="1:19">
      <c r="A349" s="2" t="s">
        <v>205</v>
      </c>
      <c r="B349" s="4">
        <v>0</v>
      </c>
      <c r="C349" s="7" t="s">
        <v>19</v>
      </c>
      <c r="D349" s="4">
        <v>0</v>
      </c>
      <c r="E349" s="7" t="s">
        <v>19</v>
      </c>
      <c r="F349" s="4">
        <v>0</v>
      </c>
      <c r="G349" s="7" t="s">
        <v>19</v>
      </c>
      <c r="H349" s="4">
        <v>0</v>
      </c>
      <c r="I349" s="7" t="s">
        <v>19</v>
      </c>
      <c r="J349" s="4">
        <v>0</v>
      </c>
      <c r="K349" s="7" t="s">
        <v>19</v>
      </c>
      <c r="L349" s="4">
        <v>0</v>
      </c>
      <c r="M349" s="7" t="s">
        <v>19</v>
      </c>
      <c r="N349" s="4">
        <v>0</v>
      </c>
      <c r="O349" s="7" t="s">
        <v>19</v>
      </c>
      <c r="P349" s="7" t="s">
        <v>19</v>
      </c>
      <c r="Q349" s="7" t="s">
        <v>19</v>
      </c>
      <c r="R349" s="4">
        <v>0</v>
      </c>
      <c r="S349" s="7" t="s">
        <v>19</v>
      </c>
    </row>
    <row r="350" spans="1:19">
      <c r="A350" s="5" t="s">
        <v>301</v>
      </c>
      <c r="B350" s="9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8" t="s">
        <v>19</v>
      </c>
      <c r="Q350" s="8" t="s">
        <v>19</v>
      </c>
      <c r="R350" s="9">
        <v>0</v>
      </c>
      <c r="S350" s="9">
        <v>0</v>
      </c>
    </row>
    <row r="351" spans="1:19">
      <c r="A351" s="2" t="s">
        <v>303</v>
      </c>
      <c r="B351" s="4">
        <v>374740.24300000002</v>
      </c>
      <c r="C351" s="4">
        <v>406283.82900000003</v>
      </c>
      <c r="D351" s="4">
        <v>13148.236999999999</v>
      </c>
      <c r="E351" s="4">
        <v>0</v>
      </c>
      <c r="F351" s="4">
        <v>509460.61200000002</v>
      </c>
      <c r="G351" s="4">
        <v>0</v>
      </c>
      <c r="H351" s="4">
        <v>686723.64599999995</v>
      </c>
      <c r="I351" s="4">
        <v>0</v>
      </c>
      <c r="J351" s="4">
        <v>581.15899999999999</v>
      </c>
      <c r="K351" s="4">
        <v>0</v>
      </c>
      <c r="L351" s="4">
        <v>1584653.8970000001</v>
      </c>
      <c r="M351" s="4">
        <v>406283.82900000003</v>
      </c>
      <c r="N351" s="4">
        <v>0</v>
      </c>
      <c r="O351" s="4">
        <v>0</v>
      </c>
      <c r="P351" s="7" t="s">
        <v>19</v>
      </c>
      <c r="Q351" s="7" t="s">
        <v>19</v>
      </c>
      <c r="R351" s="4">
        <v>1584653.8970000001</v>
      </c>
      <c r="S351" s="4">
        <v>406283.82900000003</v>
      </c>
    </row>
    <row r="352" spans="1:19">
      <c r="A352" s="5" t="s">
        <v>304</v>
      </c>
      <c r="B352" s="9">
        <v>374740.24300000002</v>
      </c>
      <c r="C352" s="8" t="s">
        <v>19</v>
      </c>
      <c r="D352" s="9">
        <v>13148.236999999999</v>
      </c>
      <c r="E352" s="8" t="s">
        <v>19</v>
      </c>
      <c r="F352" s="9">
        <v>509460.61200000002</v>
      </c>
      <c r="G352" s="8" t="s">
        <v>19</v>
      </c>
      <c r="H352" s="9">
        <v>280439.81800000003</v>
      </c>
      <c r="I352" s="8" t="s">
        <v>19</v>
      </c>
      <c r="J352" s="9">
        <v>581.15899999999999</v>
      </c>
      <c r="K352" s="8" t="s">
        <v>19</v>
      </c>
      <c r="L352" s="9">
        <v>1178370.0689999999</v>
      </c>
      <c r="M352" s="8" t="s">
        <v>19</v>
      </c>
      <c r="N352" s="9">
        <v>0</v>
      </c>
      <c r="O352" s="8" t="s">
        <v>19</v>
      </c>
      <c r="P352" s="8" t="s">
        <v>19</v>
      </c>
      <c r="Q352" s="8" t="s">
        <v>19</v>
      </c>
      <c r="R352" s="9">
        <v>1178370.0689999999</v>
      </c>
      <c r="S352" s="8" t="s">
        <v>19</v>
      </c>
    </row>
    <row r="353" spans="1:19">
      <c r="A353" s="2" t="s">
        <v>290</v>
      </c>
      <c r="B353" s="4">
        <v>-9584.0139999999992</v>
      </c>
      <c r="C353" s="7" t="s">
        <v>19</v>
      </c>
      <c r="D353" s="4">
        <v>-18.221</v>
      </c>
      <c r="E353" s="7" t="s">
        <v>19</v>
      </c>
      <c r="F353" s="4">
        <v>-1048.846</v>
      </c>
      <c r="G353" s="7" t="s">
        <v>19</v>
      </c>
      <c r="H353" s="4">
        <v>-472.28100000000001</v>
      </c>
      <c r="I353" s="7" t="s">
        <v>19</v>
      </c>
      <c r="J353" s="4">
        <v>-4.66</v>
      </c>
      <c r="K353" s="7" t="s">
        <v>19</v>
      </c>
      <c r="L353" s="4">
        <v>-11128.022000000001</v>
      </c>
      <c r="M353" s="7" t="s">
        <v>19</v>
      </c>
      <c r="N353" s="4">
        <v>0</v>
      </c>
      <c r="O353" s="7" t="s">
        <v>19</v>
      </c>
      <c r="P353" s="7" t="s">
        <v>19</v>
      </c>
      <c r="Q353" s="7" t="s">
        <v>19</v>
      </c>
      <c r="R353" s="4">
        <v>-11128.022000000001</v>
      </c>
      <c r="S353" s="7" t="s">
        <v>19</v>
      </c>
    </row>
    <row r="354" spans="1:19">
      <c r="A354" s="5" t="s">
        <v>291</v>
      </c>
      <c r="B354" s="9">
        <v>384324.25699999998</v>
      </c>
      <c r="C354" s="8" t="s">
        <v>19</v>
      </c>
      <c r="D354" s="9">
        <v>13166.458000000001</v>
      </c>
      <c r="E354" s="8" t="s">
        <v>19</v>
      </c>
      <c r="F354" s="9">
        <v>510509.45799999998</v>
      </c>
      <c r="G354" s="8" t="s">
        <v>19</v>
      </c>
      <c r="H354" s="9">
        <v>280912.09899999999</v>
      </c>
      <c r="I354" s="8" t="s">
        <v>19</v>
      </c>
      <c r="J354" s="9">
        <v>585.81899999999996</v>
      </c>
      <c r="K354" s="8" t="s">
        <v>19</v>
      </c>
      <c r="L354" s="9">
        <v>1189498.091</v>
      </c>
      <c r="M354" s="8" t="s">
        <v>19</v>
      </c>
      <c r="N354" s="9">
        <v>0</v>
      </c>
      <c r="O354" s="8" t="s">
        <v>19</v>
      </c>
      <c r="P354" s="8" t="s">
        <v>19</v>
      </c>
      <c r="Q354" s="8" t="s">
        <v>19</v>
      </c>
      <c r="R354" s="9">
        <v>1189498.091</v>
      </c>
      <c r="S354" s="8" t="s">
        <v>19</v>
      </c>
    </row>
    <row r="355" spans="1:19">
      <c r="A355" s="2" t="s">
        <v>292</v>
      </c>
      <c r="B355" s="4">
        <v>0</v>
      </c>
      <c r="C355" s="4">
        <v>406283.82900000003</v>
      </c>
      <c r="D355" s="4">
        <v>0</v>
      </c>
      <c r="E355" s="4">
        <v>0</v>
      </c>
      <c r="F355" s="4">
        <v>0</v>
      </c>
      <c r="G355" s="4">
        <v>0</v>
      </c>
      <c r="H355" s="4">
        <v>406283.82799999998</v>
      </c>
      <c r="I355" s="4">
        <v>0</v>
      </c>
      <c r="J355" s="4">
        <v>0</v>
      </c>
      <c r="K355" s="4">
        <v>0</v>
      </c>
      <c r="L355" s="4">
        <v>406283.82799999998</v>
      </c>
      <c r="M355" s="4">
        <v>406283.82900000003</v>
      </c>
      <c r="N355" s="4">
        <v>0</v>
      </c>
      <c r="O355" s="4">
        <v>0</v>
      </c>
      <c r="P355" s="7" t="s">
        <v>19</v>
      </c>
      <c r="Q355" s="7" t="s">
        <v>19</v>
      </c>
      <c r="R355" s="4">
        <v>406283.82799999998</v>
      </c>
      <c r="S355" s="4">
        <v>406283.82900000003</v>
      </c>
    </row>
    <row r="356" spans="1:19">
      <c r="A356" s="5" t="s">
        <v>305</v>
      </c>
      <c r="B356" s="8" t="s">
        <v>19</v>
      </c>
      <c r="C356" s="9">
        <v>-31543.585999999999</v>
      </c>
      <c r="D356" s="8" t="s">
        <v>19</v>
      </c>
      <c r="E356" s="9">
        <v>13148.236999999999</v>
      </c>
      <c r="F356" s="8" t="s">
        <v>19</v>
      </c>
      <c r="G356" s="9">
        <v>509460.61200000002</v>
      </c>
      <c r="H356" s="8" t="s">
        <v>19</v>
      </c>
      <c r="I356" s="9">
        <v>686723.64599999995</v>
      </c>
      <c r="J356" s="8" t="s">
        <v>19</v>
      </c>
      <c r="K356" s="9">
        <v>581.15899999999999</v>
      </c>
      <c r="L356" s="8" t="s">
        <v>19</v>
      </c>
      <c r="M356" s="9">
        <v>1178370.068</v>
      </c>
      <c r="N356" s="8" t="s">
        <v>19</v>
      </c>
      <c r="O356" s="9">
        <v>0</v>
      </c>
      <c r="P356" s="8" t="s">
        <v>19</v>
      </c>
      <c r="Q356" s="8" t="s">
        <v>19</v>
      </c>
      <c r="R356" s="8" t="s">
        <v>19</v>
      </c>
      <c r="S356" s="9">
        <v>1178370.068</v>
      </c>
    </row>
    <row r="357" spans="1:19">
      <c r="A357" s="2" t="s">
        <v>306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>
      <c r="A358" s="5" t="s">
        <v>307</v>
      </c>
      <c r="B358" s="9">
        <v>-332090.44</v>
      </c>
      <c r="C358" s="9">
        <v>-304110.82</v>
      </c>
      <c r="D358" s="9">
        <v>-94752.67</v>
      </c>
      <c r="E358" s="9">
        <v>-31200.45</v>
      </c>
      <c r="F358" s="9">
        <v>-819107.80799999996</v>
      </c>
      <c r="G358" s="9">
        <v>-38172.387999999999</v>
      </c>
      <c r="H358" s="9">
        <v>-134807.99299999999</v>
      </c>
      <c r="I358" s="9">
        <v>39.012999999999998</v>
      </c>
      <c r="J358" s="9">
        <v>-7691.85</v>
      </c>
      <c r="K358" s="9">
        <v>0</v>
      </c>
      <c r="L358" s="9">
        <v>-1388450.7609999999</v>
      </c>
      <c r="M358" s="9">
        <v>-373444.64500000002</v>
      </c>
      <c r="N358" s="9">
        <v>-113002.84600000001</v>
      </c>
      <c r="O358" s="9">
        <v>-93469.092000000004</v>
      </c>
      <c r="P358" s="8" t="s">
        <v>19</v>
      </c>
      <c r="Q358" s="8" t="s">
        <v>19</v>
      </c>
      <c r="R358" s="9">
        <v>-1501453.6070000001</v>
      </c>
      <c r="S358" s="9">
        <v>-466913.73700000002</v>
      </c>
    </row>
    <row r="359" spans="1:19">
      <c r="A359" s="2" t="s">
        <v>168</v>
      </c>
      <c r="B359" s="4">
        <v>-240043.28899999999</v>
      </c>
      <c r="C359" s="7" t="s">
        <v>19</v>
      </c>
      <c r="D359" s="4">
        <v>-6453.8879999999999</v>
      </c>
      <c r="E359" s="7" t="s">
        <v>19</v>
      </c>
      <c r="F359" s="4">
        <v>-819404.17799999996</v>
      </c>
      <c r="G359" s="7" t="s">
        <v>19</v>
      </c>
      <c r="H359" s="4">
        <v>39053.337</v>
      </c>
      <c r="I359" s="7" t="s">
        <v>19</v>
      </c>
      <c r="J359" s="4">
        <v>-7691.85</v>
      </c>
      <c r="K359" s="7" t="s">
        <v>19</v>
      </c>
      <c r="L359" s="4">
        <v>-1034539.868</v>
      </c>
      <c r="M359" s="7" t="s">
        <v>19</v>
      </c>
      <c r="N359" s="4">
        <v>0</v>
      </c>
      <c r="O359" s="7" t="s">
        <v>19</v>
      </c>
      <c r="P359" s="7" t="s">
        <v>19</v>
      </c>
      <c r="Q359" s="7" t="s">
        <v>19</v>
      </c>
      <c r="R359" s="4">
        <v>-1034539.868</v>
      </c>
      <c r="S359" s="7" t="s">
        <v>19</v>
      </c>
    </row>
    <row r="360" spans="1:19">
      <c r="A360" s="5" t="s">
        <v>169</v>
      </c>
      <c r="B360" s="9">
        <v>-390043.56199999998</v>
      </c>
      <c r="C360" s="8" t="s">
        <v>19</v>
      </c>
      <c r="D360" s="9">
        <v>-6568.1530000000002</v>
      </c>
      <c r="E360" s="8" t="s">
        <v>19</v>
      </c>
      <c r="F360" s="9">
        <v>-58675.976999999999</v>
      </c>
      <c r="G360" s="8" t="s">
        <v>19</v>
      </c>
      <c r="H360" s="9">
        <v>-14675.630999999999</v>
      </c>
      <c r="I360" s="8" t="s">
        <v>19</v>
      </c>
      <c r="J360" s="9">
        <v>-7875.7280000000001</v>
      </c>
      <c r="K360" s="8" t="s">
        <v>19</v>
      </c>
      <c r="L360" s="9">
        <v>-477839.05099999998</v>
      </c>
      <c r="M360" s="8" t="s">
        <v>19</v>
      </c>
      <c r="N360" s="9">
        <v>0</v>
      </c>
      <c r="O360" s="8" t="s">
        <v>19</v>
      </c>
      <c r="P360" s="8" t="s">
        <v>19</v>
      </c>
      <c r="Q360" s="8" t="s">
        <v>19</v>
      </c>
      <c r="R360" s="9">
        <v>-477839.05099999998</v>
      </c>
      <c r="S360" s="8" t="s">
        <v>19</v>
      </c>
    </row>
    <row r="361" spans="1:19">
      <c r="A361" s="2" t="s">
        <v>205</v>
      </c>
      <c r="B361" s="4">
        <v>150000.27299999999</v>
      </c>
      <c r="C361" s="7" t="s">
        <v>19</v>
      </c>
      <c r="D361" s="4">
        <v>114.265</v>
      </c>
      <c r="E361" s="7" t="s">
        <v>19</v>
      </c>
      <c r="F361" s="4">
        <v>-760728.201</v>
      </c>
      <c r="G361" s="7" t="s">
        <v>19</v>
      </c>
      <c r="H361" s="4">
        <v>53728.968000000001</v>
      </c>
      <c r="I361" s="7" t="s">
        <v>19</v>
      </c>
      <c r="J361" s="4">
        <v>183.87799999999999</v>
      </c>
      <c r="K361" s="7" t="s">
        <v>19</v>
      </c>
      <c r="L361" s="4">
        <v>-556700.81700000004</v>
      </c>
      <c r="M361" s="7" t="s">
        <v>19</v>
      </c>
      <c r="N361" s="4">
        <v>0</v>
      </c>
      <c r="O361" s="7" t="s">
        <v>19</v>
      </c>
      <c r="P361" s="7" t="s">
        <v>19</v>
      </c>
      <c r="Q361" s="7" t="s">
        <v>19</v>
      </c>
      <c r="R361" s="4">
        <v>-556700.81700000004</v>
      </c>
      <c r="S361" s="7" t="s">
        <v>19</v>
      </c>
    </row>
    <row r="362" spans="1:19">
      <c r="A362" s="5" t="s">
        <v>301</v>
      </c>
      <c r="B362" s="9">
        <v>-92047.150999999998</v>
      </c>
      <c r="C362" s="9">
        <v>-304110.82</v>
      </c>
      <c r="D362" s="9">
        <v>-88298.782000000007</v>
      </c>
      <c r="E362" s="9">
        <v>-31200.45</v>
      </c>
      <c r="F362" s="9">
        <v>296.37</v>
      </c>
      <c r="G362" s="9">
        <v>-38172.387999999999</v>
      </c>
      <c r="H362" s="9">
        <v>-173861.33</v>
      </c>
      <c r="I362" s="9">
        <v>39.012999999999998</v>
      </c>
      <c r="J362" s="9">
        <v>0</v>
      </c>
      <c r="K362" s="9">
        <v>0</v>
      </c>
      <c r="L362" s="9">
        <v>-353910.89299999998</v>
      </c>
      <c r="M362" s="9">
        <v>-373444.64500000002</v>
      </c>
      <c r="N362" s="9">
        <v>-113002.84600000001</v>
      </c>
      <c r="O362" s="9">
        <v>-93469.092000000004</v>
      </c>
      <c r="P362" s="8" t="s">
        <v>19</v>
      </c>
      <c r="Q362" s="8" t="s">
        <v>19</v>
      </c>
      <c r="R362" s="9">
        <v>-466913.739</v>
      </c>
      <c r="S362" s="9">
        <v>-466913.73700000002</v>
      </c>
    </row>
    <row r="363" spans="1:19">
      <c r="A363" s="2" t="s">
        <v>308</v>
      </c>
      <c r="B363" s="7" t="s">
        <v>19</v>
      </c>
      <c r="C363" s="4">
        <v>-27979.62</v>
      </c>
      <c r="D363" s="7" t="s">
        <v>19</v>
      </c>
      <c r="E363" s="4">
        <v>-63552.22</v>
      </c>
      <c r="F363" s="7" t="s">
        <v>19</v>
      </c>
      <c r="G363" s="4">
        <v>-780935.42</v>
      </c>
      <c r="H363" s="7" t="s">
        <v>19</v>
      </c>
      <c r="I363" s="4">
        <v>-134847.00599999999</v>
      </c>
      <c r="J363" s="7" t="s">
        <v>19</v>
      </c>
      <c r="K363" s="4">
        <v>-7691.85</v>
      </c>
      <c r="L363" s="7" t="s">
        <v>19</v>
      </c>
      <c r="M363" s="4">
        <v>-1015006.116</v>
      </c>
      <c r="N363" s="7" t="s">
        <v>19</v>
      </c>
      <c r="O363" s="4">
        <v>-19533.754000000001</v>
      </c>
      <c r="P363" s="7" t="s">
        <v>19</v>
      </c>
      <c r="Q363" s="7" t="s">
        <v>19</v>
      </c>
      <c r="R363" s="7" t="s">
        <v>19</v>
      </c>
      <c r="S363" s="4">
        <v>-1034539.87</v>
      </c>
    </row>
    <row r="364" spans="1:19">
      <c r="A364" s="5" t="s">
        <v>309</v>
      </c>
      <c r="B364" s="9">
        <v>1955799.253</v>
      </c>
      <c r="C364" s="9">
        <v>1125154.7390000001</v>
      </c>
      <c r="D364" s="9">
        <v>733660.74300000002</v>
      </c>
      <c r="E364" s="9">
        <v>707608.93099999998</v>
      </c>
      <c r="F364" s="9">
        <v>380189.67300000001</v>
      </c>
      <c r="G364" s="9">
        <v>377512.02799999999</v>
      </c>
      <c r="H364" s="9">
        <v>1571346.807</v>
      </c>
      <c r="I364" s="9">
        <v>94769.160999999993</v>
      </c>
      <c r="J364" s="9">
        <v>20739.257000000001</v>
      </c>
      <c r="K364" s="9">
        <v>0</v>
      </c>
      <c r="L364" s="9">
        <v>4661735.733</v>
      </c>
      <c r="M364" s="9">
        <v>2305044.8590000002</v>
      </c>
      <c r="N364" s="9">
        <v>556295.45499999996</v>
      </c>
      <c r="O364" s="9">
        <v>272075.52500000002</v>
      </c>
      <c r="P364" s="8" t="s">
        <v>19</v>
      </c>
      <c r="Q364" s="8" t="s">
        <v>19</v>
      </c>
      <c r="R364" s="9">
        <v>5218031.1880000001</v>
      </c>
      <c r="S364" s="9">
        <v>2577120.3840000001</v>
      </c>
    </row>
    <row r="365" spans="1:19">
      <c r="A365" s="2" t="s">
        <v>310</v>
      </c>
      <c r="B365" s="4">
        <v>1505573.3770000001</v>
      </c>
      <c r="C365" s="7" t="s">
        <v>19</v>
      </c>
      <c r="D365" s="4">
        <v>13037.709000000001</v>
      </c>
      <c r="E365" s="7" t="s">
        <v>19</v>
      </c>
      <c r="F365" s="4">
        <v>206272.49100000001</v>
      </c>
      <c r="G365" s="7" t="s">
        <v>19</v>
      </c>
      <c r="H365" s="4">
        <v>895287.97199999995</v>
      </c>
      <c r="I365" s="7" t="s">
        <v>19</v>
      </c>
      <c r="J365" s="4">
        <v>20739.257000000001</v>
      </c>
      <c r="K365" s="7" t="s">
        <v>19</v>
      </c>
      <c r="L365" s="4">
        <v>2640910.8059999999</v>
      </c>
      <c r="M365" s="7" t="s">
        <v>19</v>
      </c>
      <c r="N365" s="4">
        <v>0</v>
      </c>
      <c r="O365" s="7" t="s">
        <v>19</v>
      </c>
      <c r="P365" s="7" t="s">
        <v>19</v>
      </c>
      <c r="Q365" s="7" t="s">
        <v>19</v>
      </c>
      <c r="R365" s="4">
        <v>2640910.8059999999</v>
      </c>
      <c r="S365" s="7" t="s">
        <v>19</v>
      </c>
    </row>
    <row r="366" spans="1:19">
      <c r="A366" s="5" t="s">
        <v>311</v>
      </c>
      <c r="B366" s="9">
        <v>1031335.7070000001</v>
      </c>
      <c r="C366" s="8" t="s">
        <v>19</v>
      </c>
      <c r="D366" s="9">
        <v>12502.370999999999</v>
      </c>
      <c r="E366" s="8" t="s">
        <v>19</v>
      </c>
      <c r="F366" s="9">
        <v>177037.74299999999</v>
      </c>
      <c r="G366" s="8" t="s">
        <v>19</v>
      </c>
      <c r="H366" s="9">
        <v>728270.55599999998</v>
      </c>
      <c r="I366" s="8" t="s">
        <v>19</v>
      </c>
      <c r="J366" s="9">
        <v>20167.331999999999</v>
      </c>
      <c r="K366" s="8" t="s">
        <v>19</v>
      </c>
      <c r="L366" s="9">
        <v>1969313.709</v>
      </c>
      <c r="M366" s="8" t="s">
        <v>19</v>
      </c>
      <c r="N366" s="9">
        <v>0</v>
      </c>
      <c r="O366" s="8" t="s">
        <v>19</v>
      </c>
      <c r="P366" s="8" t="s">
        <v>19</v>
      </c>
      <c r="Q366" s="8" t="s">
        <v>19</v>
      </c>
      <c r="R366" s="9">
        <v>1969313.709</v>
      </c>
      <c r="S366" s="8" t="s">
        <v>19</v>
      </c>
    </row>
    <row r="367" spans="1:19">
      <c r="A367" s="2" t="s">
        <v>312</v>
      </c>
      <c r="B367" s="4">
        <v>474237.67</v>
      </c>
      <c r="C367" s="7" t="s">
        <v>19</v>
      </c>
      <c r="D367" s="4">
        <v>535.33799999999997</v>
      </c>
      <c r="E367" s="7" t="s">
        <v>19</v>
      </c>
      <c r="F367" s="4">
        <v>29234.748</v>
      </c>
      <c r="G367" s="7" t="s">
        <v>19</v>
      </c>
      <c r="H367" s="4">
        <v>167017.416</v>
      </c>
      <c r="I367" s="7" t="s">
        <v>19</v>
      </c>
      <c r="J367" s="4">
        <v>571.92499999999995</v>
      </c>
      <c r="K367" s="7" t="s">
        <v>19</v>
      </c>
      <c r="L367" s="4">
        <v>671597.09699999995</v>
      </c>
      <c r="M367" s="7" t="s">
        <v>19</v>
      </c>
      <c r="N367" s="4">
        <v>0</v>
      </c>
      <c r="O367" s="7" t="s">
        <v>19</v>
      </c>
      <c r="P367" s="7" t="s">
        <v>19</v>
      </c>
      <c r="Q367" s="7" t="s">
        <v>19</v>
      </c>
      <c r="R367" s="4">
        <v>671597.09699999995</v>
      </c>
      <c r="S367" s="7" t="s">
        <v>19</v>
      </c>
    </row>
    <row r="368" spans="1:19">
      <c r="A368" s="5" t="s">
        <v>313</v>
      </c>
      <c r="B368" s="9">
        <v>450225.87599999999</v>
      </c>
      <c r="C368" s="9">
        <v>1125154.7390000001</v>
      </c>
      <c r="D368" s="9">
        <v>720623.03399999999</v>
      </c>
      <c r="E368" s="9">
        <v>707608.93099999998</v>
      </c>
      <c r="F368" s="9">
        <v>173917.182</v>
      </c>
      <c r="G368" s="9">
        <v>377512.02799999999</v>
      </c>
      <c r="H368" s="9">
        <v>676058.83499999996</v>
      </c>
      <c r="I368" s="9">
        <v>94769.160999999993</v>
      </c>
      <c r="J368" s="9">
        <v>0</v>
      </c>
      <c r="K368" s="9">
        <v>0</v>
      </c>
      <c r="L368" s="9">
        <v>2020824.9269999999</v>
      </c>
      <c r="M368" s="9">
        <v>2305044.8590000002</v>
      </c>
      <c r="N368" s="9">
        <v>556295.45499999996</v>
      </c>
      <c r="O368" s="9">
        <v>272075.52500000002</v>
      </c>
      <c r="P368" s="8" t="s">
        <v>19</v>
      </c>
      <c r="Q368" s="8" t="s">
        <v>19</v>
      </c>
      <c r="R368" s="9">
        <v>2577120.3820000002</v>
      </c>
      <c r="S368" s="9">
        <v>2577120.3840000001</v>
      </c>
    </row>
    <row r="369" spans="1:19">
      <c r="A369" s="2" t="s">
        <v>314</v>
      </c>
      <c r="B369" s="7" t="s">
        <v>19</v>
      </c>
      <c r="C369" s="4">
        <v>830644.51399999997</v>
      </c>
      <c r="D369" s="7" t="s">
        <v>19</v>
      </c>
      <c r="E369" s="4">
        <v>26051.812000000002</v>
      </c>
      <c r="F369" s="4">
        <v>0</v>
      </c>
      <c r="G369" s="4">
        <v>2677.645</v>
      </c>
      <c r="H369" s="4">
        <v>0</v>
      </c>
      <c r="I369" s="4">
        <v>1476577.6459999999</v>
      </c>
      <c r="J369" s="4">
        <v>0</v>
      </c>
      <c r="K369" s="4">
        <v>20739.257000000001</v>
      </c>
      <c r="L369" s="7" t="s">
        <v>19</v>
      </c>
      <c r="M369" s="4">
        <v>2356690.8739999998</v>
      </c>
      <c r="N369" s="7" t="s">
        <v>19</v>
      </c>
      <c r="O369" s="4">
        <v>284219.93</v>
      </c>
      <c r="P369" s="7" t="s">
        <v>19</v>
      </c>
      <c r="Q369" s="7" t="s">
        <v>19</v>
      </c>
      <c r="R369" s="7" t="s">
        <v>19</v>
      </c>
      <c r="S369" s="4">
        <v>2640910.804</v>
      </c>
    </row>
    <row r="370" spans="1:19">
      <c r="A370" s="5" t="s">
        <v>315</v>
      </c>
      <c r="B370" s="9">
        <v>-2287889.693</v>
      </c>
      <c r="C370" s="9">
        <v>-1429265.5589999999</v>
      </c>
      <c r="D370" s="9">
        <v>-828413.41299999994</v>
      </c>
      <c r="E370" s="9">
        <v>-738809.38100000005</v>
      </c>
      <c r="F370" s="9">
        <v>-1199297.4809999999</v>
      </c>
      <c r="G370" s="9">
        <v>-415684.41600000003</v>
      </c>
      <c r="H370" s="9">
        <v>-1706154.8</v>
      </c>
      <c r="I370" s="9">
        <v>-94730.148000000001</v>
      </c>
      <c r="J370" s="9">
        <v>-28431.107</v>
      </c>
      <c r="K370" s="9">
        <v>0</v>
      </c>
      <c r="L370" s="9">
        <v>-6050186.4939999999</v>
      </c>
      <c r="M370" s="9">
        <v>-2678489.5040000002</v>
      </c>
      <c r="N370" s="9">
        <v>-669298.30099999998</v>
      </c>
      <c r="O370" s="9">
        <v>-365544.61700000003</v>
      </c>
      <c r="P370" s="8" t="s">
        <v>19</v>
      </c>
      <c r="Q370" s="8" t="s">
        <v>19</v>
      </c>
      <c r="R370" s="9">
        <v>-6719484.7949999999</v>
      </c>
      <c r="S370" s="9">
        <v>-3044034.1209999998</v>
      </c>
    </row>
    <row r="371" spans="1:19">
      <c r="A371" s="2" t="s">
        <v>316</v>
      </c>
      <c r="B371" s="4">
        <v>-1745616.666</v>
      </c>
      <c r="C371" s="7" t="s">
        <v>19</v>
      </c>
      <c r="D371" s="4">
        <v>-19491.597000000002</v>
      </c>
      <c r="E371" s="7" t="s">
        <v>19</v>
      </c>
      <c r="F371" s="4">
        <v>-1025676.669</v>
      </c>
      <c r="G371" s="7" t="s">
        <v>19</v>
      </c>
      <c r="H371" s="4">
        <v>-856234.63500000001</v>
      </c>
      <c r="I371" s="7" t="s">
        <v>19</v>
      </c>
      <c r="J371" s="4">
        <v>-28431.107</v>
      </c>
      <c r="K371" s="7" t="s">
        <v>19</v>
      </c>
      <c r="L371" s="4">
        <v>-3675450.6740000001</v>
      </c>
      <c r="M371" s="7" t="s">
        <v>19</v>
      </c>
      <c r="N371" s="4">
        <v>0</v>
      </c>
      <c r="O371" s="7" t="s">
        <v>19</v>
      </c>
      <c r="P371" s="7" t="s">
        <v>19</v>
      </c>
      <c r="Q371" s="7" t="s">
        <v>19</v>
      </c>
      <c r="R371" s="4">
        <v>-3675450.6740000001</v>
      </c>
      <c r="S371" s="7" t="s">
        <v>19</v>
      </c>
    </row>
    <row r="372" spans="1:19">
      <c r="A372" s="5" t="s">
        <v>317</v>
      </c>
      <c r="B372" s="9">
        <v>-1421379.2690000001</v>
      </c>
      <c r="C372" s="8" t="s">
        <v>19</v>
      </c>
      <c r="D372" s="9">
        <v>-19070.524000000001</v>
      </c>
      <c r="E372" s="8" t="s">
        <v>19</v>
      </c>
      <c r="F372" s="9">
        <v>-235713.72</v>
      </c>
      <c r="G372" s="8" t="s">
        <v>19</v>
      </c>
      <c r="H372" s="9">
        <v>-742946.18700000003</v>
      </c>
      <c r="I372" s="8" t="s">
        <v>19</v>
      </c>
      <c r="J372" s="9">
        <v>-28043.06</v>
      </c>
      <c r="K372" s="8" t="s">
        <v>19</v>
      </c>
      <c r="L372" s="9">
        <v>-2447152.7599999998</v>
      </c>
      <c r="M372" s="8" t="s">
        <v>19</v>
      </c>
      <c r="N372" s="9">
        <v>0</v>
      </c>
      <c r="O372" s="8" t="s">
        <v>19</v>
      </c>
      <c r="P372" s="8" t="s">
        <v>19</v>
      </c>
      <c r="Q372" s="8" t="s">
        <v>19</v>
      </c>
      <c r="R372" s="9">
        <v>-2447152.7599999998</v>
      </c>
      <c r="S372" s="8" t="s">
        <v>19</v>
      </c>
    </row>
    <row r="373" spans="1:19">
      <c r="A373" s="2" t="s">
        <v>318</v>
      </c>
      <c r="B373" s="4">
        <v>-324237.397</v>
      </c>
      <c r="C373" s="7" t="s">
        <v>19</v>
      </c>
      <c r="D373" s="4">
        <v>-421.07299999999998</v>
      </c>
      <c r="E373" s="7" t="s">
        <v>19</v>
      </c>
      <c r="F373" s="4">
        <v>-789962.94900000002</v>
      </c>
      <c r="G373" s="7" t="s">
        <v>19</v>
      </c>
      <c r="H373" s="4">
        <v>-113288.448</v>
      </c>
      <c r="I373" s="7" t="s">
        <v>19</v>
      </c>
      <c r="J373" s="4">
        <v>-388.04700000000003</v>
      </c>
      <c r="K373" s="7" t="s">
        <v>19</v>
      </c>
      <c r="L373" s="4">
        <v>-1228297.9140000001</v>
      </c>
      <c r="M373" s="7" t="s">
        <v>19</v>
      </c>
      <c r="N373" s="4">
        <v>0</v>
      </c>
      <c r="O373" s="7" t="s">
        <v>19</v>
      </c>
      <c r="P373" s="7" t="s">
        <v>19</v>
      </c>
      <c r="Q373" s="7" t="s">
        <v>19</v>
      </c>
      <c r="R373" s="4">
        <v>-1228297.9140000001</v>
      </c>
      <c r="S373" s="7" t="s">
        <v>19</v>
      </c>
    </row>
    <row r="374" spans="1:19">
      <c r="A374" s="5" t="s">
        <v>319</v>
      </c>
      <c r="B374" s="9">
        <v>-542273.027</v>
      </c>
      <c r="C374" s="9">
        <v>-1429265.5589999999</v>
      </c>
      <c r="D374" s="9">
        <v>-808921.81599999999</v>
      </c>
      <c r="E374" s="9">
        <v>-738809.38100000005</v>
      </c>
      <c r="F374" s="9">
        <v>-173620.81200000001</v>
      </c>
      <c r="G374" s="9">
        <v>-415684.41600000003</v>
      </c>
      <c r="H374" s="9">
        <v>-849920.16500000004</v>
      </c>
      <c r="I374" s="9">
        <v>-94730.148000000001</v>
      </c>
      <c r="J374" s="9">
        <v>0</v>
      </c>
      <c r="K374" s="9">
        <v>0</v>
      </c>
      <c r="L374" s="9">
        <v>-2374735.8199999998</v>
      </c>
      <c r="M374" s="9">
        <v>-2678489.5040000002</v>
      </c>
      <c r="N374" s="9">
        <v>-669298.30099999998</v>
      </c>
      <c r="O374" s="9">
        <v>-365544.61700000003</v>
      </c>
      <c r="P374" s="8" t="s">
        <v>19</v>
      </c>
      <c r="Q374" s="8" t="s">
        <v>19</v>
      </c>
      <c r="R374" s="9">
        <v>-3044034.1209999998</v>
      </c>
      <c r="S374" s="9">
        <v>-3044034.1209999998</v>
      </c>
    </row>
    <row r="375" spans="1:19">
      <c r="A375" s="2" t="s">
        <v>320</v>
      </c>
      <c r="B375" s="7" t="s">
        <v>19</v>
      </c>
      <c r="C375" s="4">
        <v>-858624.13399999996</v>
      </c>
      <c r="D375" s="7" t="s">
        <v>19</v>
      </c>
      <c r="E375" s="4">
        <v>-89604.032000000007</v>
      </c>
      <c r="F375" s="7" t="s">
        <v>19</v>
      </c>
      <c r="G375" s="4">
        <v>-783613.06499999994</v>
      </c>
      <c r="H375" s="7" t="s">
        <v>19</v>
      </c>
      <c r="I375" s="4">
        <v>-1611424.652</v>
      </c>
      <c r="J375" s="7" t="s">
        <v>19</v>
      </c>
      <c r="K375" s="4">
        <v>-28431.107</v>
      </c>
      <c r="L375" s="7" t="s">
        <v>19</v>
      </c>
      <c r="M375" s="4">
        <v>-3371696.99</v>
      </c>
      <c r="N375" s="7" t="s">
        <v>19</v>
      </c>
      <c r="O375" s="4">
        <v>-303753.68400000001</v>
      </c>
      <c r="P375" s="7" t="s">
        <v>19</v>
      </c>
      <c r="Q375" s="7" t="s">
        <v>19</v>
      </c>
      <c r="R375" s="7" t="s">
        <v>19</v>
      </c>
      <c r="S375" s="4">
        <v>-3675450.6740000001</v>
      </c>
    </row>
    <row r="376" spans="1:19">
      <c r="A376" s="5" t="s">
        <v>321</v>
      </c>
      <c r="B376" s="9">
        <v>50193451.471000001</v>
      </c>
      <c r="C376" s="9">
        <v>30677425.769000001</v>
      </c>
      <c r="D376" s="9">
        <v>18292033.351</v>
      </c>
      <c r="E376" s="9">
        <v>16001455.888</v>
      </c>
      <c r="F376" s="9">
        <v>33162520.135000002</v>
      </c>
      <c r="G376" s="9">
        <v>8566397.6789999995</v>
      </c>
      <c r="H376" s="9">
        <v>39000864.704999998</v>
      </c>
      <c r="I376" s="9">
        <v>354520.04499999998</v>
      </c>
      <c r="J376" s="9">
        <v>521868.212</v>
      </c>
      <c r="K376" s="9">
        <v>24798.149000000001</v>
      </c>
      <c r="L376" s="9">
        <v>141170737.87400001</v>
      </c>
      <c r="M376" s="9">
        <v>55624597.530000001</v>
      </c>
      <c r="N376" s="9">
        <v>14113018.039999999</v>
      </c>
      <c r="O376" s="9">
        <v>8553791.5659999996</v>
      </c>
      <c r="P376" s="9">
        <v>0</v>
      </c>
      <c r="Q376" s="9">
        <v>1027381.317</v>
      </c>
      <c r="R376" s="9">
        <v>155283755.914</v>
      </c>
      <c r="S376" s="9">
        <v>65205770.413000003</v>
      </c>
    </row>
    <row r="377" spans="1:19">
      <c r="A377" s="2" t="s">
        <v>322</v>
      </c>
      <c r="B377" s="4">
        <v>37904686.245999999</v>
      </c>
      <c r="C377" s="7" t="s">
        <v>19</v>
      </c>
      <c r="D377" s="4">
        <v>328071.79499999998</v>
      </c>
      <c r="E377" s="7" t="s">
        <v>19</v>
      </c>
      <c r="F377" s="4">
        <v>28786485.645</v>
      </c>
      <c r="G377" s="7" t="s">
        <v>19</v>
      </c>
      <c r="H377" s="4">
        <v>22536873.598000001</v>
      </c>
      <c r="I377" s="7" t="s">
        <v>19</v>
      </c>
      <c r="J377" s="4">
        <v>521868.212</v>
      </c>
      <c r="K377" s="7" t="s">
        <v>19</v>
      </c>
      <c r="L377" s="4">
        <v>90077985.496000007</v>
      </c>
      <c r="M377" s="7" t="s">
        <v>19</v>
      </c>
      <c r="N377" s="4">
        <v>0</v>
      </c>
      <c r="O377" s="7" t="s">
        <v>19</v>
      </c>
      <c r="P377" s="7" t="s">
        <v>19</v>
      </c>
      <c r="Q377" s="7" t="s">
        <v>19</v>
      </c>
      <c r="R377" s="4">
        <v>90077985.496000007</v>
      </c>
      <c r="S377" s="7" t="s">
        <v>19</v>
      </c>
    </row>
    <row r="378" spans="1:19">
      <c r="A378" s="5" t="s">
        <v>323</v>
      </c>
      <c r="B378" s="9">
        <v>25951813.528000001</v>
      </c>
      <c r="C378" s="8" t="s">
        <v>19</v>
      </c>
      <c r="D378" s="9">
        <v>314600.92300000001</v>
      </c>
      <c r="E378" s="8" t="s">
        <v>19</v>
      </c>
      <c r="F378" s="9">
        <v>4454854.4170000004</v>
      </c>
      <c r="G378" s="8" t="s">
        <v>19</v>
      </c>
      <c r="H378" s="9">
        <v>18325693.103999998</v>
      </c>
      <c r="I378" s="8" t="s">
        <v>19</v>
      </c>
      <c r="J378" s="9">
        <v>507476.68099999998</v>
      </c>
      <c r="K378" s="8" t="s">
        <v>19</v>
      </c>
      <c r="L378" s="9">
        <v>49554438.652999997</v>
      </c>
      <c r="M378" s="8" t="s">
        <v>19</v>
      </c>
      <c r="N378" s="9">
        <v>0</v>
      </c>
      <c r="O378" s="8" t="s">
        <v>19</v>
      </c>
      <c r="P378" s="8" t="s">
        <v>19</v>
      </c>
      <c r="Q378" s="8" t="s">
        <v>19</v>
      </c>
      <c r="R378" s="9">
        <v>49554438.652999997</v>
      </c>
      <c r="S378" s="8" t="s">
        <v>19</v>
      </c>
    </row>
    <row r="379" spans="1:19">
      <c r="A379" s="2" t="s">
        <v>324</v>
      </c>
      <c r="B379" s="4">
        <v>11952872.718</v>
      </c>
      <c r="C379" s="7" t="s">
        <v>19</v>
      </c>
      <c r="D379" s="4">
        <v>13470.871999999999</v>
      </c>
      <c r="E379" s="7" t="s">
        <v>19</v>
      </c>
      <c r="F379" s="4">
        <v>24331631.228</v>
      </c>
      <c r="G379" s="7" t="s">
        <v>19</v>
      </c>
      <c r="H379" s="4">
        <v>4211180.4939999999</v>
      </c>
      <c r="I379" s="7" t="s">
        <v>19</v>
      </c>
      <c r="J379" s="4">
        <v>14391.531000000001</v>
      </c>
      <c r="K379" s="7" t="s">
        <v>19</v>
      </c>
      <c r="L379" s="4">
        <v>40523546.843000002</v>
      </c>
      <c r="M379" s="7" t="s">
        <v>19</v>
      </c>
      <c r="N379" s="4">
        <v>0</v>
      </c>
      <c r="O379" s="7" t="s">
        <v>19</v>
      </c>
      <c r="P379" s="7" t="s">
        <v>19</v>
      </c>
      <c r="Q379" s="7" t="s">
        <v>19</v>
      </c>
      <c r="R379" s="4">
        <v>40523546.843000002</v>
      </c>
      <c r="S379" s="7" t="s">
        <v>19</v>
      </c>
    </row>
    <row r="380" spans="1:19">
      <c r="A380" s="5" t="s">
        <v>241</v>
      </c>
      <c r="B380" s="9">
        <v>12288765.225</v>
      </c>
      <c r="C380" s="9">
        <v>30677425.769000001</v>
      </c>
      <c r="D380" s="9">
        <v>17963961.556000002</v>
      </c>
      <c r="E380" s="9">
        <v>16001455.888</v>
      </c>
      <c r="F380" s="9">
        <v>4376034.49</v>
      </c>
      <c r="G380" s="9">
        <v>8566397.6789999995</v>
      </c>
      <c r="H380" s="9">
        <v>16463991.107000001</v>
      </c>
      <c r="I380" s="9">
        <v>354520.04499999998</v>
      </c>
      <c r="J380" s="9">
        <v>0</v>
      </c>
      <c r="K380" s="9">
        <v>24798.149000000001</v>
      </c>
      <c r="L380" s="9">
        <v>51092752.377999999</v>
      </c>
      <c r="M380" s="9">
        <v>55624597.530000001</v>
      </c>
      <c r="N380" s="9">
        <v>14113018.039999999</v>
      </c>
      <c r="O380" s="9">
        <v>8553791.5659999996</v>
      </c>
      <c r="P380" s="9">
        <v>0</v>
      </c>
      <c r="Q380" s="9">
        <v>1027381.317</v>
      </c>
      <c r="R380" s="9">
        <v>65205770.417999998</v>
      </c>
      <c r="S380" s="9">
        <v>65205770.413000003</v>
      </c>
    </row>
    <row r="381" spans="1:19">
      <c r="A381" s="2" t="s">
        <v>325</v>
      </c>
      <c r="B381" s="4">
        <v>0</v>
      </c>
      <c r="C381" s="4">
        <v>0</v>
      </c>
      <c r="D381" s="4">
        <v>139645.43900000001</v>
      </c>
      <c r="E381" s="4">
        <v>56816.896999999997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139645.43900000001</v>
      </c>
      <c r="M381" s="4">
        <v>56816.896999999997</v>
      </c>
      <c r="N381" s="4">
        <v>56816.896999999997</v>
      </c>
      <c r="O381" s="4">
        <v>139645.43900000001</v>
      </c>
      <c r="P381" s="7" t="s">
        <v>19</v>
      </c>
      <c r="Q381" s="7" t="s">
        <v>19</v>
      </c>
      <c r="R381" s="4">
        <v>196462.33600000001</v>
      </c>
      <c r="S381" s="4">
        <v>196462.33600000001</v>
      </c>
    </row>
    <row r="382" spans="1:19">
      <c r="A382" s="5" t="s">
        <v>326</v>
      </c>
      <c r="B382" s="9">
        <v>1420694.425</v>
      </c>
      <c r="C382" s="9">
        <v>0</v>
      </c>
      <c r="D382" s="9">
        <v>2722945.324</v>
      </c>
      <c r="E382" s="9">
        <v>5460222.7300000004</v>
      </c>
      <c r="F382" s="9">
        <v>1382218.2509999999</v>
      </c>
      <c r="G382" s="9">
        <v>0</v>
      </c>
      <c r="H382" s="9">
        <v>1863748.496</v>
      </c>
      <c r="I382" s="9">
        <v>0</v>
      </c>
      <c r="J382" s="9">
        <v>0</v>
      </c>
      <c r="K382" s="9">
        <v>0</v>
      </c>
      <c r="L382" s="9">
        <v>7389606.4960000003</v>
      </c>
      <c r="M382" s="9">
        <v>5460222.7300000004</v>
      </c>
      <c r="N382" s="9">
        <v>96907.686000000002</v>
      </c>
      <c r="O382" s="9">
        <v>2026291.4509999999</v>
      </c>
      <c r="P382" s="8" t="s">
        <v>19</v>
      </c>
      <c r="Q382" s="8" t="s">
        <v>19</v>
      </c>
      <c r="R382" s="9">
        <v>7486514.182</v>
      </c>
      <c r="S382" s="9">
        <v>7486514.1809999999</v>
      </c>
    </row>
    <row r="383" spans="1:19">
      <c r="A383" s="2" t="s">
        <v>327</v>
      </c>
      <c r="B383" s="4">
        <v>104811.45</v>
      </c>
      <c r="C383" s="4">
        <v>2195622.4</v>
      </c>
      <c r="D383" s="4">
        <v>5978023.3799999999</v>
      </c>
      <c r="E383" s="4">
        <v>796898.00100000005</v>
      </c>
      <c r="F383" s="4">
        <v>0</v>
      </c>
      <c r="G383" s="4">
        <v>5816764.7599999998</v>
      </c>
      <c r="H383" s="4">
        <v>0</v>
      </c>
      <c r="I383" s="4">
        <v>0</v>
      </c>
      <c r="J383" s="4">
        <v>0</v>
      </c>
      <c r="K383" s="4">
        <v>0</v>
      </c>
      <c r="L383" s="4">
        <v>6082834.8300000001</v>
      </c>
      <c r="M383" s="4">
        <v>8809285.1610000003</v>
      </c>
      <c r="N383" s="4">
        <v>3338014.892</v>
      </c>
      <c r="O383" s="4">
        <v>611564.56400000001</v>
      </c>
      <c r="P383" s="7" t="s">
        <v>19</v>
      </c>
      <c r="Q383" s="7" t="s">
        <v>19</v>
      </c>
      <c r="R383" s="4">
        <v>9420849.7219999991</v>
      </c>
      <c r="S383" s="4">
        <v>9420849.7249999996</v>
      </c>
    </row>
    <row r="384" spans="1:19">
      <c r="A384" s="5" t="s">
        <v>328</v>
      </c>
      <c r="B384" s="9">
        <v>1303289.1189999999</v>
      </c>
      <c r="C384" s="9">
        <v>2088140.02</v>
      </c>
      <c r="D384" s="9">
        <v>6405269.0020000003</v>
      </c>
      <c r="E384" s="9">
        <v>2962671.2570000002</v>
      </c>
      <c r="F384" s="9">
        <v>227722.66200000001</v>
      </c>
      <c r="G384" s="9">
        <v>733674.57400000002</v>
      </c>
      <c r="H384" s="9">
        <v>69924.997000000003</v>
      </c>
      <c r="I384" s="9">
        <v>2304740.892</v>
      </c>
      <c r="J384" s="9">
        <v>0</v>
      </c>
      <c r="K384" s="9">
        <v>0</v>
      </c>
      <c r="L384" s="9">
        <v>8006205.7800000003</v>
      </c>
      <c r="M384" s="9">
        <v>8089226.7429999998</v>
      </c>
      <c r="N384" s="9">
        <v>1121992.9099999999</v>
      </c>
      <c r="O384" s="9">
        <v>1038971.9449999999</v>
      </c>
      <c r="P384" s="8" t="s">
        <v>19</v>
      </c>
      <c r="Q384" s="8" t="s">
        <v>19</v>
      </c>
      <c r="R384" s="9">
        <v>9128198.6899999995</v>
      </c>
      <c r="S384" s="9">
        <v>9128198.6879999992</v>
      </c>
    </row>
    <row r="385" spans="1:19">
      <c r="A385" s="2" t="s">
        <v>329</v>
      </c>
      <c r="B385" s="4">
        <v>4225508.1529999999</v>
      </c>
      <c r="C385" s="4">
        <v>17718907.620000001</v>
      </c>
      <c r="D385" s="4">
        <v>1548508.07</v>
      </c>
      <c r="E385" s="4">
        <v>3258879.7179999999</v>
      </c>
      <c r="F385" s="4">
        <v>2329834.929</v>
      </c>
      <c r="G385" s="4">
        <v>2060514.733</v>
      </c>
      <c r="H385" s="4">
        <v>9751221.3910000008</v>
      </c>
      <c r="I385" s="4">
        <v>0</v>
      </c>
      <c r="J385" s="4">
        <v>0</v>
      </c>
      <c r="K385" s="4">
        <v>0</v>
      </c>
      <c r="L385" s="4">
        <v>17855072.543000001</v>
      </c>
      <c r="M385" s="4">
        <v>23038302.070999999</v>
      </c>
      <c r="N385" s="4">
        <v>7191635.2630000003</v>
      </c>
      <c r="O385" s="4">
        <v>2008405.7320000001</v>
      </c>
      <c r="P385" s="7" t="s">
        <v>19</v>
      </c>
      <c r="Q385" s="7" t="s">
        <v>19</v>
      </c>
      <c r="R385" s="4">
        <v>25046707.806000002</v>
      </c>
      <c r="S385" s="4">
        <v>25046707.802999999</v>
      </c>
    </row>
    <row r="386" spans="1:19">
      <c r="A386" s="5" t="s">
        <v>330</v>
      </c>
      <c r="B386" s="9">
        <v>0</v>
      </c>
      <c r="C386" s="9">
        <v>1038920.459</v>
      </c>
      <c r="D386" s="9">
        <v>0</v>
      </c>
      <c r="E386" s="9">
        <v>3568656.9640000002</v>
      </c>
      <c r="F386" s="9">
        <v>0</v>
      </c>
      <c r="G386" s="9">
        <v>0</v>
      </c>
      <c r="H386" s="9">
        <v>4607577.4230000004</v>
      </c>
      <c r="I386" s="9">
        <v>0</v>
      </c>
      <c r="J386" s="9">
        <v>0</v>
      </c>
      <c r="K386" s="9">
        <v>0</v>
      </c>
      <c r="L386" s="9">
        <v>4607577.4230000004</v>
      </c>
      <c r="M386" s="9">
        <v>4607577.4230000004</v>
      </c>
      <c r="N386" s="9">
        <v>0</v>
      </c>
      <c r="O386" s="9">
        <v>0</v>
      </c>
      <c r="P386" s="8" t="s">
        <v>19</v>
      </c>
      <c r="Q386" s="8" t="s">
        <v>19</v>
      </c>
      <c r="R386" s="9">
        <v>4607577.4230000004</v>
      </c>
      <c r="S386" s="9">
        <v>4607577.4230000004</v>
      </c>
    </row>
    <row r="387" spans="1:19">
      <c r="A387" s="2" t="s">
        <v>331</v>
      </c>
      <c r="B387" s="4">
        <v>69625.290999999997</v>
      </c>
      <c r="C387" s="4">
        <v>1654.3979999999999</v>
      </c>
      <c r="D387" s="4">
        <v>326509.83100000001</v>
      </c>
      <c r="E387" s="4">
        <v>782423.33299999998</v>
      </c>
      <c r="F387" s="4">
        <v>577.78099999999995</v>
      </c>
      <c r="G387" s="4">
        <v>0</v>
      </c>
      <c r="H387" s="4">
        <v>2641.1149999999998</v>
      </c>
      <c r="I387" s="4">
        <v>0</v>
      </c>
      <c r="J387" s="4">
        <v>0</v>
      </c>
      <c r="K387" s="4">
        <v>0</v>
      </c>
      <c r="L387" s="4">
        <v>399354.01799999998</v>
      </c>
      <c r="M387" s="4">
        <v>784077.73100000003</v>
      </c>
      <c r="N387" s="4">
        <v>384723.712</v>
      </c>
      <c r="O387" s="4">
        <v>0</v>
      </c>
      <c r="P387" s="7" t="s">
        <v>19</v>
      </c>
      <c r="Q387" s="7" t="s">
        <v>19</v>
      </c>
      <c r="R387" s="4">
        <v>784077.73</v>
      </c>
      <c r="S387" s="4">
        <v>784077.73100000003</v>
      </c>
    </row>
    <row r="388" spans="1:19">
      <c r="A388" s="5" t="s">
        <v>332</v>
      </c>
      <c r="B388" s="9">
        <v>4137455.47</v>
      </c>
      <c r="C388" s="9">
        <v>4901349.0710000005</v>
      </c>
      <c r="D388" s="9">
        <v>843060.51</v>
      </c>
      <c r="E388" s="9">
        <v>704396.70299999998</v>
      </c>
      <c r="F388" s="9">
        <v>435680.86700000003</v>
      </c>
      <c r="G388" s="9">
        <v>713415.875</v>
      </c>
      <c r="H388" s="9">
        <v>168877.685</v>
      </c>
      <c r="I388" s="9">
        <v>79925.255999999994</v>
      </c>
      <c r="J388" s="9">
        <v>0</v>
      </c>
      <c r="K388" s="9">
        <v>0</v>
      </c>
      <c r="L388" s="9">
        <v>5585074.5319999997</v>
      </c>
      <c r="M388" s="9">
        <v>6399086.9050000003</v>
      </c>
      <c r="N388" s="9">
        <v>1922926.68</v>
      </c>
      <c r="O388" s="9">
        <v>1108914.307</v>
      </c>
      <c r="P388" s="8" t="s">
        <v>19</v>
      </c>
      <c r="Q388" s="8" t="s">
        <v>19</v>
      </c>
      <c r="R388" s="9">
        <v>7508001.2120000003</v>
      </c>
      <c r="S388" s="9">
        <v>7508001.2120000003</v>
      </c>
    </row>
    <row r="389" spans="1:19">
      <c r="A389" s="2" t="s">
        <v>333</v>
      </c>
      <c r="B389" s="4">
        <v>1027381.317</v>
      </c>
      <c r="C389" s="4">
        <v>2732831.801</v>
      </c>
      <c r="D389" s="4">
        <v>0</v>
      </c>
      <c r="E389" s="4">
        <v>-1589509.7150000001</v>
      </c>
      <c r="F389" s="4">
        <v>0</v>
      </c>
      <c r="G389" s="4">
        <v>-757972.26300000004</v>
      </c>
      <c r="H389" s="4">
        <v>0</v>
      </c>
      <c r="I389" s="4">
        <v>-2030146.1029999999</v>
      </c>
      <c r="J389" s="4">
        <v>0</v>
      </c>
      <c r="K389" s="4">
        <v>24798.149000000001</v>
      </c>
      <c r="L389" s="4">
        <v>1027381.317</v>
      </c>
      <c r="M389" s="4">
        <v>-1619998.1310000001</v>
      </c>
      <c r="N389" s="4">
        <v>0</v>
      </c>
      <c r="O389" s="4">
        <v>1619998.128</v>
      </c>
      <c r="P389" s="4">
        <v>0</v>
      </c>
      <c r="Q389" s="4">
        <v>1027381.317</v>
      </c>
      <c r="R389" s="4">
        <v>1027381.317</v>
      </c>
      <c r="S389" s="4">
        <v>1027381.314</v>
      </c>
    </row>
    <row r="390" spans="1:19">
      <c r="A390" s="5" t="s">
        <v>334</v>
      </c>
      <c r="B390" s="8" t="s">
        <v>19</v>
      </c>
      <c r="C390" s="9">
        <v>19516025.702</v>
      </c>
      <c r="D390" s="8" t="s">
        <v>19</v>
      </c>
      <c r="E390" s="9">
        <v>2290577.463</v>
      </c>
      <c r="F390" s="8" t="s">
        <v>19</v>
      </c>
      <c r="G390" s="9">
        <v>24596122.456</v>
      </c>
      <c r="H390" s="8" t="s">
        <v>19</v>
      </c>
      <c r="I390" s="9">
        <v>38646344.659999996</v>
      </c>
      <c r="J390" s="8" t="s">
        <v>19</v>
      </c>
      <c r="K390" s="9">
        <v>497070.06300000002</v>
      </c>
      <c r="L390" s="8" t="s">
        <v>19</v>
      </c>
      <c r="M390" s="9">
        <v>85546140.343999997</v>
      </c>
      <c r="N390" s="8" t="s">
        <v>19</v>
      </c>
      <c r="O390" s="9">
        <v>5559226.4740000004</v>
      </c>
      <c r="P390" s="8" t="s">
        <v>19</v>
      </c>
      <c r="Q390" s="9">
        <v>-1027381.317</v>
      </c>
      <c r="R390" s="8" t="s">
        <v>19</v>
      </c>
      <c r="S390" s="9">
        <v>90077985.501000002</v>
      </c>
    </row>
    <row r="391" spans="1:19">
      <c r="A391" s="2" t="s">
        <v>335</v>
      </c>
      <c r="B391" s="4">
        <v>3235268.855</v>
      </c>
      <c r="C391" s="4">
        <v>2287653.0249999999</v>
      </c>
      <c r="D391" s="4">
        <v>1189703.4950000001</v>
      </c>
      <c r="E391" s="4">
        <v>748011.52099999995</v>
      </c>
      <c r="F391" s="4">
        <v>713761.05700000003</v>
      </c>
      <c r="G391" s="4">
        <v>1358736.5449999999</v>
      </c>
      <c r="H391" s="4">
        <v>1069163.3</v>
      </c>
      <c r="I391" s="4">
        <v>-1561876.2660000001</v>
      </c>
      <c r="J391" s="4">
        <v>11731.146000000001</v>
      </c>
      <c r="K391" s="4">
        <v>-79859.395000000004</v>
      </c>
      <c r="L391" s="4">
        <v>6219627.8530000001</v>
      </c>
      <c r="M391" s="4">
        <v>2752665.43</v>
      </c>
      <c r="N391" s="4">
        <v>1099204.2379999999</v>
      </c>
      <c r="O391" s="4">
        <v>761046.38</v>
      </c>
      <c r="P391" s="4">
        <v>0</v>
      </c>
      <c r="Q391" s="4">
        <v>0</v>
      </c>
      <c r="R391" s="4">
        <v>7318832.091</v>
      </c>
      <c r="S391" s="4">
        <v>3513711.81</v>
      </c>
    </row>
    <row r="392" spans="1:19">
      <c r="A392" s="5" t="s">
        <v>336</v>
      </c>
      <c r="B392" s="9">
        <v>2387348.31</v>
      </c>
      <c r="C392" s="8" t="s">
        <v>19</v>
      </c>
      <c r="D392" s="9">
        <v>40258.400999999998</v>
      </c>
      <c r="E392" s="8" t="s">
        <v>19</v>
      </c>
      <c r="F392" s="9">
        <v>56659.584999999999</v>
      </c>
      <c r="G392" s="8" t="s">
        <v>19</v>
      </c>
      <c r="H392" s="9">
        <v>1309122.844</v>
      </c>
      <c r="I392" s="8" t="s">
        <v>19</v>
      </c>
      <c r="J392" s="9">
        <v>11731.146000000001</v>
      </c>
      <c r="K392" s="8" t="s">
        <v>19</v>
      </c>
      <c r="L392" s="9">
        <v>3805120.2859999998</v>
      </c>
      <c r="M392" s="8" t="s">
        <v>19</v>
      </c>
      <c r="N392" s="9">
        <v>0</v>
      </c>
      <c r="O392" s="8" t="s">
        <v>19</v>
      </c>
      <c r="P392" s="8" t="s">
        <v>19</v>
      </c>
      <c r="Q392" s="8" t="s">
        <v>19</v>
      </c>
      <c r="R392" s="9">
        <v>3805120.2859999998</v>
      </c>
      <c r="S392" s="8" t="s">
        <v>19</v>
      </c>
    </row>
    <row r="393" spans="1:19">
      <c r="A393" s="2" t="s">
        <v>337</v>
      </c>
      <c r="B393" s="4">
        <v>1855846.517</v>
      </c>
      <c r="C393" s="7" t="s">
        <v>19</v>
      </c>
      <c r="D393" s="4">
        <v>26131.858</v>
      </c>
      <c r="E393" s="7" t="s">
        <v>19</v>
      </c>
      <c r="F393" s="4">
        <v>304901.41100000002</v>
      </c>
      <c r="G393" s="7" t="s">
        <v>19</v>
      </c>
      <c r="H393" s="4">
        <v>974481.777</v>
      </c>
      <c r="I393" s="7" t="s">
        <v>19</v>
      </c>
      <c r="J393" s="4">
        <v>10961.449000000001</v>
      </c>
      <c r="K393" s="7" t="s">
        <v>19</v>
      </c>
      <c r="L393" s="4">
        <v>3172323.0120000001</v>
      </c>
      <c r="M393" s="7" t="s">
        <v>19</v>
      </c>
      <c r="N393" s="4">
        <v>0</v>
      </c>
      <c r="O393" s="7" t="s">
        <v>19</v>
      </c>
      <c r="P393" s="7" t="s">
        <v>19</v>
      </c>
      <c r="Q393" s="7" t="s">
        <v>19</v>
      </c>
      <c r="R393" s="4">
        <v>3172323.0120000001</v>
      </c>
      <c r="S393" s="7" t="s">
        <v>19</v>
      </c>
    </row>
    <row r="394" spans="1:19">
      <c r="A394" s="5" t="s">
        <v>338</v>
      </c>
      <c r="B394" s="9">
        <v>531501.79299999995</v>
      </c>
      <c r="C394" s="8" t="s">
        <v>19</v>
      </c>
      <c r="D394" s="9">
        <v>14126.543</v>
      </c>
      <c r="E394" s="8" t="s">
        <v>19</v>
      </c>
      <c r="F394" s="9">
        <v>-248241.826</v>
      </c>
      <c r="G394" s="8" t="s">
        <v>19</v>
      </c>
      <c r="H394" s="9">
        <v>334641.06699999998</v>
      </c>
      <c r="I394" s="8" t="s">
        <v>19</v>
      </c>
      <c r="J394" s="9">
        <v>769.697</v>
      </c>
      <c r="K394" s="8" t="s">
        <v>19</v>
      </c>
      <c r="L394" s="9">
        <v>632797.27399999998</v>
      </c>
      <c r="M394" s="8" t="s">
        <v>19</v>
      </c>
      <c r="N394" s="9">
        <v>0</v>
      </c>
      <c r="O394" s="8" t="s">
        <v>19</v>
      </c>
      <c r="P394" s="8" t="s">
        <v>19</v>
      </c>
      <c r="Q394" s="8" t="s">
        <v>19</v>
      </c>
      <c r="R394" s="9">
        <v>632797.27399999998</v>
      </c>
      <c r="S394" s="8" t="s">
        <v>19</v>
      </c>
    </row>
    <row r="395" spans="1:19">
      <c r="A395" s="2" t="s">
        <v>339</v>
      </c>
      <c r="B395" s="4">
        <v>847920.54500000004</v>
      </c>
      <c r="C395" s="4">
        <v>2287653.0249999999</v>
      </c>
      <c r="D395" s="4">
        <v>1149445.094</v>
      </c>
      <c r="E395" s="4">
        <v>748011.52099999995</v>
      </c>
      <c r="F395" s="4">
        <v>657101.47199999995</v>
      </c>
      <c r="G395" s="4">
        <v>1358736.5449999999</v>
      </c>
      <c r="H395" s="4">
        <v>-239959.54399999999</v>
      </c>
      <c r="I395" s="4">
        <v>-1561876.2660000001</v>
      </c>
      <c r="J395" s="4">
        <v>0</v>
      </c>
      <c r="K395" s="4">
        <v>-79859.395000000004</v>
      </c>
      <c r="L395" s="4">
        <v>2414507.5669999998</v>
      </c>
      <c r="M395" s="4">
        <v>2752665.43</v>
      </c>
      <c r="N395" s="4">
        <v>1099204.2379999999</v>
      </c>
      <c r="O395" s="4">
        <v>761046.38</v>
      </c>
      <c r="P395" s="4">
        <v>0</v>
      </c>
      <c r="Q395" s="4">
        <v>0</v>
      </c>
      <c r="R395" s="4">
        <v>3513711.8050000002</v>
      </c>
      <c r="S395" s="4">
        <v>3513711.81</v>
      </c>
    </row>
    <row r="396" spans="1:19">
      <c r="A396" s="5" t="s">
        <v>244</v>
      </c>
      <c r="B396" s="9">
        <v>0</v>
      </c>
      <c r="C396" s="9">
        <v>0</v>
      </c>
      <c r="D396" s="9">
        <v>-23481.663</v>
      </c>
      <c r="E396" s="9">
        <v>634.149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-23481.663</v>
      </c>
      <c r="M396" s="9">
        <v>634.149</v>
      </c>
      <c r="N396" s="9">
        <v>634.149</v>
      </c>
      <c r="O396" s="9">
        <v>-23481.663</v>
      </c>
      <c r="P396" s="9">
        <v>0</v>
      </c>
      <c r="Q396" s="9">
        <v>0</v>
      </c>
      <c r="R396" s="9">
        <v>-22847.513999999999</v>
      </c>
      <c r="S396" s="9">
        <v>-22847.513999999999</v>
      </c>
    </row>
    <row r="397" spans="1:19">
      <c r="A397" s="2" t="s">
        <v>247</v>
      </c>
      <c r="B397" s="4">
        <v>-22662.028999999999</v>
      </c>
      <c r="C397" s="4">
        <v>0</v>
      </c>
      <c r="D397" s="4">
        <v>226981.94899999999</v>
      </c>
      <c r="E397" s="4">
        <v>626879.32499999995</v>
      </c>
      <c r="F397" s="4">
        <v>392770.554</v>
      </c>
      <c r="G397" s="4">
        <v>0</v>
      </c>
      <c r="H397" s="4">
        <v>211932.359</v>
      </c>
      <c r="I397" s="4">
        <v>0</v>
      </c>
      <c r="J397" s="4">
        <v>0</v>
      </c>
      <c r="K397" s="4">
        <v>0</v>
      </c>
      <c r="L397" s="4">
        <v>809022.83299999998</v>
      </c>
      <c r="M397" s="4">
        <v>626879.32499999995</v>
      </c>
      <c r="N397" s="4">
        <v>33194.743000000002</v>
      </c>
      <c r="O397" s="4">
        <v>215338.25</v>
      </c>
      <c r="P397" s="4">
        <v>0</v>
      </c>
      <c r="Q397" s="4">
        <v>0</v>
      </c>
      <c r="R397" s="4">
        <v>842217.576</v>
      </c>
      <c r="S397" s="4">
        <v>842217.57499999995</v>
      </c>
    </row>
    <row r="398" spans="1:19">
      <c r="A398" s="5" t="s">
        <v>253</v>
      </c>
      <c r="B398" s="9">
        <v>13904.072</v>
      </c>
      <c r="C398" s="9">
        <v>248544.59899999999</v>
      </c>
      <c r="D398" s="9">
        <v>413622.78700000001</v>
      </c>
      <c r="E398" s="9">
        <v>51088.207000000002</v>
      </c>
      <c r="F398" s="9">
        <v>0</v>
      </c>
      <c r="G398" s="9">
        <v>777111.75199999998</v>
      </c>
      <c r="H398" s="9">
        <v>0</v>
      </c>
      <c r="I398" s="9">
        <v>0</v>
      </c>
      <c r="J398" s="9">
        <v>0</v>
      </c>
      <c r="K398" s="9">
        <v>0</v>
      </c>
      <c r="L398" s="9">
        <v>427526.859</v>
      </c>
      <c r="M398" s="9">
        <v>1076744.558</v>
      </c>
      <c r="N398" s="9">
        <v>670069.05099999998</v>
      </c>
      <c r="O398" s="9">
        <v>20851.349999999999</v>
      </c>
      <c r="P398" s="9">
        <v>0</v>
      </c>
      <c r="Q398" s="9">
        <v>0</v>
      </c>
      <c r="R398" s="9">
        <v>1097595.9099999999</v>
      </c>
      <c r="S398" s="9">
        <v>1097595.9080000001</v>
      </c>
    </row>
    <row r="399" spans="1:19">
      <c r="A399" s="2" t="s">
        <v>258</v>
      </c>
      <c r="B399" s="4">
        <v>415832.45500000002</v>
      </c>
      <c r="C399" s="4">
        <v>147111.601</v>
      </c>
      <c r="D399" s="4">
        <v>445002.136</v>
      </c>
      <c r="E399" s="4">
        <v>232128.965</v>
      </c>
      <c r="F399" s="4">
        <v>4331.8130000000001</v>
      </c>
      <c r="G399" s="4">
        <v>68270.023000000001</v>
      </c>
      <c r="H399" s="4">
        <v>23369.107</v>
      </c>
      <c r="I399" s="4">
        <v>228794.25599999999</v>
      </c>
      <c r="J399" s="4">
        <v>0</v>
      </c>
      <c r="K399" s="4">
        <v>0</v>
      </c>
      <c r="L399" s="4">
        <v>888535.51100000006</v>
      </c>
      <c r="M399" s="4">
        <v>676304.84499999997</v>
      </c>
      <c r="N399" s="4">
        <v>42109.41</v>
      </c>
      <c r="O399" s="4">
        <v>254340.079</v>
      </c>
      <c r="P399" s="4">
        <v>0</v>
      </c>
      <c r="Q399" s="4">
        <v>0</v>
      </c>
      <c r="R399" s="4">
        <v>930644.92099999997</v>
      </c>
      <c r="S399" s="4">
        <v>930644.924</v>
      </c>
    </row>
    <row r="400" spans="1:19">
      <c r="A400" s="5" t="s">
        <v>263</v>
      </c>
      <c r="B400" s="9">
        <v>17983.475999999999</v>
      </c>
      <c r="C400" s="9">
        <v>-1087200.1529999999</v>
      </c>
      <c r="D400" s="9">
        <v>200989.61900000001</v>
      </c>
      <c r="E400" s="9">
        <v>169073.31</v>
      </c>
      <c r="F400" s="9">
        <v>221450.77100000001</v>
      </c>
      <c r="G400" s="9">
        <v>196819.698</v>
      </c>
      <c r="H400" s="9">
        <v>-1414282.257</v>
      </c>
      <c r="I400" s="9">
        <v>0</v>
      </c>
      <c r="J400" s="9">
        <v>0</v>
      </c>
      <c r="K400" s="9">
        <v>0</v>
      </c>
      <c r="L400" s="9">
        <v>-973858.39099999995</v>
      </c>
      <c r="M400" s="9">
        <v>-721307.14500000002</v>
      </c>
      <c r="N400" s="9">
        <v>187016.27900000001</v>
      </c>
      <c r="O400" s="9">
        <v>-65534.966</v>
      </c>
      <c r="P400" s="9">
        <v>0</v>
      </c>
      <c r="Q400" s="9">
        <v>0</v>
      </c>
      <c r="R400" s="9">
        <v>-786842.11199999996</v>
      </c>
      <c r="S400" s="9">
        <v>-786842.11100000003</v>
      </c>
    </row>
    <row r="401" spans="1:19">
      <c r="A401" s="2" t="s">
        <v>271</v>
      </c>
      <c r="B401" s="4">
        <v>0</v>
      </c>
      <c r="C401" s="4">
        <v>616446.58900000004</v>
      </c>
      <c r="D401" s="4">
        <v>0</v>
      </c>
      <c r="E401" s="4">
        <v>318578.478</v>
      </c>
      <c r="F401" s="4">
        <v>0</v>
      </c>
      <c r="G401" s="4">
        <v>0</v>
      </c>
      <c r="H401" s="4">
        <v>935025.06599999999</v>
      </c>
      <c r="I401" s="4">
        <v>0</v>
      </c>
      <c r="J401" s="4">
        <v>0</v>
      </c>
      <c r="K401" s="4">
        <v>0</v>
      </c>
      <c r="L401" s="4">
        <v>935025.06599999999</v>
      </c>
      <c r="M401" s="4">
        <v>935025.06700000004</v>
      </c>
      <c r="N401" s="4">
        <v>0</v>
      </c>
      <c r="O401" s="4">
        <v>0</v>
      </c>
      <c r="P401" s="4">
        <v>0</v>
      </c>
      <c r="Q401" s="4">
        <v>0</v>
      </c>
      <c r="R401" s="4">
        <v>935025.06599999999</v>
      </c>
      <c r="S401" s="4">
        <v>935025.06700000004</v>
      </c>
    </row>
    <row r="402" spans="1:19">
      <c r="A402" s="5" t="s">
        <v>278</v>
      </c>
      <c r="B402" s="9">
        <v>57004.192999999999</v>
      </c>
      <c r="C402" s="9">
        <v>444.96100000000001</v>
      </c>
      <c r="D402" s="9">
        <v>-235057.033</v>
      </c>
      <c r="E402" s="9">
        <v>-244537.25099999999</v>
      </c>
      <c r="F402" s="9">
        <v>193.83099999999999</v>
      </c>
      <c r="G402" s="9">
        <v>0</v>
      </c>
      <c r="H402" s="9">
        <v>1951.7090000000001</v>
      </c>
      <c r="I402" s="9">
        <v>0</v>
      </c>
      <c r="J402" s="9">
        <v>0</v>
      </c>
      <c r="K402" s="9">
        <v>0</v>
      </c>
      <c r="L402" s="9">
        <v>-175907.3</v>
      </c>
      <c r="M402" s="9">
        <v>-244092.29</v>
      </c>
      <c r="N402" s="9">
        <v>-68184.994000000006</v>
      </c>
      <c r="O402" s="9">
        <v>0</v>
      </c>
      <c r="P402" s="9">
        <v>0</v>
      </c>
      <c r="Q402" s="9">
        <v>0</v>
      </c>
      <c r="R402" s="9">
        <v>-244092.29399999999</v>
      </c>
      <c r="S402" s="9">
        <v>-244092.29</v>
      </c>
    </row>
    <row r="403" spans="1:19">
      <c r="A403" s="2" t="s">
        <v>283</v>
      </c>
      <c r="B403" s="4">
        <v>365858.37800000003</v>
      </c>
      <c r="C403" s="4">
        <v>518337.50400000002</v>
      </c>
      <c r="D403" s="4">
        <v>121387.299</v>
      </c>
      <c r="E403" s="4">
        <v>78232.153000000006</v>
      </c>
      <c r="F403" s="4">
        <v>38354.502999999997</v>
      </c>
      <c r="G403" s="4">
        <v>57670.089</v>
      </c>
      <c r="H403" s="4">
        <v>2044.472</v>
      </c>
      <c r="I403" s="4">
        <v>9816.4580000000005</v>
      </c>
      <c r="J403" s="4">
        <v>0</v>
      </c>
      <c r="K403" s="4">
        <v>0</v>
      </c>
      <c r="L403" s="4">
        <v>527644.652</v>
      </c>
      <c r="M403" s="4">
        <v>664056.20400000003</v>
      </c>
      <c r="N403" s="4">
        <v>234365.6</v>
      </c>
      <c r="O403" s="4">
        <v>97954.047999999995</v>
      </c>
      <c r="P403" s="4">
        <v>0</v>
      </c>
      <c r="Q403" s="4">
        <v>0</v>
      </c>
      <c r="R403" s="4">
        <v>762010.25199999998</v>
      </c>
      <c r="S403" s="4">
        <v>762010.25199999998</v>
      </c>
    </row>
    <row r="404" spans="1:19">
      <c r="A404" s="5" t="s">
        <v>340</v>
      </c>
      <c r="B404" s="9">
        <v>0</v>
      </c>
      <c r="C404" s="9">
        <v>1843967.9240000001</v>
      </c>
      <c r="D404" s="9">
        <v>0</v>
      </c>
      <c r="E404" s="9">
        <v>-484065.815</v>
      </c>
      <c r="F404" s="9">
        <v>0</v>
      </c>
      <c r="G404" s="9">
        <v>258864.98300000001</v>
      </c>
      <c r="H404" s="9">
        <v>0</v>
      </c>
      <c r="I404" s="9">
        <v>-1800486.98</v>
      </c>
      <c r="J404" s="9">
        <v>0</v>
      </c>
      <c r="K404" s="9">
        <v>-79859.395000000004</v>
      </c>
      <c r="L404" s="9">
        <v>0</v>
      </c>
      <c r="M404" s="9">
        <v>-261579.283</v>
      </c>
      <c r="N404" s="9">
        <v>0</v>
      </c>
      <c r="O404" s="9">
        <v>261579.28200000001</v>
      </c>
      <c r="P404" s="9">
        <v>0</v>
      </c>
      <c r="Q404" s="9">
        <v>0</v>
      </c>
      <c r="R404" s="9">
        <v>0</v>
      </c>
      <c r="S404" s="9">
        <v>-1E-3</v>
      </c>
    </row>
    <row r="405" spans="1:19">
      <c r="A405" s="2" t="s">
        <v>341</v>
      </c>
      <c r="B405" s="7" t="s">
        <v>19</v>
      </c>
      <c r="C405" s="4">
        <v>947615.83</v>
      </c>
      <c r="D405" s="7" t="s">
        <v>19</v>
      </c>
      <c r="E405" s="4">
        <v>441691.97399999999</v>
      </c>
      <c r="F405" s="7" t="s">
        <v>19</v>
      </c>
      <c r="G405" s="4">
        <v>-644975.48800000001</v>
      </c>
      <c r="H405" s="7" t="s">
        <v>19</v>
      </c>
      <c r="I405" s="4">
        <v>2631039.5660000001</v>
      </c>
      <c r="J405" s="7" t="s">
        <v>19</v>
      </c>
      <c r="K405" s="4">
        <v>91590.540999999997</v>
      </c>
      <c r="L405" s="7" t="s">
        <v>19</v>
      </c>
      <c r="M405" s="4">
        <v>3466962.423</v>
      </c>
      <c r="N405" s="7" t="s">
        <v>19</v>
      </c>
      <c r="O405" s="4">
        <v>338157.85800000001</v>
      </c>
      <c r="P405" s="7" t="s">
        <v>19</v>
      </c>
      <c r="Q405" s="4">
        <v>0</v>
      </c>
      <c r="R405" s="7" t="s">
        <v>19</v>
      </c>
      <c r="S405" s="4">
        <v>3805120.281</v>
      </c>
    </row>
    <row r="406" spans="1:19">
      <c r="A406" s="5" t="s">
        <v>239</v>
      </c>
      <c r="B406" s="8" t="s">
        <v>19</v>
      </c>
      <c r="C406" s="9">
        <v>1007139.036</v>
      </c>
      <c r="D406" s="8" t="s">
        <v>19</v>
      </c>
      <c r="E406" s="9">
        <v>492095.95699999999</v>
      </c>
      <c r="F406" s="8" t="s">
        <v>19</v>
      </c>
      <c r="G406" s="9">
        <v>-373500.68</v>
      </c>
      <c r="H406" s="8" t="s">
        <v>19</v>
      </c>
      <c r="I406" s="9">
        <v>2079162.926</v>
      </c>
      <c r="J406" s="8" t="s">
        <v>19</v>
      </c>
      <c r="K406" s="9">
        <v>98701.232000000004</v>
      </c>
      <c r="L406" s="8" t="s">
        <v>19</v>
      </c>
      <c r="M406" s="9">
        <v>3303598.4709999999</v>
      </c>
      <c r="N406" s="8" t="s">
        <v>19</v>
      </c>
      <c r="O406" s="9">
        <v>357691.61200000002</v>
      </c>
      <c r="P406" s="8" t="s">
        <v>19</v>
      </c>
      <c r="Q406" s="9">
        <v>0</v>
      </c>
      <c r="R406" s="8" t="s">
        <v>19</v>
      </c>
      <c r="S406" s="9">
        <v>3661290.0830000001</v>
      </c>
    </row>
    <row r="407" spans="1:19">
      <c r="A407" s="2" t="s">
        <v>342</v>
      </c>
      <c r="B407" s="7" t="s">
        <v>19</v>
      </c>
      <c r="C407" s="4">
        <v>-31543.585999999999</v>
      </c>
      <c r="D407" s="7" t="s">
        <v>19</v>
      </c>
      <c r="E407" s="4">
        <v>13148.236999999999</v>
      </c>
      <c r="F407" s="7" t="s">
        <v>19</v>
      </c>
      <c r="G407" s="4">
        <v>509460.61200000002</v>
      </c>
      <c r="H407" s="7" t="s">
        <v>19</v>
      </c>
      <c r="I407" s="4">
        <v>686723.64599999995</v>
      </c>
      <c r="J407" s="7" t="s">
        <v>19</v>
      </c>
      <c r="K407" s="4">
        <v>581.15899999999999</v>
      </c>
      <c r="L407" s="7" t="s">
        <v>19</v>
      </c>
      <c r="M407" s="4">
        <v>1178370.068</v>
      </c>
      <c r="N407" s="7" t="s">
        <v>19</v>
      </c>
      <c r="O407" s="4">
        <v>0</v>
      </c>
      <c r="P407" s="7" t="s">
        <v>19</v>
      </c>
      <c r="Q407" s="4">
        <v>0</v>
      </c>
      <c r="R407" s="7" t="s">
        <v>19</v>
      </c>
      <c r="S407" s="4">
        <v>1178370.068</v>
      </c>
    </row>
    <row r="408" spans="1:19">
      <c r="A408" s="5" t="s">
        <v>343</v>
      </c>
      <c r="B408" s="8" t="s">
        <v>19</v>
      </c>
      <c r="C408" s="9">
        <v>-27979.62</v>
      </c>
      <c r="D408" s="8" t="s">
        <v>19</v>
      </c>
      <c r="E408" s="9">
        <v>-63552.22</v>
      </c>
      <c r="F408" s="8" t="s">
        <v>19</v>
      </c>
      <c r="G408" s="9">
        <v>-780935.42</v>
      </c>
      <c r="H408" s="8" t="s">
        <v>19</v>
      </c>
      <c r="I408" s="9">
        <v>-134847.00599999999</v>
      </c>
      <c r="J408" s="8" t="s">
        <v>19</v>
      </c>
      <c r="K408" s="9">
        <v>-7691.85</v>
      </c>
      <c r="L408" s="8" t="s">
        <v>19</v>
      </c>
      <c r="M408" s="9">
        <v>-1015006.116</v>
      </c>
      <c r="N408" s="8" t="s">
        <v>19</v>
      </c>
      <c r="O408" s="9">
        <v>-19533.754000000001</v>
      </c>
      <c r="P408" s="8" t="s">
        <v>19</v>
      </c>
      <c r="Q408" s="9">
        <v>0</v>
      </c>
      <c r="R408" s="8" t="s">
        <v>19</v>
      </c>
      <c r="S408" s="9">
        <v>-1034539.87</v>
      </c>
    </row>
    <row r="409" spans="1:19">
      <c r="A409" s="2" t="s">
        <v>314</v>
      </c>
      <c r="B409" s="7" t="s">
        <v>19</v>
      </c>
      <c r="C409" s="4">
        <v>830644.51399999997</v>
      </c>
      <c r="D409" s="7" t="s">
        <v>19</v>
      </c>
      <c r="E409" s="4">
        <v>26051.812000000002</v>
      </c>
      <c r="F409" s="7" t="s">
        <v>19</v>
      </c>
      <c r="G409" s="4">
        <v>2677.645</v>
      </c>
      <c r="H409" s="7" t="s">
        <v>19</v>
      </c>
      <c r="I409" s="4">
        <v>1476577.6459999999</v>
      </c>
      <c r="J409" s="7" t="s">
        <v>19</v>
      </c>
      <c r="K409" s="4">
        <v>20739.257000000001</v>
      </c>
      <c r="L409" s="7" t="s">
        <v>19</v>
      </c>
      <c r="M409" s="4">
        <v>2356690.8739999998</v>
      </c>
      <c r="N409" s="7" t="s">
        <v>19</v>
      </c>
      <c r="O409" s="4">
        <v>284219.93</v>
      </c>
      <c r="P409" s="7" t="s">
        <v>19</v>
      </c>
      <c r="Q409" s="4">
        <v>0</v>
      </c>
      <c r="R409" s="7" t="s">
        <v>19</v>
      </c>
      <c r="S409" s="4">
        <v>2640910.804</v>
      </c>
    </row>
    <row r="410" spans="1:19">
      <c r="A410" s="5" t="s">
        <v>320</v>
      </c>
      <c r="B410" s="8" t="s">
        <v>19</v>
      </c>
      <c r="C410" s="9">
        <v>-858624.13399999996</v>
      </c>
      <c r="D410" s="8" t="s">
        <v>19</v>
      </c>
      <c r="E410" s="9">
        <v>-89604.032000000007</v>
      </c>
      <c r="F410" s="8" t="s">
        <v>19</v>
      </c>
      <c r="G410" s="9">
        <v>-783613.06499999994</v>
      </c>
      <c r="H410" s="8" t="s">
        <v>19</v>
      </c>
      <c r="I410" s="9">
        <v>-1611424.652</v>
      </c>
      <c r="J410" s="8" t="s">
        <v>19</v>
      </c>
      <c r="K410" s="9">
        <v>-28431.107</v>
      </c>
      <c r="L410" s="8" t="s">
        <v>19</v>
      </c>
      <c r="M410" s="9">
        <v>-3371696.99</v>
      </c>
      <c r="N410" s="8" t="s">
        <v>19</v>
      </c>
      <c r="O410" s="9">
        <v>-303753.68400000001</v>
      </c>
      <c r="P410" s="8" t="s">
        <v>19</v>
      </c>
      <c r="Q410" s="9">
        <v>0</v>
      </c>
      <c r="R410" s="8" t="s">
        <v>19</v>
      </c>
      <c r="S410" s="9">
        <v>-3675450.6740000001</v>
      </c>
    </row>
    <row r="411" spans="1:19">
      <c r="A411" s="2" t="s">
        <v>344</v>
      </c>
      <c r="B411" s="4">
        <v>53428720.325999998</v>
      </c>
      <c r="C411" s="4">
        <v>32965078.794</v>
      </c>
      <c r="D411" s="4">
        <v>19481736.846000001</v>
      </c>
      <c r="E411" s="4">
        <v>16749467.409</v>
      </c>
      <c r="F411" s="4">
        <v>33876281.192000002</v>
      </c>
      <c r="G411" s="4">
        <v>9925134.2239999995</v>
      </c>
      <c r="H411" s="4">
        <v>40070028.005000003</v>
      </c>
      <c r="I411" s="4">
        <v>-1207356.2209999999</v>
      </c>
      <c r="J411" s="4">
        <v>533599.35800000001</v>
      </c>
      <c r="K411" s="4">
        <v>-55061.245999999999</v>
      </c>
      <c r="L411" s="4">
        <v>147390365.727</v>
      </c>
      <c r="M411" s="4">
        <v>58377262.960000001</v>
      </c>
      <c r="N411" s="4">
        <v>15212222.278000001</v>
      </c>
      <c r="O411" s="4">
        <v>9314837.9460000005</v>
      </c>
      <c r="P411" s="4">
        <v>0</v>
      </c>
      <c r="Q411" s="4">
        <v>1027381.317</v>
      </c>
      <c r="R411" s="4">
        <v>162602588.005</v>
      </c>
      <c r="S411" s="4">
        <v>68719482.223000005</v>
      </c>
    </row>
    <row r="412" spans="1:19">
      <c r="A412" s="5" t="s">
        <v>322</v>
      </c>
      <c r="B412" s="9">
        <v>40292034.556000002</v>
      </c>
      <c r="C412" s="8" t="s">
        <v>19</v>
      </c>
      <c r="D412" s="9">
        <v>368330.196</v>
      </c>
      <c r="E412" s="8" t="s">
        <v>19</v>
      </c>
      <c r="F412" s="9">
        <v>28843145.23</v>
      </c>
      <c r="G412" s="8" t="s">
        <v>19</v>
      </c>
      <c r="H412" s="9">
        <v>23845996.442000002</v>
      </c>
      <c r="I412" s="8" t="s">
        <v>19</v>
      </c>
      <c r="J412" s="9">
        <v>533599.35800000001</v>
      </c>
      <c r="K412" s="8" t="s">
        <v>19</v>
      </c>
      <c r="L412" s="9">
        <v>93883105.782000005</v>
      </c>
      <c r="M412" s="8" t="s">
        <v>19</v>
      </c>
      <c r="N412" s="9">
        <v>0</v>
      </c>
      <c r="O412" s="8" t="s">
        <v>19</v>
      </c>
      <c r="P412" s="8" t="s">
        <v>19</v>
      </c>
      <c r="Q412" s="8" t="s">
        <v>19</v>
      </c>
      <c r="R412" s="9">
        <v>93883105.782000005</v>
      </c>
      <c r="S412" s="8" t="s">
        <v>19</v>
      </c>
    </row>
    <row r="413" spans="1:19">
      <c r="A413" s="2" t="s">
        <v>323</v>
      </c>
      <c r="B413" s="4">
        <v>27807660.045000002</v>
      </c>
      <c r="C413" s="7" t="s">
        <v>19</v>
      </c>
      <c r="D413" s="4">
        <v>340732.78100000002</v>
      </c>
      <c r="E413" s="7" t="s">
        <v>19</v>
      </c>
      <c r="F413" s="4">
        <v>4759755.8279999997</v>
      </c>
      <c r="G413" s="7" t="s">
        <v>19</v>
      </c>
      <c r="H413" s="4">
        <v>19300174.881000001</v>
      </c>
      <c r="I413" s="7" t="s">
        <v>19</v>
      </c>
      <c r="J413" s="4">
        <v>518438.13</v>
      </c>
      <c r="K413" s="7" t="s">
        <v>19</v>
      </c>
      <c r="L413" s="4">
        <v>52726761.664999999</v>
      </c>
      <c r="M413" s="7" t="s">
        <v>19</v>
      </c>
      <c r="N413" s="4">
        <v>0</v>
      </c>
      <c r="O413" s="7" t="s">
        <v>19</v>
      </c>
      <c r="P413" s="7" t="s">
        <v>19</v>
      </c>
      <c r="Q413" s="7" t="s">
        <v>19</v>
      </c>
      <c r="R413" s="4">
        <v>52726761.664999999</v>
      </c>
      <c r="S413" s="7" t="s">
        <v>19</v>
      </c>
    </row>
    <row r="414" spans="1:19">
      <c r="A414" s="5" t="s">
        <v>324</v>
      </c>
      <c r="B414" s="9">
        <v>12484374.511</v>
      </c>
      <c r="C414" s="8" t="s">
        <v>19</v>
      </c>
      <c r="D414" s="9">
        <v>27597.415000000001</v>
      </c>
      <c r="E414" s="8" t="s">
        <v>19</v>
      </c>
      <c r="F414" s="9">
        <v>24083389.401999999</v>
      </c>
      <c r="G414" s="8" t="s">
        <v>19</v>
      </c>
      <c r="H414" s="9">
        <v>4545821.5609999998</v>
      </c>
      <c r="I414" s="8" t="s">
        <v>19</v>
      </c>
      <c r="J414" s="9">
        <v>15161.227999999999</v>
      </c>
      <c r="K414" s="8" t="s">
        <v>19</v>
      </c>
      <c r="L414" s="9">
        <v>41156344.116999999</v>
      </c>
      <c r="M414" s="8" t="s">
        <v>19</v>
      </c>
      <c r="N414" s="9">
        <v>0</v>
      </c>
      <c r="O414" s="8" t="s">
        <v>19</v>
      </c>
      <c r="P414" s="8" t="s">
        <v>19</v>
      </c>
      <c r="Q414" s="8" t="s">
        <v>19</v>
      </c>
      <c r="R414" s="9">
        <v>41156344.116999999</v>
      </c>
      <c r="S414" s="8" t="s">
        <v>19</v>
      </c>
    </row>
    <row r="415" spans="1:19">
      <c r="A415" s="2" t="s">
        <v>241</v>
      </c>
      <c r="B415" s="4">
        <v>13136685.77</v>
      </c>
      <c r="C415" s="4">
        <v>32965078.794</v>
      </c>
      <c r="D415" s="4">
        <v>19113406.649999999</v>
      </c>
      <c r="E415" s="4">
        <v>16749467.409</v>
      </c>
      <c r="F415" s="4">
        <v>5033135.9620000003</v>
      </c>
      <c r="G415" s="4">
        <v>9925134.2239999995</v>
      </c>
      <c r="H415" s="4">
        <v>16224031.562999999</v>
      </c>
      <c r="I415" s="4">
        <v>-1207356.2209999999</v>
      </c>
      <c r="J415" s="4">
        <v>0</v>
      </c>
      <c r="K415" s="4">
        <v>-55061.245999999999</v>
      </c>
      <c r="L415" s="4">
        <v>53507259.945</v>
      </c>
      <c r="M415" s="4">
        <v>58377262.960000001</v>
      </c>
      <c r="N415" s="4">
        <v>15212222.278000001</v>
      </c>
      <c r="O415" s="4">
        <v>9314837.9460000005</v>
      </c>
      <c r="P415" s="4">
        <v>0</v>
      </c>
      <c r="Q415" s="4">
        <v>1027381.317</v>
      </c>
      <c r="R415" s="4">
        <v>68719482.223000005</v>
      </c>
      <c r="S415" s="4">
        <v>68719482.223000005</v>
      </c>
    </row>
    <row r="416" spans="1:19">
      <c r="A416" s="5" t="s">
        <v>325</v>
      </c>
      <c r="B416" s="9">
        <v>0</v>
      </c>
      <c r="C416" s="9">
        <v>0</v>
      </c>
      <c r="D416" s="9">
        <v>116163.776</v>
      </c>
      <c r="E416" s="9">
        <v>57451.046000000002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116163.776</v>
      </c>
      <c r="M416" s="9">
        <v>57451.046000000002</v>
      </c>
      <c r="N416" s="9">
        <v>57451.046000000002</v>
      </c>
      <c r="O416" s="9">
        <v>116163.776</v>
      </c>
      <c r="P416" s="8" t="s">
        <v>19</v>
      </c>
      <c r="Q416" s="8" t="s">
        <v>19</v>
      </c>
      <c r="R416" s="9">
        <v>173614.82199999999</v>
      </c>
      <c r="S416" s="9">
        <v>173614.82199999999</v>
      </c>
    </row>
    <row r="417" spans="1:19">
      <c r="A417" s="2" t="s">
        <v>326</v>
      </c>
      <c r="B417" s="4">
        <v>1398032.3959999999</v>
      </c>
      <c r="C417" s="4">
        <v>0</v>
      </c>
      <c r="D417" s="4">
        <v>2949927.273</v>
      </c>
      <c r="E417" s="4">
        <v>6087102.0549999997</v>
      </c>
      <c r="F417" s="4">
        <v>1774988.8049999999</v>
      </c>
      <c r="G417" s="4">
        <v>0</v>
      </c>
      <c r="H417" s="4">
        <v>2075680.855</v>
      </c>
      <c r="I417" s="4">
        <v>0</v>
      </c>
      <c r="J417" s="4">
        <v>0</v>
      </c>
      <c r="K417" s="4">
        <v>0</v>
      </c>
      <c r="L417" s="4">
        <v>8198629.3289999999</v>
      </c>
      <c r="M417" s="4">
        <v>6087102.0549999997</v>
      </c>
      <c r="N417" s="4">
        <v>130102.429</v>
      </c>
      <c r="O417" s="4">
        <v>2241629.7009999999</v>
      </c>
      <c r="P417" s="7" t="s">
        <v>19</v>
      </c>
      <c r="Q417" s="7" t="s">
        <v>19</v>
      </c>
      <c r="R417" s="4">
        <v>8328731.7580000004</v>
      </c>
      <c r="S417" s="4">
        <v>8328731.7560000001</v>
      </c>
    </row>
    <row r="418" spans="1:19">
      <c r="A418" s="5" t="s">
        <v>327</v>
      </c>
      <c r="B418" s="9">
        <v>118715.522</v>
      </c>
      <c r="C418" s="9">
        <v>2444166.9989999998</v>
      </c>
      <c r="D418" s="9">
        <v>6391646.1670000004</v>
      </c>
      <c r="E418" s="9">
        <v>847986.20799999998</v>
      </c>
      <c r="F418" s="9">
        <v>0</v>
      </c>
      <c r="G418" s="9">
        <v>6593876.5120000001</v>
      </c>
      <c r="H418" s="9">
        <v>0</v>
      </c>
      <c r="I418" s="9">
        <v>0</v>
      </c>
      <c r="J418" s="9">
        <v>0</v>
      </c>
      <c r="K418" s="9">
        <v>0</v>
      </c>
      <c r="L418" s="9">
        <v>6510361.6890000002</v>
      </c>
      <c r="M418" s="9">
        <v>9886029.7190000005</v>
      </c>
      <c r="N418" s="9">
        <v>4008083.943</v>
      </c>
      <c r="O418" s="9">
        <v>632415.91399999999</v>
      </c>
      <c r="P418" s="8" t="s">
        <v>19</v>
      </c>
      <c r="Q418" s="8" t="s">
        <v>19</v>
      </c>
      <c r="R418" s="9">
        <v>10518445.631999999</v>
      </c>
      <c r="S418" s="9">
        <v>10518445.632999999</v>
      </c>
    </row>
    <row r="419" spans="1:19">
      <c r="A419" s="2" t="s">
        <v>328</v>
      </c>
      <c r="B419" s="4">
        <v>1719121.574</v>
      </c>
      <c r="C419" s="4">
        <v>2235251.6209999998</v>
      </c>
      <c r="D419" s="4">
        <v>6850271.1380000003</v>
      </c>
      <c r="E419" s="4">
        <v>3194800.2220000001</v>
      </c>
      <c r="F419" s="4">
        <v>232054.47500000001</v>
      </c>
      <c r="G419" s="4">
        <v>801944.59699999995</v>
      </c>
      <c r="H419" s="4">
        <v>93294.104000000007</v>
      </c>
      <c r="I419" s="4">
        <v>2533535.148</v>
      </c>
      <c r="J419" s="4">
        <v>0</v>
      </c>
      <c r="K419" s="4">
        <v>0</v>
      </c>
      <c r="L419" s="4">
        <v>8894741.2909999993</v>
      </c>
      <c r="M419" s="4">
        <v>8765531.5879999995</v>
      </c>
      <c r="N419" s="4">
        <v>1164102.32</v>
      </c>
      <c r="O419" s="4">
        <v>1293312.024</v>
      </c>
      <c r="P419" s="7" t="s">
        <v>19</v>
      </c>
      <c r="Q419" s="7" t="s">
        <v>19</v>
      </c>
      <c r="R419" s="4">
        <v>10058843.611</v>
      </c>
      <c r="S419" s="4">
        <v>10058843.612</v>
      </c>
    </row>
    <row r="420" spans="1:19">
      <c r="A420" s="5" t="s">
        <v>329</v>
      </c>
      <c r="B420" s="9">
        <v>4243491.6289999997</v>
      </c>
      <c r="C420" s="9">
        <v>16631707.467</v>
      </c>
      <c r="D420" s="9">
        <v>1749497.689</v>
      </c>
      <c r="E420" s="9">
        <v>3427953.0279999999</v>
      </c>
      <c r="F420" s="9">
        <v>2551285.7000000002</v>
      </c>
      <c r="G420" s="9">
        <v>2257334.4309999999</v>
      </c>
      <c r="H420" s="9">
        <v>8336939.1339999996</v>
      </c>
      <c r="I420" s="9">
        <v>0</v>
      </c>
      <c r="J420" s="9">
        <v>0</v>
      </c>
      <c r="K420" s="9">
        <v>0</v>
      </c>
      <c r="L420" s="9">
        <v>16881214.151999999</v>
      </c>
      <c r="M420" s="9">
        <v>22316994.925999999</v>
      </c>
      <c r="N420" s="9">
        <v>7378651.5420000004</v>
      </c>
      <c r="O420" s="9">
        <v>1942870.7660000001</v>
      </c>
      <c r="P420" s="8" t="s">
        <v>19</v>
      </c>
      <c r="Q420" s="8" t="s">
        <v>19</v>
      </c>
      <c r="R420" s="9">
        <v>24259865.693999998</v>
      </c>
      <c r="S420" s="9">
        <v>24259865.692000002</v>
      </c>
    </row>
    <row r="421" spans="1:19">
      <c r="A421" s="2" t="s">
        <v>330</v>
      </c>
      <c r="B421" s="4">
        <v>0</v>
      </c>
      <c r="C421" s="4">
        <v>1655367.048</v>
      </c>
      <c r="D421" s="4">
        <v>0</v>
      </c>
      <c r="E421" s="4">
        <v>3887235.4419999998</v>
      </c>
      <c r="F421" s="4">
        <v>0</v>
      </c>
      <c r="G421" s="4">
        <v>0</v>
      </c>
      <c r="H421" s="4">
        <v>5542602.4890000001</v>
      </c>
      <c r="I421" s="4">
        <v>0</v>
      </c>
      <c r="J421" s="4">
        <v>0</v>
      </c>
      <c r="K421" s="4">
        <v>0</v>
      </c>
      <c r="L421" s="4">
        <v>5542602.4890000001</v>
      </c>
      <c r="M421" s="4">
        <v>5542602.4900000002</v>
      </c>
      <c r="N421" s="4">
        <v>0</v>
      </c>
      <c r="O421" s="4">
        <v>0</v>
      </c>
      <c r="P421" s="7" t="s">
        <v>19</v>
      </c>
      <c r="Q421" s="7" t="s">
        <v>19</v>
      </c>
      <c r="R421" s="4">
        <v>5542602.4890000001</v>
      </c>
      <c r="S421" s="4">
        <v>5542602.4900000002</v>
      </c>
    </row>
    <row r="422" spans="1:19">
      <c r="A422" s="5" t="s">
        <v>331</v>
      </c>
      <c r="B422" s="9">
        <v>126629.484</v>
      </c>
      <c r="C422" s="9">
        <v>2099.3589999999999</v>
      </c>
      <c r="D422" s="9">
        <v>91452.797999999995</v>
      </c>
      <c r="E422" s="9">
        <v>537886.08200000005</v>
      </c>
      <c r="F422" s="9">
        <v>771.61199999999997</v>
      </c>
      <c r="G422" s="9">
        <v>0</v>
      </c>
      <c r="H422" s="9">
        <v>4592.8239999999996</v>
      </c>
      <c r="I422" s="9">
        <v>0</v>
      </c>
      <c r="J422" s="9">
        <v>0</v>
      </c>
      <c r="K422" s="9">
        <v>0</v>
      </c>
      <c r="L422" s="9">
        <v>223446.71799999999</v>
      </c>
      <c r="M422" s="9">
        <v>539985.44099999999</v>
      </c>
      <c r="N422" s="9">
        <v>316538.71799999999</v>
      </c>
      <c r="O422" s="9">
        <v>0</v>
      </c>
      <c r="P422" s="8" t="s">
        <v>19</v>
      </c>
      <c r="Q422" s="8" t="s">
        <v>19</v>
      </c>
      <c r="R422" s="9">
        <v>539985.43599999999</v>
      </c>
      <c r="S422" s="9">
        <v>539985.44099999999</v>
      </c>
    </row>
    <row r="423" spans="1:19">
      <c r="A423" s="2" t="s">
        <v>332</v>
      </c>
      <c r="B423" s="4">
        <v>4503313.8480000002</v>
      </c>
      <c r="C423" s="4">
        <v>5419686.5750000002</v>
      </c>
      <c r="D423" s="4">
        <v>964447.80900000001</v>
      </c>
      <c r="E423" s="4">
        <v>782628.85600000003</v>
      </c>
      <c r="F423" s="4">
        <v>474035.37</v>
      </c>
      <c r="G423" s="4">
        <v>771085.96400000004</v>
      </c>
      <c r="H423" s="4">
        <v>170922.15700000001</v>
      </c>
      <c r="I423" s="4">
        <v>89741.714000000007</v>
      </c>
      <c r="J423" s="4">
        <v>0</v>
      </c>
      <c r="K423" s="4">
        <v>0</v>
      </c>
      <c r="L423" s="4">
        <v>6112719.1840000004</v>
      </c>
      <c r="M423" s="4">
        <v>7063143.1090000002</v>
      </c>
      <c r="N423" s="4">
        <v>2157292.2799999998</v>
      </c>
      <c r="O423" s="4">
        <v>1206868.355</v>
      </c>
      <c r="P423" s="7" t="s">
        <v>19</v>
      </c>
      <c r="Q423" s="7" t="s">
        <v>19</v>
      </c>
      <c r="R423" s="4">
        <v>8270011.4639999997</v>
      </c>
      <c r="S423" s="4">
        <v>8270011.4639999997</v>
      </c>
    </row>
    <row r="424" spans="1:19">
      <c r="A424" s="5" t="s">
        <v>345</v>
      </c>
      <c r="B424" s="9">
        <v>1027381.317</v>
      </c>
      <c r="C424" s="9">
        <v>4576799.7249999996</v>
      </c>
      <c r="D424" s="9">
        <v>0</v>
      </c>
      <c r="E424" s="9">
        <v>-2073575.53</v>
      </c>
      <c r="F424" s="9">
        <v>0</v>
      </c>
      <c r="G424" s="9">
        <v>-499107.28</v>
      </c>
      <c r="H424" s="9">
        <v>0</v>
      </c>
      <c r="I424" s="9">
        <v>-3830633.0830000001</v>
      </c>
      <c r="J424" s="9">
        <v>0</v>
      </c>
      <c r="K424" s="9">
        <v>-55061.245999999999</v>
      </c>
      <c r="L424" s="9">
        <v>1027381.317</v>
      </c>
      <c r="M424" s="9">
        <v>-1881577.4140000001</v>
      </c>
      <c r="N424" s="9">
        <v>0</v>
      </c>
      <c r="O424" s="9">
        <v>1881577.41</v>
      </c>
      <c r="P424" s="9">
        <v>0</v>
      </c>
      <c r="Q424" s="9">
        <v>1027381.317</v>
      </c>
      <c r="R424" s="9">
        <v>1027381.317</v>
      </c>
      <c r="S424" s="9">
        <v>1027381.313</v>
      </c>
    </row>
    <row r="425" spans="1:19">
      <c r="A425" s="2" t="s">
        <v>346</v>
      </c>
      <c r="B425" s="7" t="s">
        <v>19</v>
      </c>
      <c r="C425" s="4">
        <v>20463641.532000002</v>
      </c>
      <c r="D425" s="7" t="s">
        <v>19</v>
      </c>
      <c r="E425" s="4">
        <v>2732269.4369999999</v>
      </c>
      <c r="F425" s="7" t="s">
        <v>19</v>
      </c>
      <c r="G425" s="4">
        <v>23951146.967999998</v>
      </c>
      <c r="H425" s="7" t="s">
        <v>19</v>
      </c>
      <c r="I425" s="4">
        <v>41277384.226000004</v>
      </c>
      <c r="J425" s="7" t="s">
        <v>19</v>
      </c>
      <c r="K425" s="4">
        <v>588660.60400000005</v>
      </c>
      <c r="L425" s="7" t="s">
        <v>19</v>
      </c>
      <c r="M425" s="4">
        <v>89013102.767000005</v>
      </c>
      <c r="N425" s="7" t="s">
        <v>19</v>
      </c>
      <c r="O425" s="4">
        <v>5897384.3320000004</v>
      </c>
      <c r="P425" s="7" t="s">
        <v>19</v>
      </c>
      <c r="Q425" s="4">
        <v>-1027381.317</v>
      </c>
      <c r="R425" s="7" t="s">
        <v>19</v>
      </c>
      <c r="S425" s="4">
        <v>93883105.782000005</v>
      </c>
    </row>
    <row r="427" spans="1:19">
      <c r="A427" s="2" t="s">
        <v>347</v>
      </c>
    </row>
    <row r="429" spans="1:19">
      <c r="A429" t="s">
        <v>348</v>
      </c>
    </row>
    <row r="430" spans="1:19">
      <c r="A430" s="2"/>
    </row>
    <row r="431" spans="1:19">
      <c r="A431" s="2" t="s">
        <v>349</v>
      </c>
    </row>
    <row r="432" spans="1:19">
      <c r="A432" s="2" t="s">
        <v>350</v>
      </c>
    </row>
    <row r="433" spans="1:19">
      <c r="A433" s="2" t="s">
        <v>351</v>
      </c>
    </row>
    <row r="434" spans="1:19">
      <c r="A434" s="43" t="s">
        <v>376</v>
      </c>
      <c r="B434">
        <f>IF(B412 = " "," ", -B195/B412)</f>
        <v>4.6301683162886839E-2</v>
      </c>
      <c r="C434" t="str">
        <f t="shared" ref="C434:F434" si="0">IF(C412 = " "," ", -C195/C412)</f>
        <v xml:space="preserve"> </v>
      </c>
      <c r="D434">
        <f t="shared" si="0"/>
        <v>6.0821307194699838E-2</v>
      </c>
      <c r="E434" t="str">
        <f t="shared" si="0"/>
        <v xml:space="preserve"> </v>
      </c>
      <c r="F434">
        <f t="shared" si="0"/>
        <v>3.0013748261392361E-4</v>
      </c>
      <c r="G434" t="str">
        <f>IF(G412 = " "," ", -G195/G412)</f>
        <v xml:space="preserve"> </v>
      </c>
      <c r="H434">
        <f>IF(H412 = " "," ", -H195/H412)</f>
        <v>2.6413431266417361E-2</v>
      </c>
      <c r="I434" t="str">
        <f>IF(I412 = " "," ", -I195/I412)</f>
        <v xml:space="preserve"> </v>
      </c>
      <c r="J434">
        <f t="shared" ref="J434:M434" si="1">IF(J412 = " "," ", -J195/J412)</f>
        <v>7.6326197528895828E-2</v>
      </c>
      <c r="K434" t="str">
        <f t="shared" si="1"/>
        <v xml:space="preserve"> </v>
      </c>
      <c r="L434">
        <f t="shared" si="1"/>
        <v>2.7344967208064067E-2</v>
      </c>
      <c r="M434" t="str">
        <f t="shared" si="1"/>
        <v xml:space="preserve"> </v>
      </c>
      <c r="N434" t="e">
        <f>IF(N412 = " "," ", -N195/N412)</f>
        <v>#VALUE!</v>
      </c>
      <c r="O434" t="str">
        <f t="shared" ref="O434:S434" si="2">IF(O412 = " "," ", -O195/O412)</f>
        <v xml:space="preserve"> </v>
      </c>
      <c r="P434" t="str">
        <f t="shared" si="2"/>
        <v xml:space="preserve"> </v>
      </c>
      <c r="Q434" t="str">
        <f t="shared" si="2"/>
        <v xml:space="preserve"> </v>
      </c>
      <c r="R434">
        <f t="shared" si="2"/>
        <v>2.7344967208064067E-2</v>
      </c>
      <c r="S434" t="str">
        <f t="shared" si="2"/>
        <v xml:space="preserve"> </v>
      </c>
    </row>
  </sheetData>
  <mergeCells count="30">
    <mergeCell ref="B8"/>
    <mergeCell ref="C8"/>
    <mergeCell ref="D8"/>
    <mergeCell ref="E8"/>
    <mergeCell ref="F8"/>
    <mergeCell ref="M8"/>
    <mergeCell ref="N7:N8"/>
    <mergeCell ref="O7:O8"/>
    <mergeCell ref="P7:P8"/>
    <mergeCell ref="G8"/>
    <mergeCell ref="H8"/>
    <mergeCell ref="I8"/>
    <mergeCell ref="J8"/>
    <mergeCell ref="K8"/>
    <mergeCell ref="A5:A8"/>
    <mergeCell ref="Q7:Q8"/>
    <mergeCell ref="R7:R8"/>
    <mergeCell ref="S7:S8"/>
    <mergeCell ref="B5:S5"/>
    <mergeCell ref="B6:M6"/>
    <mergeCell ref="N6:O6"/>
    <mergeCell ref="P6:Q6"/>
    <mergeCell ref="R6:S6"/>
    <mergeCell ref="B7:C7"/>
    <mergeCell ref="D7:E7"/>
    <mergeCell ref="F7:G7"/>
    <mergeCell ref="H7:I7"/>
    <mergeCell ref="J7:K7"/>
    <mergeCell ref="L7:M7"/>
    <mergeCell ref="L8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4"/>
  <sheetViews>
    <sheetView tabSelected="1" zoomScale="166" zoomScaleNormal="166" workbookViewId="0">
      <selection activeCell="C12" sqref="C12"/>
    </sheetView>
  </sheetViews>
  <sheetFormatPr baseColWidth="10" defaultRowHeight="15"/>
  <cols>
    <col min="2" max="2" width="55.6640625" customWidth="1"/>
    <col min="3" max="3" width="21.6640625" customWidth="1"/>
    <col min="4" max="4" width="9.1640625" customWidth="1"/>
    <col min="6" max="6" width="15" customWidth="1"/>
    <col min="9" max="9" width="11" bestFit="1" customWidth="1"/>
  </cols>
  <sheetData>
    <row r="1" spans="2:9" ht="16">
      <c r="B1" s="32" t="s">
        <v>372</v>
      </c>
    </row>
    <row r="3" spans="2:9" ht="30">
      <c r="B3" s="19"/>
      <c r="C3" s="19"/>
      <c r="D3" s="20" t="s">
        <v>371</v>
      </c>
      <c r="E3" s="20" t="s">
        <v>370</v>
      </c>
      <c r="F3" s="34" t="s">
        <v>375</v>
      </c>
      <c r="G3" s="35" t="s">
        <v>374</v>
      </c>
      <c r="I3" s="20" t="s">
        <v>373</v>
      </c>
    </row>
    <row r="4" spans="2:9">
      <c r="B4" s="21" t="s">
        <v>68</v>
      </c>
      <c r="C4" s="22">
        <f>VLOOKUP(B4,'2013-S-E'!$A$66:$S$425,9,FALSE)</f>
        <v>1421077.66</v>
      </c>
      <c r="D4" s="19"/>
      <c r="E4" s="19"/>
      <c r="F4" s="36"/>
      <c r="G4" s="37"/>
      <c r="I4" s="33"/>
    </row>
    <row r="5" spans="2:9">
      <c r="B5" s="21" t="s">
        <v>69</v>
      </c>
      <c r="C5" s="22">
        <f>VLOOKUP(B5,'2013-S-E'!$A$66:$S$425,9,FALSE)</f>
        <v>3477776.0630000001</v>
      </c>
      <c r="D5" s="19"/>
      <c r="E5" s="19"/>
      <c r="F5" s="36"/>
      <c r="G5" s="37"/>
      <c r="I5" s="33"/>
    </row>
    <row r="6" spans="2:9">
      <c r="B6" s="21" t="s">
        <v>44</v>
      </c>
      <c r="C6" s="22">
        <f>VLOOKUP(B6,'2013-S-E'!$A$66:$S$425,9,FALSE)</f>
        <v>4554169.7620000001</v>
      </c>
      <c r="D6" s="19"/>
      <c r="E6" s="19"/>
      <c r="F6" s="38">
        <f>'2013-S-E'!L36</f>
        <v>4542853.3650000002</v>
      </c>
      <c r="G6" s="39">
        <f>'2013-S-E'!N72</f>
        <v>11316.397000000001</v>
      </c>
      <c r="I6" s="22">
        <v>4542853.3659999995</v>
      </c>
    </row>
    <row r="7" spans="2:9">
      <c r="B7" s="31" t="s">
        <v>45</v>
      </c>
      <c r="C7" s="23">
        <f>VLOOKUP(B7,'2013-S-E'!$A$66:$S$425,9,FALSE)</f>
        <v>3897292.8029999998</v>
      </c>
      <c r="D7" s="19"/>
      <c r="E7" s="19"/>
      <c r="F7" s="48">
        <f>'2013-S-E'!L37+0.001</f>
        <v>3885976.4070000001</v>
      </c>
      <c r="G7" s="41">
        <f>'2013-S-E'!N73</f>
        <v>11316.397000000001</v>
      </c>
      <c r="I7" s="42">
        <v>3648660.9190000002</v>
      </c>
    </row>
    <row r="8" spans="2:9">
      <c r="B8" s="31" t="s">
        <v>46</v>
      </c>
      <c r="C8" s="23">
        <f>VLOOKUP(B8,'2013-S-E'!$A$66:$S$425,9,FALSE)</f>
        <v>656876.95900000003</v>
      </c>
      <c r="D8" s="19"/>
      <c r="E8" s="19"/>
      <c r="F8" s="40">
        <f>'2013-S-E'!L38</f>
        <v>656876.95900000003</v>
      </c>
      <c r="G8" s="41"/>
      <c r="I8" s="42">
        <f>I9+I10</f>
        <v>894192.44699999993</v>
      </c>
    </row>
    <row r="9" spans="2:9">
      <c r="B9" s="30" t="s">
        <v>47</v>
      </c>
      <c r="C9" s="23">
        <f>VLOOKUP(B9,'2013-S-E'!$A$66:$S$425,9,FALSE)</f>
        <v>518421.14</v>
      </c>
      <c r="D9" s="19"/>
      <c r="E9" s="19"/>
      <c r="F9" s="40">
        <f>'2013-S-E'!L39</f>
        <v>518421.14</v>
      </c>
      <c r="G9" s="37"/>
      <c r="I9" s="42">
        <v>571932.71299999999</v>
      </c>
    </row>
    <row r="10" spans="2:9">
      <c r="B10" s="30" t="s">
        <v>50</v>
      </c>
      <c r="C10" s="23">
        <f>VLOOKUP(B10,'2013-S-E'!$A$66:$S$425,9,FALSE)</f>
        <v>138455.81899999999</v>
      </c>
      <c r="D10" s="19"/>
      <c r="E10" s="19"/>
      <c r="F10" s="40">
        <f>'2013-S-E'!L42</f>
        <v>138455.81899999999</v>
      </c>
      <c r="G10" s="37"/>
      <c r="I10" s="42">
        <v>322259.734</v>
      </c>
    </row>
    <row r="11" spans="2:9">
      <c r="B11" s="21" t="s">
        <v>76</v>
      </c>
      <c r="C11" s="24">
        <f>E11-D11</f>
        <v>2593021.14</v>
      </c>
      <c r="D11" s="24">
        <f>VLOOKUP(B11,'2013-S-E'!$A$66:$S$425,8,FALSE)</f>
        <v>33117.525000000001</v>
      </c>
      <c r="E11" s="24">
        <f>VLOOKUP(B11,'2013-S-E'!$A$66:$S$425,9,FALSE)</f>
        <v>2626138.665</v>
      </c>
      <c r="F11" s="36"/>
      <c r="G11" s="37"/>
    </row>
    <row r="12" spans="2:9">
      <c r="B12" s="31" t="s">
        <v>77</v>
      </c>
      <c r="C12" s="19"/>
      <c r="D12" s="23">
        <f>VLOOKUP(B12,'2013-S-E'!$A$66:$S$425,8,FALSE)</f>
        <v>18573.712</v>
      </c>
      <c r="E12" s="23">
        <f>VLOOKUP(B12,'2013-S-E'!$A$66:$S$425,9,FALSE)</f>
        <v>145653.842</v>
      </c>
      <c r="F12" s="36"/>
      <c r="G12" s="37"/>
    </row>
    <row r="13" spans="2:9">
      <c r="B13" s="31" t="s">
        <v>78</v>
      </c>
      <c r="C13" s="19"/>
      <c r="D13" s="23">
        <f>VLOOKUP(B13,'2013-S-E'!$A$66:$S$425,8,FALSE)</f>
        <v>0</v>
      </c>
      <c r="E13" s="23">
        <f>VLOOKUP(B13,'2013-S-E'!$A$66:$S$425,9,FALSE)</f>
        <v>2272063.6460000002</v>
      </c>
      <c r="F13" s="36"/>
      <c r="G13" s="37"/>
    </row>
    <row r="14" spans="2:9">
      <c r="B14" s="31" t="s">
        <v>81</v>
      </c>
      <c r="C14" s="19"/>
      <c r="D14" s="23">
        <f>VLOOKUP(B14,'2013-S-E'!$A$66:$S$425,8,FALSE)</f>
        <v>0</v>
      </c>
      <c r="E14" s="23">
        <f>VLOOKUP(B14,'2013-S-E'!$A$66:$S$425,9,FALSE)</f>
        <v>0</v>
      </c>
      <c r="F14" s="36"/>
      <c r="G14" s="37"/>
    </row>
    <row r="15" spans="2:9">
      <c r="B15" s="31" t="s">
        <v>82</v>
      </c>
      <c r="C15" s="19"/>
      <c r="D15" s="23">
        <f>VLOOKUP(B15,'2013-S-E'!$A$66:$S$425,8,FALSE)</f>
        <v>0</v>
      </c>
      <c r="E15" s="23">
        <f>VLOOKUP(B15,'2013-S-E'!$A$66:$S$425,9,FALSE)</f>
        <v>136052.209</v>
      </c>
      <c r="F15" s="36"/>
      <c r="G15" s="37"/>
    </row>
    <row r="16" spans="2:9">
      <c r="B16" s="31" t="s">
        <v>86</v>
      </c>
      <c r="C16" s="25"/>
      <c r="D16" s="23">
        <f>VLOOKUP(B16,'2013-S-E'!$A$66:$S$425,8,FALSE)</f>
        <v>14543.813</v>
      </c>
      <c r="E16" s="23">
        <f>VLOOKUP(B16,'2013-S-E'!$A$66:$S$425,9,FALSE)</f>
        <v>72368.967999999993</v>
      </c>
      <c r="F16" s="36"/>
      <c r="G16" s="37"/>
    </row>
    <row r="17" spans="2:7" ht="16" thickBot="1">
      <c r="B17" s="21" t="s">
        <v>90</v>
      </c>
      <c r="C17" s="26">
        <f>SUM(C4:C6,C11)</f>
        <v>12046044.625</v>
      </c>
      <c r="D17" s="19"/>
      <c r="E17" s="19"/>
      <c r="F17" s="36"/>
      <c r="G17" s="37"/>
    </row>
    <row r="18" spans="2:7" ht="16" thickTop="1">
      <c r="B18" s="27" t="s">
        <v>95</v>
      </c>
      <c r="C18" s="22">
        <f>-VLOOKUP(B18,'2013-S-E'!$A$66:$S$425,8,FALSE)</f>
        <v>-556965.67099999997</v>
      </c>
      <c r="D18" s="19"/>
      <c r="E18" s="19"/>
      <c r="F18" s="36"/>
      <c r="G18" s="37"/>
    </row>
    <row r="19" spans="2:7">
      <c r="B19" s="31" t="s">
        <v>96</v>
      </c>
      <c r="C19" s="23">
        <f>-VLOOKUP(B19,'2013-S-E'!$A$66:$S$425,8,FALSE)</f>
        <v>-505385.53700000001</v>
      </c>
      <c r="D19" s="19"/>
      <c r="E19" s="19"/>
      <c r="F19" s="36"/>
      <c r="G19" s="37"/>
    </row>
    <row r="20" spans="2:7">
      <c r="B20" s="31" t="s">
        <v>97</v>
      </c>
      <c r="C20" s="23">
        <f>-VLOOKUP(B20,'2013-S-E'!$A$66:$S$425,8,FALSE)</f>
        <v>-51580.133999999998</v>
      </c>
      <c r="D20" s="19"/>
      <c r="E20" s="19"/>
      <c r="F20" s="36"/>
      <c r="G20" s="37"/>
    </row>
    <row r="21" spans="2:7">
      <c r="B21" s="27" t="s">
        <v>98</v>
      </c>
      <c r="C21" s="22">
        <f>-VLOOKUP(B21,'2013-S-E'!$A$66:$S$425,8,FALSE)</f>
        <v>-717763.554</v>
      </c>
      <c r="D21" s="19"/>
      <c r="E21" s="19"/>
      <c r="F21" s="36"/>
      <c r="G21" s="37"/>
    </row>
    <row r="22" spans="2:7">
      <c r="B22" s="31" t="s">
        <v>99</v>
      </c>
      <c r="C22" s="23">
        <f>-VLOOKUP(B22,'2013-S-E'!$A$66:$S$425,8,FALSE)</f>
        <v>-518421.141</v>
      </c>
      <c r="D22" s="19"/>
      <c r="E22" s="19"/>
      <c r="F22" s="36"/>
      <c r="G22" s="37"/>
    </row>
    <row r="23" spans="2:7">
      <c r="B23" s="31" t="s">
        <v>102</v>
      </c>
      <c r="C23" s="23">
        <f>-VLOOKUP(B23,'2013-S-E'!$A$66:$S$425,8,FALSE)</f>
        <v>-138455.81899999999</v>
      </c>
      <c r="D23" s="19"/>
      <c r="E23" s="19"/>
      <c r="F23" s="36"/>
      <c r="G23" s="37"/>
    </row>
    <row r="24" spans="2:7">
      <c r="B24" s="31" t="s">
        <v>105</v>
      </c>
      <c r="C24" s="23">
        <f>-VLOOKUP(B24,'2013-S-E'!$A$66:$S$425,8,FALSE)</f>
        <v>-6217.3209999999999</v>
      </c>
      <c r="D24" s="19"/>
      <c r="E24" s="19"/>
      <c r="F24" s="36"/>
      <c r="G24" s="37"/>
    </row>
    <row r="25" spans="2:7">
      <c r="B25" s="31" t="s">
        <v>108</v>
      </c>
      <c r="C25" s="23">
        <f>-VLOOKUP(B25,'2013-S-E'!$A$66:$S$425,8,FALSE)</f>
        <v>-79412.452000000005</v>
      </c>
      <c r="D25" s="19"/>
      <c r="E25" s="19"/>
      <c r="F25" s="36"/>
      <c r="G25" s="37"/>
    </row>
    <row r="26" spans="2:7">
      <c r="B26" s="31" t="s">
        <v>111</v>
      </c>
      <c r="C26" s="23">
        <f>VLOOKUP(B26,'2013-S-E'!$A$66:$S$425,8,FALSE)</f>
        <v>24743.179</v>
      </c>
      <c r="D26" s="19"/>
      <c r="E26" s="19"/>
      <c r="F26" s="36"/>
      <c r="G26" s="37"/>
    </row>
    <row r="27" spans="2:7">
      <c r="B27" s="27" t="s">
        <v>112</v>
      </c>
      <c r="C27" s="22">
        <f>VLOOKUP(B27,'2013-S-E'!$A$66:$S$425,9,FALSE)</f>
        <v>558754.90800000005</v>
      </c>
      <c r="D27" s="19"/>
      <c r="E27" s="19"/>
      <c r="F27" s="36"/>
      <c r="G27" s="37"/>
    </row>
    <row r="28" spans="2:7">
      <c r="B28" s="27" t="s">
        <v>120</v>
      </c>
      <c r="C28" s="28">
        <f>E28-D28</f>
        <v>1098516.3929999999</v>
      </c>
      <c r="D28" s="29">
        <f>VLOOKUP(B28,'2013-S-E'!$A$66:$S$425,8,FALSE)</f>
        <v>209261.60399999999</v>
      </c>
      <c r="E28" s="29">
        <f>VLOOKUP(B28,'2013-S-E'!$A$66:$S$425,9,FALSE)</f>
        <v>1307777.997</v>
      </c>
      <c r="F28" s="36"/>
      <c r="G28" s="37"/>
    </row>
    <row r="29" spans="2:7" ht="16" thickBot="1">
      <c r="B29" s="27" t="s">
        <v>133</v>
      </c>
      <c r="C29" s="26">
        <f>SUM(C17:C18,C21,C27:C28)</f>
        <v>12428586.700999999</v>
      </c>
      <c r="D29" s="19"/>
      <c r="E29" s="19"/>
      <c r="F29" s="36"/>
      <c r="G29" s="37"/>
    </row>
    <row r="30" spans="2:7" ht="16" thickTop="1"/>
    <row r="32" spans="2:7">
      <c r="C32" s="16">
        <f>C21+C8</f>
        <v>-60886.594999999972</v>
      </c>
    </row>
    <row r="33" spans="3:3">
      <c r="C33" s="16"/>
    </row>
    <row r="34" spans="3:3">
      <c r="C34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Metainfo</vt:lpstr>
      <vt:lpstr>2013-S-E</vt:lpstr>
      <vt:lpstr>Household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Cuentas institucionales de la economía, por sector </dc:title>
  <dc:creator>INEGI</dc:creator>
  <cp:keywords> 2013</cp:keywords>
  <cp:lastModifiedBy>Gissela Landa Rivera</cp:lastModifiedBy>
  <dcterms:created xsi:type="dcterms:W3CDTF">2018-01-15T15:29:48Z</dcterms:created>
  <dcterms:modified xsi:type="dcterms:W3CDTF">2018-04-05T14:17:11Z</dcterms:modified>
  <cp:category>Sistema de Cuentas Nacionales de México. Cuentas por Sectores Institucionales. Año Base 2013. Serie 2003-2016. 2016 preliminar</cp:category>
</cp:coreProperties>
</file>