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2" activeTab="5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8" l="1"/>
  <c r="C50" i="11"/>
  <c r="AM51" i="11"/>
  <c r="AM52" i="11"/>
  <c r="AM53" i="11"/>
  <c r="AM54" i="11"/>
  <c r="S51" i="11"/>
  <c r="S55" i="11" s="1"/>
  <c r="S52" i="11"/>
  <c r="S53" i="11"/>
  <c r="C53" i="11" s="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4" i="11"/>
  <c r="C54" i="11" s="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S50" i="11"/>
  <c r="D50" i="11"/>
  <c r="E50" i="11" s="1"/>
  <c r="B46" i="11"/>
  <c r="AM45" i="11"/>
  <c r="S45" i="1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S44" i="1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S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S42" i="11"/>
  <c r="C42" i="11" s="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1" i="11"/>
  <c r="S46" i="11" s="1"/>
  <c r="B37" i="11"/>
  <c r="AM36" i="11"/>
  <c r="S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S35" i="1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S34" i="11"/>
  <c r="AM33" i="11"/>
  <c r="S33" i="11"/>
  <c r="C33" i="11" s="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S32" i="1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S27" i="1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S26" i="11"/>
  <c r="C26" i="11" s="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S25" i="1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S24" i="11"/>
  <c r="C24" i="11" s="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S23" i="11"/>
  <c r="C23" i="11"/>
  <c r="B19" i="11"/>
  <c r="AM18" i="11"/>
  <c r="S18" i="11"/>
  <c r="AM17" i="11"/>
  <c r="S17" i="11"/>
  <c r="AM16" i="11"/>
  <c r="S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S15" i="1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S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S50" i="8"/>
  <c r="AM42" i="8"/>
  <c r="AM43" i="8"/>
  <c r="AM44" i="8"/>
  <c r="AM45" i="8"/>
  <c r="AM41" i="8"/>
  <c r="S42" i="8"/>
  <c r="S43" i="8"/>
  <c r="S44" i="8"/>
  <c r="S45" i="8"/>
  <c r="S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C37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T28" i="11" l="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F55" i="11" l="1"/>
  <c r="D55" i="11"/>
  <c r="E55" i="11"/>
  <c r="D46" i="1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B9" i="8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C14" i="8"/>
  <c r="D14" i="8" s="1"/>
  <c r="E14" i="8" s="1"/>
  <c r="F14" i="8" s="1"/>
  <c r="B19" i="8"/>
  <c r="AM15" i="8"/>
  <c r="T15" i="8" s="1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AM16" i="8"/>
  <c r="AM17" i="8"/>
  <c r="AM18" i="8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4" i="8"/>
  <c r="AM19" i="8" s="1"/>
  <c r="S18" i="8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4" i="8"/>
  <c r="C19" i="8" l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S19" i="8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F10" i="8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E10" i="8"/>
  <c r="T14" i="8"/>
  <c r="U14" i="8" s="1"/>
  <c r="D10" i="8"/>
  <c r="G10" i="8"/>
  <c r="C10" i="8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T19" i="8"/>
  <c r="D19" i="8"/>
  <c r="G14" i="8"/>
  <c r="F19" i="8"/>
  <c r="E19" i="8"/>
  <c r="C7" i="7"/>
  <c r="D7" i="7"/>
  <c r="E7" i="7"/>
  <c r="F7" i="7"/>
  <c r="G7" i="7"/>
  <c r="B7" i="7"/>
  <c r="U19" i="8" l="1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W14" i="8" l="1"/>
  <c r="V19" i="8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X14" i="8" l="1"/>
  <c r="W19" i="8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X19" i="8" l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Y19" i="8" l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Z19" i="8" l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AB14" i="8" l="1"/>
  <c r="AA19" i="8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AC14" i="8" l="1"/>
  <c r="AB19" i="8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AC19" i="8" l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AE14" i="8" l="1"/>
  <c r="AD19" i="8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AF14" i="8" l="1"/>
  <c r="AE19" i="8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AF19" i="8" l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<sst xmlns="http://schemas.openxmlformats.org/spreadsheetml/2006/main" count="1072" uniqueCount="92">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</sst>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02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125"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50">
      <pivotArea collapsedLevelsAreSubtotals="1" fieldPosition="0">
        <references count="1">
          <reference field="0" count="1">
            <x v="0"/>
          </reference>
        </references>
      </pivotArea>
    </format>
    <format dxfId="49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48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45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44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43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42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41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40">
      <pivotArea collapsedLevelsAreSubtotals="1" fieldPosition="0">
        <references count="1">
          <reference field="0" count="1">
            <x v="5"/>
          </reference>
        </references>
      </pivotArea>
    </format>
    <format dxfId="39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38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37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36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35">
      <pivotArea collapsedLevelsAreSubtotals="1" fieldPosition="0">
        <references count="1">
          <reference field="0" count="1">
            <x v="2"/>
          </reference>
        </references>
      </pivotArea>
    </format>
    <format dxfId="34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33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32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31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30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29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27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6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25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23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21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9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7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16">
      <pivotArea collapsedLevelsAreSubtotals="1" fieldPosition="0">
        <references count="1">
          <reference field="0" count="1">
            <x v="4"/>
          </reference>
        </references>
      </pivotArea>
    </format>
    <format dxfId="15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4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13">
      <pivotArea collapsedLevelsAreSubtotals="1" fieldPosition="0">
        <references count="1">
          <reference field="0" count="1">
            <x v="3"/>
          </reference>
        </references>
      </pivotArea>
    </format>
    <format dxfId="12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11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10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9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7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2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1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1">
          <reference field="0" count="1">
            <x v="1"/>
          </reference>
        </references>
      </pivotArea>
    </format>
    <format dxfId="79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7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6">
      <pivotArea collapsedLevelsAreSubtotals="1" fieldPosition="0">
        <references count="1">
          <reference field="0" count="1">
            <x v="5"/>
          </reference>
        </references>
      </pivotArea>
    </format>
    <format dxfId="75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4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73">
      <pivotArea collapsedLevelsAreSubtotals="1" fieldPosition="0">
        <references count="1">
          <reference field="0" count="1">
            <x v="2"/>
          </reference>
        </references>
      </pivotArea>
    </format>
    <format dxfId="72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71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70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9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6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67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65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63">
      <pivotArea collapsedLevelsAreSubtotals="1" fieldPosition="0">
        <references count="1">
          <reference field="0" count="1">
            <x v="4"/>
          </reference>
        </references>
      </pivotArea>
    </format>
    <format dxfId="62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61">
      <pivotArea collapsedLevelsAreSubtotals="1" fieldPosition="0">
        <references count="1">
          <reference field="0" count="1">
            <x v="3"/>
          </reference>
        </references>
      </pivotArea>
    </format>
    <format dxfId="60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59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58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57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55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54">
      <pivotArea grandRow="1" outline="0" collapsedLevelsAreSubtotals="1" fieldPosition="0"/>
    </format>
    <format dxfId="53">
      <pivotArea outline="0" collapsedLevelsAreSubtotals="1" fieldPosition="0"/>
    </format>
    <format dxfId="52">
      <pivotArea outline="0" collapsedLevelsAreSubtotals="1" fieldPosition="0"/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 x14ac:dyDescent="0.25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 x14ac:dyDescent="0.25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abSelected="1" topLeftCell="U22" workbookViewId="0">
      <selection activeCell="C41" sqref="C41:AM45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 x14ac:dyDescent="0.25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6">C23+($S23-$B23)/($S$13-$B$13)</f>
        <v>122.80582668601349</v>
      </c>
      <c r="E23" s="67">
        <f t="shared" si="26"/>
        <v>123.41517352902024</v>
      </c>
      <c r="F23" s="67">
        <f t="shared" si="26"/>
        <v>124.02452037202698</v>
      </c>
      <c r="G23" s="67">
        <f t="shared" si="26"/>
        <v>124.63386721503373</v>
      </c>
      <c r="H23" s="67">
        <f t="shared" si="26"/>
        <v>125.24321405804048</v>
      </c>
      <c r="I23" s="67">
        <f t="shared" si="26"/>
        <v>125.85256090104723</v>
      </c>
      <c r="J23" s="67">
        <f t="shared" si="26"/>
        <v>126.46190774405397</v>
      </c>
      <c r="K23" s="67">
        <f t="shared" si="26"/>
        <v>127.07125458706072</v>
      </c>
      <c r="L23" s="67">
        <f t="shared" si="26"/>
        <v>127.68060143006747</v>
      </c>
      <c r="M23" s="67">
        <f t="shared" si="26"/>
        <v>128.2899482730742</v>
      </c>
      <c r="N23" s="67">
        <f t="shared" si="26"/>
        <v>128.89929511608094</v>
      </c>
      <c r="O23" s="67">
        <f t="shared" si="26"/>
        <v>129.50864195908767</v>
      </c>
      <c r="P23" s="67">
        <f t="shared" si="26"/>
        <v>130.1179888020944</v>
      </c>
      <c r="Q23" s="67">
        <f t="shared" si="26"/>
        <v>130.72733564510114</v>
      </c>
      <c r="R23" s="67">
        <f t="shared" si="26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7">T23+($AM23-$S23)/($AM$13-$S$13)</f>
        <v>133.13232933327637</v>
      </c>
      <c r="V23" s="67">
        <f t="shared" si="27"/>
        <v>133.72547933435726</v>
      </c>
      <c r="W23" s="67">
        <f t="shared" si="27"/>
        <v>134.31862933543815</v>
      </c>
      <c r="X23" s="67">
        <f t="shared" si="27"/>
        <v>134.91177933651903</v>
      </c>
      <c r="Y23" s="67">
        <f t="shared" si="27"/>
        <v>135.50492933759992</v>
      </c>
      <c r="Z23" s="67">
        <f t="shared" si="27"/>
        <v>136.0980793386808</v>
      </c>
      <c r="AA23" s="67">
        <f t="shared" si="27"/>
        <v>136.69122933976169</v>
      </c>
      <c r="AB23" s="67">
        <f t="shared" si="27"/>
        <v>137.28437934084258</v>
      </c>
      <c r="AC23" s="67">
        <f t="shared" si="27"/>
        <v>137.87752934192346</v>
      </c>
      <c r="AD23" s="67">
        <f t="shared" si="27"/>
        <v>138.47067934300435</v>
      </c>
      <c r="AE23" s="67">
        <f t="shared" si="27"/>
        <v>139.06382934408524</v>
      </c>
      <c r="AF23" s="67">
        <f t="shared" si="27"/>
        <v>139.65697934516612</v>
      </c>
      <c r="AG23" s="67">
        <f t="shared" si="27"/>
        <v>140.25012934624701</v>
      </c>
      <c r="AH23" s="67">
        <f t="shared" si="27"/>
        <v>140.84327934732789</v>
      </c>
      <c r="AI23" s="67">
        <f t="shared" si="27"/>
        <v>141.43642934840878</v>
      </c>
      <c r="AJ23" s="67">
        <f t="shared" si="27"/>
        <v>142.02957934948967</v>
      </c>
      <c r="AK23" s="67">
        <f t="shared" si="27"/>
        <v>142.62272935057055</v>
      </c>
      <c r="AL23" s="67">
        <f t="shared" si="27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28">B24+($S24-$B24)/($S$13-$B$13)</f>
        <v>411.57705583466685</v>
      </c>
      <c r="D24" s="67">
        <f t="shared" si="28"/>
        <v>412.10350866933368</v>
      </c>
      <c r="E24" s="67">
        <f t="shared" si="28"/>
        <v>412.62996150400051</v>
      </c>
      <c r="F24" s="67">
        <f t="shared" si="28"/>
        <v>413.15641433866733</v>
      </c>
      <c r="G24" s="67">
        <f t="shared" si="28"/>
        <v>413.68286717333416</v>
      </c>
      <c r="H24" s="67">
        <f t="shared" si="28"/>
        <v>414.20932000800099</v>
      </c>
      <c r="I24" s="67">
        <f t="shared" si="28"/>
        <v>414.73577284266781</v>
      </c>
      <c r="J24" s="67">
        <f t="shared" si="28"/>
        <v>415.26222567733464</v>
      </c>
      <c r="K24" s="67">
        <f t="shared" si="28"/>
        <v>415.78867851200147</v>
      </c>
      <c r="L24" s="67">
        <f t="shared" si="28"/>
        <v>416.3151313466683</v>
      </c>
      <c r="M24" s="67">
        <f t="shared" si="28"/>
        <v>416.84158418133512</v>
      </c>
      <c r="N24" s="67">
        <f t="shared" si="28"/>
        <v>417.36803701600195</v>
      </c>
      <c r="O24" s="67">
        <f t="shared" si="28"/>
        <v>417.89448985066878</v>
      </c>
      <c r="P24" s="67">
        <f t="shared" si="28"/>
        <v>418.4209426853356</v>
      </c>
      <c r="Q24" s="67">
        <f t="shared" si="28"/>
        <v>418.94739552000243</v>
      </c>
      <c r="R24" s="67">
        <f t="shared" si="28"/>
        <v>419.47384835466926</v>
      </c>
      <c r="S24" s="76">
        <f t="shared" ref="S24:S27" si="29">M5</f>
        <v>420.00030118933608</v>
      </c>
      <c r="T24" s="67">
        <f t="shared" ref="T24:AL24" si="30">S24+($AM24-$S24)/($AM$13-$S$13)</f>
        <v>426.97984246144222</v>
      </c>
      <c r="U24" s="67">
        <f t="shared" si="30"/>
        <v>433.95938373354835</v>
      </c>
      <c r="V24" s="67">
        <f t="shared" si="30"/>
        <v>440.93892500565448</v>
      </c>
      <c r="W24" s="67">
        <f t="shared" si="30"/>
        <v>447.91846627776061</v>
      </c>
      <c r="X24" s="67">
        <f t="shared" si="30"/>
        <v>454.89800754986675</v>
      </c>
      <c r="Y24" s="67">
        <f t="shared" si="30"/>
        <v>461.87754882197288</v>
      </c>
      <c r="Z24" s="67">
        <f t="shared" si="30"/>
        <v>468.85709009407901</v>
      </c>
      <c r="AA24" s="67">
        <f t="shared" si="30"/>
        <v>475.83663136618514</v>
      </c>
      <c r="AB24" s="67">
        <f t="shared" si="30"/>
        <v>482.81617263829128</v>
      </c>
      <c r="AC24" s="67">
        <f t="shared" si="30"/>
        <v>489.79571391039741</v>
      </c>
      <c r="AD24" s="67">
        <f t="shared" si="30"/>
        <v>496.77525518250354</v>
      </c>
      <c r="AE24" s="67">
        <f t="shared" si="30"/>
        <v>503.75479645460968</v>
      </c>
      <c r="AF24" s="67">
        <f t="shared" si="30"/>
        <v>510.73433772671581</v>
      </c>
      <c r="AG24" s="67">
        <f t="shared" si="30"/>
        <v>517.71387899882188</v>
      </c>
      <c r="AH24" s="67">
        <f t="shared" si="30"/>
        <v>524.69342027092796</v>
      </c>
      <c r="AI24" s="67">
        <f t="shared" si="30"/>
        <v>531.67296154303403</v>
      </c>
      <c r="AJ24" s="67">
        <f t="shared" si="30"/>
        <v>538.65250281514011</v>
      </c>
      <c r="AK24" s="67">
        <f t="shared" si="30"/>
        <v>545.63204408724619</v>
      </c>
      <c r="AL24" s="67">
        <f t="shared" si="30"/>
        <v>552.61158535935226</v>
      </c>
      <c r="AM24" s="76">
        <f t="shared" ref="AM24:AM27" si="31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2">B25+($S25-$B25)/($S$13-$B$13)</f>
        <v>844.68011868436849</v>
      </c>
      <c r="D25" s="67">
        <f t="shared" si="32"/>
        <v>888.16401446873704</v>
      </c>
      <c r="E25" s="67">
        <f t="shared" si="32"/>
        <v>931.64791025310558</v>
      </c>
      <c r="F25" s="67">
        <f t="shared" si="32"/>
        <v>975.13180603747412</v>
      </c>
      <c r="G25" s="67">
        <f t="shared" si="32"/>
        <v>1018.6157018218427</v>
      </c>
      <c r="H25" s="67">
        <f t="shared" si="32"/>
        <v>1062.0995976062111</v>
      </c>
      <c r="I25" s="67">
        <f t="shared" si="32"/>
        <v>1105.5834933905796</v>
      </c>
      <c r="J25" s="67">
        <f t="shared" si="32"/>
        <v>1149.0673891749482</v>
      </c>
      <c r="K25" s="67">
        <f t="shared" si="32"/>
        <v>1192.5512849593167</v>
      </c>
      <c r="L25" s="67">
        <f t="shared" si="32"/>
        <v>1236.0351807436853</v>
      </c>
      <c r="M25" s="67">
        <f t="shared" si="32"/>
        <v>1279.5190765280538</v>
      </c>
      <c r="N25" s="67">
        <f t="shared" si="32"/>
        <v>1323.0029723124223</v>
      </c>
      <c r="O25" s="67">
        <f t="shared" si="32"/>
        <v>1366.4868680967909</v>
      </c>
      <c r="P25" s="67">
        <f t="shared" si="32"/>
        <v>1409.9707638811594</v>
      </c>
      <c r="Q25" s="67">
        <f t="shared" si="32"/>
        <v>1453.454659665528</v>
      </c>
      <c r="R25" s="67">
        <f t="shared" si="32"/>
        <v>1496.9385554498965</v>
      </c>
      <c r="S25" s="76">
        <f t="shared" si="29"/>
        <v>1540.4224512342651</v>
      </c>
      <c r="T25" s="67">
        <f t="shared" ref="T25:AL25" si="33">S25+($AM25-$S25)/($AM$13-$S$13)</f>
        <v>1557.2198326979351</v>
      </c>
      <c r="U25" s="67">
        <f t="shared" si="33"/>
        <v>1574.0172141616051</v>
      </c>
      <c r="V25" s="67">
        <f t="shared" si="33"/>
        <v>1590.8145956252752</v>
      </c>
      <c r="W25" s="67">
        <f t="shared" si="33"/>
        <v>1607.6119770889452</v>
      </c>
      <c r="X25" s="67">
        <f t="shared" si="33"/>
        <v>1624.4093585526152</v>
      </c>
      <c r="Y25" s="67">
        <f t="shared" si="33"/>
        <v>1641.2067400162853</v>
      </c>
      <c r="Z25" s="67">
        <f t="shared" si="33"/>
        <v>1658.0041214799553</v>
      </c>
      <c r="AA25" s="67">
        <f t="shared" si="33"/>
        <v>1674.8015029436253</v>
      </c>
      <c r="AB25" s="67">
        <f t="shared" si="33"/>
        <v>1691.5988844072954</v>
      </c>
      <c r="AC25" s="67">
        <f t="shared" si="33"/>
        <v>1708.3962658709654</v>
      </c>
      <c r="AD25" s="67">
        <f t="shared" si="33"/>
        <v>1725.1936473346354</v>
      </c>
      <c r="AE25" s="67">
        <f t="shared" si="33"/>
        <v>1741.9910287983055</v>
      </c>
      <c r="AF25" s="67">
        <f t="shared" si="33"/>
        <v>1758.7884102619755</v>
      </c>
      <c r="AG25" s="67">
        <f t="shared" si="33"/>
        <v>1775.5857917256455</v>
      </c>
      <c r="AH25" s="67">
        <f t="shared" si="33"/>
        <v>1792.3831731893156</v>
      </c>
      <c r="AI25" s="67">
        <f t="shared" si="33"/>
        <v>1809.1805546529856</v>
      </c>
      <c r="AJ25" s="67">
        <f t="shared" si="33"/>
        <v>1825.9779361166557</v>
      </c>
      <c r="AK25" s="67">
        <f t="shared" si="33"/>
        <v>1842.7753175803257</v>
      </c>
      <c r="AL25" s="67">
        <f t="shared" si="33"/>
        <v>1859.5726990439957</v>
      </c>
      <c r="AM25" s="76">
        <f t="shared" si="31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4">B26+($S26-$B26)/($S$13-$B$13)</f>
        <v>92.746569409955569</v>
      </c>
      <c r="D26" s="67">
        <f t="shared" si="34"/>
        <v>91.055970549911137</v>
      </c>
      <c r="E26" s="67">
        <f t="shared" si="34"/>
        <v>89.365371689866706</v>
      </c>
      <c r="F26" s="67">
        <f t="shared" si="34"/>
        <v>87.674772829822274</v>
      </c>
      <c r="G26" s="67">
        <f t="shared" si="34"/>
        <v>85.984173969777842</v>
      </c>
      <c r="H26" s="67">
        <f t="shared" si="34"/>
        <v>84.29357510973341</v>
      </c>
      <c r="I26" s="67">
        <f t="shared" si="34"/>
        <v>82.602976249688979</v>
      </c>
      <c r="J26" s="67">
        <f t="shared" si="34"/>
        <v>80.912377389644547</v>
      </c>
      <c r="K26" s="67">
        <f t="shared" si="34"/>
        <v>79.221778529600115</v>
      </c>
      <c r="L26" s="67">
        <f t="shared" si="34"/>
        <v>77.531179669555684</v>
      </c>
      <c r="M26" s="67">
        <f t="shared" si="34"/>
        <v>75.840580809511252</v>
      </c>
      <c r="N26" s="67">
        <f t="shared" si="34"/>
        <v>74.14998194946682</v>
      </c>
      <c r="O26" s="67">
        <f t="shared" si="34"/>
        <v>72.459383089422388</v>
      </c>
      <c r="P26" s="67">
        <f t="shared" si="34"/>
        <v>70.768784229377957</v>
      </c>
      <c r="Q26" s="67">
        <f t="shared" si="34"/>
        <v>69.078185369333525</v>
      </c>
      <c r="R26" s="67">
        <f t="shared" si="34"/>
        <v>67.387586509289093</v>
      </c>
      <c r="S26" s="76">
        <f t="shared" si="29"/>
        <v>65.696987649244576</v>
      </c>
      <c r="T26" s="67">
        <f t="shared" ref="T26:AL26" si="35">S26+($AM26-$S26)/($AM$13-$S$13)</f>
        <v>65.426019447990228</v>
      </c>
      <c r="U26" s="67">
        <f t="shared" si="35"/>
        <v>65.15505124673588</v>
      </c>
      <c r="V26" s="67">
        <f t="shared" si="35"/>
        <v>64.884083045481532</v>
      </c>
      <c r="W26" s="67">
        <f t="shared" si="35"/>
        <v>64.613114844227184</v>
      </c>
      <c r="X26" s="67">
        <f t="shared" si="35"/>
        <v>64.342146642972835</v>
      </c>
      <c r="Y26" s="67">
        <f t="shared" si="35"/>
        <v>64.071178441718487</v>
      </c>
      <c r="Z26" s="67">
        <f t="shared" si="35"/>
        <v>63.800210240464132</v>
      </c>
      <c r="AA26" s="67">
        <f t="shared" si="35"/>
        <v>63.529242039209777</v>
      </c>
      <c r="AB26" s="67">
        <f t="shared" si="35"/>
        <v>63.258273837955421</v>
      </c>
      <c r="AC26" s="67">
        <f t="shared" si="35"/>
        <v>62.987305636701066</v>
      </c>
      <c r="AD26" s="67">
        <f t="shared" si="35"/>
        <v>62.716337435446711</v>
      </c>
      <c r="AE26" s="67">
        <f t="shared" si="35"/>
        <v>62.445369234192356</v>
      </c>
      <c r="AF26" s="67">
        <f t="shared" si="35"/>
        <v>62.174401032938</v>
      </c>
      <c r="AG26" s="67">
        <f t="shared" si="35"/>
        <v>61.903432831683645</v>
      </c>
      <c r="AH26" s="67">
        <f t="shared" si="35"/>
        <v>61.63246463042929</v>
      </c>
      <c r="AI26" s="67">
        <f t="shared" si="35"/>
        <v>61.361496429174935</v>
      </c>
      <c r="AJ26" s="67">
        <f t="shared" si="35"/>
        <v>61.090528227920579</v>
      </c>
      <c r="AK26" s="67">
        <f t="shared" si="35"/>
        <v>60.819560026666224</v>
      </c>
      <c r="AL26" s="67">
        <f t="shared" si="35"/>
        <v>60.548591825411869</v>
      </c>
      <c r="AM26" s="76">
        <f t="shared" si="31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6">B27+($S27-$B27)/($S$13-$B$13)</f>
        <v>1768.315321861382</v>
      </c>
      <c r="D27" s="67">
        <f t="shared" si="36"/>
        <v>1824.554095722764</v>
      </c>
      <c r="E27" s="67">
        <f t="shared" si="36"/>
        <v>1880.792869584146</v>
      </c>
      <c r="F27" s="67">
        <f t="shared" si="36"/>
        <v>1937.0316434455281</v>
      </c>
      <c r="G27" s="67">
        <f t="shared" si="36"/>
        <v>1993.2704173069101</v>
      </c>
      <c r="H27" s="67">
        <f t="shared" si="36"/>
        <v>2049.5091911682921</v>
      </c>
      <c r="I27" s="67">
        <f t="shared" si="36"/>
        <v>2105.7479650296741</v>
      </c>
      <c r="J27" s="67">
        <f t="shared" si="36"/>
        <v>2161.9867388910561</v>
      </c>
      <c r="K27" s="67">
        <f t="shared" si="36"/>
        <v>2218.2255127524381</v>
      </c>
      <c r="L27" s="67">
        <f t="shared" si="36"/>
        <v>2274.4642866138201</v>
      </c>
      <c r="M27" s="67">
        <f t="shared" si="36"/>
        <v>2330.7030604752022</v>
      </c>
      <c r="N27" s="67">
        <f t="shared" si="36"/>
        <v>2386.9418343365842</v>
      </c>
      <c r="O27" s="67">
        <f t="shared" si="36"/>
        <v>2443.1806081979662</v>
      </c>
      <c r="P27" s="67">
        <f t="shared" si="36"/>
        <v>2499.4193820593482</v>
      </c>
      <c r="Q27" s="67">
        <f t="shared" si="36"/>
        <v>2555.6581559207302</v>
      </c>
      <c r="R27" s="67">
        <f t="shared" si="36"/>
        <v>2611.8969297821122</v>
      </c>
      <c r="S27" s="76">
        <f t="shared" si="29"/>
        <v>2668.1357036434924</v>
      </c>
      <c r="T27" s="67">
        <f t="shared" ref="T27:AL27" si="37">S27+($AM27-$S27)/($AM$13-$S$13)</f>
        <v>2678.7199190613273</v>
      </c>
      <c r="U27" s="67">
        <f t="shared" si="37"/>
        <v>2689.3041344791623</v>
      </c>
      <c r="V27" s="67">
        <f t="shared" si="37"/>
        <v>2699.8883498969972</v>
      </c>
      <c r="W27" s="67">
        <f t="shared" si="37"/>
        <v>2710.4725653148321</v>
      </c>
      <c r="X27" s="67">
        <f t="shared" si="37"/>
        <v>2721.056780732667</v>
      </c>
      <c r="Y27" s="67">
        <f t="shared" si="37"/>
        <v>2731.6409961505019</v>
      </c>
      <c r="Z27" s="67">
        <f t="shared" si="37"/>
        <v>2742.2252115683368</v>
      </c>
      <c r="AA27" s="67">
        <f t="shared" si="37"/>
        <v>2752.8094269861717</v>
      </c>
      <c r="AB27" s="67">
        <f t="shared" si="37"/>
        <v>2763.3936424040066</v>
      </c>
      <c r="AC27" s="67">
        <f t="shared" si="37"/>
        <v>2773.9778578218416</v>
      </c>
      <c r="AD27" s="67">
        <f t="shared" si="37"/>
        <v>2784.5620732396765</v>
      </c>
      <c r="AE27" s="67">
        <f t="shared" si="37"/>
        <v>2795.1462886575114</v>
      </c>
      <c r="AF27" s="67">
        <f t="shared" si="37"/>
        <v>2805.7305040753463</v>
      </c>
      <c r="AG27" s="67">
        <f t="shared" si="37"/>
        <v>2816.3147194931812</v>
      </c>
      <c r="AH27" s="67">
        <f t="shared" si="37"/>
        <v>2826.8989349110161</v>
      </c>
      <c r="AI27" s="67">
        <f t="shared" si="37"/>
        <v>2837.483150328851</v>
      </c>
      <c r="AJ27" s="67">
        <f t="shared" si="37"/>
        <v>2848.0673657466859</v>
      </c>
      <c r="AK27" s="67">
        <f t="shared" si="37"/>
        <v>2858.6515811645208</v>
      </c>
      <c r="AL27" s="67">
        <f t="shared" si="37"/>
        <v>2869.2357965823558</v>
      </c>
      <c r="AM27" s="76">
        <f t="shared" si="31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38">SUM(C23:C27)</f>
        <v>3239.5155456333796</v>
      </c>
      <c r="D28" s="69">
        <f t="shared" ref="D28" si="39">SUM(D23:D27)</f>
        <v>3338.6834160967592</v>
      </c>
      <c r="E28" s="69">
        <f t="shared" ref="E28" si="40">SUM(E23:E27)</f>
        <v>3437.8512865601388</v>
      </c>
      <c r="F28" s="69">
        <f t="shared" ref="F28" si="41">SUM(F23:F27)</f>
        <v>3537.0191570235188</v>
      </c>
      <c r="G28" s="69">
        <f t="shared" ref="G28" si="42">SUM(G23:G27)</f>
        <v>3636.1870274868988</v>
      </c>
      <c r="H28" s="69">
        <f t="shared" ref="H28" si="43">SUM(H23:H27)</f>
        <v>3735.354897950278</v>
      </c>
      <c r="I28" s="69">
        <f t="shared" ref="I28" si="44">SUM(I23:I27)</f>
        <v>3834.522768413658</v>
      </c>
      <c r="J28" s="69">
        <f t="shared" ref="J28" si="45">SUM(J23:J27)</f>
        <v>3933.6906388770376</v>
      </c>
      <c r="K28" s="69">
        <f t="shared" ref="K28" si="46">SUM(K23:K27)</f>
        <v>4032.8585093404172</v>
      </c>
      <c r="L28" s="69">
        <f t="shared" ref="L28" si="47">SUM(L23:L27)</f>
        <v>4132.0263798037968</v>
      </c>
      <c r="M28" s="69">
        <f t="shared" ref="M28" si="48">SUM(M23:M27)</f>
        <v>4231.1942502671764</v>
      </c>
      <c r="N28" s="69">
        <f t="shared" ref="N28" si="49">SUM(N23:N27)</f>
        <v>4330.3621207305559</v>
      </c>
      <c r="O28" s="69">
        <f t="shared" ref="O28" si="50">SUM(O23:O27)</f>
        <v>4429.5299911939364</v>
      </c>
      <c r="P28" s="69">
        <f t="shared" ref="P28" si="51">SUM(P23:P27)</f>
        <v>4528.697861657316</v>
      </c>
      <c r="Q28" s="69">
        <f t="shared" ref="Q28" si="52">SUM(Q23:Q27)</f>
        <v>4627.8657321206956</v>
      </c>
      <c r="R28" s="69">
        <f t="shared" ref="R28" si="53">SUM(R23:R27)</f>
        <v>4727.0336025840752</v>
      </c>
      <c r="S28" s="79">
        <f t="shared" ref="S28" si="54">SUM(S23:S27)</f>
        <v>4826.201473047453</v>
      </c>
      <c r="T28" s="69">
        <f t="shared" ref="T28" si="55">SUM(T23:T27)</f>
        <v>4860.8847930008906</v>
      </c>
      <c r="U28" s="69">
        <f t="shared" ref="U28" si="56">SUM(U23:U27)</f>
        <v>4895.5681129543282</v>
      </c>
      <c r="V28" s="69">
        <f t="shared" ref="V28" si="57">SUM(V23:V27)</f>
        <v>4930.2514329077658</v>
      </c>
      <c r="W28" s="69">
        <f t="shared" ref="W28" si="58">SUM(W23:W27)</f>
        <v>4964.9347528612034</v>
      </c>
      <c r="X28" s="69">
        <f t="shared" ref="X28" si="59">SUM(X23:X27)</f>
        <v>4999.618072814641</v>
      </c>
      <c r="Y28" s="69">
        <f t="shared" ref="Y28" si="60">SUM(Y23:Y27)</f>
        <v>5034.3013927680786</v>
      </c>
      <c r="Z28" s="69">
        <f t="shared" ref="Z28" si="61">SUM(Z23:Z27)</f>
        <v>5068.9847127215162</v>
      </c>
      <c r="AA28" s="69">
        <f t="shared" ref="AA28" si="62">SUM(AA23:AA27)</f>
        <v>5103.6680326749538</v>
      </c>
      <c r="AB28" s="69">
        <f t="shared" ref="AB28" si="63">SUM(AB23:AB27)</f>
        <v>5138.3513526283914</v>
      </c>
      <c r="AC28" s="69">
        <f t="shared" ref="AC28" si="64">SUM(AC23:AC27)</f>
        <v>5173.034672581829</v>
      </c>
      <c r="AD28" s="69">
        <f t="shared" ref="AD28" si="65">SUM(AD23:AD27)</f>
        <v>5207.7179925352666</v>
      </c>
      <c r="AE28" s="69">
        <f t="shared" ref="AE28" si="66">SUM(AE23:AE27)</f>
        <v>5242.4013124887042</v>
      </c>
      <c r="AF28" s="69">
        <f t="shared" ref="AF28" si="67">SUM(AF23:AF27)</f>
        <v>5277.0846324421418</v>
      </c>
      <c r="AG28" s="69">
        <f t="shared" ref="AG28" si="68">SUM(AG23:AG27)</f>
        <v>5311.7679523955794</v>
      </c>
      <c r="AH28" s="69">
        <f t="shared" ref="AH28" si="69">SUM(AH23:AH27)</f>
        <v>5346.451272349017</v>
      </c>
      <c r="AI28" s="69">
        <f t="shared" ref="AI28" si="70">SUM(AI23:AI27)</f>
        <v>5381.1345923024546</v>
      </c>
      <c r="AJ28" s="69">
        <f t="shared" ref="AJ28" si="71">SUM(AJ23:AJ27)</f>
        <v>5415.8179122558922</v>
      </c>
      <c r="AK28" s="69">
        <f t="shared" ref="AK28" si="72">SUM(AK23:AK27)</f>
        <v>5450.5012322093298</v>
      </c>
      <c r="AL28" s="69">
        <f t="shared" ref="AL28" si="73">SUM(AL23:AL27)</f>
        <v>5485.1845521627674</v>
      </c>
      <c r="AM28" s="79">
        <f t="shared" ref="AM28" si="74">SUM(AM23:AM27)</f>
        <v>5519.8678721162014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5">C32+($S32-$B32)/($S$13-$B$13)</f>
        <v>5.7747606264705889E-2</v>
      </c>
      <c r="E32" s="67">
        <f t="shared" si="75"/>
        <v>5.3897765847058833E-2</v>
      </c>
      <c r="F32" s="67">
        <f t="shared" si="75"/>
        <v>5.0047925429411777E-2</v>
      </c>
      <c r="G32" s="67">
        <f t="shared" si="75"/>
        <v>4.6198085011764721E-2</v>
      </c>
      <c r="H32" s="67">
        <f t="shared" si="75"/>
        <v>4.2348244594117665E-2</v>
      </c>
      <c r="I32" s="67">
        <f t="shared" si="75"/>
        <v>3.8498404176470609E-2</v>
      </c>
      <c r="J32" s="67">
        <f t="shared" si="75"/>
        <v>3.4648563758823553E-2</v>
      </c>
      <c r="K32" s="67">
        <f t="shared" si="75"/>
        <v>3.0798723341176493E-2</v>
      </c>
      <c r="L32" s="67">
        <f t="shared" si="75"/>
        <v>2.6948882923529434E-2</v>
      </c>
      <c r="M32" s="67">
        <f t="shared" si="75"/>
        <v>2.3099042505882374E-2</v>
      </c>
      <c r="N32" s="67">
        <f t="shared" si="75"/>
        <v>1.9249202088235315E-2</v>
      </c>
      <c r="O32" s="67">
        <f t="shared" si="75"/>
        <v>1.5399361670588255E-2</v>
      </c>
      <c r="P32" s="67">
        <f t="shared" si="75"/>
        <v>1.1549521252941196E-2</v>
      </c>
      <c r="Q32" s="67">
        <f t="shared" si="75"/>
        <v>7.6996808352941364E-3</v>
      </c>
      <c r="R32" s="67">
        <f t="shared" si="75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6">T32+($AM32-$S32)/($AM$13-$S$13)</f>
        <v>0</v>
      </c>
      <c r="V32" s="67">
        <f t="shared" si="76"/>
        <v>0</v>
      </c>
      <c r="W32" s="67">
        <f t="shared" si="76"/>
        <v>0</v>
      </c>
      <c r="X32" s="67">
        <f t="shared" si="76"/>
        <v>0</v>
      </c>
      <c r="Y32" s="67">
        <f t="shared" si="76"/>
        <v>0</v>
      </c>
      <c r="Z32" s="67">
        <f t="shared" si="76"/>
        <v>0</v>
      </c>
      <c r="AA32" s="67">
        <f t="shared" si="76"/>
        <v>0</v>
      </c>
      <c r="AB32" s="67">
        <f t="shared" si="76"/>
        <v>0</v>
      </c>
      <c r="AC32" s="67">
        <f t="shared" si="76"/>
        <v>0</v>
      </c>
      <c r="AD32" s="67">
        <f t="shared" si="76"/>
        <v>0</v>
      </c>
      <c r="AE32" s="67">
        <f t="shared" si="76"/>
        <v>0</v>
      </c>
      <c r="AF32" s="67">
        <f t="shared" si="76"/>
        <v>0</v>
      </c>
      <c r="AG32" s="67">
        <f t="shared" si="76"/>
        <v>0</v>
      </c>
      <c r="AH32" s="67">
        <f t="shared" si="76"/>
        <v>0</v>
      </c>
      <c r="AI32" s="67">
        <f t="shared" si="76"/>
        <v>0</v>
      </c>
      <c r="AJ32" s="67">
        <f t="shared" si="76"/>
        <v>0</v>
      </c>
      <c r="AK32" s="67">
        <f t="shared" si="76"/>
        <v>0</v>
      </c>
      <c r="AL32" s="67">
        <f t="shared" si="76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7">B33+($S33-$B33)/($S$13-$B$13)</f>
        <v>612.44710528305404</v>
      </c>
      <c r="D33" s="67">
        <f t="shared" si="77"/>
        <v>631.71121056610809</v>
      </c>
      <c r="E33" s="67">
        <f t="shared" si="77"/>
        <v>650.97531584916214</v>
      </c>
      <c r="F33" s="67">
        <f t="shared" si="77"/>
        <v>670.23942113221619</v>
      </c>
      <c r="G33" s="67">
        <f t="shared" si="77"/>
        <v>689.50352641527024</v>
      </c>
      <c r="H33" s="67">
        <f t="shared" si="77"/>
        <v>708.76763169832429</v>
      </c>
      <c r="I33" s="67">
        <f t="shared" si="77"/>
        <v>728.03173698137834</v>
      </c>
      <c r="J33" s="67">
        <f t="shared" si="77"/>
        <v>747.29584226443239</v>
      </c>
      <c r="K33" s="67">
        <f t="shared" si="77"/>
        <v>766.55994754748644</v>
      </c>
      <c r="L33" s="67">
        <f t="shared" si="77"/>
        <v>785.8240528305405</v>
      </c>
      <c r="M33" s="67">
        <f t="shared" si="77"/>
        <v>805.08815811359455</v>
      </c>
      <c r="N33" s="67">
        <f t="shared" si="77"/>
        <v>824.3522633966486</v>
      </c>
      <c r="O33" s="67">
        <f t="shared" si="77"/>
        <v>843.61636867970265</v>
      </c>
      <c r="P33" s="67">
        <f t="shared" si="77"/>
        <v>862.8804739627567</v>
      </c>
      <c r="Q33" s="67">
        <f t="shared" si="77"/>
        <v>882.14457924581075</v>
      </c>
      <c r="R33" s="67">
        <f t="shared" si="77"/>
        <v>901.4086845288648</v>
      </c>
      <c r="S33" s="76">
        <f t="shared" ref="S33:S36" si="78">U5</f>
        <v>920.67278981191839</v>
      </c>
      <c r="T33" s="67">
        <f t="shared" ref="T33:AL33" si="79">S33+($AM33-$S33)/($AM$13-$S$13)</f>
        <v>930.46614761970204</v>
      </c>
      <c r="U33" s="67">
        <f t="shared" si="79"/>
        <v>940.25950542748569</v>
      </c>
      <c r="V33" s="67">
        <f t="shared" si="79"/>
        <v>950.05286323526934</v>
      </c>
      <c r="W33" s="67">
        <f t="shared" si="79"/>
        <v>959.84622104305299</v>
      </c>
      <c r="X33" s="67">
        <f t="shared" si="79"/>
        <v>969.63957885083664</v>
      </c>
      <c r="Y33" s="67">
        <f t="shared" si="79"/>
        <v>979.43293665862029</v>
      </c>
      <c r="Z33" s="67">
        <f t="shared" si="79"/>
        <v>989.22629446640394</v>
      </c>
      <c r="AA33" s="67">
        <f t="shared" si="79"/>
        <v>999.01965227418759</v>
      </c>
      <c r="AB33" s="67">
        <f t="shared" si="79"/>
        <v>1008.8130100819712</v>
      </c>
      <c r="AC33" s="67">
        <f t="shared" si="79"/>
        <v>1018.6063678897549</v>
      </c>
      <c r="AD33" s="67">
        <f t="shared" si="79"/>
        <v>1028.3997256975385</v>
      </c>
      <c r="AE33" s="67">
        <f t="shared" si="79"/>
        <v>1038.1930835053222</v>
      </c>
      <c r="AF33" s="67">
        <f t="shared" si="79"/>
        <v>1047.9864413131058</v>
      </c>
      <c r="AG33" s="67">
        <f t="shared" si="79"/>
        <v>1057.7797991208895</v>
      </c>
      <c r="AH33" s="67">
        <f t="shared" si="79"/>
        <v>1067.5731569286731</v>
      </c>
      <c r="AI33" s="67">
        <f t="shared" si="79"/>
        <v>1077.3665147364568</v>
      </c>
      <c r="AJ33" s="67">
        <f t="shared" si="79"/>
        <v>1087.1598725442404</v>
      </c>
      <c r="AK33" s="67">
        <f t="shared" si="79"/>
        <v>1096.9532303520241</v>
      </c>
      <c r="AL33" s="67">
        <f t="shared" si="79"/>
        <v>1106.7465881598077</v>
      </c>
      <c r="AM33" s="76">
        <f t="shared" ref="AM33:AM36" si="80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1">B34+($S34-$B34)/($S$13-$B$13)</f>
        <v>1.8816963845787871</v>
      </c>
      <c r="D34" s="67">
        <f t="shared" si="81"/>
        <v>2.3747796131575742</v>
      </c>
      <c r="E34" s="67">
        <f t="shared" si="81"/>
        <v>2.8678628417363612</v>
      </c>
      <c r="F34" s="67">
        <f t="shared" si="81"/>
        <v>3.3609460703151481</v>
      </c>
      <c r="G34" s="67">
        <f t="shared" si="81"/>
        <v>3.8540292988939351</v>
      </c>
      <c r="H34" s="67">
        <f t="shared" si="81"/>
        <v>4.3471125274727225</v>
      </c>
      <c r="I34" s="67">
        <f t="shared" si="81"/>
        <v>4.8401957560515099</v>
      </c>
      <c r="J34" s="67">
        <f t="shared" si="81"/>
        <v>5.3332789846302973</v>
      </c>
      <c r="K34" s="67">
        <f t="shared" si="81"/>
        <v>5.8263622132090847</v>
      </c>
      <c r="L34" s="67">
        <f t="shared" si="81"/>
        <v>6.319445441787872</v>
      </c>
      <c r="M34" s="67">
        <f t="shared" si="81"/>
        <v>6.8125286703666594</v>
      </c>
      <c r="N34" s="67">
        <f t="shared" si="81"/>
        <v>7.3056118989454468</v>
      </c>
      <c r="O34" s="67">
        <f t="shared" si="81"/>
        <v>7.7986951275242342</v>
      </c>
      <c r="P34" s="67">
        <f t="shared" si="81"/>
        <v>8.2917783561030216</v>
      </c>
      <c r="Q34" s="67">
        <f t="shared" si="81"/>
        <v>8.7848615846818081</v>
      </c>
      <c r="R34" s="67">
        <f t="shared" si="81"/>
        <v>9.2779448132605946</v>
      </c>
      <c r="S34" s="76">
        <f t="shared" si="78"/>
        <v>9.7710280418393811</v>
      </c>
      <c r="T34" s="67">
        <f t="shared" ref="T34:AL34" si="82">S34+($AM34-$S34)/($AM$13-$S$13)</f>
        <v>10.53374008541501</v>
      </c>
      <c r="U34" s="67">
        <f t="shared" si="82"/>
        <v>11.296452128990639</v>
      </c>
      <c r="V34" s="67">
        <f t="shared" si="82"/>
        <v>12.059164172566268</v>
      </c>
      <c r="W34" s="67">
        <f t="shared" si="82"/>
        <v>12.821876216141897</v>
      </c>
      <c r="X34" s="67">
        <f t="shared" si="82"/>
        <v>13.584588259717526</v>
      </c>
      <c r="Y34" s="67">
        <f t="shared" si="82"/>
        <v>14.347300303293155</v>
      </c>
      <c r="Z34" s="67">
        <f t="shared" si="82"/>
        <v>15.110012346868784</v>
      </c>
      <c r="AA34" s="67">
        <f t="shared" si="82"/>
        <v>15.872724390444413</v>
      </c>
      <c r="AB34" s="67">
        <f t="shared" si="82"/>
        <v>16.63543643402004</v>
      </c>
      <c r="AC34" s="67">
        <f t="shared" si="82"/>
        <v>17.398148477595669</v>
      </c>
      <c r="AD34" s="67">
        <f t="shared" si="82"/>
        <v>18.160860521171298</v>
      </c>
      <c r="AE34" s="67">
        <f t="shared" si="82"/>
        <v>18.923572564746927</v>
      </c>
      <c r="AF34" s="67">
        <f t="shared" si="82"/>
        <v>19.686284608322556</v>
      </c>
      <c r="AG34" s="67">
        <f t="shared" si="82"/>
        <v>20.448996651898184</v>
      </c>
      <c r="AH34" s="67">
        <f t="shared" si="82"/>
        <v>21.211708695473813</v>
      </c>
      <c r="AI34" s="67">
        <f t="shared" si="82"/>
        <v>21.974420739049442</v>
      </c>
      <c r="AJ34" s="67">
        <f t="shared" si="82"/>
        <v>22.737132782625071</v>
      </c>
      <c r="AK34" s="67">
        <f t="shared" si="82"/>
        <v>23.4998448262007</v>
      </c>
      <c r="AL34" s="67">
        <f t="shared" si="82"/>
        <v>24.262556869776329</v>
      </c>
      <c r="AM34" s="76">
        <f t="shared" si="80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3">B35+($S35-$B35)/($S$13-$B$13)</f>
        <v>11.850233860033971</v>
      </c>
      <c r="D35" s="67">
        <f t="shared" si="83"/>
        <v>12.603467720067941</v>
      </c>
      <c r="E35" s="67">
        <f t="shared" si="83"/>
        <v>13.356701580101912</v>
      </c>
      <c r="F35" s="67">
        <f t="shared" si="83"/>
        <v>14.109935440135883</v>
      </c>
      <c r="G35" s="67">
        <f t="shared" si="83"/>
        <v>14.863169300169854</v>
      </c>
      <c r="H35" s="67">
        <f t="shared" si="83"/>
        <v>15.616403160203825</v>
      </c>
      <c r="I35" s="67">
        <f t="shared" si="83"/>
        <v>16.369637020237796</v>
      </c>
      <c r="J35" s="67">
        <f t="shared" si="83"/>
        <v>17.122870880271766</v>
      </c>
      <c r="K35" s="67">
        <f t="shared" si="83"/>
        <v>17.876104740305735</v>
      </c>
      <c r="L35" s="67">
        <f t="shared" si="83"/>
        <v>18.629338600339704</v>
      </c>
      <c r="M35" s="67">
        <f t="shared" si="83"/>
        <v>19.382572460373673</v>
      </c>
      <c r="N35" s="67">
        <f t="shared" si="83"/>
        <v>20.135806320407642</v>
      </c>
      <c r="O35" s="67">
        <f t="shared" si="83"/>
        <v>20.889040180441611</v>
      </c>
      <c r="P35" s="67">
        <f t="shared" si="83"/>
        <v>21.642274040475581</v>
      </c>
      <c r="Q35" s="67">
        <f t="shared" si="83"/>
        <v>22.39550790050955</v>
      </c>
      <c r="R35" s="67">
        <f t="shared" si="83"/>
        <v>23.148741760543519</v>
      </c>
      <c r="S35" s="76">
        <f t="shared" si="78"/>
        <v>23.901975620577495</v>
      </c>
      <c r="T35" s="67">
        <f t="shared" ref="T35:AL35" si="84">S35+($AM35-$S35)/($AM$13-$S$13)</f>
        <v>24.269939663545149</v>
      </c>
      <c r="U35" s="67">
        <f t="shared" si="84"/>
        <v>24.637903706512802</v>
      </c>
      <c r="V35" s="67">
        <f t="shared" si="84"/>
        <v>25.005867749480455</v>
      </c>
      <c r="W35" s="67">
        <f t="shared" si="84"/>
        <v>25.373831792448108</v>
      </c>
      <c r="X35" s="67">
        <f t="shared" si="84"/>
        <v>25.741795835415761</v>
      </c>
      <c r="Y35" s="67">
        <f t="shared" si="84"/>
        <v>26.109759878383414</v>
      </c>
      <c r="Z35" s="67">
        <f t="shared" si="84"/>
        <v>26.477723921351068</v>
      </c>
      <c r="AA35" s="67">
        <f t="shared" si="84"/>
        <v>26.845687964318721</v>
      </c>
      <c r="AB35" s="67">
        <f t="shared" si="84"/>
        <v>27.213652007286374</v>
      </c>
      <c r="AC35" s="67">
        <f t="shared" si="84"/>
        <v>27.581616050254027</v>
      </c>
      <c r="AD35" s="67">
        <f t="shared" si="84"/>
        <v>27.94958009322168</v>
      </c>
      <c r="AE35" s="67">
        <f t="shared" si="84"/>
        <v>28.317544136189333</v>
      </c>
      <c r="AF35" s="67">
        <f t="shared" si="84"/>
        <v>28.685508179156987</v>
      </c>
      <c r="AG35" s="67">
        <f t="shared" si="84"/>
        <v>29.05347222212464</v>
      </c>
      <c r="AH35" s="67">
        <f t="shared" si="84"/>
        <v>29.421436265092293</v>
      </c>
      <c r="AI35" s="67">
        <f t="shared" si="84"/>
        <v>29.789400308059946</v>
      </c>
      <c r="AJ35" s="67">
        <f t="shared" si="84"/>
        <v>30.157364351027599</v>
      </c>
      <c r="AK35" s="67">
        <f t="shared" si="84"/>
        <v>30.525328393995252</v>
      </c>
      <c r="AL35" s="67">
        <f t="shared" si="84"/>
        <v>30.893292436962906</v>
      </c>
      <c r="AM35" s="76">
        <f t="shared" si="80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5">B36+($S36-$B36)/($S$13-$B$13)</f>
        <v>35.126025312681122</v>
      </c>
      <c r="D36" s="67">
        <f t="shared" si="85"/>
        <v>36.449050625362247</v>
      </c>
      <c r="E36" s="67">
        <f t="shared" si="85"/>
        <v>37.772075938043372</v>
      </c>
      <c r="F36" s="67">
        <f t="shared" si="85"/>
        <v>39.095101250724497</v>
      </c>
      <c r="G36" s="67">
        <f t="shared" si="85"/>
        <v>40.418126563405622</v>
      </c>
      <c r="H36" s="67">
        <f t="shared" si="85"/>
        <v>41.741151876086747</v>
      </c>
      <c r="I36" s="67">
        <f t="shared" si="85"/>
        <v>43.064177188767871</v>
      </c>
      <c r="J36" s="67">
        <f t="shared" si="85"/>
        <v>44.387202501448996</v>
      </c>
      <c r="K36" s="67">
        <f t="shared" si="85"/>
        <v>45.710227814130121</v>
      </c>
      <c r="L36" s="67">
        <f t="shared" si="85"/>
        <v>47.033253126811246</v>
      </c>
      <c r="M36" s="67">
        <f t="shared" si="85"/>
        <v>48.356278439492371</v>
      </c>
      <c r="N36" s="67">
        <f t="shared" si="85"/>
        <v>49.679303752173496</v>
      </c>
      <c r="O36" s="67">
        <f t="shared" si="85"/>
        <v>51.002329064854621</v>
      </c>
      <c r="P36" s="67">
        <f t="shared" si="85"/>
        <v>52.325354377535746</v>
      </c>
      <c r="Q36" s="67">
        <f t="shared" si="85"/>
        <v>53.648379690216871</v>
      </c>
      <c r="R36" s="67">
        <f t="shared" si="85"/>
        <v>54.971405002897995</v>
      </c>
      <c r="S36" s="76">
        <f t="shared" si="78"/>
        <v>56.294430315579064</v>
      </c>
      <c r="T36" s="67">
        <f t="shared" ref="T36:AL36" si="86">S36+($AM36-$S36)/($AM$13-$S$13)</f>
        <v>56.897717101732027</v>
      </c>
      <c r="U36" s="67">
        <f t="shared" si="86"/>
        <v>57.501003887884991</v>
      </c>
      <c r="V36" s="67">
        <f t="shared" si="86"/>
        <v>58.104290674037955</v>
      </c>
      <c r="W36" s="67">
        <f t="shared" si="86"/>
        <v>58.707577460190919</v>
      </c>
      <c r="X36" s="67">
        <f t="shared" si="86"/>
        <v>59.310864246343883</v>
      </c>
      <c r="Y36" s="67">
        <f t="shared" si="86"/>
        <v>59.914151032496846</v>
      </c>
      <c r="Z36" s="67">
        <f t="shared" si="86"/>
        <v>60.51743781864981</v>
      </c>
      <c r="AA36" s="67">
        <f t="shared" si="86"/>
        <v>61.120724604802774</v>
      </c>
      <c r="AB36" s="67">
        <f t="shared" si="86"/>
        <v>61.724011390955738</v>
      </c>
      <c r="AC36" s="67">
        <f t="shared" si="86"/>
        <v>62.327298177108702</v>
      </c>
      <c r="AD36" s="67">
        <f t="shared" si="86"/>
        <v>62.930584963261666</v>
      </c>
      <c r="AE36" s="67">
        <f t="shared" si="86"/>
        <v>63.533871749414629</v>
      </c>
      <c r="AF36" s="67">
        <f t="shared" si="86"/>
        <v>64.137158535567593</v>
      </c>
      <c r="AG36" s="67">
        <f t="shared" si="86"/>
        <v>64.740445321720557</v>
      </c>
      <c r="AH36" s="67">
        <f t="shared" si="86"/>
        <v>65.343732107873521</v>
      </c>
      <c r="AI36" s="67">
        <f t="shared" si="86"/>
        <v>65.947018894026485</v>
      </c>
      <c r="AJ36" s="67">
        <f t="shared" si="86"/>
        <v>66.550305680179449</v>
      </c>
      <c r="AK36" s="67">
        <f t="shared" si="86"/>
        <v>67.153592466332412</v>
      </c>
      <c r="AL36" s="67">
        <f t="shared" si="86"/>
        <v>67.756879252485376</v>
      </c>
      <c r="AM36" s="76">
        <f t="shared" si="80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7">SUM(C32:C36)</f>
        <v>661.36665828703019</v>
      </c>
      <c r="D37" s="69">
        <f t="shared" ref="D37" si="88">SUM(D32:D36)</f>
        <v>683.19625613096048</v>
      </c>
      <c r="E37" s="69">
        <f t="shared" ref="E37" si="89">SUM(E32:E36)</f>
        <v>705.02585397489088</v>
      </c>
      <c r="F37" s="69">
        <f t="shared" ref="F37" si="90">SUM(F32:F36)</f>
        <v>726.85545181882117</v>
      </c>
      <c r="G37" s="69">
        <f t="shared" ref="G37" si="91">SUM(G32:G36)</f>
        <v>748.68504966275134</v>
      </c>
      <c r="H37" s="69">
        <f t="shared" ref="H37" si="92">SUM(H32:H36)</f>
        <v>770.51464750668174</v>
      </c>
      <c r="I37" s="69">
        <f t="shared" ref="I37" si="93">SUM(I32:I36)</f>
        <v>792.34424535061191</v>
      </c>
      <c r="J37" s="69">
        <f t="shared" ref="J37" si="94">SUM(J32:J36)</f>
        <v>814.17384319454231</v>
      </c>
      <c r="K37" s="69">
        <f t="shared" ref="K37" si="95">SUM(K32:K36)</f>
        <v>836.0034410384726</v>
      </c>
      <c r="L37" s="69">
        <f t="shared" ref="L37" si="96">SUM(L32:L36)</f>
        <v>857.83303888240278</v>
      </c>
      <c r="M37" s="69">
        <f t="shared" ref="M37" si="97">SUM(M32:M36)</f>
        <v>879.66263672633318</v>
      </c>
      <c r="N37" s="69">
        <f t="shared" ref="N37" si="98">SUM(N32:N36)</f>
        <v>901.49223457026335</v>
      </c>
      <c r="O37" s="69">
        <f t="shared" ref="O37" si="99">SUM(O32:O36)</f>
        <v>923.32183241419364</v>
      </c>
      <c r="P37" s="69">
        <f t="shared" ref="P37" si="100">SUM(P32:P36)</f>
        <v>945.15143025812404</v>
      </c>
      <c r="Q37" s="69">
        <f t="shared" ref="Q37" si="101">SUM(Q32:Q36)</f>
        <v>966.98102810205432</v>
      </c>
      <c r="R37" s="69">
        <f t="shared" ref="R37" si="102">SUM(R32:R36)</f>
        <v>988.8106259459845</v>
      </c>
      <c r="S37" s="79">
        <f t="shared" ref="S37" si="103">SUM(S32:S36)</f>
        <v>1010.6402237899142</v>
      </c>
      <c r="T37" s="69">
        <f t="shared" ref="T37" si="104">SUM(T32:T36)</f>
        <v>1022.1675444703943</v>
      </c>
      <c r="U37" s="69">
        <f t="shared" ref="U37" si="105">SUM(U32:U36)</f>
        <v>1033.6948651508742</v>
      </c>
      <c r="V37" s="69">
        <f t="shared" ref="V37" si="106">SUM(V32:V36)</f>
        <v>1045.222185831354</v>
      </c>
      <c r="W37" s="69">
        <f t="shared" ref="W37" si="107">SUM(W32:W36)</f>
        <v>1056.7495065118337</v>
      </c>
      <c r="X37" s="69">
        <f t="shared" ref="X37" si="108">SUM(X32:X36)</f>
        <v>1068.2768271923139</v>
      </c>
      <c r="Y37" s="69">
        <f t="shared" ref="Y37" si="109">SUM(Y32:Y36)</f>
        <v>1079.8041478727937</v>
      </c>
      <c r="Z37" s="69">
        <f t="shared" ref="Z37" si="110">SUM(Z32:Z36)</f>
        <v>1091.3314685532735</v>
      </c>
      <c r="AA37" s="69">
        <f t="shared" ref="AA37" si="111">SUM(AA32:AA36)</f>
        <v>1102.8587892337534</v>
      </c>
      <c r="AB37" s="69">
        <f t="shared" ref="AB37" si="112">SUM(AB32:AB36)</f>
        <v>1114.3861099142332</v>
      </c>
      <c r="AC37" s="69">
        <f t="shared" ref="AC37" si="113">SUM(AC32:AC36)</f>
        <v>1125.9134305947134</v>
      </c>
      <c r="AD37" s="69">
        <f t="shared" ref="AD37" si="114">SUM(AD32:AD36)</f>
        <v>1137.4407512751932</v>
      </c>
      <c r="AE37" s="69">
        <f t="shared" ref="AE37" si="115">SUM(AE32:AE36)</f>
        <v>1148.9680719556732</v>
      </c>
      <c r="AF37" s="69">
        <f t="shared" ref="AF37" si="116">SUM(AF32:AF36)</f>
        <v>1160.4953926361529</v>
      </c>
      <c r="AG37" s="69">
        <f t="shared" ref="AG37" si="117">SUM(AG32:AG36)</f>
        <v>1172.0227133166327</v>
      </c>
      <c r="AH37" s="69">
        <f t="shared" ref="AH37" si="118">SUM(AH32:AH36)</f>
        <v>1183.5500339971129</v>
      </c>
      <c r="AI37" s="69">
        <f t="shared" ref="AI37" si="119">SUM(AI32:AI36)</f>
        <v>1195.0773546775927</v>
      </c>
      <c r="AJ37" s="69">
        <f t="shared" ref="AJ37" si="120">SUM(AJ32:AJ36)</f>
        <v>1206.6046753580727</v>
      </c>
      <c r="AK37" s="69">
        <f t="shared" ref="AK37" si="121">SUM(AK32:AK36)</f>
        <v>1218.1319960385524</v>
      </c>
      <c r="AL37" s="69">
        <f t="shared" ref="AL37" si="122">SUM(AL32:AL36)</f>
        <v>1229.6593167190322</v>
      </c>
      <c r="AM37" s="79">
        <f t="shared" ref="AM37" si="123">SUM(AM32:AM36)</f>
        <v>1241.1866373995126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124">C41+($S41-$B41)/($S$13-$B$13)</f>
        <v>36.924854879787823</v>
      </c>
      <c r="E41" s="67">
        <f t="shared" si="124"/>
        <v>36.873282319681735</v>
      </c>
      <c r="F41" s="67">
        <f t="shared" si="124"/>
        <v>36.821709759575647</v>
      </c>
      <c r="G41" s="67">
        <f t="shared" si="124"/>
        <v>36.770137199469559</v>
      </c>
      <c r="H41" s="67">
        <f t="shared" si="124"/>
        <v>36.718564639363471</v>
      </c>
      <c r="I41" s="67">
        <f t="shared" si="124"/>
        <v>36.666992079257383</v>
      </c>
      <c r="J41" s="67">
        <f t="shared" si="124"/>
        <v>36.615419519151295</v>
      </c>
      <c r="K41" s="67">
        <f t="shared" si="124"/>
        <v>36.563846959045208</v>
      </c>
      <c r="L41" s="67">
        <f t="shared" si="124"/>
        <v>36.51227439893912</v>
      </c>
      <c r="M41" s="67">
        <f t="shared" si="124"/>
        <v>36.460701838833032</v>
      </c>
      <c r="N41" s="67">
        <f t="shared" si="124"/>
        <v>36.409129278726944</v>
      </c>
      <c r="O41" s="67">
        <f t="shared" si="124"/>
        <v>36.357556718620856</v>
      </c>
      <c r="P41" s="67">
        <f t="shared" si="124"/>
        <v>36.305984158514768</v>
      </c>
      <c r="Q41" s="67">
        <f t="shared" si="124"/>
        <v>36.25441159840868</v>
      </c>
      <c r="R41" s="67">
        <f t="shared" si="124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125">T41+($AM41-$S41)/($AM$13-$S$13)</f>
        <v>36.153181336398653</v>
      </c>
      <c r="V41" s="67">
        <f t="shared" si="125"/>
        <v>36.154138765499752</v>
      </c>
      <c r="W41" s="67">
        <f t="shared" si="125"/>
        <v>36.155096194600851</v>
      </c>
      <c r="X41" s="67">
        <f t="shared" si="125"/>
        <v>36.156053623701951</v>
      </c>
      <c r="Y41" s="67">
        <f t="shared" si="125"/>
        <v>36.15701105280305</v>
      </c>
      <c r="Z41" s="67">
        <f t="shared" si="125"/>
        <v>36.157968481904149</v>
      </c>
      <c r="AA41" s="67">
        <f t="shared" si="125"/>
        <v>36.158925911005248</v>
      </c>
      <c r="AB41" s="67">
        <f t="shared" si="125"/>
        <v>36.159883340106347</v>
      </c>
      <c r="AC41" s="67">
        <f t="shared" si="125"/>
        <v>36.160840769207446</v>
      </c>
      <c r="AD41" s="67">
        <f t="shared" si="125"/>
        <v>36.161798198308546</v>
      </c>
      <c r="AE41" s="67">
        <f t="shared" si="125"/>
        <v>36.162755627409645</v>
      </c>
      <c r="AF41" s="67">
        <f t="shared" si="125"/>
        <v>36.163713056510744</v>
      </c>
      <c r="AG41" s="67">
        <f t="shared" si="125"/>
        <v>36.164670485611843</v>
      </c>
      <c r="AH41" s="67">
        <f t="shared" si="125"/>
        <v>36.165627914712942</v>
      </c>
      <c r="AI41" s="67">
        <f t="shared" si="125"/>
        <v>36.166585343814042</v>
      </c>
      <c r="AJ41" s="67">
        <f t="shared" si="125"/>
        <v>36.167542772915141</v>
      </c>
      <c r="AK41" s="67">
        <f t="shared" si="125"/>
        <v>36.16850020201624</v>
      </c>
      <c r="AL41" s="67">
        <f t="shared" si="125"/>
        <v>36.169457631117339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6">B42+($S42-$B42)/($S$13-$B$13)</f>
        <v>556.92640345564723</v>
      </c>
      <c r="D42" s="67">
        <f t="shared" si="126"/>
        <v>582.86880691129443</v>
      </c>
      <c r="E42" s="67">
        <f t="shared" si="126"/>
        <v>608.81121036694162</v>
      </c>
      <c r="F42" s="67">
        <f t="shared" si="126"/>
        <v>634.75361382258882</v>
      </c>
      <c r="G42" s="67">
        <f t="shared" si="126"/>
        <v>660.69601727823601</v>
      </c>
      <c r="H42" s="67">
        <f t="shared" si="126"/>
        <v>686.63842073388321</v>
      </c>
      <c r="I42" s="67">
        <f t="shared" si="126"/>
        <v>712.5808241895304</v>
      </c>
      <c r="J42" s="67">
        <f t="shared" si="126"/>
        <v>738.5232276451776</v>
      </c>
      <c r="K42" s="67">
        <f t="shared" si="126"/>
        <v>764.46563110082479</v>
      </c>
      <c r="L42" s="67">
        <f t="shared" si="126"/>
        <v>790.40803455647199</v>
      </c>
      <c r="M42" s="67">
        <f t="shared" si="126"/>
        <v>816.35043801211918</v>
      </c>
      <c r="N42" s="67">
        <f t="shared" si="126"/>
        <v>842.29284146776638</v>
      </c>
      <c r="O42" s="67">
        <f t="shared" si="126"/>
        <v>868.23524492341357</v>
      </c>
      <c r="P42" s="67">
        <f t="shared" si="126"/>
        <v>894.17764837906077</v>
      </c>
      <c r="Q42" s="67">
        <f t="shared" si="126"/>
        <v>920.12005183470797</v>
      </c>
      <c r="R42" s="67">
        <f t="shared" si="126"/>
        <v>946.06245529035516</v>
      </c>
      <c r="S42" s="76">
        <f t="shared" ref="S42:S45" si="127">AB5</f>
        <v>972.00485874600304</v>
      </c>
      <c r="T42" s="67">
        <f t="shared" ref="T42:AL42" si="128">S42+($AM42-$S42)/($AM$13-$S$13)</f>
        <v>1009.3250493729497</v>
      </c>
      <c r="U42" s="67">
        <f t="shared" si="128"/>
        <v>1046.6452399998964</v>
      </c>
      <c r="V42" s="67">
        <f t="shared" si="128"/>
        <v>1083.965430626843</v>
      </c>
      <c r="W42" s="67">
        <f t="shared" si="128"/>
        <v>1121.2856212537897</v>
      </c>
      <c r="X42" s="67">
        <f t="shared" si="128"/>
        <v>1158.6058118807364</v>
      </c>
      <c r="Y42" s="67">
        <f t="shared" si="128"/>
        <v>1195.9260025076831</v>
      </c>
      <c r="Z42" s="67">
        <f t="shared" si="128"/>
        <v>1233.2461931346297</v>
      </c>
      <c r="AA42" s="67">
        <f t="shared" si="128"/>
        <v>1270.5663837615764</v>
      </c>
      <c r="AB42" s="67">
        <f t="shared" si="128"/>
        <v>1307.8865743885231</v>
      </c>
      <c r="AC42" s="67">
        <f t="shared" si="128"/>
        <v>1345.2067650154697</v>
      </c>
      <c r="AD42" s="67">
        <f t="shared" si="128"/>
        <v>1382.5269556424164</v>
      </c>
      <c r="AE42" s="67">
        <f t="shared" si="128"/>
        <v>1419.8471462693631</v>
      </c>
      <c r="AF42" s="67">
        <f t="shared" si="128"/>
        <v>1457.1673368963097</v>
      </c>
      <c r="AG42" s="67">
        <f t="shared" si="128"/>
        <v>1494.4875275232564</v>
      </c>
      <c r="AH42" s="67">
        <f t="shared" si="128"/>
        <v>1531.8077181502031</v>
      </c>
      <c r="AI42" s="67">
        <f t="shared" si="128"/>
        <v>1569.1279087771497</v>
      </c>
      <c r="AJ42" s="67">
        <f t="shared" si="128"/>
        <v>1606.4480994040964</v>
      </c>
      <c r="AK42" s="67">
        <f t="shared" si="128"/>
        <v>1643.7682900310431</v>
      </c>
      <c r="AL42" s="67">
        <f t="shared" si="128"/>
        <v>1681.0884806579897</v>
      </c>
      <c r="AM42" s="76">
        <f t="shared" ref="AM42:AM45" si="129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0">B43+($S43-$B43)/($S$13-$B$13)</f>
        <v>4.3718944010850418</v>
      </c>
      <c r="D43" s="67">
        <f t="shared" si="130"/>
        <v>4.562331409170084</v>
      </c>
      <c r="E43" s="67">
        <f t="shared" si="130"/>
        <v>4.7527684172551261</v>
      </c>
      <c r="F43" s="67">
        <f t="shared" si="130"/>
        <v>4.9432054253401683</v>
      </c>
      <c r="G43" s="67">
        <f t="shared" si="130"/>
        <v>5.1336424334252104</v>
      </c>
      <c r="H43" s="67">
        <f t="shared" si="130"/>
        <v>5.3240794415102526</v>
      </c>
      <c r="I43" s="67">
        <f t="shared" si="130"/>
        <v>5.5145164495952947</v>
      </c>
      <c r="J43" s="67">
        <f t="shared" si="130"/>
        <v>5.7049534576803369</v>
      </c>
      <c r="K43" s="67">
        <f t="shared" si="130"/>
        <v>5.8953904657653791</v>
      </c>
      <c r="L43" s="67">
        <f t="shared" si="130"/>
        <v>6.0858274738504212</v>
      </c>
      <c r="M43" s="67">
        <f t="shared" si="130"/>
        <v>6.2762644819354634</v>
      </c>
      <c r="N43" s="67">
        <f t="shared" si="130"/>
        <v>6.4667014900205055</v>
      </c>
      <c r="O43" s="67">
        <f t="shared" si="130"/>
        <v>6.6571384981055477</v>
      </c>
      <c r="P43" s="67">
        <f t="shared" si="130"/>
        <v>6.8475755061905899</v>
      </c>
      <c r="Q43" s="67">
        <f t="shared" si="130"/>
        <v>7.038012514275632</v>
      </c>
      <c r="R43" s="67">
        <f t="shared" si="130"/>
        <v>7.2284495223606742</v>
      </c>
      <c r="S43" s="76">
        <f t="shared" si="127"/>
        <v>7.4188865304457199</v>
      </c>
      <c r="T43" s="67">
        <f t="shared" ref="T43:AL43" si="131">S43+($AM43-$S43)/($AM$13-$S$13)</f>
        <v>7.8568705951971927</v>
      </c>
      <c r="U43" s="67">
        <f t="shared" si="131"/>
        <v>8.2948546599486654</v>
      </c>
      <c r="V43" s="67">
        <f t="shared" si="131"/>
        <v>8.7328387247001391</v>
      </c>
      <c r="W43" s="67">
        <f t="shared" si="131"/>
        <v>9.1708227894516128</v>
      </c>
      <c r="X43" s="67">
        <f t="shared" si="131"/>
        <v>9.6088068542030864</v>
      </c>
      <c r="Y43" s="67">
        <f t="shared" si="131"/>
        <v>10.04679091895456</v>
      </c>
      <c r="Z43" s="67">
        <f t="shared" si="131"/>
        <v>10.484774983706034</v>
      </c>
      <c r="AA43" s="67">
        <f t="shared" si="131"/>
        <v>10.922759048457507</v>
      </c>
      <c r="AB43" s="67">
        <f t="shared" si="131"/>
        <v>11.360743113208981</v>
      </c>
      <c r="AC43" s="67">
        <f t="shared" si="131"/>
        <v>11.798727177960455</v>
      </c>
      <c r="AD43" s="67">
        <f t="shared" si="131"/>
        <v>12.236711242711928</v>
      </c>
      <c r="AE43" s="67">
        <f t="shared" si="131"/>
        <v>12.674695307463402</v>
      </c>
      <c r="AF43" s="67">
        <f t="shared" si="131"/>
        <v>13.112679372214876</v>
      </c>
      <c r="AG43" s="67">
        <f t="shared" si="131"/>
        <v>13.550663436966349</v>
      </c>
      <c r="AH43" s="67">
        <f t="shared" si="131"/>
        <v>13.988647501717823</v>
      </c>
      <c r="AI43" s="67">
        <f t="shared" si="131"/>
        <v>14.426631566469297</v>
      </c>
      <c r="AJ43" s="67">
        <f t="shared" si="131"/>
        <v>14.86461563122077</v>
      </c>
      <c r="AK43" s="67">
        <f t="shared" si="131"/>
        <v>15.302599695972244</v>
      </c>
      <c r="AL43" s="67">
        <f t="shared" si="131"/>
        <v>15.740583760723718</v>
      </c>
      <c r="AM43" s="76">
        <f t="shared" si="129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2">B44+($S44-$B44)/($S$13-$B$13)</f>
        <v>89.813130897632774</v>
      </c>
      <c r="D44" s="67">
        <f t="shared" si="132"/>
        <v>93.299262155265552</v>
      </c>
      <c r="E44" s="67">
        <f t="shared" si="132"/>
        <v>96.78539341289833</v>
      </c>
      <c r="F44" s="67">
        <f t="shared" si="132"/>
        <v>100.27152467053111</v>
      </c>
      <c r="G44" s="67">
        <f t="shared" si="132"/>
        <v>103.75765592816389</v>
      </c>
      <c r="H44" s="67">
        <f t="shared" si="132"/>
        <v>107.24378718579666</v>
      </c>
      <c r="I44" s="67">
        <f t="shared" si="132"/>
        <v>110.72991844342944</v>
      </c>
      <c r="J44" s="67">
        <f t="shared" si="132"/>
        <v>114.21604970106222</v>
      </c>
      <c r="K44" s="67">
        <f t="shared" si="132"/>
        <v>117.702180958695</v>
      </c>
      <c r="L44" s="67">
        <f t="shared" si="132"/>
        <v>121.18831221632777</v>
      </c>
      <c r="M44" s="67">
        <f t="shared" si="132"/>
        <v>124.67444347396055</v>
      </c>
      <c r="N44" s="67">
        <f t="shared" si="132"/>
        <v>128.16057473159333</v>
      </c>
      <c r="O44" s="67">
        <f t="shared" si="132"/>
        <v>131.64670598922612</v>
      </c>
      <c r="P44" s="67">
        <f t="shared" si="132"/>
        <v>135.13283724685891</v>
      </c>
      <c r="Q44" s="67">
        <f t="shared" si="132"/>
        <v>138.6189685044917</v>
      </c>
      <c r="R44" s="67">
        <f t="shared" si="132"/>
        <v>142.1050997621245</v>
      </c>
      <c r="S44" s="76">
        <f t="shared" si="127"/>
        <v>145.59123101975723</v>
      </c>
      <c r="T44" s="67">
        <f t="shared" ref="T44:AL44" si="133">S44+($AM44-$S44)/($AM$13-$S$13)</f>
        <v>147.96048327394132</v>
      </c>
      <c r="U44" s="67">
        <f t="shared" si="133"/>
        <v>150.32973552812541</v>
      </c>
      <c r="V44" s="67">
        <f t="shared" si="133"/>
        <v>152.6989877823095</v>
      </c>
      <c r="W44" s="67">
        <f t="shared" si="133"/>
        <v>155.06824003649359</v>
      </c>
      <c r="X44" s="67">
        <f t="shared" si="133"/>
        <v>157.43749229067768</v>
      </c>
      <c r="Y44" s="67">
        <f t="shared" si="133"/>
        <v>159.80674454486177</v>
      </c>
      <c r="Z44" s="67">
        <f t="shared" si="133"/>
        <v>162.17599679904586</v>
      </c>
      <c r="AA44" s="67">
        <f t="shared" si="133"/>
        <v>164.54524905322995</v>
      </c>
      <c r="AB44" s="67">
        <f t="shared" si="133"/>
        <v>166.91450130741404</v>
      </c>
      <c r="AC44" s="67">
        <f t="shared" si="133"/>
        <v>169.28375356159813</v>
      </c>
      <c r="AD44" s="67">
        <f t="shared" si="133"/>
        <v>171.65300581578222</v>
      </c>
      <c r="AE44" s="67">
        <f t="shared" si="133"/>
        <v>174.02225806996631</v>
      </c>
      <c r="AF44" s="67">
        <f t="shared" si="133"/>
        <v>176.3915103241504</v>
      </c>
      <c r="AG44" s="67">
        <f t="shared" si="133"/>
        <v>178.76076257833449</v>
      </c>
      <c r="AH44" s="67">
        <f t="shared" si="133"/>
        <v>181.13001483251858</v>
      </c>
      <c r="AI44" s="67">
        <f t="shared" si="133"/>
        <v>183.49926708670267</v>
      </c>
      <c r="AJ44" s="67">
        <f t="shared" si="133"/>
        <v>185.86851934088676</v>
      </c>
      <c r="AK44" s="67">
        <f t="shared" si="133"/>
        <v>188.23777159507085</v>
      </c>
      <c r="AL44" s="67">
        <f t="shared" si="133"/>
        <v>190.60702384925494</v>
      </c>
      <c r="AM44" s="76">
        <f t="shared" si="129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4">B45+($S45-$B45)/($S$13-$B$13)</f>
        <v>206.81768014679571</v>
      </c>
      <c r="D45" s="67">
        <f t="shared" si="134"/>
        <v>218.41481769359143</v>
      </c>
      <c r="E45" s="67">
        <f t="shared" si="134"/>
        <v>230.01195524038715</v>
      </c>
      <c r="F45" s="67">
        <f t="shared" si="134"/>
        <v>241.60909278718287</v>
      </c>
      <c r="G45" s="67">
        <f t="shared" si="134"/>
        <v>253.2062303339786</v>
      </c>
      <c r="H45" s="67">
        <f t="shared" si="134"/>
        <v>264.80336788077432</v>
      </c>
      <c r="I45" s="67">
        <f t="shared" si="134"/>
        <v>276.40050542757001</v>
      </c>
      <c r="J45" s="67">
        <f t="shared" si="134"/>
        <v>287.9976429743657</v>
      </c>
      <c r="K45" s="67">
        <f t="shared" si="134"/>
        <v>299.5947805211614</v>
      </c>
      <c r="L45" s="67">
        <f t="shared" si="134"/>
        <v>311.19191806795709</v>
      </c>
      <c r="M45" s="67">
        <f t="shared" si="134"/>
        <v>322.78905561475278</v>
      </c>
      <c r="N45" s="67">
        <f t="shared" si="134"/>
        <v>334.38619316154848</v>
      </c>
      <c r="O45" s="67">
        <f t="shared" si="134"/>
        <v>345.98333070834417</v>
      </c>
      <c r="P45" s="67">
        <f t="shared" si="134"/>
        <v>357.58046825513986</v>
      </c>
      <c r="Q45" s="67">
        <f t="shared" si="134"/>
        <v>369.17760580193556</v>
      </c>
      <c r="R45" s="67">
        <f t="shared" si="134"/>
        <v>380.77474334873125</v>
      </c>
      <c r="S45" s="76">
        <f t="shared" si="127"/>
        <v>392.37188089552723</v>
      </c>
      <c r="T45" s="67">
        <f t="shared" ref="T45:AL45" si="135">S45+($AM45-$S45)/($AM$13-$S$13)</f>
        <v>406.57880398317337</v>
      </c>
      <c r="U45" s="67">
        <f t="shared" si="135"/>
        <v>420.78572707081952</v>
      </c>
      <c r="V45" s="67">
        <f t="shared" si="135"/>
        <v>434.99265015846566</v>
      </c>
      <c r="W45" s="67">
        <f t="shared" si="135"/>
        <v>449.19957324611181</v>
      </c>
      <c r="X45" s="67">
        <f t="shared" si="135"/>
        <v>463.40649633375796</v>
      </c>
      <c r="Y45" s="67">
        <f t="shared" si="135"/>
        <v>477.6134194214041</v>
      </c>
      <c r="Z45" s="67">
        <f t="shared" si="135"/>
        <v>491.82034250905025</v>
      </c>
      <c r="AA45" s="67">
        <f t="shared" si="135"/>
        <v>506.0272655966964</v>
      </c>
      <c r="AB45" s="67">
        <f t="shared" si="135"/>
        <v>520.2341886843426</v>
      </c>
      <c r="AC45" s="67">
        <f t="shared" si="135"/>
        <v>534.44111177198874</v>
      </c>
      <c r="AD45" s="67">
        <f t="shared" si="135"/>
        <v>548.64803485963489</v>
      </c>
      <c r="AE45" s="67">
        <f t="shared" si="135"/>
        <v>562.85495794728104</v>
      </c>
      <c r="AF45" s="67">
        <f t="shared" si="135"/>
        <v>577.06188103492718</v>
      </c>
      <c r="AG45" s="67">
        <f t="shared" si="135"/>
        <v>591.26880412257333</v>
      </c>
      <c r="AH45" s="67">
        <f t="shared" si="135"/>
        <v>605.47572721021947</v>
      </c>
      <c r="AI45" s="67">
        <f t="shared" si="135"/>
        <v>619.68265029786562</v>
      </c>
      <c r="AJ45" s="67">
        <f t="shared" si="135"/>
        <v>633.88957338551177</v>
      </c>
      <c r="AK45" s="67">
        <f t="shared" si="135"/>
        <v>648.09649647315791</v>
      </c>
      <c r="AL45" s="67">
        <f t="shared" si="135"/>
        <v>662.30341956080406</v>
      </c>
      <c r="AM45" s="76">
        <f t="shared" si="129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6">SUM(C41:C45)</f>
        <v>894.90553634105459</v>
      </c>
      <c r="D46" s="69">
        <f t="shared" ref="D46" si="137">SUM(D41:D45)</f>
        <v>936.07007304910928</v>
      </c>
      <c r="E46" s="69">
        <f t="shared" ref="E46" si="138">SUM(E41:E45)</f>
        <v>977.23460975716387</v>
      </c>
      <c r="F46" s="69">
        <f t="shared" ref="F46" si="139">SUM(F41:F45)</f>
        <v>1018.3991464652186</v>
      </c>
      <c r="G46" s="69">
        <f t="shared" ref="G46" si="140">SUM(G41:G45)</f>
        <v>1059.5636831732731</v>
      </c>
      <c r="H46" s="69">
        <f t="shared" ref="H46" si="141">SUM(H41:H45)</f>
        <v>1100.7282198813277</v>
      </c>
      <c r="I46" s="69">
        <f t="shared" ref="I46" si="142">SUM(I41:I45)</f>
        <v>1141.8927565893825</v>
      </c>
      <c r="J46" s="69">
        <f t="shared" ref="J46" si="143">SUM(J41:J45)</f>
        <v>1183.0572932974369</v>
      </c>
      <c r="K46" s="69">
        <f t="shared" ref="K46" si="144">SUM(K41:K45)</f>
        <v>1224.2218300054917</v>
      </c>
      <c r="L46" s="69">
        <f t="shared" ref="L46" si="145">SUM(L41:L45)</f>
        <v>1265.3863667135463</v>
      </c>
      <c r="M46" s="69">
        <f t="shared" ref="M46" si="146">SUM(M41:M45)</f>
        <v>1306.5509034216011</v>
      </c>
      <c r="N46" s="69">
        <f t="shared" ref="N46" si="147">SUM(N41:N45)</f>
        <v>1347.7154401296557</v>
      </c>
      <c r="O46" s="69">
        <f t="shared" ref="O46" si="148">SUM(O41:O45)</f>
        <v>1388.8799768377103</v>
      </c>
      <c r="P46" s="69">
        <f t="shared" ref="P46" si="149">SUM(P41:P45)</f>
        <v>1430.0445135457649</v>
      </c>
      <c r="Q46" s="69">
        <f t="shared" ref="Q46" si="150">SUM(Q41:Q45)</f>
        <v>1471.2090502538194</v>
      </c>
      <c r="R46" s="69">
        <f t="shared" ref="R46" si="151">SUM(R41:R45)</f>
        <v>1512.373586961874</v>
      </c>
      <c r="S46" s="79">
        <f t="shared" ref="S46" si="152">SUM(S41:S45)</f>
        <v>1553.5381236699297</v>
      </c>
      <c r="T46" s="69">
        <f t="shared" ref="T46" si="153">SUM(T41:T45)</f>
        <v>1607.8734311325593</v>
      </c>
      <c r="U46" s="69">
        <f t="shared" ref="U46" si="154">SUM(U41:U45)</f>
        <v>1662.2087385951886</v>
      </c>
      <c r="V46" s="69">
        <f t="shared" ref="V46" si="155">SUM(V41:V45)</f>
        <v>1716.5440460578182</v>
      </c>
      <c r="W46" s="69">
        <f t="shared" ref="W46" si="156">SUM(W41:W45)</f>
        <v>1770.8793535204477</v>
      </c>
      <c r="X46" s="69">
        <f t="shared" ref="X46" si="157">SUM(X41:X45)</f>
        <v>1825.2146609830772</v>
      </c>
      <c r="Y46" s="69">
        <f t="shared" ref="Y46" si="158">SUM(Y41:Y45)</f>
        <v>1879.5499684457063</v>
      </c>
      <c r="Z46" s="69">
        <f t="shared" ref="Z46" si="159">SUM(Z41:Z45)</f>
        <v>1933.8852759083361</v>
      </c>
      <c r="AA46" s="69">
        <f t="shared" ref="AA46" si="160">SUM(AA41:AA45)</f>
        <v>1988.2205833709656</v>
      </c>
      <c r="AB46" s="69">
        <f t="shared" ref="AB46" si="161">SUM(AB41:AB45)</f>
        <v>2042.555890833595</v>
      </c>
      <c r="AC46" s="69">
        <f t="shared" ref="AC46" si="162">SUM(AC41:AC45)</f>
        <v>2096.8911982962245</v>
      </c>
      <c r="AD46" s="69">
        <f t="shared" ref="AD46" si="163">SUM(AD41:AD45)</f>
        <v>2151.2265057588538</v>
      </c>
      <c r="AE46" s="69">
        <f t="shared" ref="AE46" si="164">SUM(AE41:AE45)</f>
        <v>2205.5618132214836</v>
      </c>
      <c r="AF46" s="69">
        <f t="shared" ref="AF46" si="165">SUM(AF41:AF45)</f>
        <v>2259.8971206841129</v>
      </c>
      <c r="AG46" s="69">
        <f t="shared" ref="AG46" si="166">SUM(AG41:AG45)</f>
        <v>2314.2324281467422</v>
      </c>
      <c r="AH46" s="69">
        <f t="shared" ref="AH46" si="167">SUM(AH41:AH45)</f>
        <v>2368.567735609372</v>
      </c>
      <c r="AI46" s="69">
        <f t="shared" ref="AI46" si="168">SUM(AI41:AI45)</f>
        <v>2422.9030430720013</v>
      </c>
      <c r="AJ46" s="69">
        <f t="shared" ref="AJ46" si="169">SUM(AJ41:AJ45)</f>
        <v>2477.2383505346306</v>
      </c>
      <c r="AK46" s="69">
        <f t="shared" ref="AK46" si="170">SUM(AK41:AK45)</f>
        <v>2531.5736579972604</v>
      </c>
      <c r="AL46" s="69">
        <f t="shared" ref="AL46" si="171">SUM(AL41:AL45)</f>
        <v>2585.9089654598902</v>
      </c>
      <c r="AM46" s="79">
        <f t="shared" ref="AM46" si="172">SUM(AM41:AM45)</f>
        <v>2640.2442729225195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3">C50+($S50-$B50)/($S$13-$B$13)</f>
        <v>0</v>
      </c>
      <c r="E50" s="67">
        <f t="shared" si="173"/>
        <v>0</v>
      </c>
      <c r="F50" s="67">
        <f t="shared" si="173"/>
        <v>0</v>
      </c>
      <c r="G50" s="67">
        <f t="shared" si="173"/>
        <v>0</v>
      </c>
      <c r="H50" s="67">
        <f t="shared" si="173"/>
        <v>0</v>
      </c>
      <c r="I50" s="67">
        <f t="shared" si="173"/>
        <v>0</v>
      </c>
      <c r="J50" s="67">
        <f t="shared" si="173"/>
        <v>0</v>
      </c>
      <c r="K50" s="67">
        <f t="shared" si="173"/>
        <v>0</v>
      </c>
      <c r="L50" s="67">
        <f t="shared" si="173"/>
        <v>0</v>
      </c>
      <c r="M50" s="67">
        <f t="shared" si="173"/>
        <v>0</v>
      </c>
      <c r="N50" s="67">
        <f t="shared" si="173"/>
        <v>0</v>
      </c>
      <c r="O50" s="67">
        <f t="shared" si="173"/>
        <v>0</v>
      </c>
      <c r="P50" s="67">
        <f t="shared" si="173"/>
        <v>0</v>
      </c>
      <c r="Q50" s="67">
        <f t="shared" si="173"/>
        <v>0</v>
      </c>
      <c r="R50" s="67">
        <f t="shared" si="173"/>
        <v>0</v>
      </c>
      <c r="S50" s="76">
        <f>AK4</f>
        <v>0</v>
      </c>
      <c r="T50" s="67">
        <f>S50+($AM50-$S50)/($AM$13-$S$13)</f>
        <v>0</v>
      </c>
      <c r="U50" s="67">
        <f t="shared" ref="U50:AL50" si="174">T50+($AM50-$S50)/($AM$13-$S$13)</f>
        <v>0</v>
      </c>
      <c r="V50" s="67">
        <f t="shared" si="174"/>
        <v>0</v>
      </c>
      <c r="W50" s="67">
        <f t="shared" si="174"/>
        <v>0</v>
      </c>
      <c r="X50" s="67">
        <f t="shared" si="174"/>
        <v>0</v>
      </c>
      <c r="Y50" s="67">
        <f t="shared" si="174"/>
        <v>0</v>
      </c>
      <c r="Z50" s="67">
        <f t="shared" si="174"/>
        <v>0</v>
      </c>
      <c r="AA50" s="67">
        <f t="shared" si="174"/>
        <v>0</v>
      </c>
      <c r="AB50" s="67">
        <f t="shared" si="174"/>
        <v>0</v>
      </c>
      <c r="AC50" s="67">
        <f t="shared" si="174"/>
        <v>0</v>
      </c>
      <c r="AD50" s="67">
        <f t="shared" si="174"/>
        <v>0</v>
      </c>
      <c r="AE50" s="67">
        <f t="shared" si="174"/>
        <v>0</v>
      </c>
      <c r="AF50" s="67">
        <f t="shared" si="174"/>
        <v>0</v>
      </c>
      <c r="AG50" s="67">
        <f t="shared" si="174"/>
        <v>0</v>
      </c>
      <c r="AH50" s="67">
        <f t="shared" si="174"/>
        <v>0</v>
      </c>
      <c r="AI50" s="67">
        <f t="shared" si="174"/>
        <v>0</v>
      </c>
      <c r="AJ50" s="67">
        <f t="shared" si="174"/>
        <v>0</v>
      </c>
      <c r="AK50" s="67">
        <f t="shared" si="174"/>
        <v>0</v>
      </c>
      <c r="AL50" s="67">
        <f t="shared" si="174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5">B51+($S51-$B51)/($S$13-$B$13)</f>
        <v>63.029391989423978</v>
      </c>
      <c r="D51" s="67">
        <f t="shared" si="175"/>
        <v>62.276340978847955</v>
      </c>
      <c r="E51" s="67">
        <f t="shared" si="175"/>
        <v>61.523289968271932</v>
      </c>
      <c r="F51" s="67">
        <f t="shared" si="175"/>
        <v>60.770238957695909</v>
      </c>
      <c r="G51" s="67">
        <f t="shared" si="175"/>
        <v>60.017187947119886</v>
      </c>
      <c r="H51" s="67">
        <f t="shared" si="175"/>
        <v>59.264136936543863</v>
      </c>
      <c r="I51" s="67">
        <f t="shared" si="175"/>
        <v>58.511085925967841</v>
      </c>
      <c r="J51" s="67">
        <f t="shared" si="175"/>
        <v>57.758034915391818</v>
      </c>
      <c r="K51" s="67">
        <f t="shared" si="175"/>
        <v>57.004983904815795</v>
      </c>
      <c r="L51" s="67">
        <f t="shared" si="175"/>
        <v>56.251932894239772</v>
      </c>
      <c r="M51" s="67">
        <f t="shared" si="175"/>
        <v>55.498881883663749</v>
      </c>
      <c r="N51" s="67">
        <f t="shared" si="175"/>
        <v>54.745830873087726</v>
      </c>
      <c r="O51" s="67">
        <f t="shared" si="175"/>
        <v>53.992779862511703</v>
      </c>
      <c r="P51" s="67">
        <f t="shared" si="175"/>
        <v>53.239728851935681</v>
      </c>
      <c r="Q51" s="67">
        <f t="shared" si="175"/>
        <v>52.486677841359658</v>
      </c>
      <c r="R51" s="67">
        <f t="shared" si="175"/>
        <v>51.733626830783635</v>
      </c>
      <c r="S51" s="76">
        <f t="shared" ref="S51:S54" si="176">AK5</f>
        <v>50.980575820207648</v>
      </c>
      <c r="T51" s="67">
        <f t="shared" ref="T51:AL51" si="177">S51+($AM51-$S51)/($AM$13-$S$13)</f>
        <v>51.519559297891263</v>
      </c>
      <c r="U51" s="67">
        <f t="shared" si="177"/>
        <v>52.058542775574878</v>
      </c>
      <c r="V51" s="67">
        <f t="shared" si="177"/>
        <v>52.597526253258494</v>
      </c>
      <c r="W51" s="67">
        <f t="shared" si="177"/>
        <v>53.136509730942109</v>
      </c>
      <c r="X51" s="67">
        <f t="shared" si="177"/>
        <v>53.675493208625724</v>
      </c>
      <c r="Y51" s="67">
        <f t="shared" si="177"/>
        <v>54.214476686309339</v>
      </c>
      <c r="Z51" s="67">
        <f t="shared" si="177"/>
        <v>54.753460163992955</v>
      </c>
      <c r="AA51" s="67">
        <f t="shared" si="177"/>
        <v>55.29244364167657</v>
      </c>
      <c r="AB51" s="67">
        <f t="shared" si="177"/>
        <v>55.831427119360185</v>
      </c>
      <c r="AC51" s="67">
        <f t="shared" si="177"/>
        <v>56.370410597043801</v>
      </c>
      <c r="AD51" s="67">
        <f t="shared" si="177"/>
        <v>56.909394074727416</v>
      </c>
      <c r="AE51" s="67">
        <f t="shared" si="177"/>
        <v>57.448377552411031</v>
      </c>
      <c r="AF51" s="67">
        <f t="shared" si="177"/>
        <v>57.987361030094647</v>
      </c>
      <c r="AG51" s="67">
        <f t="shared" si="177"/>
        <v>58.526344507778262</v>
      </c>
      <c r="AH51" s="67">
        <f t="shared" si="177"/>
        <v>59.065327985461877</v>
      </c>
      <c r="AI51" s="67">
        <f t="shared" si="177"/>
        <v>59.604311463145493</v>
      </c>
      <c r="AJ51" s="67">
        <f t="shared" si="177"/>
        <v>60.143294940829108</v>
      </c>
      <c r="AK51" s="67">
        <f t="shared" si="177"/>
        <v>60.682278418512723</v>
      </c>
      <c r="AL51" s="67">
        <f t="shared" si="177"/>
        <v>61.221261896196339</v>
      </c>
      <c r="AM51" s="76">
        <f t="shared" ref="AM51:AM54" si="178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79">B52+($S52-$B52)/($S$13-$B$13)</f>
        <v>0</v>
      </c>
      <c r="D52" s="67">
        <f t="shared" si="179"/>
        <v>0</v>
      </c>
      <c r="E52" s="67">
        <f t="shared" si="179"/>
        <v>0</v>
      </c>
      <c r="F52" s="67">
        <f t="shared" si="179"/>
        <v>0</v>
      </c>
      <c r="G52" s="67">
        <f t="shared" si="179"/>
        <v>0</v>
      </c>
      <c r="H52" s="67">
        <f t="shared" si="179"/>
        <v>0</v>
      </c>
      <c r="I52" s="67">
        <f t="shared" si="179"/>
        <v>0</v>
      </c>
      <c r="J52" s="67">
        <f t="shared" si="179"/>
        <v>0</v>
      </c>
      <c r="K52" s="67">
        <f t="shared" si="179"/>
        <v>0</v>
      </c>
      <c r="L52" s="67">
        <f t="shared" si="179"/>
        <v>0</v>
      </c>
      <c r="M52" s="67">
        <f t="shared" si="179"/>
        <v>0</v>
      </c>
      <c r="N52" s="67">
        <f t="shared" si="179"/>
        <v>0</v>
      </c>
      <c r="O52" s="67">
        <f t="shared" si="179"/>
        <v>0</v>
      </c>
      <c r="P52" s="67">
        <f t="shared" si="179"/>
        <v>0</v>
      </c>
      <c r="Q52" s="67">
        <f t="shared" si="179"/>
        <v>0</v>
      </c>
      <c r="R52" s="67">
        <f t="shared" si="179"/>
        <v>0</v>
      </c>
      <c r="S52" s="76">
        <f t="shared" si="176"/>
        <v>0</v>
      </c>
      <c r="T52" s="67">
        <f t="shared" ref="T52:AL52" si="180">S52+($AM52-$S52)/($AM$13-$S$13)</f>
        <v>0</v>
      </c>
      <c r="U52" s="67">
        <f t="shared" si="180"/>
        <v>0</v>
      </c>
      <c r="V52" s="67">
        <f t="shared" si="180"/>
        <v>0</v>
      </c>
      <c r="W52" s="67">
        <f t="shared" si="180"/>
        <v>0</v>
      </c>
      <c r="X52" s="67">
        <f t="shared" si="180"/>
        <v>0</v>
      </c>
      <c r="Y52" s="67">
        <f t="shared" si="180"/>
        <v>0</v>
      </c>
      <c r="Z52" s="67">
        <f t="shared" si="180"/>
        <v>0</v>
      </c>
      <c r="AA52" s="67">
        <f t="shared" si="180"/>
        <v>0</v>
      </c>
      <c r="AB52" s="67">
        <f t="shared" si="180"/>
        <v>0</v>
      </c>
      <c r="AC52" s="67">
        <f t="shared" si="180"/>
        <v>0</v>
      </c>
      <c r="AD52" s="67">
        <f t="shared" si="180"/>
        <v>0</v>
      </c>
      <c r="AE52" s="67">
        <f t="shared" si="180"/>
        <v>0</v>
      </c>
      <c r="AF52" s="67">
        <f t="shared" si="180"/>
        <v>0</v>
      </c>
      <c r="AG52" s="67">
        <f t="shared" si="180"/>
        <v>0</v>
      </c>
      <c r="AH52" s="67">
        <f t="shared" si="180"/>
        <v>0</v>
      </c>
      <c r="AI52" s="67">
        <f t="shared" si="180"/>
        <v>0</v>
      </c>
      <c r="AJ52" s="67">
        <f t="shared" si="180"/>
        <v>0</v>
      </c>
      <c r="AK52" s="67">
        <f t="shared" si="180"/>
        <v>0</v>
      </c>
      <c r="AL52" s="67">
        <f t="shared" si="180"/>
        <v>0</v>
      </c>
      <c r="AM52" s="76">
        <f t="shared" si="178"/>
        <v>0</v>
      </c>
    </row>
    <row r="53" spans="1:39" x14ac:dyDescent="0.25">
      <c r="A53" s="74" t="s">
        <v>46</v>
      </c>
      <c r="B53" s="77">
        <v>0</v>
      </c>
      <c r="C53" s="67">
        <f t="shared" ref="C53:R53" si="181">B53+($S53-$B53)/($S$13-$B$13)</f>
        <v>0</v>
      </c>
      <c r="D53" s="67">
        <f t="shared" si="181"/>
        <v>0</v>
      </c>
      <c r="E53" s="67">
        <f t="shared" si="181"/>
        <v>0</v>
      </c>
      <c r="F53" s="67">
        <f t="shared" si="181"/>
        <v>0</v>
      </c>
      <c r="G53" s="67">
        <f t="shared" si="181"/>
        <v>0</v>
      </c>
      <c r="H53" s="67">
        <f t="shared" si="181"/>
        <v>0</v>
      </c>
      <c r="I53" s="67">
        <f t="shared" si="181"/>
        <v>0</v>
      </c>
      <c r="J53" s="67">
        <f t="shared" si="181"/>
        <v>0</v>
      </c>
      <c r="K53" s="67">
        <f t="shared" si="181"/>
        <v>0</v>
      </c>
      <c r="L53" s="67">
        <f t="shared" si="181"/>
        <v>0</v>
      </c>
      <c r="M53" s="67">
        <f t="shared" si="181"/>
        <v>0</v>
      </c>
      <c r="N53" s="67">
        <f t="shared" si="181"/>
        <v>0</v>
      </c>
      <c r="O53" s="67">
        <f t="shared" si="181"/>
        <v>0</v>
      </c>
      <c r="P53" s="67">
        <f t="shared" si="181"/>
        <v>0</v>
      </c>
      <c r="Q53" s="67">
        <f t="shared" si="181"/>
        <v>0</v>
      </c>
      <c r="R53" s="67">
        <f t="shared" si="181"/>
        <v>0</v>
      </c>
      <c r="S53" s="76">
        <f t="shared" si="176"/>
        <v>0</v>
      </c>
      <c r="T53" s="67">
        <f t="shared" ref="T53:AL53" si="182">S53+($AM53-$S53)/($AM$13-$S$13)</f>
        <v>0</v>
      </c>
      <c r="U53" s="67">
        <f t="shared" si="182"/>
        <v>0</v>
      </c>
      <c r="V53" s="67">
        <f t="shared" si="182"/>
        <v>0</v>
      </c>
      <c r="W53" s="67">
        <f t="shared" si="182"/>
        <v>0</v>
      </c>
      <c r="X53" s="67">
        <f t="shared" si="182"/>
        <v>0</v>
      </c>
      <c r="Y53" s="67">
        <f t="shared" si="182"/>
        <v>0</v>
      </c>
      <c r="Z53" s="67">
        <f t="shared" si="182"/>
        <v>0</v>
      </c>
      <c r="AA53" s="67">
        <f t="shared" si="182"/>
        <v>0</v>
      </c>
      <c r="AB53" s="67">
        <f t="shared" si="182"/>
        <v>0</v>
      </c>
      <c r="AC53" s="67">
        <f t="shared" si="182"/>
        <v>0</v>
      </c>
      <c r="AD53" s="67">
        <f t="shared" si="182"/>
        <v>0</v>
      </c>
      <c r="AE53" s="67">
        <f t="shared" si="182"/>
        <v>0</v>
      </c>
      <c r="AF53" s="67">
        <f t="shared" si="182"/>
        <v>0</v>
      </c>
      <c r="AG53" s="67">
        <f t="shared" si="182"/>
        <v>0</v>
      </c>
      <c r="AH53" s="67">
        <f t="shared" si="182"/>
        <v>0</v>
      </c>
      <c r="AI53" s="67">
        <f t="shared" si="182"/>
        <v>0</v>
      </c>
      <c r="AJ53" s="67">
        <f t="shared" si="182"/>
        <v>0</v>
      </c>
      <c r="AK53" s="67">
        <f t="shared" si="182"/>
        <v>0</v>
      </c>
      <c r="AL53" s="67">
        <f t="shared" si="182"/>
        <v>0</v>
      </c>
      <c r="AM53" s="76">
        <f t="shared" si="178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3">B54+($S54-$B54)/($S$13-$B$13)</f>
        <v>250.20190986027308</v>
      </c>
      <c r="D54" s="67">
        <f t="shared" si="183"/>
        <v>244.98142272054616</v>
      </c>
      <c r="E54" s="67">
        <f t="shared" si="183"/>
        <v>239.76093558081925</v>
      </c>
      <c r="F54" s="67">
        <f t="shared" si="183"/>
        <v>234.54044844109234</v>
      </c>
      <c r="G54" s="67">
        <f t="shared" si="183"/>
        <v>229.31996130136542</v>
      </c>
      <c r="H54" s="67">
        <f t="shared" si="183"/>
        <v>224.09947416163851</v>
      </c>
      <c r="I54" s="67">
        <f t="shared" si="183"/>
        <v>218.8789870219116</v>
      </c>
      <c r="J54" s="67">
        <f t="shared" si="183"/>
        <v>213.65849988218469</v>
      </c>
      <c r="K54" s="67">
        <f t="shared" si="183"/>
        <v>208.43801274245777</v>
      </c>
      <c r="L54" s="67">
        <f t="shared" si="183"/>
        <v>203.21752560273086</v>
      </c>
      <c r="M54" s="67">
        <f t="shared" si="183"/>
        <v>197.99703846300395</v>
      </c>
      <c r="N54" s="67">
        <f t="shared" si="183"/>
        <v>192.77655132327703</v>
      </c>
      <c r="O54" s="67">
        <f t="shared" si="183"/>
        <v>187.55606418355012</v>
      </c>
      <c r="P54" s="67">
        <f t="shared" si="183"/>
        <v>182.33557704382321</v>
      </c>
      <c r="Q54" s="67">
        <f t="shared" si="183"/>
        <v>177.11508990409629</v>
      </c>
      <c r="R54" s="67">
        <f t="shared" si="183"/>
        <v>171.89460276436938</v>
      </c>
      <c r="S54" s="76">
        <f t="shared" si="176"/>
        <v>166.67411562464224</v>
      </c>
      <c r="T54" s="67">
        <f t="shared" ref="T54:AL54" si="184">S54+($AM54-$S54)/($AM$13-$S$13)</f>
        <v>166.24816597844477</v>
      </c>
      <c r="U54" s="67">
        <f t="shared" si="184"/>
        <v>165.82221633224731</v>
      </c>
      <c r="V54" s="67">
        <f t="shared" si="184"/>
        <v>165.39626668604984</v>
      </c>
      <c r="W54" s="67">
        <f t="shared" si="184"/>
        <v>164.97031703985238</v>
      </c>
      <c r="X54" s="67">
        <f t="shared" si="184"/>
        <v>164.54436739365491</v>
      </c>
      <c r="Y54" s="67">
        <f t="shared" si="184"/>
        <v>164.11841774745744</v>
      </c>
      <c r="Z54" s="67">
        <f t="shared" si="184"/>
        <v>163.69246810125998</v>
      </c>
      <c r="AA54" s="67">
        <f t="shared" si="184"/>
        <v>163.26651845506251</v>
      </c>
      <c r="AB54" s="67">
        <f t="shared" si="184"/>
        <v>162.84056880886504</v>
      </c>
      <c r="AC54" s="67">
        <f t="shared" si="184"/>
        <v>162.41461916266758</v>
      </c>
      <c r="AD54" s="67">
        <f t="shared" si="184"/>
        <v>161.98866951647011</v>
      </c>
      <c r="AE54" s="67">
        <f t="shared" si="184"/>
        <v>161.56271987027264</v>
      </c>
      <c r="AF54" s="67">
        <f t="shared" si="184"/>
        <v>161.13677022407518</v>
      </c>
      <c r="AG54" s="67">
        <f t="shared" si="184"/>
        <v>160.71082057787771</v>
      </c>
      <c r="AH54" s="67">
        <f t="shared" si="184"/>
        <v>160.28487093168025</v>
      </c>
      <c r="AI54" s="67">
        <f t="shared" si="184"/>
        <v>159.85892128548278</v>
      </c>
      <c r="AJ54" s="67">
        <f t="shared" si="184"/>
        <v>159.43297163928531</v>
      </c>
      <c r="AK54" s="67">
        <f t="shared" si="184"/>
        <v>159.00702199308785</v>
      </c>
      <c r="AL54" s="67">
        <f t="shared" si="184"/>
        <v>158.58107234689038</v>
      </c>
      <c r="AM54" s="76">
        <f t="shared" si="178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5">SUM(C50:C54)</f>
        <v>313.23130184969705</v>
      </c>
      <c r="D55" s="69">
        <f t="shared" ref="D55" si="186">SUM(D50:D54)</f>
        <v>307.2577636993941</v>
      </c>
      <c r="E55" s="69">
        <f t="shared" ref="E55" si="187">SUM(E50:E54)</f>
        <v>301.28422554909116</v>
      </c>
      <c r="F55" s="69">
        <f t="shared" ref="F55" si="188">SUM(F50:F54)</f>
        <v>295.31068739878822</v>
      </c>
      <c r="G55" s="69">
        <f t="shared" ref="G55" si="189">SUM(G50:G54)</f>
        <v>289.33714924848533</v>
      </c>
      <c r="H55" s="69">
        <f t="shared" ref="H55" si="190">SUM(H50:H54)</f>
        <v>283.36361109818239</v>
      </c>
      <c r="I55" s="69">
        <f t="shared" ref="I55" si="191">SUM(I50:I54)</f>
        <v>277.39007294787945</v>
      </c>
      <c r="J55" s="69">
        <f t="shared" ref="J55" si="192">SUM(J50:J54)</f>
        <v>271.4165347975765</v>
      </c>
      <c r="K55" s="69">
        <f t="shared" ref="K55" si="193">SUM(K50:K54)</f>
        <v>265.44299664727356</v>
      </c>
      <c r="L55" s="69">
        <f t="shared" ref="L55" si="194">SUM(L50:L54)</f>
        <v>259.46945849697062</v>
      </c>
      <c r="M55" s="69">
        <f t="shared" ref="M55" si="195">SUM(M50:M54)</f>
        <v>253.4959203466677</v>
      </c>
      <c r="N55" s="69">
        <f t="shared" ref="N55" si="196">SUM(N50:N54)</f>
        <v>247.52238219636476</v>
      </c>
      <c r="O55" s="69">
        <f t="shared" ref="O55" si="197">SUM(O50:O54)</f>
        <v>241.54884404606182</v>
      </c>
      <c r="P55" s="69">
        <f t="shared" ref="P55" si="198">SUM(P50:P54)</f>
        <v>235.5753058957589</v>
      </c>
      <c r="Q55" s="69">
        <f t="shared" ref="Q55" si="199">SUM(Q50:Q54)</f>
        <v>229.60176774545596</v>
      </c>
      <c r="R55" s="69">
        <f t="shared" ref="R55" si="200">SUM(R50:R54)</f>
        <v>223.62822959515302</v>
      </c>
      <c r="S55" s="79">
        <f t="shared" ref="S55" si="201">SUM(S50:S54)</f>
        <v>217.6546914448499</v>
      </c>
      <c r="T55" s="69">
        <f t="shared" ref="T55" si="202">SUM(T50:T54)</f>
        <v>217.76772527633602</v>
      </c>
      <c r="U55" s="69">
        <f t="shared" ref="U55" si="203">SUM(U50:U54)</f>
        <v>217.8807591078222</v>
      </c>
      <c r="V55" s="69">
        <f t="shared" ref="V55" si="204">SUM(V50:V54)</f>
        <v>217.99379293930832</v>
      </c>
      <c r="W55" s="69">
        <f t="shared" ref="W55" si="205">SUM(W50:W54)</f>
        <v>218.1068267707945</v>
      </c>
      <c r="X55" s="69">
        <f t="shared" ref="X55" si="206">SUM(X50:X54)</f>
        <v>218.21986060228062</v>
      </c>
      <c r="Y55" s="69">
        <f t="shared" ref="Y55" si="207">SUM(Y50:Y54)</f>
        <v>218.3328944337668</v>
      </c>
      <c r="Z55" s="69">
        <f t="shared" ref="Z55" si="208">SUM(Z50:Z54)</f>
        <v>218.44592826525292</v>
      </c>
      <c r="AA55" s="69">
        <f t="shared" ref="AA55" si="209">SUM(AA50:AA54)</f>
        <v>218.55896209673909</v>
      </c>
      <c r="AB55" s="69">
        <f t="shared" ref="AB55" si="210">SUM(AB50:AB54)</f>
        <v>218.67199592822521</v>
      </c>
      <c r="AC55" s="69">
        <f t="shared" ref="AC55" si="211">SUM(AC50:AC54)</f>
        <v>218.78502975971139</v>
      </c>
      <c r="AD55" s="69">
        <f t="shared" ref="AD55" si="212">SUM(AD50:AD54)</f>
        <v>218.89806359119751</v>
      </c>
      <c r="AE55" s="69">
        <f t="shared" ref="AE55" si="213">SUM(AE50:AE54)</f>
        <v>219.01109742268369</v>
      </c>
      <c r="AF55" s="69">
        <f t="shared" ref="AF55" si="214">SUM(AF50:AF54)</f>
        <v>219.12413125416981</v>
      </c>
      <c r="AG55" s="69">
        <f t="shared" ref="AG55" si="215">SUM(AG50:AG54)</f>
        <v>219.23716508565599</v>
      </c>
      <c r="AH55" s="69">
        <f t="shared" ref="AH55" si="216">SUM(AH50:AH54)</f>
        <v>219.35019891714211</v>
      </c>
      <c r="AI55" s="69">
        <f t="shared" ref="AI55" si="217">SUM(AI50:AI54)</f>
        <v>219.46323274862829</v>
      </c>
      <c r="AJ55" s="69">
        <f t="shared" ref="AJ55" si="218">SUM(AJ50:AJ54)</f>
        <v>219.57626658011441</v>
      </c>
      <c r="AK55" s="69">
        <f t="shared" ref="AK55" si="219">SUM(AK50:AK54)</f>
        <v>219.68930041160058</v>
      </c>
      <c r="AL55" s="69">
        <f t="shared" ref="AL55" si="220">SUM(AL50:AL54)</f>
        <v>219.8023342430867</v>
      </c>
      <c r="AM55" s="79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opLeftCell="F28" workbookViewId="0">
      <selection activeCell="A45" sqref="A45:AI46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90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90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90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90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 x14ac:dyDescent="0.25">
      <c r="A16" s="88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 x14ac:dyDescent="0.25">
      <c r="A17" s="88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 x14ac:dyDescent="0.25">
      <c r="A18" s="88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 x14ac:dyDescent="0.25">
      <c r="A19" s="88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3">C23+($S23-$B23)/($S$13-$B$13)</f>
        <v>119.22298238924728</v>
      </c>
      <c r="E23" s="67">
        <f t="shared" si="13"/>
        <v>118.04090708387092</v>
      </c>
      <c r="F23" s="67">
        <f t="shared" si="13"/>
        <v>116.85883177849456</v>
      </c>
      <c r="G23" s="67">
        <f t="shared" si="13"/>
        <v>115.6767564731182</v>
      </c>
      <c r="H23" s="67">
        <f t="shared" si="13"/>
        <v>114.49468116774185</v>
      </c>
      <c r="I23" s="67">
        <f t="shared" si="13"/>
        <v>113.31260586236549</v>
      </c>
      <c r="J23" s="67">
        <f t="shared" si="13"/>
        <v>112.13053055698913</v>
      </c>
      <c r="K23" s="67">
        <f t="shared" si="13"/>
        <v>110.94845525161277</v>
      </c>
      <c r="L23" s="67">
        <f t="shared" si="13"/>
        <v>109.76637994623641</v>
      </c>
      <c r="M23" s="67">
        <f t="shared" si="13"/>
        <v>108.58430464086005</v>
      </c>
      <c r="N23" s="67">
        <f t="shared" si="13"/>
        <v>107.4022293354837</v>
      </c>
      <c r="O23" s="67">
        <f t="shared" si="13"/>
        <v>106.22015403010734</v>
      </c>
      <c r="P23" s="67">
        <f t="shared" si="13"/>
        <v>105.03807872473098</v>
      </c>
      <c r="Q23" s="67">
        <f t="shared" si="13"/>
        <v>103.85600341935462</v>
      </c>
      <c r="R23" s="67">
        <f t="shared" si="13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4">T23+($AM23-$S23)/($AM$13-$S$13)</f>
        <v>101.50265231373068</v>
      </c>
      <c r="V23" s="67">
        <f t="shared" si="14"/>
        <v>101.50805206629508</v>
      </c>
      <c r="W23" s="67">
        <f t="shared" si="14"/>
        <v>101.51345181885948</v>
      </c>
      <c r="X23" s="67">
        <f t="shared" si="14"/>
        <v>101.51885157142388</v>
      </c>
      <c r="Y23" s="67">
        <f t="shared" si="14"/>
        <v>101.52425132398828</v>
      </c>
      <c r="Z23" s="67">
        <f t="shared" si="14"/>
        <v>101.52965107655268</v>
      </c>
      <c r="AA23" s="67">
        <f t="shared" si="14"/>
        <v>101.53505082911708</v>
      </c>
      <c r="AB23" s="67">
        <f t="shared" si="14"/>
        <v>101.54045058168148</v>
      </c>
      <c r="AC23" s="67">
        <f t="shared" si="14"/>
        <v>101.54585033424588</v>
      </c>
      <c r="AD23" s="67">
        <f t="shared" si="14"/>
        <v>101.55125008681028</v>
      </c>
      <c r="AE23" s="67">
        <f t="shared" si="14"/>
        <v>101.55664983937469</v>
      </c>
      <c r="AF23" s="67">
        <f t="shared" si="14"/>
        <v>101.56204959193909</v>
      </c>
      <c r="AG23" s="67">
        <f t="shared" si="14"/>
        <v>101.56744934450349</v>
      </c>
      <c r="AH23" s="67">
        <f t="shared" si="14"/>
        <v>101.57284909706789</v>
      </c>
      <c r="AI23" s="67">
        <f t="shared" si="14"/>
        <v>101.57824884963229</v>
      </c>
      <c r="AJ23" s="67">
        <f t="shared" si="14"/>
        <v>101.58364860219669</v>
      </c>
      <c r="AK23" s="67">
        <f t="shared" si="14"/>
        <v>101.58904835476109</v>
      </c>
      <c r="AL23" s="67">
        <f t="shared" si="14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5">B24+($S24-$B24)/($S$13-$B$13)</f>
        <v>406.43908393615328</v>
      </c>
      <c r="D24" s="67">
        <f t="shared" si="15"/>
        <v>401.82756487230654</v>
      </c>
      <c r="E24" s="67">
        <f t="shared" si="15"/>
        <v>397.2160458084598</v>
      </c>
      <c r="F24" s="67">
        <f t="shared" si="15"/>
        <v>392.60452674461305</v>
      </c>
      <c r="G24" s="67">
        <f t="shared" si="15"/>
        <v>387.99300768076631</v>
      </c>
      <c r="H24" s="67">
        <f t="shared" si="15"/>
        <v>383.38148861691957</v>
      </c>
      <c r="I24" s="67">
        <f t="shared" si="15"/>
        <v>378.76996955307283</v>
      </c>
      <c r="J24" s="67">
        <f t="shared" si="15"/>
        <v>374.15845048922608</v>
      </c>
      <c r="K24" s="67">
        <f t="shared" si="15"/>
        <v>369.54693142537934</v>
      </c>
      <c r="L24" s="67">
        <f t="shared" si="15"/>
        <v>364.9354123615326</v>
      </c>
      <c r="M24" s="67">
        <f t="shared" si="15"/>
        <v>360.32389329768586</v>
      </c>
      <c r="N24" s="67">
        <f t="shared" si="15"/>
        <v>355.71237423383911</v>
      </c>
      <c r="O24" s="67">
        <f t="shared" si="15"/>
        <v>351.10085516999237</v>
      </c>
      <c r="P24" s="67">
        <f t="shared" si="15"/>
        <v>346.48933610614563</v>
      </c>
      <c r="Q24" s="67">
        <f t="shared" si="15"/>
        <v>341.87781704229889</v>
      </c>
      <c r="R24" s="67">
        <f t="shared" si="15"/>
        <v>337.26629797845214</v>
      </c>
      <c r="S24" s="76">
        <f t="shared" ref="S24:S27" si="16">M5</f>
        <v>332.65477891460495</v>
      </c>
      <c r="T24" s="67">
        <f t="shared" ref="T24:AL27" si="17">S24+($AM24-$S24)/($AM$13-$S$13)</f>
        <v>336.12889084213975</v>
      </c>
      <c r="U24" s="67">
        <f t="shared" si="17"/>
        <v>339.60300276967456</v>
      </c>
      <c r="V24" s="67">
        <f t="shared" si="17"/>
        <v>343.07711469720937</v>
      </c>
      <c r="W24" s="67">
        <f t="shared" si="17"/>
        <v>346.55122662474417</v>
      </c>
      <c r="X24" s="67">
        <f t="shared" si="17"/>
        <v>350.02533855227898</v>
      </c>
      <c r="Y24" s="67">
        <f t="shared" si="17"/>
        <v>353.49945047981379</v>
      </c>
      <c r="Z24" s="67">
        <f t="shared" si="17"/>
        <v>356.9735624073486</v>
      </c>
      <c r="AA24" s="67">
        <f t="shared" si="17"/>
        <v>360.4476743348834</v>
      </c>
      <c r="AB24" s="67">
        <f t="shared" si="17"/>
        <v>363.92178626241821</v>
      </c>
      <c r="AC24" s="67">
        <f t="shared" si="17"/>
        <v>367.39589818995302</v>
      </c>
      <c r="AD24" s="67">
        <f t="shared" si="17"/>
        <v>370.87001011748782</v>
      </c>
      <c r="AE24" s="67">
        <f t="shared" si="17"/>
        <v>374.34412204502263</v>
      </c>
      <c r="AF24" s="67">
        <f t="shared" si="17"/>
        <v>377.81823397255744</v>
      </c>
      <c r="AG24" s="67">
        <f t="shared" si="17"/>
        <v>381.29234590009224</v>
      </c>
      <c r="AH24" s="67">
        <f t="shared" si="17"/>
        <v>384.76645782762705</v>
      </c>
      <c r="AI24" s="67">
        <f t="shared" si="17"/>
        <v>388.24056975516186</v>
      </c>
      <c r="AJ24" s="67">
        <f t="shared" si="17"/>
        <v>391.71468168269666</v>
      </c>
      <c r="AK24" s="67">
        <f t="shared" si="17"/>
        <v>395.18879361023147</v>
      </c>
      <c r="AL24" s="67">
        <f t="shared" si="17"/>
        <v>398.66290553776628</v>
      </c>
      <c r="AM24" s="76">
        <f t="shared" ref="AM24:AM27" si="18">O5</f>
        <v>402.13701746530143</v>
      </c>
    </row>
    <row r="25" spans="1:40" x14ac:dyDescent="0.25">
      <c r="A25" s="88" t="s">
        <v>12</v>
      </c>
      <c r="B25" s="77">
        <v>801.19622289999995</v>
      </c>
      <c r="C25" s="67">
        <f t="shared" si="15"/>
        <v>832.24480919110965</v>
      </c>
      <c r="D25" s="67">
        <f t="shared" si="15"/>
        <v>863.29339548221935</v>
      </c>
      <c r="E25" s="67">
        <f t="shared" si="15"/>
        <v>894.34198177332905</v>
      </c>
      <c r="F25" s="67">
        <f t="shared" si="15"/>
        <v>925.39056806443875</v>
      </c>
      <c r="G25" s="67">
        <f t="shared" si="15"/>
        <v>956.43915435554845</v>
      </c>
      <c r="H25" s="67">
        <f t="shared" si="15"/>
        <v>987.48774064665815</v>
      </c>
      <c r="I25" s="67">
        <f t="shared" si="15"/>
        <v>1018.5363269377679</v>
      </c>
      <c r="J25" s="67">
        <f t="shared" si="15"/>
        <v>1049.5849132288774</v>
      </c>
      <c r="K25" s="67">
        <f t="shared" si="15"/>
        <v>1080.633499519987</v>
      </c>
      <c r="L25" s="67">
        <f t="shared" si="15"/>
        <v>1111.6820858110966</v>
      </c>
      <c r="M25" s="67">
        <f t="shared" si="15"/>
        <v>1142.7306721022062</v>
      </c>
      <c r="N25" s="67">
        <f t="shared" si="15"/>
        <v>1173.7792583933158</v>
      </c>
      <c r="O25" s="67">
        <f t="shared" si="15"/>
        <v>1204.8278446844254</v>
      </c>
      <c r="P25" s="67">
        <f t="shared" si="15"/>
        <v>1235.876430975535</v>
      </c>
      <c r="Q25" s="67">
        <f t="shared" si="15"/>
        <v>1266.9250172666445</v>
      </c>
      <c r="R25" s="67">
        <f t="shared" si="15"/>
        <v>1297.9736035577541</v>
      </c>
      <c r="S25" s="76">
        <f t="shared" si="16"/>
        <v>1329.0221898488646</v>
      </c>
      <c r="T25" s="67">
        <f t="shared" si="17"/>
        <v>1329.9150323071253</v>
      </c>
      <c r="U25" s="67">
        <f t="shared" si="17"/>
        <v>1330.807874765386</v>
      </c>
      <c r="V25" s="67">
        <f t="shared" si="17"/>
        <v>1331.7007172236467</v>
      </c>
      <c r="W25" s="67">
        <f t="shared" si="17"/>
        <v>1332.5935596819074</v>
      </c>
      <c r="X25" s="67">
        <f t="shared" si="17"/>
        <v>1333.4864021401681</v>
      </c>
      <c r="Y25" s="67">
        <f t="shared" si="17"/>
        <v>1334.3792445984288</v>
      </c>
      <c r="Z25" s="67">
        <f t="shared" si="17"/>
        <v>1335.2720870566895</v>
      </c>
      <c r="AA25" s="67">
        <f t="shared" si="17"/>
        <v>1336.1649295149502</v>
      </c>
      <c r="AB25" s="67">
        <f t="shared" si="17"/>
        <v>1337.0577719732109</v>
      </c>
      <c r="AC25" s="67">
        <f t="shared" si="17"/>
        <v>1337.9506144314716</v>
      </c>
      <c r="AD25" s="67">
        <f t="shared" si="17"/>
        <v>1338.8434568897324</v>
      </c>
      <c r="AE25" s="67">
        <f t="shared" si="17"/>
        <v>1339.7362993479931</v>
      </c>
      <c r="AF25" s="67">
        <f t="shared" si="17"/>
        <v>1340.6291418062538</v>
      </c>
      <c r="AG25" s="67">
        <f t="shared" si="17"/>
        <v>1341.5219842645145</v>
      </c>
      <c r="AH25" s="67">
        <f t="shared" si="17"/>
        <v>1342.4148267227752</v>
      </c>
      <c r="AI25" s="67">
        <f t="shared" si="17"/>
        <v>1343.3076691810359</v>
      </c>
      <c r="AJ25" s="67">
        <f t="shared" si="17"/>
        <v>1344.2005116392966</v>
      </c>
      <c r="AK25" s="67">
        <f t="shared" si="17"/>
        <v>1345.0933540975573</v>
      </c>
      <c r="AL25" s="67">
        <f t="shared" si="17"/>
        <v>1345.986196555818</v>
      </c>
      <c r="AM25" s="76">
        <f t="shared" si="18"/>
        <v>1346.8790390140794</v>
      </c>
    </row>
    <row r="26" spans="1:40" x14ac:dyDescent="0.25">
      <c r="A26" s="88" t="s">
        <v>46</v>
      </c>
      <c r="B26" s="77">
        <v>94.437168270000001</v>
      </c>
      <c r="C26" s="67">
        <f t="shared" si="15"/>
        <v>91.825552737154297</v>
      </c>
      <c r="D26" s="67">
        <f t="shared" si="15"/>
        <v>89.213937204308593</v>
      </c>
      <c r="E26" s="67">
        <f t="shared" si="15"/>
        <v>86.602321671462889</v>
      </c>
      <c r="F26" s="67">
        <f t="shared" si="15"/>
        <v>83.990706138617185</v>
      </c>
      <c r="G26" s="67">
        <f t="shared" si="15"/>
        <v>81.379090605771481</v>
      </c>
      <c r="H26" s="67">
        <f t="shared" si="15"/>
        <v>78.767475072925777</v>
      </c>
      <c r="I26" s="67">
        <f t="shared" si="15"/>
        <v>76.155859540080073</v>
      </c>
      <c r="J26" s="67">
        <f t="shared" si="15"/>
        <v>73.544244007234369</v>
      </c>
      <c r="K26" s="67">
        <f t="shared" si="15"/>
        <v>70.932628474388665</v>
      </c>
      <c r="L26" s="67">
        <f t="shared" si="15"/>
        <v>68.321012941542961</v>
      </c>
      <c r="M26" s="67">
        <f t="shared" si="15"/>
        <v>65.709397408697257</v>
      </c>
      <c r="N26" s="67">
        <f t="shared" si="15"/>
        <v>63.097781875851553</v>
      </c>
      <c r="O26" s="67">
        <f t="shared" si="15"/>
        <v>60.486166343005848</v>
      </c>
      <c r="P26" s="67">
        <f t="shared" si="15"/>
        <v>57.874550810160144</v>
      </c>
      <c r="Q26" s="67">
        <f t="shared" si="15"/>
        <v>55.26293527731444</v>
      </c>
      <c r="R26" s="67">
        <f t="shared" si="15"/>
        <v>52.651319744468736</v>
      </c>
      <c r="S26" s="76">
        <f t="shared" si="16"/>
        <v>50.039704211623032</v>
      </c>
      <c r="T26" s="67">
        <f t="shared" si="17"/>
        <v>49.554323820993069</v>
      </c>
      <c r="U26" s="67">
        <f t="shared" si="17"/>
        <v>49.068943430363106</v>
      </c>
      <c r="V26" s="67">
        <f t="shared" si="17"/>
        <v>48.583563039733143</v>
      </c>
      <c r="W26" s="67">
        <f t="shared" si="17"/>
        <v>48.09818264910318</v>
      </c>
      <c r="X26" s="67">
        <f t="shared" si="17"/>
        <v>47.612802258473216</v>
      </c>
      <c r="Y26" s="67">
        <f t="shared" si="17"/>
        <v>47.127421867843253</v>
      </c>
      <c r="Z26" s="67">
        <f t="shared" si="17"/>
        <v>46.64204147721329</v>
      </c>
      <c r="AA26" s="67">
        <f t="shared" si="17"/>
        <v>46.156661086583327</v>
      </c>
      <c r="AB26" s="67">
        <f t="shared" si="17"/>
        <v>45.671280695953364</v>
      </c>
      <c r="AC26" s="67">
        <f t="shared" si="17"/>
        <v>45.185900305323401</v>
      </c>
      <c r="AD26" s="67">
        <f t="shared" si="17"/>
        <v>44.700519914693437</v>
      </c>
      <c r="AE26" s="67">
        <f t="shared" si="17"/>
        <v>44.215139524063474</v>
      </c>
      <c r="AF26" s="67">
        <f t="shared" si="17"/>
        <v>43.729759133433511</v>
      </c>
      <c r="AG26" s="67">
        <f t="shared" si="17"/>
        <v>43.244378742803548</v>
      </c>
      <c r="AH26" s="67">
        <f t="shared" si="17"/>
        <v>42.758998352173585</v>
      </c>
      <c r="AI26" s="67">
        <f t="shared" si="17"/>
        <v>42.273617961543621</v>
      </c>
      <c r="AJ26" s="67">
        <f t="shared" si="17"/>
        <v>41.788237570913658</v>
      </c>
      <c r="AK26" s="67">
        <f t="shared" si="17"/>
        <v>41.302857180283695</v>
      </c>
      <c r="AL26" s="67">
        <f t="shared" si="17"/>
        <v>40.817476789653732</v>
      </c>
      <c r="AM26" s="76">
        <f t="shared" si="18"/>
        <v>40.332096399023833</v>
      </c>
    </row>
    <row r="27" spans="1:40" x14ac:dyDescent="0.25">
      <c r="A27" s="88" t="s">
        <v>62</v>
      </c>
      <c r="B27" s="77">
        <v>1712.076548</v>
      </c>
      <c r="C27" s="67">
        <f t="shared" si="15"/>
        <v>1692.5464903285606</v>
      </c>
      <c r="D27" s="67">
        <f t="shared" si="15"/>
        <v>1673.0164326571212</v>
      </c>
      <c r="E27" s="67">
        <f t="shared" si="15"/>
        <v>1653.4863749856818</v>
      </c>
      <c r="F27" s="67">
        <f t="shared" si="15"/>
        <v>1633.9563173142424</v>
      </c>
      <c r="G27" s="67">
        <f t="shared" si="15"/>
        <v>1614.426259642803</v>
      </c>
      <c r="H27" s="67">
        <f t="shared" si="15"/>
        <v>1594.8962019713636</v>
      </c>
      <c r="I27" s="67">
        <f t="shared" si="15"/>
        <v>1575.3661442999241</v>
      </c>
      <c r="J27" s="67">
        <f t="shared" si="15"/>
        <v>1555.8360866284847</v>
      </c>
      <c r="K27" s="67">
        <f t="shared" si="15"/>
        <v>1536.3060289570453</v>
      </c>
      <c r="L27" s="67">
        <f t="shared" si="15"/>
        <v>1516.7759712856059</v>
      </c>
      <c r="M27" s="67">
        <f t="shared" si="15"/>
        <v>1497.2459136141665</v>
      </c>
      <c r="N27" s="67">
        <f t="shared" si="15"/>
        <v>1477.7158559427271</v>
      </c>
      <c r="O27" s="67">
        <f t="shared" si="15"/>
        <v>1458.1857982712877</v>
      </c>
      <c r="P27" s="67">
        <f t="shared" si="15"/>
        <v>1438.6557405998483</v>
      </c>
      <c r="Q27" s="67">
        <f t="shared" si="15"/>
        <v>1419.1256829284089</v>
      </c>
      <c r="R27" s="67">
        <f t="shared" si="15"/>
        <v>1399.5956252569695</v>
      </c>
      <c r="S27" s="76">
        <f t="shared" si="16"/>
        <v>1380.0655675855314</v>
      </c>
      <c r="T27" s="67">
        <f t="shared" si="17"/>
        <v>1358.9844459633227</v>
      </c>
      <c r="U27" s="67">
        <f t="shared" si="17"/>
        <v>1337.9033243411141</v>
      </c>
      <c r="V27" s="67">
        <f t="shared" si="17"/>
        <v>1316.8222027189054</v>
      </c>
      <c r="W27" s="67">
        <f t="shared" si="17"/>
        <v>1295.7410810966967</v>
      </c>
      <c r="X27" s="67">
        <f t="shared" si="17"/>
        <v>1274.659959474488</v>
      </c>
      <c r="Y27" s="67">
        <f t="shared" si="17"/>
        <v>1253.5788378522793</v>
      </c>
      <c r="Z27" s="67">
        <f t="shared" si="17"/>
        <v>1232.4977162300706</v>
      </c>
      <c r="AA27" s="67">
        <f t="shared" si="17"/>
        <v>1211.416594607862</v>
      </c>
      <c r="AB27" s="67">
        <f t="shared" si="17"/>
        <v>1190.3354729856533</v>
      </c>
      <c r="AC27" s="67">
        <f t="shared" si="17"/>
        <v>1169.2543513634446</v>
      </c>
      <c r="AD27" s="67">
        <f t="shared" si="17"/>
        <v>1148.1732297412359</v>
      </c>
      <c r="AE27" s="67">
        <f t="shared" si="17"/>
        <v>1127.0921081190272</v>
      </c>
      <c r="AF27" s="67">
        <f t="shared" si="17"/>
        <v>1106.0109864968185</v>
      </c>
      <c r="AG27" s="67">
        <f t="shared" si="17"/>
        <v>1084.9298648746098</v>
      </c>
      <c r="AH27" s="67">
        <f t="shared" si="17"/>
        <v>1063.8487432524012</v>
      </c>
      <c r="AI27" s="67">
        <f t="shared" si="17"/>
        <v>1042.7676216301925</v>
      </c>
      <c r="AJ27" s="67">
        <f t="shared" si="17"/>
        <v>1021.6865000079838</v>
      </c>
      <c r="AK27" s="67">
        <f t="shared" si="17"/>
        <v>1000.6053783857751</v>
      </c>
      <c r="AL27" s="67">
        <f t="shared" si="17"/>
        <v>979.52425676356643</v>
      </c>
      <c r="AM27" s="76">
        <f t="shared" si="18"/>
        <v>958.44313514135695</v>
      </c>
    </row>
    <row r="28" spans="1:40" x14ac:dyDescent="0.25">
      <c r="A28" s="88" t="s">
        <v>78</v>
      </c>
      <c r="B28" s="79">
        <f>SUM(B23:B27)</f>
        <v>3140.34767517</v>
      </c>
      <c r="C28" s="69">
        <f t="shared" ref="C28:AM28" si="19">SUM(C23:C27)</f>
        <v>3143.4609938876015</v>
      </c>
      <c r="D28" s="69">
        <f t="shared" si="19"/>
        <v>3146.574312605203</v>
      </c>
      <c r="E28" s="69">
        <f t="shared" si="19"/>
        <v>3149.6876313228045</v>
      </c>
      <c r="F28" s="69">
        <f t="shared" si="19"/>
        <v>3152.800950040406</v>
      </c>
      <c r="G28" s="69">
        <f t="shared" si="19"/>
        <v>3155.9142687580074</v>
      </c>
      <c r="H28" s="69">
        <f t="shared" si="19"/>
        <v>3159.0275874756089</v>
      </c>
      <c r="I28" s="69">
        <f t="shared" si="19"/>
        <v>3162.14090619321</v>
      </c>
      <c r="J28" s="69">
        <f t="shared" si="19"/>
        <v>3165.2542249108119</v>
      </c>
      <c r="K28" s="69">
        <f t="shared" si="19"/>
        <v>3168.3675436284129</v>
      </c>
      <c r="L28" s="69">
        <f t="shared" si="19"/>
        <v>3171.4808623460144</v>
      </c>
      <c r="M28" s="69">
        <f t="shared" si="19"/>
        <v>3174.5941810636159</v>
      </c>
      <c r="N28" s="69">
        <f t="shared" si="19"/>
        <v>3177.7074997812169</v>
      </c>
      <c r="O28" s="69">
        <f t="shared" si="19"/>
        <v>3180.8208184988189</v>
      </c>
      <c r="P28" s="69">
        <f t="shared" si="19"/>
        <v>3183.9341372164199</v>
      </c>
      <c r="Q28" s="69">
        <f t="shared" si="19"/>
        <v>3187.0474559340214</v>
      </c>
      <c r="R28" s="69">
        <f t="shared" si="19"/>
        <v>3190.1607746516229</v>
      </c>
      <c r="S28" s="79">
        <f t="shared" si="19"/>
        <v>3193.2740933692257</v>
      </c>
      <c r="T28" s="69">
        <f t="shared" si="19"/>
        <v>3176.0799454947473</v>
      </c>
      <c r="U28" s="69">
        <f t="shared" si="19"/>
        <v>3158.8857976202685</v>
      </c>
      <c r="V28" s="69">
        <f t="shared" si="19"/>
        <v>3141.6916497457896</v>
      </c>
      <c r="W28" s="69">
        <f t="shared" si="19"/>
        <v>3124.4975018713112</v>
      </c>
      <c r="X28" s="69">
        <f t="shared" si="19"/>
        <v>3107.3033539968319</v>
      </c>
      <c r="Y28" s="69">
        <f t="shared" si="19"/>
        <v>3090.1092061223535</v>
      </c>
      <c r="Z28" s="69">
        <f t="shared" si="19"/>
        <v>3072.9150582478746</v>
      </c>
      <c r="AA28" s="69">
        <f t="shared" si="19"/>
        <v>3055.7209103733962</v>
      </c>
      <c r="AB28" s="69">
        <f t="shared" si="19"/>
        <v>3038.5267624989174</v>
      </c>
      <c r="AC28" s="69">
        <f t="shared" si="19"/>
        <v>3021.3326146244385</v>
      </c>
      <c r="AD28" s="69">
        <f t="shared" si="19"/>
        <v>3004.1384667499597</v>
      </c>
      <c r="AE28" s="69">
        <f t="shared" si="19"/>
        <v>2986.9443188754813</v>
      </c>
      <c r="AF28" s="69">
        <f t="shared" si="19"/>
        <v>2969.7501710010024</v>
      </c>
      <c r="AG28" s="69">
        <f t="shared" si="19"/>
        <v>2952.5560231265235</v>
      </c>
      <c r="AH28" s="69">
        <f t="shared" si="19"/>
        <v>2935.3618752520451</v>
      </c>
      <c r="AI28" s="69">
        <f t="shared" si="19"/>
        <v>2918.1677273775658</v>
      </c>
      <c r="AJ28" s="69">
        <f t="shared" si="19"/>
        <v>2900.9735795030874</v>
      </c>
      <c r="AK28" s="69">
        <f t="shared" si="19"/>
        <v>2883.7794316286086</v>
      </c>
      <c r="AL28" s="69">
        <f t="shared" si="19"/>
        <v>2866.5852837541297</v>
      </c>
      <c r="AM28" s="79">
        <f t="shared" si="19"/>
        <v>2849.3911358796518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0">C32+($S32-$B32)/($S$13-$B$13)</f>
        <v>5.7747606264705889E-2</v>
      </c>
      <c r="E32" s="67">
        <f t="shared" si="20"/>
        <v>5.3897765847058833E-2</v>
      </c>
      <c r="F32" s="67">
        <f t="shared" si="20"/>
        <v>5.0047925429411777E-2</v>
      </c>
      <c r="G32" s="67">
        <f t="shared" si="20"/>
        <v>4.6198085011764721E-2</v>
      </c>
      <c r="H32" s="67">
        <f t="shared" si="20"/>
        <v>4.2348244594117665E-2</v>
      </c>
      <c r="I32" s="67">
        <f t="shared" si="20"/>
        <v>3.8498404176470609E-2</v>
      </c>
      <c r="J32" s="67">
        <f t="shared" si="20"/>
        <v>3.4648563758823553E-2</v>
      </c>
      <c r="K32" s="67">
        <f t="shared" si="20"/>
        <v>3.0798723341176493E-2</v>
      </c>
      <c r="L32" s="67">
        <f t="shared" si="20"/>
        <v>2.6948882923529434E-2</v>
      </c>
      <c r="M32" s="67">
        <f t="shared" si="20"/>
        <v>2.3099042505882374E-2</v>
      </c>
      <c r="N32" s="67">
        <f t="shared" si="20"/>
        <v>1.9249202088235315E-2</v>
      </c>
      <c r="O32" s="67">
        <f t="shared" si="20"/>
        <v>1.5399361670588255E-2</v>
      </c>
      <c r="P32" s="67">
        <f t="shared" si="20"/>
        <v>1.1549521252941196E-2</v>
      </c>
      <c r="Q32" s="67">
        <f t="shared" si="20"/>
        <v>7.6996808352941364E-3</v>
      </c>
      <c r="R32" s="67">
        <f t="shared" si="20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1">T32+($AM32-$S32)/($AM$13-$S$13)</f>
        <v>0</v>
      </c>
      <c r="V32" s="67">
        <f t="shared" si="21"/>
        <v>0</v>
      </c>
      <c r="W32" s="67">
        <f t="shared" si="21"/>
        <v>0</v>
      </c>
      <c r="X32" s="67">
        <f t="shared" si="21"/>
        <v>0</v>
      </c>
      <c r="Y32" s="67">
        <f t="shared" si="21"/>
        <v>0</v>
      </c>
      <c r="Z32" s="67">
        <f t="shared" si="21"/>
        <v>0</v>
      </c>
      <c r="AA32" s="67">
        <f t="shared" si="21"/>
        <v>0</v>
      </c>
      <c r="AB32" s="67">
        <f t="shared" si="21"/>
        <v>0</v>
      </c>
      <c r="AC32" s="67">
        <f t="shared" si="21"/>
        <v>0</v>
      </c>
      <c r="AD32" s="67">
        <f t="shared" si="21"/>
        <v>0</v>
      </c>
      <c r="AE32" s="67">
        <f t="shared" si="21"/>
        <v>0</v>
      </c>
      <c r="AF32" s="67">
        <f t="shared" si="21"/>
        <v>0</v>
      </c>
      <c r="AG32" s="67">
        <f t="shared" si="21"/>
        <v>0</v>
      </c>
      <c r="AH32" s="67">
        <f t="shared" si="21"/>
        <v>0</v>
      </c>
      <c r="AI32" s="67">
        <f t="shared" si="21"/>
        <v>0</v>
      </c>
      <c r="AJ32" s="67">
        <f t="shared" si="21"/>
        <v>0</v>
      </c>
      <c r="AK32" s="67">
        <f t="shared" si="21"/>
        <v>0</v>
      </c>
      <c r="AL32" s="67">
        <f t="shared" si="21"/>
        <v>0</v>
      </c>
      <c r="AM32" s="76">
        <f>W4</f>
        <v>0</v>
      </c>
    </row>
    <row r="33" spans="1:39" x14ac:dyDescent="0.25">
      <c r="A33" s="88" t="s">
        <v>53</v>
      </c>
      <c r="B33" s="77">
        <v>593.18299999999999</v>
      </c>
      <c r="C33" s="67">
        <f t="shared" ref="C33:R36" si="22">B33+($S33-$B33)/($S$13-$B$13)</f>
        <v>605.00018343039392</v>
      </c>
      <c r="D33" s="67">
        <f t="shared" si="22"/>
        <v>616.81736686078784</v>
      </c>
      <c r="E33" s="67">
        <f t="shared" si="22"/>
        <v>628.63455029118177</v>
      </c>
      <c r="F33" s="67">
        <f t="shared" si="22"/>
        <v>640.45173372157569</v>
      </c>
      <c r="G33" s="67">
        <f t="shared" si="22"/>
        <v>652.26891715196962</v>
      </c>
      <c r="H33" s="67">
        <f t="shared" si="22"/>
        <v>664.08610058236354</v>
      </c>
      <c r="I33" s="67">
        <f t="shared" si="22"/>
        <v>675.90328401275747</v>
      </c>
      <c r="J33" s="67">
        <f t="shared" si="22"/>
        <v>687.72046744315139</v>
      </c>
      <c r="K33" s="67">
        <f t="shared" si="22"/>
        <v>699.53765087354532</v>
      </c>
      <c r="L33" s="67">
        <f t="shared" si="22"/>
        <v>711.35483430393924</v>
      </c>
      <c r="M33" s="67">
        <f t="shared" si="22"/>
        <v>723.17201773433317</v>
      </c>
      <c r="N33" s="67">
        <f t="shared" si="22"/>
        <v>734.98920116472709</v>
      </c>
      <c r="O33" s="67">
        <f t="shared" si="22"/>
        <v>746.80638459512102</v>
      </c>
      <c r="P33" s="67">
        <f t="shared" si="22"/>
        <v>758.62356802551494</v>
      </c>
      <c r="Q33" s="67">
        <f t="shared" si="22"/>
        <v>770.44075145590887</v>
      </c>
      <c r="R33" s="67">
        <f t="shared" si="22"/>
        <v>782.25793488630279</v>
      </c>
      <c r="S33" s="76">
        <f t="shared" ref="S33:S36" si="23">U5</f>
        <v>794.07511831669763</v>
      </c>
      <c r="T33" s="67">
        <f t="shared" ref="T33:AL36" si="24">S33+($AM33-$S33)/($AM$13-$S$13)</f>
        <v>797.60733170533467</v>
      </c>
      <c r="U33" s="67">
        <f t="shared" si="24"/>
        <v>801.13954509397172</v>
      </c>
      <c r="V33" s="67">
        <f t="shared" si="24"/>
        <v>804.67175848260877</v>
      </c>
      <c r="W33" s="67">
        <f t="shared" si="24"/>
        <v>808.20397187124581</v>
      </c>
      <c r="X33" s="67">
        <f t="shared" si="24"/>
        <v>811.73618525988286</v>
      </c>
      <c r="Y33" s="67">
        <f t="shared" si="24"/>
        <v>815.26839864851991</v>
      </c>
      <c r="Z33" s="67">
        <f t="shared" si="24"/>
        <v>818.80061203715695</v>
      </c>
      <c r="AA33" s="67">
        <f t="shared" si="24"/>
        <v>822.332825425794</v>
      </c>
      <c r="AB33" s="67">
        <f t="shared" si="24"/>
        <v>825.86503881443105</v>
      </c>
      <c r="AC33" s="67">
        <f t="shared" si="24"/>
        <v>829.39725220306809</v>
      </c>
      <c r="AD33" s="67">
        <f t="shared" si="24"/>
        <v>832.92946559170514</v>
      </c>
      <c r="AE33" s="67">
        <f t="shared" si="24"/>
        <v>836.46167898034219</v>
      </c>
      <c r="AF33" s="67">
        <f t="shared" si="24"/>
        <v>839.99389236897923</v>
      </c>
      <c r="AG33" s="67">
        <f t="shared" si="24"/>
        <v>843.52610575761628</v>
      </c>
      <c r="AH33" s="67">
        <f t="shared" si="24"/>
        <v>847.05831914625333</v>
      </c>
      <c r="AI33" s="67">
        <f t="shared" si="24"/>
        <v>850.59053253489037</v>
      </c>
      <c r="AJ33" s="67">
        <f t="shared" si="24"/>
        <v>854.12274592352742</v>
      </c>
      <c r="AK33" s="67">
        <f t="shared" si="24"/>
        <v>857.65495931216446</v>
      </c>
      <c r="AL33" s="67">
        <f t="shared" si="24"/>
        <v>861.18717270080151</v>
      </c>
      <c r="AM33" s="76">
        <f t="shared" ref="AM33:AM36" si="25">W5</f>
        <v>864.71938608943913</v>
      </c>
    </row>
    <row r="34" spans="1:39" x14ac:dyDescent="0.25">
      <c r="A34" s="88" t="s">
        <v>12</v>
      </c>
      <c r="B34" s="77">
        <v>1.3886131559999999</v>
      </c>
      <c r="C34" s="67">
        <f t="shared" si="22"/>
        <v>2.5687773898817987</v>
      </c>
      <c r="D34" s="67">
        <f t="shared" si="22"/>
        <v>3.7489416237635975</v>
      </c>
      <c r="E34" s="67">
        <f t="shared" si="22"/>
        <v>4.9291058576453963</v>
      </c>
      <c r="F34" s="67">
        <f t="shared" si="22"/>
        <v>6.1092700915271951</v>
      </c>
      <c r="G34" s="67">
        <f t="shared" si="22"/>
        <v>7.2894343254089939</v>
      </c>
      <c r="H34" s="67">
        <f t="shared" si="22"/>
        <v>8.4695985592907927</v>
      </c>
      <c r="I34" s="67">
        <f t="shared" si="22"/>
        <v>9.6497627931725916</v>
      </c>
      <c r="J34" s="67">
        <f t="shared" si="22"/>
        <v>10.82992702705439</v>
      </c>
      <c r="K34" s="67">
        <f t="shared" si="22"/>
        <v>12.010091260936189</v>
      </c>
      <c r="L34" s="67">
        <f t="shared" si="22"/>
        <v>13.190255494817988</v>
      </c>
      <c r="M34" s="67">
        <f t="shared" si="22"/>
        <v>14.370419728699787</v>
      </c>
      <c r="N34" s="67">
        <f t="shared" si="22"/>
        <v>15.550583962581586</v>
      </c>
      <c r="O34" s="67">
        <f t="shared" si="22"/>
        <v>16.730748196463384</v>
      </c>
      <c r="P34" s="67">
        <f t="shared" si="22"/>
        <v>17.910912430345185</v>
      </c>
      <c r="Q34" s="67">
        <f t="shared" si="22"/>
        <v>19.091076664226986</v>
      </c>
      <c r="R34" s="67">
        <f t="shared" si="22"/>
        <v>20.271240898108786</v>
      </c>
      <c r="S34" s="76">
        <f t="shared" si="23"/>
        <v>21.451405131990583</v>
      </c>
      <c r="T34" s="67">
        <f t="shared" si="24"/>
        <v>23.128385185273071</v>
      </c>
      <c r="U34" s="67">
        <f t="shared" si="24"/>
        <v>24.805365238555559</v>
      </c>
      <c r="V34" s="67">
        <f t="shared" si="24"/>
        <v>26.482345291838048</v>
      </c>
      <c r="W34" s="67">
        <f t="shared" si="24"/>
        <v>28.159325345120536</v>
      </c>
      <c r="X34" s="67">
        <f t="shared" si="24"/>
        <v>29.836305398403024</v>
      </c>
      <c r="Y34" s="67">
        <f t="shared" si="24"/>
        <v>31.513285451685512</v>
      </c>
      <c r="Z34" s="67">
        <f t="shared" si="24"/>
        <v>33.190265504968004</v>
      </c>
      <c r="AA34" s="67">
        <f t="shared" si="24"/>
        <v>34.867245558250495</v>
      </c>
      <c r="AB34" s="67">
        <f t="shared" si="24"/>
        <v>36.544225611532987</v>
      </c>
      <c r="AC34" s="67">
        <f t="shared" si="24"/>
        <v>38.221205664815479</v>
      </c>
      <c r="AD34" s="67">
        <f t="shared" si="24"/>
        <v>39.89818571809797</v>
      </c>
      <c r="AE34" s="67">
        <f t="shared" si="24"/>
        <v>41.575165771380462</v>
      </c>
      <c r="AF34" s="67">
        <f t="shared" si="24"/>
        <v>43.252145824662954</v>
      </c>
      <c r="AG34" s="67">
        <f t="shared" si="24"/>
        <v>44.929125877945445</v>
      </c>
      <c r="AH34" s="67">
        <f t="shared" si="24"/>
        <v>46.606105931227937</v>
      </c>
      <c r="AI34" s="67">
        <f t="shared" si="24"/>
        <v>48.283085984510429</v>
      </c>
      <c r="AJ34" s="67">
        <f t="shared" si="24"/>
        <v>49.96006603779292</v>
      </c>
      <c r="AK34" s="67">
        <f t="shared" si="24"/>
        <v>51.637046091075412</v>
      </c>
      <c r="AL34" s="67">
        <f t="shared" si="24"/>
        <v>53.314026144357904</v>
      </c>
      <c r="AM34" s="76">
        <f t="shared" si="25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2"/>
        <v>11.515148365916261</v>
      </c>
      <c r="D35" s="67">
        <f t="shared" si="22"/>
        <v>11.933296731832522</v>
      </c>
      <c r="E35" s="67">
        <f t="shared" si="22"/>
        <v>12.351445097748783</v>
      </c>
      <c r="F35" s="67">
        <f t="shared" si="22"/>
        <v>12.769593463665045</v>
      </c>
      <c r="G35" s="67">
        <f t="shared" si="22"/>
        <v>13.187741829581306</v>
      </c>
      <c r="H35" s="67">
        <f t="shared" si="22"/>
        <v>13.605890195497567</v>
      </c>
      <c r="I35" s="67">
        <f t="shared" si="22"/>
        <v>14.024038561413828</v>
      </c>
      <c r="J35" s="67">
        <f t="shared" si="22"/>
        <v>14.44218692733009</v>
      </c>
      <c r="K35" s="67">
        <f t="shared" si="22"/>
        <v>14.860335293246351</v>
      </c>
      <c r="L35" s="67">
        <f t="shared" si="22"/>
        <v>15.278483659162612</v>
      </c>
      <c r="M35" s="67">
        <f t="shared" si="22"/>
        <v>15.696632025078873</v>
      </c>
      <c r="N35" s="67">
        <f t="shared" si="22"/>
        <v>16.114780390995136</v>
      </c>
      <c r="O35" s="67">
        <f t="shared" si="22"/>
        <v>16.532928756911396</v>
      </c>
      <c r="P35" s="67">
        <f t="shared" si="22"/>
        <v>16.951077122827655</v>
      </c>
      <c r="Q35" s="67">
        <f t="shared" si="22"/>
        <v>17.369225488743915</v>
      </c>
      <c r="R35" s="67">
        <f t="shared" si="22"/>
        <v>17.787373854660174</v>
      </c>
      <c r="S35" s="76">
        <f t="shared" si="23"/>
        <v>18.205522220576441</v>
      </c>
      <c r="T35" s="67">
        <f t="shared" si="24"/>
        <v>18.341100540421486</v>
      </c>
      <c r="U35" s="67">
        <f t="shared" si="24"/>
        <v>18.476678860266532</v>
      </c>
      <c r="V35" s="67">
        <f t="shared" si="24"/>
        <v>18.612257180111577</v>
      </c>
      <c r="W35" s="67">
        <f t="shared" si="24"/>
        <v>18.747835499956622</v>
      </c>
      <c r="X35" s="67">
        <f t="shared" si="24"/>
        <v>18.883413819801667</v>
      </c>
      <c r="Y35" s="67">
        <f t="shared" si="24"/>
        <v>19.018992139646713</v>
      </c>
      <c r="Z35" s="67">
        <f t="shared" si="24"/>
        <v>19.154570459491758</v>
      </c>
      <c r="AA35" s="67">
        <f t="shared" si="24"/>
        <v>19.290148779336803</v>
      </c>
      <c r="AB35" s="67">
        <f t="shared" si="24"/>
        <v>19.425727099181849</v>
      </c>
      <c r="AC35" s="67">
        <f t="shared" si="24"/>
        <v>19.561305419026894</v>
      </c>
      <c r="AD35" s="67">
        <f t="shared" si="24"/>
        <v>19.696883738871939</v>
      </c>
      <c r="AE35" s="67">
        <f t="shared" si="24"/>
        <v>19.832462058716985</v>
      </c>
      <c r="AF35" s="67">
        <f t="shared" si="24"/>
        <v>19.96804037856203</v>
      </c>
      <c r="AG35" s="67">
        <f t="shared" si="24"/>
        <v>20.103618698407075</v>
      </c>
      <c r="AH35" s="67">
        <f t="shared" si="24"/>
        <v>20.239197018252121</v>
      </c>
      <c r="AI35" s="67">
        <f t="shared" si="24"/>
        <v>20.374775338097166</v>
      </c>
      <c r="AJ35" s="67">
        <f t="shared" si="24"/>
        <v>20.510353657942211</v>
      </c>
      <c r="AK35" s="67">
        <f t="shared" si="24"/>
        <v>20.645931977787257</v>
      </c>
      <c r="AL35" s="67">
        <f t="shared" si="24"/>
        <v>20.781510297632302</v>
      </c>
      <c r="AM35" s="76">
        <f t="shared" si="25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2"/>
        <v>35.060317107647137</v>
      </c>
      <c r="D36" s="67">
        <f t="shared" si="22"/>
        <v>36.317634215294277</v>
      </c>
      <c r="E36" s="67">
        <f t="shared" si="22"/>
        <v>37.574951322941416</v>
      </c>
      <c r="F36" s="67">
        <f t="shared" si="22"/>
        <v>38.832268430588556</v>
      </c>
      <c r="G36" s="67">
        <f t="shared" si="22"/>
        <v>40.089585538235696</v>
      </c>
      <c r="H36" s="67">
        <f t="shared" si="22"/>
        <v>41.346902645882835</v>
      </c>
      <c r="I36" s="67">
        <f t="shared" si="22"/>
        <v>42.604219753529975</v>
      </c>
      <c r="J36" s="67">
        <f t="shared" si="22"/>
        <v>43.861536861177115</v>
      </c>
      <c r="K36" s="67">
        <f t="shared" si="22"/>
        <v>45.118853968824254</v>
      </c>
      <c r="L36" s="67">
        <f t="shared" si="22"/>
        <v>46.376171076471394</v>
      </c>
      <c r="M36" s="67">
        <f t="shared" si="22"/>
        <v>47.633488184118534</v>
      </c>
      <c r="N36" s="67">
        <f t="shared" si="22"/>
        <v>48.890805291765673</v>
      </c>
      <c r="O36" s="67">
        <f t="shared" si="22"/>
        <v>50.148122399412813</v>
      </c>
      <c r="P36" s="67">
        <f t="shared" si="22"/>
        <v>51.405439507059953</v>
      </c>
      <c r="Q36" s="67">
        <f t="shared" si="22"/>
        <v>52.662756614707092</v>
      </c>
      <c r="R36" s="67">
        <f t="shared" si="22"/>
        <v>53.920073722354232</v>
      </c>
      <c r="S36" s="76">
        <f t="shared" si="23"/>
        <v>55.177390830001386</v>
      </c>
      <c r="T36" s="67">
        <f t="shared" si="24"/>
        <v>55.741017789694695</v>
      </c>
      <c r="U36" s="67">
        <f t="shared" si="24"/>
        <v>56.304644749388004</v>
      </c>
      <c r="V36" s="67">
        <f t="shared" si="24"/>
        <v>56.868271709081313</v>
      </c>
      <c r="W36" s="67">
        <f t="shared" si="24"/>
        <v>57.431898668774622</v>
      </c>
      <c r="X36" s="67">
        <f t="shared" si="24"/>
        <v>57.995525628467931</v>
      </c>
      <c r="Y36" s="67">
        <f t="shared" si="24"/>
        <v>58.55915258816124</v>
      </c>
      <c r="Z36" s="67">
        <f t="shared" si="24"/>
        <v>59.122779547854549</v>
      </c>
      <c r="AA36" s="67">
        <f t="shared" si="24"/>
        <v>59.686406507547858</v>
      </c>
      <c r="AB36" s="67">
        <f t="shared" si="24"/>
        <v>60.250033467241167</v>
      </c>
      <c r="AC36" s="67">
        <f t="shared" si="24"/>
        <v>60.813660426934476</v>
      </c>
      <c r="AD36" s="67">
        <f t="shared" si="24"/>
        <v>61.377287386627785</v>
      </c>
      <c r="AE36" s="67">
        <f t="shared" si="24"/>
        <v>61.940914346321094</v>
      </c>
      <c r="AF36" s="67">
        <f t="shared" si="24"/>
        <v>62.504541306014403</v>
      </c>
      <c r="AG36" s="67">
        <f t="shared" si="24"/>
        <v>63.068168265707712</v>
      </c>
      <c r="AH36" s="67">
        <f t="shared" si="24"/>
        <v>63.631795225401021</v>
      </c>
      <c r="AI36" s="67">
        <f t="shared" si="24"/>
        <v>64.19542218509433</v>
      </c>
      <c r="AJ36" s="67">
        <f t="shared" si="24"/>
        <v>64.759049144787639</v>
      </c>
      <c r="AK36" s="67">
        <f t="shared" si="24"/>
        <v>65.322676104480948</v>
      </c>
      <c r="AL36" s="67">
        <f t="shared" si="24"/>
        <v>65.886303064174257</v>
      </c>
      <c r="AM36" s="76">
        <f t="shared" si="25"/>
        <v>66.449930023867523</v>
      </c>
    </row>
    <row r="37" spans="1:39" x14ac:dyDescent="0.25">
      <c r="A37" s="88" t="s">
        <v>78</v>
      </c>
      <c r="B37" s="79">
        <f>SUM(B32:B36)</f>
        <v>639.53706044310002</v>
      </c>
      <c r="C37" s="69">
        <f t="shared" ref="C37:AM37" si="26">SUM(C32:C36)</f>
        <v>654.20602374052146</v>
      </c>
      <c r="D37" s="69">
        <f t="shared" si="26"/>
        <v>668.8749870379429</v>
      </c>
      <c r="E37" s="69">
        <f t="shared" si="26"/>
        <v>683.54395033536434</v>
      </c>
      <c r="F37" s="69">
        <f t="shared" si="26"/>
        <v>698.2129136327859</v>
      </c>
      <c r="G37" s="69">
        <f t="shared" si="26"/>
        <v>712.88187693020745</v>
      </c>
      <c r="H37" s="69">
        <f t="shared" si="26"/>
        <v>727.5508402276289</v>
      </c>
      <c r="I37" s="69">
        <f t="shared" si="26"/>
        <v>742.21980352505034</v>
      </c>
      <c r="J37" s="69">
        <f t="shared" si="26"/>
        <v>756.88876682247189</v>
      </c>
      <c r="K37" s="69">
        <f t="shared" si="26"/>
        <v>771.55773011989334</v>
      </c>
      <c r="L37" s="69">
        <f t="shared" si="26"/>
        <v>786.22669341731466</v>
      </c>
      <c r="M37" s="69">
        <f t="shared" si="26"/>
        <v>800.89565671473622</v>
      </c>
      <c r="N37" s="69">
        <f t="shared" si="26"/>
        <v>815.56462001215777</v>
      </c>
      <c r="O37" s="69">
        <f t="shared" si="26"/>
        <v>830.23358330957922</v>
      </c>
      <c r="P37" s="69">
        <f t="shared" si="26"/>
        <v>844.90254660700066</v>
      </c>
      <c r="Q37" s="69">
        <f t="shared" si="26"/>
        <v>859.57150990442221</v>
      </c>
      <c r="R37" s="69">
        <f t="shared" si="26"/>
        <v>874.24047320184354</v>
      </c>
      <c r="S37" s="79">
        <f t="shared" si="26"/>
        <v>888.90943649926601</v>
      </c>
      <c r="T37" s="69">
        <f t="shared" si="26"/>
        <v>894.81783522072396</v>
      </c>
      <c r="U37" s="69">
        <f t="shared" si="26"/>
        <v>900.72623394218181</v>
      </c>
      <c r="V37" s="69">
        <f t="shared" si="26"/>
        <v>906.63463266363976</v>
      </c>
      <c r="W37" s="69">
        <f t="shared" si="26"/>
        <v>912.54303138509761</v>
      </c>
      <c r="X37" s="69">
        <f t="shared" si="26"/>
        <v>918.45143010655556</v>
      </c>
      <c r="Y37" s="69">
        <f t="shared" si="26"/>
        <v>924.35982882801341</v>
      </c>
      <c r="Z37" s="69">
        <f t="shared" si="26"/>
        <v>930.26822754947125</v>
      </c>
      <c r="AA37" s="69">
        <f t="shared" si="26"/>
        <v>936.17662627092921</v>
      </c>
      <c r="AB37" s="69">
        <f t="shared" si="26"/>
        <v>942.08502499238693</v>
      </c>
      <c r="AC37" s="69">
        <f t="shared" si="26"/>
        <v>947.99342371384489</v>
      </c>
      <c r="AD37" s="69">
        <f t="shared" si="26"/>
        <v>953.90182243530285</v>
      </c>
      <c r="AE37" s="69">
        <f t="shared" si="26"/>
        <v>959.81022115676069</v>
      </c>
      <c r="AF37" s="69">
        <f t="shared" si="26"/>
        <v>965.71861987821865</v>
      </c>
      <c r="AG37" s="69">
        <f t="shared" si="26"/>
        <v>971.6270185996766</v>
      </c>
      <c r="AH37" s="69">
        <f t="shared" si="26"/>
        <v>977.53541732113433</v>
      </c>
      <c r="AI37" s="69">
        <f t="shared" si="26"/>
        <v>983.44381604259229</v>
      </c>
      <c r="AJ37" s="69">
        <f t="shared" si="26"/>
        <v>989.35221476405013</v>
      </c>
      <c r="AK37" s="69">
        <f t="shared" si="26"/>
        <v>995.26061348550797</v>
      </c>
      <c r="AL37" s="69">
        <f t="shared" si="26"/>
        <v>1001.1690122069659</v>
      </c>
      <c r="AM37" s="79">
        <f t="shared" si="26"/>
        <v>1007.0774109284243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27">C41+($S41-$B41)/($S$13-$B$13)</f>
        <v>36.924854879787823</v>
      </c>
      <c r="E41" s="67">
        <f t="shared" si="27"/>
        <v>36.873282319681735</v>
      </c>
      <c r="F41" s="67">
        <f t="shared" si="27"/>
        <v>36.821709759575647</v>
      </c>
      <c r="G41" s="67">
        <f t="shared" si="27"/>
        <v>36.770137199469559</v>
      </c>
      <c r="H41" s="67">
        <f t="shared" si="27"/>
        <v>36.718564639363471</v>
      </c>
      <c r="I41" s="67">
        <f t="shared" si="27"/>
        <v>36.666992079257383</v>
      </c>
      <c r="J41" s="67">
        <f t="shared" si="27"/>
        <v>36.615419519151295</v>
      </c>
      <c r="K41" s="67">
        <f t="shared" si="27"/>
        <v>36.563846959045208</v>
      </c>
      <c r="L41" s="67">
        <f t="shared" si="27"/>
        <v>36.51227439893912</v>
      </c>
      <c r="M41" s="67">
        <f t="shared" si="27"/>
        <v>36.460701838833032</v>
      </c>
      <c r="N41" s="67">
        <f t="shared" si="27"/>
        <v>36.409129278726944</v>
      </c>
      <c r="O41" s="67">
        <f t="shared" si="27"/>
        <v>36.357556718620856</v>
      </c>
      <c r="P41" s="67">
        <f t="shared" si="27"/>
        <v>36.305984158514768</v>
      </c>
      <c r="Q41" s="67">
        <f t="shared" si="27"/>
        <v>36.25441159840868</v>
      </c>
      <c r="R41" s="67">
        <f t="shared" si="27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28">T41+($AM41-$S41)/($AM$13-$S$13)</f>
        <v>36.153181336398653</v>
      </c>
      <c r="V41" s="67">
        <f t="shared" si="28"/>
        <v>36.154138765499752</v>
      </c>
      <c r="W41" s="67">
        <f t="shared" si="28"/>
        <v>36.155096194600851</v>
      </c>
      <c r="X41" s="67">
        <f t="shared" si="28"/>
        <v>36.156053623701951</v>
      </c>
      <c r="Y41" s="67">
        <f t="shared" si="28"/>
        <v>36.15701105280305</v>
      </c>
      <c r="Z41" s="67">
        <f t="shared" si="28"/>
        <v>36.157968481904149</v>
      </c>
      <c r="AA41" s="67">
        <f t="shared" si="28"/>
        <v>36.158925911005248</v>
      </c>
      <c r="AB41" s="67">
        <f t="shared" si="28"/>
        <v>36.159883340106347</v>
      </c>
      <c r="AC41" s="67">
        <f t="shared" si="28"/>
        <v>36.160840769207446</v>
      </c>
      <c r="AD41" s="67">
        <f t="shared" si="28"/>
        <v>36.161798198308546</v>
      </c>
      <c r="AE41" s="67">
        <f t="shared" si="28"/>
        <v>36.162755627409645</v>
      </c>
      <c r="AF41" s="67">
        <f t="shared" si="28"/>
        <v>36.163713056510744</v>
      </c>
      <c r="AG41" s="67">
        <f t="shared" si="28"/>
        <v>36.164670485611843</v>
      </c>
      <c r="AH41" s="67">
        <f t="shared" si="28"/>
        <v>36.165627914712942</v>
      </c>
      <c r="AI41" s="67">
        <f t="shared" si="28"/>
        <v>36.166585343814042</v>
      </c>
      <c r="AJ41" s="67">
        <f t="shared" si="28"/>
        <v>36.167542772915141</v>
      </c>
      <c r="AK41" s="67">
        <f t="shared" si="28"/>
        <v>36.16850020201624</v>
      </c>
      <c r="AL41" s="67">
        <f t="shared" si="28"/>
        <v>36.169457631117339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29">B42+($S42-$B42)/($S$13-$B$13)</f>
        <v>538.20452654105702</v>
      </c>
      <c r="D42" s="67">
        <f t="shared" si="29"/>
        <v>545.425053082114</v>
      </c>
      <c r="E42" s="67">
        <f t="shared" si="29"/>
        <v>552.64557962317099</v>
      </c>
      <c r="F42" s="67">
        <f t="shared" si="29"/>
        <v>559.86610616422797</v>
      </c>
      <c r="G42" s="67">
        <f t="shared" si="29"/>
        <v>567.08663270528496</v>
      </c>
      <c r="H42" s="67">
        <f t="shared" si="29"/>
        <v>574.30715924634194</v>
      </c>
      <c r="I42" s="67">
        <f t="shared" si="29"/>
        <v>581.52768578739892</v>
      </c>
      <c r="J42" s="67">
        <f t="shared" si="29"/>
        <v>588.74821232845591</v>
      </c>
      <c r="K42" s="67">
        <f t="shared" si="29"/>
        <v>595.96873886951289</v>
      </c>
      <c r="L42" s="67">
        <f t="shared" si="29"/>
        <v>603.18926541056987</v>
      </c>
      <c r="M42" s="67">
        <f t="shared" si="29"/>
        <v>610.40979195162686</v>
      </c>
      <c r="N42" s="67">
        <f t="shared" si="29"/>
        <v>617.63031849268384</v>
      </c>
      <c r="O42" s="67">
        <f t="shared" si="29"/>
        <v>624.85084503374082</v>
      </c>
      <c r="P42" s="67">
        <f t="shared" si="29"/>
        <v>632.07137157479781</v>
      </c>
      <c r="Q42" s="67">
        <f t="shared" si="29"/>
        <v>639.29189811585479</v>
      </c>
      <c r="R42" s="67">
        <f t="shared" si="29"/>
        <v>646.51242465691178</v>
      </c>
      <c r="S42" s="76">
        <f t="shared" ref="S42:S45" si="30">AB5</f>
        <v>653.73295119796933</v>
      </c>
      <c r="T42" s="67">
        <f t="shared" ref="T42:AL45" si="31">S42+($AM42-$S42)/($AM$13-$S$13)</f>
        <v>662.87200160847567</v>
      </c>
      <c r="U42" s="67">
        <f t="shared" si="31"/>
        <v>672.01105201898201</v>
      </c>
      <c r="V42" s="67">
        <f t="shared" si="31"/>
        <v>681.15010242948836</v>
      </c>
      <c r="W42" s="67">
        <f t="shared" si="31"/>
        <v>690.2891528399947</v>
      </c>
      <c r="X42" s="67">
        <f t="shared" si="31"/>
        <v>699.42820325050104</v>
      </c>
      <c r="Y42" s="67">
        <f t="shared" si="31"/>
        <v>708.56725366100738</v>
      </c>
      <c r="Z42" s="67">
        <f t="shared" si="31"/>
        <v>717.70630407151373</v>
      </c>
      <c r="AA42" s="67">
        <f t="shared" si="31"/>
        <v>726.84535448202007</v>
      </c>
      <c r="AB42" s="67">
        <f t="shared" si="31"/>
        <v>735.98440489252641</v>
      </c>
      <c r="AC42" s="67">
        <f t="shared" si="31"/>
        <v>745.12345530303276</v>
      </c>
      <c r="AD42" s="67">
        <f t="shared" si="31"/>
        <v>754.2625057135391</v>
      </c>
      <c r="AE42" s="67">
        <f t="shared" si="31"/>
        <v>763.40155612404544</v>
      </c>
      <c r="AF42" s="67">
        <f t="shared" si="31"/>
        <v>772.54060653455178</v>
      </c>
      <c r="AG42" s="67">
        <f t="shared" si="31"/>
        <v>781.67965694505813</v>
      </c>
      <c r="AH42" s="67">
        <f t="shared" si="31"/>
        <v>790.81870735556447</v>
      </c>
      <c r="AI42" s="67">
        <f t="shared" si="31"/>
        <v>799.95775776607081</v>
      </c>
      <c r="AJ42" s="67">
        <f t="shared" si="31"/>
        <v>809.09680817657716</v>
      </c>
      <c r="AK42" s="67">
        <f t="shared" si="31"/>
        <v>818.2358585870835</v>
      </c>
      <c r="AL42" s="67">
        <f t="shared" si="31"/>
        <v>827.37490899758984</v>
      </c>
      <c r="AM42" s="76">
        <f t="shared" ref="AM42:AM45" si="32">AE5</f>
        <v>836.51395940809687</v>
      </c>
    </row>
    <row r="43" spans="1:39" x14ac:dyDescent="0.25">
      <c r="A43" s="88" t="s">
        <v>12</v>
      </c>
      <c r="B43" s="77">
        <v>4.1814573929999996</v>
      </c>
      <c r="C43" s="67">
        <f t="shared" si="29"/>
        <v>5.538180251651414</v>
      </c>
      <c r="D43" s="67">
        <f t="shared" si="29"/>
        <v>6.8949031103028284</v>
      </c>
      <c r="E43" s="67">
        <f t="shared" si="29"/>
        <v>8.2516259689542437</v>
      </c>
      <c r="F43" s="67">
        <f t="shared" si="29"/>
        <v>9.6083488276056581</v>
      </c>
      <c r="G43" s="67">
        <f t="shared" si="29"/>
        <v>10.965071686257073</v>
      </c>
      <c r="H43" s="67">
        <f t="shared" si="29"/>
        <v>12.321794544908487</v>
      </c>
      <c r="I43" s="67">
        <f t="shared" si="29"/>
        <v>13.678517403559901</v>
      </c>
      <c r="J43" s="67">
        <f t="shared" si="29"/>
        <v>15.035240262211316</v>
      </c>
      <c r="K43" s="67">
        <f t="shared" si="29"/>
        <v>16.39196312086273</v>
      </c>
      <c r="L43" s="67">
        <f t="shared" si="29"/>
        <v>17.748685979514143</v>
      </c>
      <c r="M43" s="67">
        <f t="shared" si="29"/>
        <v>19.105408838165559</v>
      </c>
      <c r="N43" s="67">
        <f t="shared" si="29"/>
        <v>20.462131696816975</v>
      </c>
      <c r="O43" s="67">
        <f t="shared" si="29"/>
        <v>21.818854555468391</v>
      </c>
      <c r="P43" s="67">
        <f t="shared" si="29"/>
        <v>23.175577414119807</v>
      </c>
      <c r="Q43" s="67">
        <f t="shared" si="29"/>
        <v>24.532300272771224</v>
      </c>
      <c r="R43" s="67">
        <f t="shared" si="29"/>
        <v>25.88902313142264</v>
      </c>
      <c r="S43" s="76">
        <f t="shared" si="30"/>
        <v>27.245745990074042</v>
      </c>
      <c r="T43" s="67">
        <f t="shared" si="31"/>
        <v>30.580084767428968</v>
      </c>
      <c r="U43" s="67">
        <f t="shared" si="31"/>
        <v>33.914423544783894</v>
      </c>
      <c r="V43" s="67">
        <f t="shared" si="31"/>
        <v>37.248762322138823</v>
      </c>
      <c r="W43" s="67">
        <f t="shared" si="31"/>
        <v>40.583101099493753</v>
      </c>
      <c r="X43" s="67">
        <f t="shared" si="31"/>
        <v>43.917439876848682</v>
      </c>
      <c r="Y43" s="67">
        <f t="shared" si="31"/>
        <v>47.251778654203612</v>
      </c>
      <c r="Z43" s="67">
        <f t="shared" si="31"/>
        <v>50.586117431558542</v>
      </c>
      <c r="AA43" s="67">
        <f t="shared" si="31"/>
        <v>53.920456208913471</v>
      </c>
      <c r="AB43" s="67">
        <f t="shared" si="31"/>
        <v>57.254794986268401</v>
      </c>
      <c r="AC43" s="67">
        <f t="shared" si="31"/>
        <v>60.58913376362333</v>
      </c>
      <c r="AD43" s="67">
        <f t="shared" si="31"/>
        <v>63.92347254097826</v>
      </c>
      <c r="AE43" s="67">
        <f t="shared" si="31"/>
        <v>67.257811318333182</v>
      </c>
      <c r="AF43" s="67">
        <f t="shared" si="31"/>
        <v>70.592150095688112</v>
      </c>
      <c r="AG43" s="67">
        <f t="shared" si="31"/>
        <v>73.926488873043041</v>
      </c>
      <c r="AH43" s="67">
        <f t="shared" si="31"/>
        <v>77.260827650397971</v>
      </c>
      <c r="AI43" s="67">
        <f t="shared" si="31"/>
        <v>80.595166427752901</v>
      </c>
      <c r="AJ43" s="67">
        <f t="shared" si="31"/>
        <v>83.92950520510783</v>
      </c>
      <c r="AK43" s="67">
        <f t="shared" si="31"/>
        <v>87.26384398246276</v>
      </c>
      <c r="AL43" s="67">
        <f t="shared" si="31"/>
        <v>90.598182759817689</v>
      </c>
      <c r="AM43" s="76">
        <f t="shared" si="32"/>
        <v>93.93252153717259</v>
      </c>
    </row>
    <row r="44" spans="1:39" x14ac:dyDescent="0.25">
      <c r="A44" s="88" t="s">
        <v>46</v>
      </c>
      <c r="B44" s="77">
        <v>86.326999639999997</v>
      </c>
      <c r="C44" s="67">
        <f t="shared" si="29"/>
        <v>86.038919844671994</v>
      </c>
      <c r="D44" s="67">
        <f t="shared" si="29"/>
        <v>85.750840049343992</v>
      </c>
      <c r="E44" s="67">
        <f t="shared" si="29"/>
        <v>85.46276025401599</v>
      </c>
      <c r="F44" s="67">
        <f t="shared" si="29"/>
        <v>85.174680458687988</v>
      </c>
      <c r="G44" s="67">
        <f t="shared" si="29"/>
        <v>84.886600663359985</v>
      </c>
      <c r="H44" s="67">
        <f t="shared" si="29"/>
        <v>84.598520868031983</v>
      </c>
      <c r="I44" s="67">
        <f t="shared" si="29"/>
        <v>84.310441072703981</v>
      </c>
      <c r="J44" s="67">
        <f t="shared" si="29"/>
        <v>84.022361277375978</v>
      </c>
      <c r="K44" s="67">
        <f t="shared" si="29"/>
        <v>83.734281482047976</v>
      </c>
      <c r="L44" s="67">
        <f t="shared" si="29"/>
        <v>83.446201686719974</v>
      </c>
      <c r="M44" s="67">
        <f t="shared" si="29"/>
        <v>83.158121891391971</v>
      </c>
      <c r="N44" s="67">
        <f t="shared" si="29"/>
        <v>82.870042096063969</v>
      </c>
      <c r="O44" s="67">
        <f t="shared" si="29"/>
        <v>82.581962300735967</v>
      </c>
      <c r="P44" s="67">
        <f t="shared" si="29"/>
        <v>82.293882505407964</v>
      </c>
      <c r="Q44" s="67">
        <f t="shared" si="29"/>
        <v>82.005802710079962</v>
      </c>
      <c r="R44" s="67">
        <f t="shared" si="29"/>
        <v>81.71772291475196</v>
      </c>
      <c r="S44" s="76">
        <f t="shared" si="30"/>
        <v>81.429643119423957</v>
      </c>
      <c r="T44" s="67">
        <f t="shared" si="31"/>
        <v>80.122814188639438</v>
      </c>
      <c r="U44" s="67">
        <f t="shared" si="31"/>
        <v>78.815985257854919</v>
      </c>
      <c r="V44" s="67">
        <f t="shared" si="31"/>
        <v>77.5091563270704</v>
      </c>
      <c r="W44" s="67">
        <f t="shared" si="31"/>
        <v>76.202327396285881</v>
      </c>
      <c r="X44" s="67">
        <f t="shared" si="31"/>
        <v>74.895498465501362</v>
      </c>
      <c r="Y44" s="67">
        <f t="shared" si="31"/>
        <v>73.588669534716843</v>
      </c>
      <c r="Z44" s="67">
        <f t="shared" si="31"/>
        <v>72.281840603932324</v>
      </c>
      <c r="AA44" s="67">
        <f t="shared" si="31"/>
        <v>70.975011673147804</v>
      </c>
      <c r="AB44" s="67">
        <f t="shared" si="31"/>
        <v>69.668182742363285</v>
      </c>
      <c r="AC44" s="67">
        <f t="shared" si="31"/>
        <v>68.361353811578766</v>
      </c>
      <c r="AD44" s="67">
        <f t="shared" si="31"/>
        <v>67.054524880794247</v>
      </c>
      <c r="AE44" s="67">
        <f t="shared" si="31"/>
        <v>65.747695950009728</v>
      </c>
      <c r="AF44" s="67">
        <f t="shared" si="31"/>
        <v>64.440867019225209</v>
      </c>
      <c r="AG44" s="67">
        <f t="shared" si="31"/>
        <v>63.134038088440697</v>
      </c>
      <c r="AH44" s="67">
        <f t="shared" si="31"/>
        <v>61.827209157656185</v>
      </c>
      <c r="AI44" s="67">
        <f t="shared" si="31"/>
        <v>60.520380226871673</v>
      </c>
      <c r="AJ44" s="67">
        <f t="shared" si="31"/>
        <v>59.213551296087161</v>
      </c>
      <c r="AK44" s="67">
        <f t="shared" si="31"/>
        <v>57.906722365302649</v>
      </c>
      <c r="AL44" s="67">
        <f t="shared" si="31"/>
        <v>56.599893434518137</v>
      </c>
      <c r="AM44" s="76">
        <f t="shared" si="32"/>
        <v>55.293064503733717</v>
      </c>
    </row>
    <row r="45" spans="1:39" x14ac:dyDescent="0.25">
      <c r="A45" s="88" t="s">
        <v>62</v>
      </c>
      <c r="B45" s="77">
        <v>195.22054259999999</v>
      </c>
      <c r="C45" s="67">
        <f t="shared" si="29"/>
        <v>201.5750545588854</v>
      </c>
      <c r="D45" s="67">
        <f t="shared" si="29"/>
        <v>207.92956651777081</v>
      </c>
      <c r="E45" s="67">
        <f t="shared" si="29"/>
        <v>214.28407847665622</v>
      </c>
      <c r="F45" s="67">
        <f t="shared" si="29"/>
        <v>220.63859043554163</v>
      </c>
      <c r="G45" s="67">
        <f t="shared" si="29"/>
        <v>226.99310239442704</v>
      </c>
      <c r="H45" s="67">
        <f t="shared" si="29"/>
        <v>233.34761435331245</v>
      </c>
      <c r="I45" s="67">
        <f t="shared" si="29"/>
        <v>239.70212631219786</v>
      </c>
      <c r="J45" s="67">
        <f t="shared" si="29"/>
        <v>246.05663827108327</v>
      </c>
      <c r="K45" s="67">
        <f t="shared" si="29"/>
        <v>252.41115022996868</v>
      </c>
      <c r="L45" s="67">
        <f t="shared" si="29"/>
        <v>258.76566218885409</v>
      </c>
      <c r="M45" s="67">
        <f t="shared" si="29"/>
        <v>265.12017414773948</v>
      </c>
      <c r="N45" s="67">
        <f t="shared" si="29"/>
        <v>271.47468610662486</v>
      </c>
      <c r="O45" s="67">
        <f t="shared" si="29"/>
        <v>277.82919806551024</v>
      </c>
      <c r="P45" s="67">
        <f t="shared" si="29"/>
        <v>284.18371002439562</v>
      </c>
      <c r="Q45" s="67">
        <f t="shared" si="29"/>
        <v>290.53822198328101</v>
      </c>
      <c r="R45" s="67">
        <f t="shared" si="29"/>
        <v>296.89273394216639</v>
      </c>
      <c r="S45" s="76">
        <f t="shared" si="30"/>
        <v>303.24724590105177</v>
      </c>
      <c r="T45" s="67">
        <f t="shared" si="31"/>
        <v>309.20773111957686</v>
      </c>
      <c r="U45" s="67">
        <f t="shared" si="31"/>
        <v>315.16821633810196</v>
      </c>
      <c r="V45" s="67">
        <f t="shared" si="31"/>
        <v>321.12870155662705</v>
      </c>
      <c r="W45" s="67">
        <f t="shared" si="31"/>
        <v>327.08918677515214</v>
      </c>
      <c r="X45" s="67">
        <f t="shared" si="31"/>
        <v>333.04967199367724</v>
      </c>
      <c r="Y45" s="67">
        <f t="shared" si="31"/>
        <v>339.01015721220233</v>
      </c>
      <c r="Z45" s="67">
        <f t="shared" si="31"/>
        <v>344.97064243072742</v>
      </c>
      <c r="AA45" s="67">
        <f t="shared" si="31"/>
        <v>350.93112764925252</v>
      </c>
      <c r="AB45" s="67">
        <f t="shared" si="31"/>
        <v>356.89161286777761</v>
      </c>
      <c r="AC45" s="67">
        <f t="shared" si="31"/>
        <v>362.8520980863027</v>
      </c>
      <c r="AD45" s="67">
        <f t="shared" si="31"/>
        <v>368.8125833048278</v>
      </c>
      <c r="AE45" s="67">
        <f t="shared" si="31"/>
        <v>374.77306852335289</v>
      </c>
      <c r="AF45" s="67">
        <f t="shared" si="31"/>
        <v>380.73355374187798</v>
      </c>
      <c r="AG45" s="67">
        <f t="shared" si="31"/>
        <v>386.69403896040308</v>
      </c>
      <c r="AH45" s="67">
        <f t="shared" si="31"/>
        <v>392.65452417892817</v>
      </c>
      <c r="AI45" s="67">
        <f t="shared" si="31"/>
        <v>398.61500939745326</v>
      </c>
      <c r="AJ45" s="67">
        <f t="shared" si="31"/>
        <v>404.57549461597836</v>
      </c>
      <c r="AK45" s="67">
        <f t="shared" si="31"/>
        <v>410.53597983450345</v>
      </c>
      <c r="AL45" s="67">
        <f t="shared" si="31"/>
        <v>416.49646505302854</v>
      </c>
      <c r="AM45" s="76">
        <f t="shared" si="32"/>
        <v>422.45695027155335</v>
      </c>
    </row>
    <row r="46" spans="1:39" x14ac:dyDescent="0.25">
      <c r="A46" s="88" t="s">
        <v>78</v>
      </c>
      <c r="B46" s="79">
        <f>SUM(B41:B45)</f>
        <v>853.740999633</v>
      </c>
      <c r="C46" s="69">
        <f t="shared" ref="C46:AM46" si="33">SUM(C41:C45)</f>
        <v>868.33310863615975</v>
      </c>
      <c r="D46" s="69">
        <f t="shared" si="33"/>
        <v>882.9252176393195</v>
      </c>
      <c r="E46" s="69">
        <f t="shared" si="33"/>
        <v>897.51732664247913</v>
      </c>
      <c r="F46" s="69">
        <f t="shared" si="33"/>
        <v>912.109435645639</v>
      </c>
      <c r="G46" s="69">
        <f t="shared" si="33"/>
        <v>926.70154464879863</v>
      </c>
      <c r="H46" s="69">
        <f t="shared" si="33"/>
        <v>941.29365365195827</v>
      </c>
      <c r="I46" s="69">
        <f t="shared" si="33"/>
        <v>955.88576265511801</v>
      </c>
      <c r="J46" s="69">
        <f t="shared" si="33"/>
        <v>970.47787165827776</v>
      </c>
      <c r="K46" s="69">
        <f t="shared" si="33"/>
        <v>985.06998066143763</v>
      </c>
      <c r="L46" s="69">
        <f t="shared" si="33"/>
        <v>999.66208966459715</v>
      </c>
      <c r="M46" s="69">
        <f t="shared" si="33"/>
        <v>1014.2541986677569</v>
      </c>
      <c r="N46" s="69">
        <f t="shared" si="33"/>
        <v>1028.8463076709165</v>
      </c>
      <c r="O46" s="69">
        <f t="shared" si="33"/>
        <v>1043.4384166740763</v>
      </c>
      <c r="P46" s="69">
        <f t="shared" si="33"/>
        <v>1058.030525677236</v>
      </c>
      <c r="Q46" s="69">
        <f t="shared" si="33"/>
        <v>1072.6226346803955</v>
      </c>
      <c r="R46" s="69">
        <f t="shared" si="33"/>
        <v>1087.2147436835553</v>
      </c>
      <c r="S46" s="79">
        <f t="shared" si="33"/>
        <v>1101.8068526867155</v>
      </c>
      <c r="T46" s="69">
        <f t="shared" si="33"/>
        <v>1118.9348555914185</v>
      </c>
      <c r="U46" s="69">
        <f t="shared" si="33"/>
        <v>1136.0628584961214</v>
      </c>
      <c r="V46" s="69">
        <f t="shared" si="33"/>
        <v>1153.1908614008244</v>
      </c>
      <c r="W46" s="69">
        <f t="shared" si="33"/>
        <v>1170.3188643055273</v>
      </c>
      <c r="X46" s="69">
        <f t="shared" si="33"/>
        <v>1187.4468672102303</v>
      </c>
      <c r="Y46" s="69">
        <f t="shared" si="33"/>
        <v>1204.5748701149332</v>
      </c>
      <c r="Z46" s="69">
        <f t="shared" si="33"/>
        <v>1221.7028730196362</v>
      </c>
      <c r="AA46" s="69">
        <f t="shared" si="33"/>
        <v>1238.8308759243391</v>
      </c>
      <c r="AB46" s="69">
        <f t="shared" si="33"/>
        <v>1255.9588788290421</v>
      </c>
      <c r="AC46" s="69">
        <f t="shared" si="33"/>
        <v>1273.086881733745</v>
      </c>
      <c r="AD46" s="69">
        <f t="shared" si="33"/>
        <v>1290.214884638448</v>
      </c>
      <c r="AE46" s="69">
        <f t="shared" si="33"/>
        <v>1307.3428875431509</v>
      </c>
      <c r="AF46" s="69">
        <f t="shared" si="33"/>
        <v>1324.4708904478539</v>
      </c>
      <c r="AG46" s="69">
        <f t="shared" si="33"/>
        <v>1341.5988933525568</v>
      </c>
      <c r="AH46" s="69">
        <f t="shared" si="33"/>
        <v>1358.7268962572596</v>
      </c>
      <c r="AI46" s="69">
        <f t="shared" si="33"/>
        <v>1375.8548991619627</v>
      </c>
      <c r="AJ46" s="69">
        <f t="shared" si="33"/>
        <v>1392.9829020666657</v>
      </c>
      <c r="AK46" s="69">
        <f t="shared" si="33"/>
        <v>1410.1109049713687</v>
      </c>
      <c r="AL46" s="69">
        <f t="shared" si="33"/>
        <v>1427.2389078760716</v>
      </c>
      <c r="AM46" s="79">
        <f t="shared" si="33"/>
        <v>1444.366910780775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4">C50+($S50-$B50)/($S$13-$B$13)</f>
        <v>0</v>
      </c>
      <c r="E50" s="67">
        <f t="shared" si="34"/>
        <v>0</v>
      </c>
      <c r="F50" s="67">
        <f t="shared" si="34"/>
        <v>0</v>
      </c>
      <c r="G50" s="67">
        <f t="shared" si="34"/>
        <v>0</v>
      </c>
      <c r="H50" s="67">
        <f t="shared" si="34"/>
        <v>0</v>
      </c>
      <c r="I50" s="67">
        <f t="shared" si="34"/>
        <v>0</v>
      </c>
      <c r="J50" s="67">
        <f t="shared" si="34"/>
        <v>0</v>
      </c>
      <c r="K50" s="67">
        <f t="shared" si="34"/>
        <v>0</v>
      </c>
      <c r="L50" s="67">
        <f t="shared" si="34"/>
        <v>0</v>
      </c>
      <c r="M50" s="67">
        <f t="shared" si="34"/>
        <v>0</v>
      </c>
      <c r="N50" s="67">
        <f t="shared" si="34"/>
        <v>0</v>
      </c>
      <c r="O50" s="67">
        <f t="shared" si="34"/>
        <v>0</v>
      </c>
      <c r="P50" s="67">
        <f t="shared" si="34"/>
        <v>0</v>
      </c>
      <c r="Q50" s="67">
        <f t="shared" si="34"/>
        <v>0</v>
      </c>
      <c r="R50" s="67">
        <f t="shared" si="34"/>
        <v>0</v>
      </c>
      <c r="S50" s="76">
        <f>AK4</f>
        <v>0</v>
      </c>
      <c r="T50" s="67">
        <f>S50+($AM50-$S50)/($AM$13-$S$13)</f>
        <v>0</v>
      </c>
      <c r="U50" s="67">
        <f t="shared" ref="U50:AL50" si="35">T50+($AM50-$S50)/($AM$13-$S$13)</f>
        <v>0</v>
      </c>
      <c r="V50" s="67">
        <f t="shared" si="35"/>
        <v>0</v>
      </c>
      <c r="W50" s="67">
        <f t="shared" si="35"/>
        <v>0</v>
      </c>
      <c r="X50" s="67">
        <f t="shared" si="35"/>
        <v>0</v>
      </c>
      <c r="Y50" s="67">
        <f t="shared" si="35"/>
        <v>0</v>
      </c>
      <c r="Z50" s="67">
        <f t="shared" si="35"/>
        <v>0</v>
      </c>
      <c r="AA50" s="67">
        <f t="shared" si="35"/>
        <v>0</v>
      </c>
      <c r="AB50" s="67">
        <f t="shared" si="35"/>
        <v>0</v>
      </c>
      <c r="AC50" s="67">
        <f t="shared" si="35"/>
        <v>0</v>
      </c>
      <c r="AD50" s="67">
        <f t="shared" si="35"/>
        <v>0</v>
      </c>
      <c r="AE50" s="67">
        <f t="shared" si="35"/>
        <v>0</v>
      </c>
      <c r="AF50" s="67">
        <f t="shared" si="35"/>
        <v>0</v>
      </c>
      <c r="AG50" s="67">
        <f t="shared" si="35"/>
        <v>0</v>
      </c>
      <c r="AH50" s="67">
        <f t="shared" si="35"/>
        <v>0</v>
      </c>
      <c r="AI50" s="67">
        <f t="shared" si="35"/>
        <v>0</v>
      </c>
      <c r="AJ50" s="67">
        <f t="shared" si="35"/>
        <v>0</v>
      </c>
      <c r="AK50" s="67">
        <f t="shared" si="35"/>
        <v>0</v>
      </c>
      <c r="AL50" s="67">
        <f t="shared" si="35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6">B51+($S51-$B51)/($S$13-$B$13)</f>
        <v>65.256861646972339</v>
      </c>
      <c r="D51" s="67">
        <f t="shared" si="36"/>
        <v>66.731280293944678</v>
      </c>
      <c r="E51" s="67">
        <f t="shared" si="36"/>
        <v>68.205698940917017</v>
      </c>
      <c r="F51" s="67">
        <f t="shared" si="36"/>
        <v>69.680117587889356</v>
      </c>
      <c r="G51" s="67">
        <f t="shared" si="36"/>
        <v>71.154536234861695</v>
      </c>
      <c r="H51" s="67">
        <f t="shared" si="36"/>
        <v>72.628954881834034</v>
      </c>
      <c r="I51" s="67">
        <f t="shared" si="36"/>
        <v>74.103373528806372</v>
      </c>
      <c r="J51" s="67">
        <f t="shared" si="36"/>
        <v>75.577792175778711</v>
      </c>
      <c r="K51" s="67">
        <f t="shared" si="36"/>
        <v>77.05221082275105</v>
      </c>
      <c r="L51" s="67">
        <f t="shared" si="36"/>
        <v>78.526629469723389</v>
      </c>
      <c r="M51" s="67">
        <f t="shared" si="36"/>
        <v>80.001048116695728</v>
      </c>
      <c r="N51" s="67">
        <f t="shared" si="36"/>
        <v>81.475466763668067</v>
      </c>
      <c r="O51" s="67">
        <f t="shared" si="36"/>
        <v>82.949885410640405</v>
      </c>
      <c r="P51" s="67">
        <f t="shared" si="36"/>
        <v>84.424304057612744</v>
      </c>
      <c r="Q51" s="67">
        <f t="shared" si="36"/>
        <v>85.898722704585083</v>
      </c>
      <c r="R51" s="67">
        <f t="shared" si="36"/>
        <v>87.373141351557422</v>
      </c>
      <c r="S51" s="76">
        <f t="shared" ref="S51:S54" si="37">AK5</f>
        <v>88.847559998529761</v>
      </c>
      <c r="T51" s="67">
        <f t="shared" ref="T51:AL54" si="38">S51+($AM51-$S51)/($AM$13-$S$13)</f>
        <v>89.647321722973942</v>
      </c>
      <c r="U51" s="67">
        <f t="shared" si="38"/>
        <v>90.447083447418123</v>
      </c>
      <c r="V51" s="67">
        <f t="shared" si="38"/>
        <v>91.246845171862304</v>
      </c>
      <c r="W51" s="67">
        <f t="shared" si="38"/>
        <v>92.046606896306486</v>
      </c>
      <c r="X51" s="67">
        <f t="shared" si="38"/>
        <v>92.846368620750667</v>
      </c>
      <c r="Y51" s="67">
        <f t="shared" si="38"/>
        <v>93.646130345194848</v>
      </c>
      <c r="Z51" s="67">
        <f t="shared" si="38"/>
        <v>94.445892069639029</v>
      </c>
      <c r="AA51" s="67">
        <f t="shared" si="38"/>
        <v>95.245653794083211</v>
      </c>
      <c r="AB51" s="67">
        <f t="shared" si="38"/>
        <v>96.045415518527392</v>
      </c>
      <c r="AC51" s="67">
        <f t="shared" si="38"/>
        <v>96.845177242971573</v>
      </c>
      <c r="AD51" s="67">
        <f t="shared" si="38"/>
        <v>97.644938967415754</v>
      </c>
      <c r="AE51" s="67">
        <f t="shared" si="38"/>
        <v>98.444700691859936</v>
      </c>
      <c r="AF51" s="67">
        <f t="shared" si="38"/>
        <v>99.244462416304117</v>
      </c>
      <c r="AG51" s="67">
        <f t="shared" si="38"/>
        <v>100.0442241407483</v>
      </c>
      <c r="AH51" s="67">
        <f t="shared" si="38"/>
        <v>100.84398586519248</v>
      </c>
      <c r="AI51" s="67">
        <f t="shared" si="38"/>
        <v>101.64374758963666</v>
      </c>
      <c r="AJ51" s="67">
        <f t="shared" si="38"/>
        <v>102.44350931408084</v>
      </c>
      <c r="AK51" s="67">
        <f t="shared" si="38"/>
        <v>103.24327103852502</v>
      </c>
      <c r="AL51" s="67">
        <f t="shared" si="38"/>
        <v>104.0430327629692</v>
      </c>
      <c r="AM51" s="76">
        <f t="shared" ref="AM51:AM54" si="39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6"/>
        <v>0</v>
      </c>
      <c r="D52" s="67">
        <f t="shared" si="36"/>
        <v>0</v>
      </c>
      <c r="E52" s="67">
        <f t="shared" si="36"/>
        <v>0</v>
      </c>
      <c r="F52" s="67">
        <f t="shared" si="36"/>
        <v>0</v>
      </c>
      <c r="G52" s="67">
        <f t="shared" si="36"/>
        <v>0</v>
      </c>
      <c r="H52" s="67">
        <f t="shared" si="36"/>
        <v>0</v>
      </c>
      <c r="I52" s="67">
        <f t="shared" si="36"/>
        <v>0</v>
      </c>
      <c r="J52" s="67">
        <f t="shared" si="36"/>
        <v>0</v>
      </c>
      <c r="K52" s="67">
        <f t="shared" si="36"/>
        <v>0</v>
      </c>
      <c r="L52" s="67">
        <f t="shared" si="36"/>
        <v>0</v>
      </c>
      <c r="M52" s="67">
        <f t="shared" si="36"/>
        <v>0</v>
      </c>
      <c r="N52" s="67">
        <f t="shared" si="36"/>
        <v>0</v>
      </c>
      <c r="O52" s="67">
        <f t="shared" si="36"/>
        <v>0</v>
      </c>
      <c r="P52" s="67">
        <f t="shared" si="36"/>
        <v>0</v>
      </c>
      <c r="Q52" s="67">
        <f t="shared" si="36"/>
        <v>0</v>
      </c>
      <c r="R52" s="67">
        <f t="shared" si="36"/>
        <v>0</v>
      </c>
      <c r="S52" s="76">
        <f t="shared" si="37"/>
        <v>0</v>
      </c>
      <c r="T52" s="67">
        <f t="shared" si="38"/>
        <v>0</v>
      </c>
      <c r="U52" s="67">
        <f t="shared" si="38"/>
        <v>0</v>
      </c>
      <c r="V52" s="67">
        <f t="shared" si="38"/>
        <v>0</v>
      </c>
      <c r="W52" s="67">
        <f t="shared" si="38"/>
        <v>0</v>
      </c>
      <c r="X52" s="67">
        <f t="shared" si="38"/>
        <v>0</v>
      </c>
      <c r="Y52" s="67">
        <f t="shared" si="38"/>
        <v>0</v>
      </c>
      <c r="Z52" s="67">
        <f t="shared" si="38"/>
        <v>0</v>
      </c>
      <c r="AA52" s="67">
        <f t="shared" si="38"/>
        <v>0</v>
      </c>
      <c r="AB52" s="67">
        <f t="shared" si="38"/>
        <v>0</v>
      </c>
      <c r="AC52" s="67">
        <f t="shared" si="38"/>
        <v>0</v>
      </c>
      <c r="AD52" s="67">
        <f t="shared" si="38"/>
        <v>0</v>
      </c>
      <c r="AE52" s="67">
        <f t="shared" si="38"/>
        <v>0</v>
      </c>
      <c r="AF52" s="67">
        <f t="shared" si="38"/>
        <v>0</v>
      </c>
      <c r="AG52" s="67">
        <f t="shared" si="38"/>
        <v>0</v>
      </c>
      <c r="AH52" s="67">
        <f t="shared" si="38"/>
        <v>0</v>
      </c>
      <c r="AI52" s="67">
        <f t="shared" si="38"/>
        <v>0</v>
      </c>
      <c r="AJ52" s="67">
        <f t="shared" si="38"/>
        <v>0</v>
      </c>
      <c r="AK52" s="67">
        <f t="shared" si="38"/>
        <v>0</v>
      </c>
      <c r="AL52" s="67">
        <f t="shared" si="38"/>
        <v>0</v>
      </c>
      <c r="AM52" s="76">
        <f t="shared" si="39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6"/>
        <v>0</v>
      </c>
      <c r="E53" s="67">
        <f t="shared" si="36"/>
        <v>0</v>
      </c>
      <c r="F53" s="67">
        <f t="shared" si="36"/>
        <v>0</v>
      </c>
      <c r="G53" s="67">
        <f t="shared" si="36"/>
        <v>0</v>
      </c>
      <c r="H53" s="67">
        <f t="shared" si="36"/>
        <v>0</v>
      </c>
      <c r="I53" s="67">
        <f t="shared" si="36"/>
        <v>0</v>
      </c>
      <c r="J53" s="67">
        <f t="shared" si="36"/>
        <v>0</v>
      </c>
      <c r="K53" s="67">
        <f t="shared" si="36"/>
        <v>0</v>
      </c>
      <c r="L53" s="67">
        <f t="shared" si="36"/>
        <v>0</v>
      </c>
      <c r="M53" s="67">
        <f t="shared" si="36"/>
        <v>0</v>
      </c>
      <c r="N53" s="67">
        <f t="shared" si="36"/>
        <v>0</v>
      </c>
      <c r="O53" s="67">
        <f t="shared" si="36"/>
        <v>0</v>
      </c>
      <c r="P53" s="67">
        <f t="shared" si="36"/>
        <v>0</v>
      </c>
      <c r="Q53" s="67">
        <f t="shared" si="36"/>
        <v>0</v>
      </c>
      <c r="R53" s="67">
        <f t="shared" si="36"/>
        <v>0</v>
      </c>
      <c r="S53" s="76">
        <f t="shared" si="37"/>
        <v>0</v>
      </c>
      <c r="T53" s="67">
        <f t="shared" si="38"/>
        <v>0</v>
      </c>
      <c r="U53" s="67">
        <f t="shared" si="38"/>
        <v>0</v>
      </c>
      <c r="V53" s="67">
        <f t="shared" si="38"/>
        <v>0</v>
      </c>
      <c r="W53" s="67">
        <f t="shared" si="38"/>
        <v>0</v>
      </c>
      <c r="X53" s="67">
        <f t="shared" si="38"/>
        <v>0</v>
      </c>
      <c r="Y53" s="67">
        <f t="shared" si="38"/>
        <v>0</v>
      </c>
      <c r="Z53" s="67">
        <f t="shared" si="38"/>
        <v>0</v>
      </c>
      <c r="AA53" s="67">
        <f t="shared" si="38"/>
        <v>0</v>
      </c>
      <c r="AB53" s="67">
        <f t="shared" si="38"/>
        <v>0</v>
      </c>
      <c r="AC53" s="67">
        <f t="shared" si="38"/>
        <v>0</v>
      </c>
      <c r="AD53" s="67">
        <f t="shared" si="38"/>
        <v>0</v>
      </c>
      <c r="AE53" s="67">
        <f t="shared" si="38"/>
        <v>0</v>
      </c>
      <c r="AF53" s="67">
        <f t="shared" si="38"/>
        <v>0</v>
      </c>
      <c r="AG53" s="67">
        <f t="shared" si="38"/>
        <v>0</v>
      </c>
      <c r="AH53" s="67">
        <f t="shared" si="38"/>
        <v>0</v>
      </c>
      <c r="AI53" s="67">
        <f t="shared" si="38"/>
        <v>0</v>
      </c>
      <c r="AJ53" s="67">
        <f t="shared" si="38"/>
        <v>0</v>
      </c>
      <c r="AK53" s="67">
        <f t="shared" si="38"/>
        <v>0</v>
      </c>
      <c r="AL53" s="67">
        <f t="shared" si="38"/>
        <v>0</v>
      </c>
      <c r="AM53" s="76">
        <f t="shared" si="39"/>
        <v>0</v>
      </c>
    </row>
    <row r="54" spans="1:39" x14ac:dyDescent="0.25">
      <c r="A54" s="88" t="s">
        <v>62</v>
      </c>
      <c r="B54" s="77">
        <v>255.42239699999999</v>
      </c>
      <c r="C54" s="67">
        <f t="shared" si="36"/>
        <v>248.05589120416178</v>
      </c>
      <c r="D54" s="67">
        <f t="shared" si="36"/>
        <v>240.68938540832357</v>
      </c>
      <c r="E54" s="67">
        <f t="shared" si="36"/>
        <v>233.32287961248537</v>
      </c>
      <c r="F54" s="67">
        <f t="shared" si="36"/>
        <v>225.95637381664716</v>
      </c>
      <c r="G54" s="67">
        <f t="shared" si="36"/>
        <v>218.58986802080895</v>
      </c>
      <c r="H54" s="67">
        <f t="shared" si="36"/>
        <v>211.22336222497074</v>
      </c>
      <c r="I54" s="67">
        <f t="shared" si="36"/>
        <v>203.85685642913253</v>
      </c>
      <c r="J54" s="67">
        <f t="shared" si="36"/>
        <v>196.49035063329433</v>
      </c>
      <c r="K54" s="67">
        <f t="shared" si="36"/>
        <v>189.12384483745612</v>
      </c>
      <c r="L54" s="67">
        <f t="shared" si="36"/>
        <v>181.75733904161791</v>
      </c>
      <c r="M54" s="67">
        <f t="shared" si="36"/>
        <v>174.3908332457797</v>
      </c>
      <c r="N54" s="67">
        <f t="shared" si="36"/>
        <v>167.0243274499415</v>
      </c>
      <c r="O54" s="67">
        <f t="shared" si="36"/>
        <v>159.65782165410329</v>
      </c>
      <c r="P54" s="67">
        <f t="shared" si="36"/>
        <v>152.29131585826508</v>
      </c>
      <c r="Q54" s="67">
        <f t="shared" si="36"/>
        <v>144.92481006242687</v>
      </c>
      <c r="R54" s="67">
        <f t="shared" si="36"/>
        <v>137.55830426658866</v>
      </c>
      <c r="S54" s="76">
        <f t="shared" si="37"/>
        <v>130.19179847075054</v>
      </c>
      <c r="T54" s="67">
        <f t="shared" si="38"/>
        <v>127.41580445610566</v>
      </c>
      <c r="U54" s="67">
        <f t="shared" si="38"/>
        <v>124.63981044146078</v>
      </c>
      <c r="V54" s="67">
        <f t="shared" si="38"/>
        <v>121.8638164268159</v>
      </c>
      <c r="W54" s="67">
        <f t="shared" si="38"/>
        <v>119.08782241217102</v>
      </c>
      <c r="X54" s="67">
        <f t="shared" si="38"/>
        <v>116.31182839752614</v>
      </c>
      <c r="Y54" s="67">
        <f t="shared" si="38"/>
        <v>113.53583438288126</v>
      </c>
      <c r="Z54" s="67">
        <f t="shared" si="38"/>
        <v>110.75984036823638</v>
      </c>
      <c r="AA54" s="67">
        <f t="shared" si="38"/>
        <v>107.9838463535915</v>
      </c>
      <c r="AB54" s="67">
        <f t="shared" si="38"/>
        <v>105.20785233894662</v>
      </c>
      <c r="AC54" s="67">
        <f t="shared" si="38"/>
        <v>102.43185832430174</v>
      </c>
      <c r="AD54" s="67">
        <f t="shared" si="38"/>
        <v>99.655864309656863</v>
      </c>
      <c r="AE54" s="67">
        <f t="shared" si="38"/>
        <v>96.879870295011983</v>
      </c>
      <c r="AF54" s="67">
        <f t="shared" si="38"/>
        <v>94.103876280367103</v>
      </c>
      <c r="AG54" s="67">
        <f t="shared" si="38"/>
        <v>91.327882265722224</v>
      </c>
      <c r="AH54" s="67">
        <f t="shared" si="38"/>
        <v>88.551888251077344</v>
      </c>
      <c r="AI54" s="67">
        <f t="shared" si="38"/>
        <v>85.775894236432464</v>
      </c>
      <c r="AJ54" s="67">
        <f t="shared" si="38"/>
        <v>82.999900221787584</v>
      </c>
      <c r="AK54" s="67">
        <f t="shared" si="38"/>
        <v>80.223906207142704</v>
      </c>
      <c r="AL54" s="67">
        <f t="shared" si="38"/>
        <v>77.447912192497824</v>
      </c>
      <c r="AM54" s="76">
        <f t="shared" si="39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0">SUM(C50:C54)</f>
        <v>313.31275285113412</v>
      </c>
      <c r="D55" s="69">
        <f t="shared" si="40"/>
        <v>307.42066570226825</v>
      </c>
      <c r="E55" s="69">
        <f t="shared" si="40"/>
        <v>301.52857855340238</v>
      </c>
      <c r="F55" s="69">
        <f t="shared" si="40"/>
        <v>295.63649140453651</v>
      </c>
      <c r="G55" s="69">
        <f t="shared" si="40"/>
        <v>289.74440425567064</v>
      </c>
      <c r="H55" s="69">
        <f t="shared" si="40"/>
        <v>283.85231710680478</v>
      </c>
      <c r="I55" s="69">
        <f t="shared" si="40"/>
        <v>277.96022995793891</v>
      </c>
      <c r="J55" s="69">
        <f t="shared" si="40"/>
        <v>272.06814280907304</v>
      </c>
      <c r="K55" s="69">
        <f t="shared" si="40"/>
        <v>266.17605566020717</v>
      </c>
      <c r="L55" s="69">
        <f t="shared" si="40"/>
        <v>260.2839685113413</v>
      </c>
      <c r="M55" s="69">
        <f t="shared" si="40"/>
        <v>254.39188136247543</v>
      </c>
      <c r="N55" s="69">
        <f t="shared" si="40"/>
        <v>248.49979421360956</v>
      </c>
      <c r="O55" s="69">
        <f t="shared" si="40"/>
        <v>242.60770706474369</v>
      </c>
      <c r="P55" s="69">
        <f t="shared" si="40"/>
        <v>236.71561991587782</v>
      </c>
      <c r="Q55" s="69">
        <f t="shared" si="40"/>
        <v>230.82353276701195</v>
      </c>
      <c r="R55" s="69">
        <f t="shared" si="40"/>
        <v>224.93144561814609</v>
      </c>
      <c r="S55" s="79">
        <f t="shared" si="40"/>
        <v>219.0393584692803</v>
      </c>
      <c r="T55" s="69">
        <f t="shared" si="40"/>
        <v>217.0631261790796</v>
      </c>
      <c r="U55" s="69">
        <f t="shared" si="40"/>
        <v>215.0868938888789</v>
      </c>
      <c r="V55" s="69">
        <f t="shared" si="40"/>
        <v>213.11066159867821</v>
      </c>
      <c r="W55" s="69">
        <f t="shared" si="40"/>
        <v>211.13442930847751</v>
      </c>
      <c r="X55" s="69">
        <f t="shared" si="40"/>
        <v>209.15819701827681</v>
      </c>
      <c r="Y55" s="69">
        <f t="shared" si="40"/>
        <v>207.18196472807611</v>
      </c>
      <c r="Z55" s="69">
        <f t="shared" si="40"/>
        <v>205.20573243787541</v>
      </c>
      <c r="AA55" s="69">
        <f t="shared" si="40"/>
        <v>203.22950014767471</v>
      </c>
      <c r="AB55" s="69">
        <f t="shared" si="40"/>
        <v>201.25326785747401</v>
      </c>
      <c r="AC55" s="69">
        <f t="shared" si="40"/>
        <v>199.27703556727332</v>
      </c>
      <c r="AD55" s="69">
        <f t="shared" si="40"/>
        <v>197.30080327707262</v>
      </c>
      <c r="AE55" s="69">
        <f t="shared" si="40"/>
        <v>195.32457098687192</v>
      </c>
      <c r="AF55" s="69">
        <f t="shared" si="40"/>
        <v>193.34833869667122</v>
      </c>
      <c r="AG55" s="69">
        <f t="shared" si="40"/>
        <v>191.37210640647052</v>
      </c>
      <c r="AH55" s="69">
        <f t="shared" si="40"/>
        <v>189.39587411626982</v>
      </c>
      <c r="AI55" s="69">
        <f t="shared" si="40"/>
        <v>187.41964182606912</v>
      </c>
      <c r="AJ55" s="69">
        <f t="shared" si="40"/>
        <v>185.44340953586843</v>
      </c>
      <c r="AK55" s="69">
        <f t="shared" si="40"/>
        <v>183.46717724566773</v>
      </c>
      <c r="AL55" s="69">
        <f t="shared" si="40"/>
        <v>181.49094495546703</v>
      </c>
      <c r="AM55" s="79">
        <f t="shared" si="40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4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5"/>
      <c r="D4" s="27" t="s">
        <v>24</v>
      </c>
      <c r="E4" s="28" t="s">
        <v>31</v>
      </c>
    </row>
    <row r="5" spans="2:5" ht="16.5" thickBot="1" x14ac:dyDescent="0.3">
      <c r="B5" s="24">
        <v>3</v>
      </c>
      <c r="C5" s="95"/>
      <c r="D5" s="27" t="s">
        <v>23</v>
      </c>
      <c r="E5" s="28" t="s">
        <v>32</v>
      </c>
    </row>
    <row r="6" spans="2:5" ht="16.5" thickBot="1" x14ac:dyDescent="0.3">
      <c r="B6" s="24">
        <v>4</v>
      </c>
      <c r="C6" s="95"/>
      <c r="D6" s="27" t="s">
        <v>22</v>
      </c>
      <c r="E6" s="28" t="s">
        <v>33</v>
      </c>
    </row>
    <row r="7" spans="2:5" ht="16.5" thickBot="1" x14ac:dyDescent="0.3">
      <c r="B7" s="24">
        <v>5</v>
      </c>
      <c r="C7" s="95"/>
      <c r="D7" s="27" t="s">
        <v>21</v>
      </c>
      <c r="E7" s="28" t="s">
        <v>34</v>
      </c>
    </row>
    <row r="8" spans="2:5" ht="16.5" thickBot="1" x14ac:dyDescent="0.3">
      <c r="B8" s="24">
        <v>6</v>
      </c>
      <c r="C8" s="95"/>
      <c r="D8" s="27" t="s">
        <v>20</v>
      </c>
      <c r="E8" s="28">
        <v>3273</v>
      </c>
    </row>
    <row r="9" spans="2:5" ht="16.5" thickBot="1" x14ac:dyDescent="0.3">
      <c r="B9" s="24">
        <v>7</v>
      </c>
      <c r="C9" s="95"/>
      <c r="D9" s="27" t="s">
        <v>19</v>
      </c>
      <c r="E9" s="28">
        <v>3311</v>
      </c>
    </row>
    <row r="10" spans="2:5" ht="16.5" thickBot="1" x14ac:dyDescent="0.3">
      <c r="B10" s="24">
        <v>8</v>
      </c>
      <c r="C10" s="95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5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5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6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97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97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97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97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97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98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99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0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99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1"/>
      <c r="D23" s="36" t="s">
        <v>4</v>
      </c>
      <c r="E23" s="28">
        <v>2222</v>
      </c>
    </row>
    <row r="24" spans="2:5" ht="15.75" x14ac:dyDescent="0.25">
      <c r="B24" s="31">
        <v>22</v>
      </c>
      <c r="C24" s="100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2019-04-17T16:11:40Z</dcterms:modified>
</cp:coreProperties>
</file>