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6405" yWindow="465" windowWidth="20880" windowHeight="15180" firstSheet="6" activeTab="9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Capacity and generation" sheetId="20" r:id="rId7"/>
    <sheet name="Graph" sheetId="18" r:id="rId8"/>
    <sheet name="Investment cost " sheetId="21" r:id="rId9"/>
    <sheet name="Main - Capital trajectory" sheetId="22" r:id="rId10"/>
    <sheet name="CO2Cap - Capital trajectory" sheetId="25" r:id="rId11"/>
    <sheet name="Hypotheses" sheetId="24" r:id="rId12"/>
    <sheet name="GDP for solver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exchangeRate">Hypotheses!$B$1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91" i="25" l="1"/>
  <c r="AC91" i="25"/>
  <c r="S91" i="25"/>
  <c r="N91" i="25"/>
  <c r="B91" i="25"/>
  <c r="AM96" i="25"/>
  <c r="AM35" i="25"/>
  <c r="B23" i="25"/>
  <c r="G18" i="25"/>
  <c r="F18" i="25"/>
  <c r="E18" i="25"/>
  <c r="D18" i="25"/>
  <c r="C18" i="25"/>
  <c r="AM57" i="25"/>
  <c r="AM23" i="25"/>
  <c r="AC23" i="25"/>
  <c r="AL23" i="25"/>
  <c r="AM40" i="25"/>
  <c r="AM74" i="25"/>
  <c r="AM58" i="25"/>
  <c r="AM24" i="25"/>
  <c r="AC24" i="25"/>
  <c r="AL24" i="25"/>
  <c r="AM41" i="25"/>
  <c r="AM75" i="25"/>
  <c r="AM59" i="25"/>
  <c r="AM25" i="25"/>
  <c r="AC25" i="25"/>
  <c r="AL25" i="25"/>
  <c r="AM42" i="25"/>
  <c r="AM76" i="25"/>
  <c r="AM60" i="25"/>
  <c r="AM26" i="25"/>
  <c r="AC26" i="25"/>
  <c r="AL26" i="25"/>
  <c r="AM43" i="25"/>
  <c r="AM77" i="25"/>
  <c r="AM61" i="25"/>
  <c r="AM27" i="25"/>
  <c r="AC27" i="25"/>
  <c r="AL27" i="25"/>
  <c r="AM44" i="25"/>
  <c r="AM78" i="25"/>
  <c r="AM62" i="25"/>
  <c r="AM28" i="25"/>
  <c r="AC28" i="25"/>
  <c r="AL28" i="25"/>
  <c r="AM45" i="25"/>
  <c r="AM79" i="25"/>
  <c r="AM63" i="25"/>
  <c r="AM29" i="25"/>
  <c r="AC29" i="25"/>
  <c r="AL29" i="25"/>
  <c r="AM46" i="25"/>
  <c r="AM80" i="25"/>
  <c r="AM64" i="25"/>
  <c r="AM30" i="25"/>
  <c r="AC30" i="25"/>
  <c r="AL30" i="25"/>
  <c r="AM47" i="25"/>
  <c r="AM81" i="25"/>
  <c r="AM65" i="25"/>
  <c r="AM31" i="25"/>
  <c r="AC31" i="25"/>
  <c r="AL31" i="25"/>
  <c r="AM48" i="25"/>
  <c r="AM82" i="25"/>
  <c r="AM66" i="25"/>
  <c r="AM32" i="25"/>
  <c r="AC32" i="25"/>
  <c r="AL32" i="25"/>
  <c r="AM49" i="25"/>
  <c r="AM83" i="25"/>
  <c r="AM67" i="25"/>
  <c r="AM33" i="25"/>
  <c r="AC33" i="25"/>
  <c r="AL33" i="25"/>
  <c r="AM50" i="25"/>
  <c r="AM84" i="25"/>
  <c r="AM68" i="25"/>
  <c r="AM34" i="25"/>
  <c r="AC34" i="25"/>
  <c r="AL34" i="25"/>
  <c r="AM51" i="25"/>
  <c r="AM85" i="25"/>
  <c r="AM86" i="25"/>
  <c r="AM97" i="25"/>
  <c r="AM98" i="25"/>
  <c r="AM99" i="25"/>
  <c r="AM100" i="25"/>
  <c r="AM101" i="25"/>
  <c r="AM102" i="25"/>
  <c r="AM103" i="25"/>
  <c r="AM104" i="25"/>
  <c r="AM105" i="25"/>
  <c r="AM106" i="25"/>
  <c r="AM107" i="25"/>
  <c r="AM108" i="25"/>
  <c r="AL91" i="25"/>
  <c r="AL57" i="25"/>
  <c r="AK23" i="25"/>
  <c r="AL40" i="25"/>
  <c r="AL74" i="25"/>
  <c r="AL58" i="25"/>
  <c r="AK24" i="25"/>
  <c r="AL41" i="25"/>
  <c r="AL75" i="25"/>
  <c r="AL59" i="25"/>
  <c r="AK25" i="25"/>
  <c r="AL42" i="25"/>
  <c r="AL76" i="25"/>
  <c r="AL60" i="25"/>
  <c r="AK26" i="25"/>
  <c r="AL43" i="25"/>
  <c r="AL77" i="25"/>
  <c r="AL61" i="25"/>
  <c r="AK27" i="25"/>
  <c r="AL44" i="25"/>
  <c r="AL78" i="25"/>
  <c r="AL62" i="25"/>
  <c r="AK28" i="25"/>
  <c r="AL45" i="25"/>
  <c r="AL79" i="25"/>
  <c r="AL63" i="25"/>
  <c r="AK29" i="25"/>
  <c r="AL46" i="25"/>
  <c r="AL80" i="25"/>
  <c r="AL64" i="25"/>
  <c r="AK30" i="25"/>
  <c r="AL47" i="25"/>
  <c r="AL81" i="25"/>
  <c r="AL65" i="25"/>
  <c r="AK31" i="25"/>
  <c r="AL48" i="25"/>
  <c r="AL82" i="25"/>
  <c r="AL66" i="25"/>
  <c r="AK32" i="25"/>
  <c r="AL49" i="25"/>
  <c r="AL83" i="25"/>
  <c r="AL67" i="25"/>
  <c r="AK33" i="25"/>
  <c r="AL50" i="25"/>
  <c r="AL84" i="25"/>
  <c r="AL68" i="25"/>
  <c r="AK34" i="25"/>
  <c r="AL51" i="25"/>
  <c r="AL85" i="25"/>
  <c r="AL86" i="25"/>
  <c r="AL96" i="25"/>
  <c r="AL97" i="25"/>
  <c r="AL98" i="25"/>
  <c r="AL99" i="25"/>
  <c r="AL100" i="25"/>
  <c r="AL101" i="25"/>
  <c r="AL102" i="25"/>
  <c r="AL103" i="25"/>
  <c r="AL104" i="25"/>
  <c r="AL105" i="25"/>
  <c r="AL106" i="25"/>
  <c r="AL107" i="25"/>
  <c r="AL108" i="25"/>
  <c r="AK91" i="25"/>
  <c r="AK57" i="25"/>
  <c r="AJ23" i="25"/>
  <c r="AK40" i="25"/>
  <c r="AK74" i="25"/>
  <c r="AK58" i="25"/>
  <c r="AJ24" i="25"/>
  <c r="AK41" i="25"/>
  <c r="AK75" i="25"/>
  <c r="AK59" i="25"/>
  <c r="AJ25" i="25"/>
  <c r="AK42" i="25"/>
  <c r="AK76" i="25"/>
  <c r="AK60" i="25"/>
  <c r="AJ26" i="25"/>
  <c r="AK43" i="25"/>
  <c r="AK77" i="25"/>
  <c r="AK61" i="25"/>
  <c r="AJ27" i="25"/>
  <c r="AK44" i="25"/>
  <c r="AK78" i="25"/>
  <c r="AK62" i="25"/>
  <c r="AJ28" i="25"/>
  <c r="AK45" i="25"/>
  <c r="AK79" i="25"/>
  <c r="AK63" i="25"/>
  <c r="AJ29" i="25"/>
  <c r="AK46" i="25"/>
  <c r="AK80" i="25"/>
  <c r="AK64" i="25"/>
  <c r="AJ30" i="25"/>
  <c r="AK47" i="25"/>
  <c r="AK81" i="25"/>
  <c r="AK65" i="25"/>
  <c r="AJ31" i="25"/>
  <c r="AK48" i="25"/>
  <c r="AK82" i="25"/>
  <c r="AK66" i="25"/>
  <c r="AJ32" i="25"/>
  <c r="AK49" i="25"/>
  <c r="AK83" i="25"/>
  <c r="AK67" i="25"/>
  <c r="AJ33" i="25"/>
  <c r="AK50" i="25"/>
  <c r="AK84" i="25"/>
  <c r="AK68" i="25"/>
  <c r="AJ34" i="25"/>
  <c r="AK51" i="25"/>
  <c r="AK85" i="25"/>
  <c r="AK86" i="25"/>
  <c r="AK96" i="25"/>
  <c r="AK97" i="25"/>
  <c r="AK98" i="25"/>
  <c r="AK99" i="25"/>
  <c r="AK100" i="25"/>
  <c r="AK101" i="25"/>
  <c r="AK102" i="25"/>
  <c r="AK103" i="25"/>
  <c r="AK104" i="25"/>
  <c r="AK105" i="25"/>
  <c r="AK106" i="25"/>
  <c r="AK107" i="25"/>
  <c r="AK108" i="25"/>
  <c r="AJ91" i="25"/>
  <c r="AJ57" i="25"/>
  <c r="AI23" i="25"/>
  <c r="AJ40" i="25"/>
  <c r="AJ74" i="25"/>
  <c r="AJ58" i="25"/>
  <c r="AI24" i="25"/>
  <c r="AJ41" i="25"/>
  <c r="AJ75" i="25"/>
  <c r="AJ59" i="25"/>
  <c r="AI25" i="25"/>
  <c r="AJ42" i="25"/>
  <c r="AJ76" i="25"/>
  <c r="AJ60" i="25"/>
  <c r="AI26" i="25"/>
  <c r="AJ43" i="25"/>
  <c r="AJ77" i="25"/>
  <c r="AJ61" i="25"/>
  <c r="AI27" i="25"/>
  <c r="AJ44" i="25"/>
  <c r="AJ78" i="25"/>
  <c r="AJ62" i="25"/>
  <c r="AI28" i="25"/>
  <c r="AJ45" i="25"/>
  <c r="AJ79" i="25"/>
  <c r="AJ63" i="25"/>
  <c r="AI29" i="25"/>
  <c r="AJ46" i="25"/>
  <c r="AJ80" i="25"/>
  <c r="AJ64" i="25"/>
  <c r="AI30" i="25"/>
  <c r="AJ47" i="25"/>
  <c r="AJ81" i="25"/>
  <c r="AJ65" i="25"/>
  <c r="AI31" i="25"/>
  <c r="AJ48" i="25"/>
  <c r="AJ82" i="25"/>
  <c r="AJ66" i="25"/>
  <c r="AI32" i="25"/>
  <c r="AJ49" i="25"/>
  <c r="AJ83" i="25"/>
  <c r="AJ67" i="25"/>
  <c r="AI33" i="25"/>
  <c r="AJ50" i="25"/>
  <c r="AJ84" i="25"/>
  <c r="AJ68" i="25"/>
  <c r="AI34" i="25"/>
  <c r="AJ51" i="25"/>
  <c r="AJ85" i="25"/>
  <c r="AJ86" i="25"/>
  <c r="AJ96" i="25"/>
  <c r="AJ97" i="25"/>
  <c r="AJ98" i="25"/>
  <c r="AJ99" i="25"/>
  <c r="AJ100" i="25"/>
  <c r="AJ101" i="25"/>
  <c r="AJ102" i="25"/>
  <c r="AJ103" i="25"/>
  <c r="AJ104" i="25"/>
  <c r="AJ105" i="25"/>
  <c r="AJ106" i="25"/>
  <c r="AJ107" i="25"/>
  <c r="AJ108" i="25"/>
  <c r="AI91" i="25"/>
  <c r="AI57" i="25"/>
  <c r="AH23" i="25"/>
  <c r="AI40" i="25"/>
  <c r="AI74" i="25"/>
  <c r="AI58" i="25"/>
  <c r="AH24" i="25"/>
  <c r="AI41" i="25"/>
  <c r="AI75" i="25"/>
  <c r="AI59" i="25"/>
  <c r="AH25" i="25"/>
  <c r="AI42" i="25"/>
  <c r="AI76" i="25"/>
  <c r="AI60" i="25"/>
  <c r="AH26" i="25"/>
  <c r="AI43" i="25"/>
  <c r="AI77" i="25"/>
  <c r="AI61" i="25"/>
  <c r="AH27" i="25"/>
  <c r="AI44" i="25"/>
  <c r="AI78" i="25"/>
  <c r="AI62" i="25"/>
  <c r="AH28" i="25"/>
  <c r="AI45" i="25"/>
  <c r="AI79" i="25"/>
  <c r="AI63" i="25"/>
  <c r="AH29" i="25"/>
  <c r="AI46" i="25"/>
  <c r="AI80" i="25"/>
  <c r="AI64" i="25"/>
  <c r="AH30" i="25"/>
  <c r="AI47" i="25"/>
  <c r="AI81" i="25"/>
  <c r="AI65" i="25"/>
  <c r="AH31" i="25"/>
  <c r="AI48" i="25"/>
  <c r="AI82" i="25"/>
  <c r="AI66" i="25"/>
  <c r="AH32" i="25"/>
  <c r="AI49" i="25"/>
  <c r="AI83" i="25"/>
  <c r="AI67" i="25"/>
  <c r="AH33" i="25"/>
  <c r="AI50" i="25"/>
  <c r="AI84" i="25"/>
  <c r="AI68" i="25"/>
  <c r="AH34" i="25"/>
  <c r="AI51" i="25"/>
  <c r="AI85" i="25"/>
  <c r="AI86" i="25"/>
  <c r="AI96" i="25"/>
  <c r="AI97" i="25"/>
  <c r="AI98" i="25"/>
  <c r="AI99" i="25"/>
  <c r="AI100" i="25"/>
  <c r="AI101" i="25"/>
  <c r="AI102" i="25"/>
  <c r="AI103" i="25"/>
  <c r="AI104" i="25"/>
  <c r="AI105" i="25"/>
  <c r="AI106" i="25"/>
  <c r="AI107" i="25"/>
  <c r="AI108" i="25"/>
  <c r="AH91" i="25"/>
  <c r="AH57" i="25"/>
  <c r="AG23" i="25"/>
  <c r="AH40" i="25"/>
  <c r="AH74" i="25"/>
  <c r="AH58" i="25"/>
  <c r="AG24" i="25"/>
  <c r="AH41" i="25"/>
  <c r="AH75" i="25"/>
  <c r="AH59" i="25"/>
  <c r="AG25" i="25"/>
  <c r="AH42" i="25"/>
  <c r="AH76" i="25"/>
  <c r="AH60" i="25"/>
  <c r="AG26" i="25"/>
  <c r="AH43" i="25"/>
  <c r="AH77" i="25"/>
  <c r="AH61" i="25"/>
  <c r="AG27" i="25"/>
  <c r="AH44" i="25"/>
  <c r="AH78" i="25"/>
  <c r="AH62" i="25"/>
  <c r="AG28" i="25"/>
  <c r="AH45" i="25"/>
  <c r="AH79" i="25"/>
  <c r="AH63" i="25"/>
  <c r="AG29" i="25"/>
  <c r="AH46" i="25"/>
  <c r="AH80" i="25"/>
  <c r="AH64" i="25"/>
  <c r="AG30" i="25"/>
  <c r="AH47" i="25"/>
  <c r="AH81" i="25"/>
  <c r="AH65" i="25"/>
  <c r="AG31" i="25"/>
  <c r="AH48" i="25"/>
  <c r="AH82" i="25"/>
  <c r="AH66" i="25"/>
  <c r="AG32" i="25"/>
  <c r="AH49" i="25"/>
  <c r="AH83" i="25"/>
  <c r="AH67" i="25"/>
  <c r="AG33" i="25"/>
  <c r="AH50" i="25"/>
  <c r="AH84" i="25"/>
  <c r="AH68" i="25"/>
  <c r="AG34" i="25"/>
  <c r="AH51" i="25"/>
  <c r="AH85" i="25"/>
  <c r="AH86" i="25"/>
  <c r="AH96" i="25"/>
  <c r="AH97" i="25"/>
  <c r="AH98" i="25"/>
  <c r="AH99" i="25"/>
  <c r="AH100" i="25"/>
  <c r="AH101" i="25"/>
  <c r="AH102" i="25"/>
  <c r="AH103" i="25"/>
  <c r="AH104" i="25"/>
  <c r="AH105" i="25"/>
  <c r="AH106" i="25"/>
  <c r="AH107" i="25"/>
  <c r="AH108" i="25"/>
  <c r="AG91" i="25"/>
  <c r="AG57" i="25"/>
  <c r="AF23" i="25"/>
  <c r="AG40" i="25"/>
  <c r="AG74" i="25"/>
  <c r="AG58" i="25"/>
  <c r="AF24" i="25"/>
  <c r="AG41" i="25"/>
  <c r="AG75" i="25"/>
  <c r="AG59" i="25"/>
  <c r="AF25" i="25"/>
  <c r="AG42" i="25"/>
  <c r="AG76" i="25"/>
  <c r="AG60" i="25"/>
  <c r="AF26" i="25"/>
  <c r="AG43" i="25"/>
  <c r="AG77" i="25"/>
  <c r="AG61" i="25"/>
  <c r="AF27" i="25"/>
  <c r="AG44" i="25"/>
  <c r="AG78" i="25"/>
  <c r="AG62" i="25"/>
  <c r="AF28" i="25"/>
  <c r="AG45" i="25"/>
  <c r="AG79" i="25"/>
  <c r="AG63" i="25"/>
  <c r="AF29" i="25"/>
  <c r="AG46" i="25"/>
  <c r="AG80" i="25"/>
  <c r="AG64" i="25"/>
  <c r="AF30" i="25"/>
  <c r="AG47" i="25"/>
  <c r="AG81" i="25"/>
  <c r="AG65" i="25"/>
  <c r="AF31" i="25"/>
  <c r="AG48" i="25"/>
  <c r="AG82" i="25"/>
  <c r="AG66" i="25"/>
  <c r="AF32" i="25"/>
  <c r="AG49" i="25"/>
  <c r="AG83" i="25"/>
  <c r="AG67" i="25"/>
  <c r="AF33" i="25"/>
  <c r="AG50" i="25"/>
  <c r="AG84" i="25"/>
  <c r="AG68" i="25"/>
  <c r="AF34" i="25"/>
  <c r="AG51" i="25"/>
  <c r="AG85" i="25"/>
  <c r="AG86" i="25"/>
  <c r="AG96" i="25"/>
  <c r="AG97" i="25"/>
  <c r="AG98" i="25"/>
  <c r="AG99" i="25"/>
  <c r="AG100" i="25"/>
  <c r="AG101" i="25"/>
  <c r="AG102" i="25"/>
  <c r="AG103" i="25"/>
  <c r="AG104" i="25"/>
  <c r="AG105" i="25"/>
  <c r="AG106" i="25"/>
  <c r="AG107" i="25"/>
  <c r="AG108" i="25"/>
  <c r="AF91" i="25"/>
  <c r="AF57" i="25"/>
  <c r="AE23" i="25"/>
  <c r="AF40" i="25"/>
  <c r="AF74" i="25"/>
  <c r="AF58" i="25"/>
  <c r="AE24" i="25"/>
  <c r="AF41" i="25"/>
  <c r="AF75" i="25"/>
  <c r="AF59" i="25"/>
  <c r="AE25" i="25"/>
  <c r="AF42" i="25"/>
  <c r="AF76" i="25"/>
  <c r="AF60" i="25"/>
  <c r="AE26" i="25"/>
  <c r="AF43" i="25"/>
  <c r="AF77" i="25"/>
  <c r="AF61" i="25"/>
  <c r="AE27" i="25"/>
  <c r="AF44" i="25"/>
  <c r="AF78" i="25"/>
  <c r="AF62" i="25"/>
  <c r="AE28" i="25"/>
  <c r="AF45" i="25"/>
  <c r="AF79" i="25"/>
  <c r="AF63" i="25"/>
  <c r="AE29" i="25"/>
  <c r="AF46" i="25"/>
  <c r="AF80" i="25"/>
  <c r="AF64" i="25"/>
  <c r="AE30" i="25"/>
  <c r="AF47" i="25"/>
  <c r="AF81" i="25"/>
  <c r="AF65" i="25"/>
  <c r="AE31" i="25"/>
  <c r="AF48" i="25"/>
  <c r="AF82" i="25"/>
  <c r="AF66" i="25"/>
  <c r="AE32" i="25"/>
  <c r="AF49" i="25"/>
  <c r="AF83" i="25"/>
  <c r="AF67" i="25"/>
  <c r="AE33" i="25"/>
  <c r="AF50" i="25"/>
  <c r="AF84" i="25"/>
  <c r="AF68" i="25"/>
  <c r="AE34" i="25"/>
  <c r="AF51" i="25"/>
  <c r="AF85" i="25"/>
  <c r="AF86" i="25"/>
  <c r="AF96" i="25"/>
  <c r="AF97" i="25"/>
  <c r="AF98" i="25"/>
  <c r="AF99" i="25"/>
  <c r="AF100" i="25"/>
  <c r="AF101" i="25"/>
  <c r="AF102" i="25"/>
  <c r="AF103" i="25"/>
  <c r="AF104" i="25"/>
  <c r="AF105" i="25"/>
  <c r="AF106" i="25"/>
  <c r="AF107" i="25"/>
  <c r="AF108" i="25"/>
  <c r="AE91" i="25"/>
  <c r="AE57" i="25"/>
  <c r="AD23" i="25"/>
  <c r="AE40" i="25"/>
  <c r="AE74" i="25"/>
  <c r="AE58" i="25"/>
  <c r="AD24" i="25"/>
  <c r="AE41" i="25"/>
  <c r="AE75" i="25"/>
  <c r="AE59" i="25"/>
  <c r="AD25" i="25"/>
  <c r="AE42" i="25"/>
  <c r="AE76" i="25"/>
  <c r="AE60" i="25"/>
  <c r="AD26" i="25"/>
  <c r="AE43" i="25"/>
  <c r="AE77" i="25"/>
  <c r="AE61" i="25"/>
  <c r="AD27" i="25"/>
  <c r="AE44" i="25"/>
  <c r="AE78" i="25"/>
  <c r="AE62" i="25"/>
  <c r="AD28" i="25"/>
  <c r="AE45" i="25"/>
  <c r="AE79" i="25"/>
  <c r="AE63" i="25"/>
  <c r="AD29" i="25"/>
  <c r="AE46" i="25"/>
  <c r="AE80" i="25"/>
  <c r="AE64" i="25"/>
  <c r="AD30" i="25"/>
  <c r="AE47" i="25"/>
  <c r="AE81" i="25"/>
  <c r="AE65" i="25"/>
  <c r="AD31" i="25"/>
  <c r="AE48" i="25"/>
  <c r="AE82" i="25"/>
  <c r="AE66" i="25"/>
  <c r="AD32" i="25"/>
  <c r="AE49" i="25"/>
  <c r="AE83" i="25"/>
  <c r="AE67" i="25"/>
  <c r="AD33" i="25"/>
  <c r="AE50" i="25"/>
  <c r="AE84" i="25"/>
  <c r="AE68" i="25"/>
  <c r="AD34" i="25"/>
  <c r="AE51" i="25"/>
  <c r="AE85" i="25"/>
  <c r="AE86" i="25"/>
  <c r="AE96" i="25"/>
  <c r="AE97" i="25"/>
  <c r="AE98" i="25"/>
  <c r="AE99" i="25"/>
  <c r="AE100" i="25"/>
  <c r="AE101" i="25"/>
  <c r="AE102" i="25"/>
  <c r="AE103" i="25"/>
  <c r="AE104" i="25"/>
  <c r="AE105" i="25"/>
  <c r="AE106" i="25"/>
  <c r="AE107" i="25"/>
  <c r="AE108" i="25"/>
  <c r="AD91" i="25"/>
  <c r="AD57" i="25"/>
  <c r="AD40" i="25"/>
  <c r="AD74" i="25"/>
  <c r="AD58" i="25"/>
  <c r="AD41" i="25"/>
  <c r="AD75" i="25"/>
  <c r="AD59" i="25"/>
  <c r="AD42" i="25"/>
  <c r="AD76" i="25"/>
  <c r="AD60" i="25"/>
  <c r="AD43" i="25"/>
  <c r="AD77" i="25"/>
  <c r="AD61" i="25"/>
  <c r="AD44" i="25"/>
  <c r="AD78" i="25"/>
  <c r="AD62" i="25"/>
  <c r="AD45" i="25"/>
  <c r="AD79" i="25"/>
  <c r="AD63" i="25"/>
  <c r="AD46" i="25"/>
  <c r="AD80" i="25"/>
  <c r="AD64" i="25"/>
  <c r="AD47" i="25"/>
  <c r="AD81" i="25"/>
  <c r="AD65" i="25"/>
  <c r="AD48" i="25"/>
  <c r="AD82" i="25"/>
  <c r="AD66" i="25"/>
  <c r="AD49" i="25"/>
  <c r="AD83" i="25"/>
  <c r="AD67" i="25"/>
  <c r="AD50" i="25"/>
  <c r="AD84" i="25"/>
  <c r="AD68" i="25"/>
  <c r="AD51" i="25"/>
  <c r="AD85" i="25"/>
  <c r="AD86" i="25"/>
  <c r="AD96" i="25"/>
  <c r="AD97" i="25"/>
  <c r="AD98" i="25"/>
  <c r="AD99" i="25"/>
  <c r="AD100" i="25"/>
  <c r="AD101" i="25"/>
  <c r="AD102" i="25"/>
  <c r="AD103" i="25"/>
  <c r="AD104" i="25"/>
  <c r="AD105" i="25"/>
  <c r="AD106" i="25"/>
  <c r="AD107" i="25"/>
  <c r="AD108" i="25"/>
  <c r="AC57" i="25"/>
  <c r="S23" i="25"/>
  <c r="AB23" i="25"/>
  <c r="AC40" i="25"/>
  <c r="AC74" i="25"/>
  <c r="AC58" i="25"/>
  <c r="S24" i="25"/>
  <c r="AB24" i="25"/>
  <c r="AC41" i="25"/>
  <c r="AC75" i="25"/>
  <c r="AC59" i="25"/>
  <c r="S25" i="25"/>
  <c r="AB25" i="25"/>
  <c r="AC42" i="25"/>
  <c r="AC76" i="25"/>
  <c r="AC60" i="25"/>
  <c r="S26" i="25"/>
  <c r="AB26" i="25"/>
  <c r="AC43" i="25"/>
  <c r="AC77" i="25"/>
  <c r="AC61" i="25"/>
  <c r="S27" i="25"/>
  <c r="AB27" i="25"/>
  <c r="AC44" i="25"/>
  <c r="AC78" i="25"/>
  <c r="AC62" i="25"/>
  <c r="S28" i="25"/>
  <c r="AB28" i="25"/>
  <c r="AC45" i="25"/>
  <c r="AC79" i="25"/>
  <c r="AC63" i="25"/>
  <c r="S29" i="25"/>
  <c r="AB29" i="25"/>
  <c r="AC46" i="25"/>
  <c r="AC80" i="25"/>
  <c r="AC64" i="25"/>
  <c r="S30" i="25"/>
  <c r="AB30" i="25"/>
  <c r="AC47" i="25"/>
  <c r="AC81" i="25"/>
  <c r="AC65" i="25"/>
  <c r="S31" i="25"/>
  <c r="AB31" i="25"/>
  <c r="AC48" i="25"/>
  <c r="AC82" i="25"/>
  <c r="AC66" i="25"/>
  <c r="S32" i="25"/>
  <c r="AB32" i="25"/>
  <c r="AC49" i="25"/>
  <c r="AC83" i="25"/>
  <c r="AC67" i="25"/>
  <c r="S33" i="25"/>
  <c r="AB33" i="25"/>
  <c r="AC50" i="25"/>
  <c r="AC84" i="25"/>
  <c r="AC68" i="25"/>
  <c r="S34" i="25"/>
  <c r="AB34" i="25"/>
  <c r="AC51" i="25"/>
  <c r="AC85" i="25"/>
  <c r="AC86" i="25"/>
  <c r="AC96" i="25"/>
  <c r="AC97" i="25"/>
  <c r="AC98" i="25"/>
  <c r="AC99" i="25"/>
  <c r="AC100" i="25"/>
  <c r="AC101" i="25"/>
  <c r="AC102" i="25"/>
  <c r="AC103" i="25"/>
  <c r="AC104" i="25"/>
  <c r="AC105" i="25"/>
  <c r="AC106" i="25"/>
  <c r="AC107" i="25"/>
  <c r="AC108" i="25"/>
  <c r="AB91" i="25"/>
  <c r="AB57" i="25"/>
  <c r="AA23" i="25"/>
  <c r="AB40" i="25"/>
  <c r="AB74" i="25"/>
  <c r="AB58" i="25"/>
  <c r="AA24" i="25"/>
  <c r="AB41" i="25"/>
  <c r="AB75" i="25"/>
  <c r="AB59" i="25"/>
  <c r="AA25" i="25"/>
  <c r="AB42" i="25"/>
  <c r="AB76" i="25"/>
  <c r="AB60" i="25"/>
  <c r="AA26" i="25"/>
  <c r="AB43" i="25"/>
  <c r="AB77" i="25"/>
  <c r="AB61" i="25"/>
  <c r="AA27" i="25"/>
  <c r="AB44" i="25"/>
  <c r="AB78" i="25"/>
  <c r="AB62" i="25"/>
  <c r="AA28" i="25"/>
  <c r="AB45" i="25"/>
  <c r="AB79" i="25"/>
  <c r="AB63" i="25"/>
  <c r="AA29" i="25"/>
  <c r="AB46" i="25"/>
  <c r="AB80" i="25"/>
  <c r="AB64" i="25"/>
  <c r="AA30" i="25"/>
  <c r="AB47" i="25"/>
  <c r="AB81" i="25"/>
  <c r="AB65" i="25"/>
  <c r="AA31" i="25"/>
  <c r="AB48" i="25"/>
  <c r="AB82" i="25"/>
  <c r="AB66" i="25"/>
  <c r="AA32" i="25"/>
  <c r="AB49" i="25"/>
  <c r="AB83" i="25"/>
  <c r="AB67" i="25"/>
  <c r="AA33" i="25"/>
  <c r="AB50" i="25"/>
  <c r="AB84" i="25"/>
  <c r="AB68" i="25"/>
  <c r="AA34" i="25"/>
  <c r="AB51" i="25"/>
  <c r="AB85" i="25"/>
  <c r="AB86" i="25"/>
  <c r="AB96" i="25"/>
  <c r="AB97" i="25"/>
  <c r="AB98" i="25"/>
  <c r="AB99" i="25"/>
  <c r="AB100" i="25"/>
  <c r="AB101" i="25"/>
  <c r="AB102" i="25"/>
  <c r="AB103" i="25"/>
  <c r="AB104" i="25"/>
  <c r="AB105" i="25"/>
  <c r="AB106" i="25"/>
  <c r="AB107" i="25"/>
  <c r="AB108" i="25"/>
  <c r="AA91" i="25"/>
  <c r="AA57" i="25"/>
  <c r="Z23" i="25"/>
  <c r="AA40" i="25"/>
  <c r="AA74" i="25"/>
  <c r="AA58" i="25"/>
  <c r="Z24" i="25"/>
  <c r="AA41" i="25"/>
  <c r="AA75" i="25"/>
  <c r="AA59" i="25"/>
  <c r="Z25" i="25"/>
  <c r="AA42" i="25"/>
  <c r="AA76" i="25"/>
  <c r="AA60" i="25"/>
  <c r="Z26" i="25"/>
  <c r="AA43" i="25"/>
  <c r="AA77" i="25"/>
  <c r="AA61" i="25"/>
  <c r="Z27" i="25"/>
  <c r="AA44" i="25"/>
  <c r="AA78" i="25"/>
  <c r="AA62" i="25"/>
  <c r="Z28" i="25"/>
  <c r="AA45" i="25"/>
  <c r="AA79" i="25"/>
  <c r="AA63" i="25"/>
  <c r="Z29" i="25"/>
  <c r="AA46" i="25"/>
  <c r="AA80" i="25"/>
  <c r="AA64" i="25"/>
  <c r="Z30" i="25"/>
  <c r="AA47" i="25"/>
  <c r="AA81" i="25"/>
  <c r="AA65" i="25"/>
  <c r="Z31" i="25"/>
  <c r="AA48" i="25"/>
  <c r="AA82" i="25"/>
  <c r="AA66" i="25"/>
  <c r="Z32" i="25"/>
  <c r="AA49" i="25"/>
  <c r="AA83" i="25"/>
  <c r="AA67" i="25"/>
  <c r="Z33" i="25"/>
  <c r="AA50" i="25"/>
  <c r="AA84" i="25"/>
  <c r="AA68" i="25"/>
  <c r="Z34" i="25"/>
  <c r="AA51" i="25"/>
  <c r="AA85" i="25"/>
  <c r="AA86" i="25"/>
  <c r="AA96" i="25"/>
  <c r="AA97" i="25"/>
  <c r="AA98" i="25"/>
  <c r="AA99" i="25"/>
  <c r="AA100" i="25"/>
  <c r="AA101" i="25"/>
  <c r="AA102" i="25"/>
  <c r="AA103" i="25"/>
  <c r="AA104" i="25"/>
  <c r="AA105" i="25"/>
  <c r="AA106" i="25"/>
  <c r="AA107" i="25"/>
  <c r="AA108" i="25"/>
  <c r="Z91" i="25"/>
  <c r="Z57" i="25"/>
  <c r="Y23" i="25"/>
  <c r="Z40" i="25"/>
  <c r="Z74" i="25"/>
  <c r="Z58" i="25"/>
  <c r="Y24" i="25"/>
  <c r="Z41" i="25"/>
  <c r="Z75" i="25"/>
  <c r="Z59" i="25"/>
  <c r="Y25" i="25"/>
  <c r="Z42" i="25"/>
  <c r="Z76" i="25"/>
  <c r="Z60" i="25"/>
  <c r="Y26" i="25"/>
  <c r="Z43" i="25"/>
  <c r="Z77" i="25"/>
  <c r="Z61" i="25"/>
  <c r="Y27" i="25"/>
  <c r="Z44" i="25"/>
  <c r="Z78" i="25"/>
  <c r="Z62" i="25"/>
  <c r="Y28" i="25"/>
  <c r="Z45" i="25"/>
  <c r="Z79" i="25"/>
  <c r="Z63" i="25"/>
  <c r="Y29" i="25"/>
  <c r="Z46" i="25"/>
  <c r="Z80" i="25"/>
  <c r="Z64" i="25"/>
  <c r="Y30" i="25"/>
  <c r="Z47" i="25"/>
  <c r="Z81" i="25"/>
  <c r="Z65" i="25"/>
  <c r="Y31" i="25"/>
  <c r="Z48" i="25"/>
  <c r="Z82" i="25"/>
  <c r="Z66" i="25"/>
  <c r="Y32" i="25"/>
  <c r="Z49" i="25"/>
  <c r="Z83" i="25"/>
  <c r="Z67" i="25"/>
  <c r="Y33" i="25"/>
  <c r="Z50" i="25"/>
  <c r="Z84" i="25"/>
  <c r="Z68" i="25"/>
  <c r="Y34" i="25"/>
  <c r="Z51" i="25"/>
  <c r="Z85" i="25"/>
  <c r="Z86" i="25"/>
  <c r="Z96" i="25"/>
  <c r="Z97" i="25"/>
  <c r="Z98" i="25"/>
  <c r="Z99" i="25"/>
  <c r="Z100" i="25"/>
  <c r="Z101" i="25"/>
  <c r="Z102" i="25"/>
  <c r="Z103" i="25"/>
  <c r="Z104" i="25"/>
  <c r="Z105" i="25"/>
  <c r="Z106" i="25"/>
  <c r="Z107" i="25"/>
  <c r="Z108" i="25"/>
  <c r="Y91" i="25"/>
  <c r="Y57" i="25"/>
  <c r="X23" i="25"/>
  <c r="Y40" i="25"/>
  <c r="Y74" i="25"/>
  <c r="Y58" i="25"/>
  <c r="X24" i="25"/>
  <c r="Y41" i="25"/>
  <c r="Y75" i="25"/>
  <c r="Y59" i="25"/>
  <c r="X25" i="25"/>
  <c r="Y42" i="25"/>
  <c r="Y76" i="25"/>
  <c r="Y60" i="25"/>
  <c r="X26" i="25"/>
  <c r="Y43" i="25"/>
  <c r="Y77" i="25"/>
  <c r="Y61" i="25"/>
  <c r="X27" i="25"/>
  <c r="Y44" i="25"/>
  <c r="Y78" i="25"/>
  <c r="Y62" i="25"/>
  <c r="X28" i="25"/>
  <c r="Y45" i="25"/>
  <c r="Y79" i="25"/>
  <c r="Y63" i="25"/>
  <c r="X29" i="25"/>
  <c r="Y46" i="25"/>
  <c r="Y80" i="25"/>
  <c r="Y64" i="25"/>
  <c r="X30" i="25"/>
  <c r="Y47" i="25"/>
  <c r="Y81" i="25"/>
  <c r="Y65" i="25"/>
  <c r="X31" i="25"/>
  <c r="Y48" i="25"/>
  <c r="Y82" i="25"/>
  <c r="Y66" i="25"/>
  <c r="X32" i="25"/>
  <c r="Y49" i="25"/>
  <c r="Y83" i="25"/>
  <c r="Y67" i="25"/>
  <c r="X33" i="25"/>
  <c r="Y50" i="25"/>
  <c r="Y84" i="25"/>
  <c r="Y68" i="25"/>
  <c r="X34" i="25"/>
  <c r="Y51" i="25"/>
  <c r="Y85" i="25"/>
  <c r="Y86" i="25"/>
  <c r="Y96" i="25"/>
  <c r="Y97" i="25"/>
  <c r="Y98" i="25"/>
  <c r="Y99" i="25"/>
  <c r="Y100" i="25"/>
  <c r="Y101" i="25"/>
  <c r="Y102" i="25"/>
  <c r="Y103" i="25"/>
  <c r="Y104" i="25"/>
  <c r="Y105" i="25"/>
  <c r="Y106" i="25"/>
  <c r="Y107" i="25"/>
  <c r="Y108" i="25"/>
  <c r="X91" i="25"/>
  <c r="X57" i="25"/>
  <c r="W23" i="25"/>
  <c r="X40" i="25"/>
  <c r="X74" i="25"/>
  <c r="X58" i="25"/>
  <c r="W24" i="25"/>
  <c r="X41" i="25"/>
  <c r="X75" i="25"/>
  <c r="X59" i="25"/>
  <c r="W25" i="25"/>
  <c r="X42" i="25"/>
  <c r="X76" i="25"/>
  <c r="X60" i="25"/>
  <c r="W26" i="25"/>
  <c r="X43" i="25"/>
  <c r="X77" i="25"/>
  <c r="X61" i="25"/>
  <c r="W27" i="25"/>
  <c r="X44" i="25"/>
  <c r="X78" i="25"/>
  <c r="X62" i="25"/>
  <c r="W28" i="25"/>
  <c r="X45" i="25"/>
  <c r="X79" i="25"/>
  <c r="X63" i="25"/>
  <c r="W29" i="25"/>
  <c r="X46" i="25"/>
  <c r="X80" i="25"/>
  <c r="X64" i="25"/>
  <c r="W30" i="25"/>
  <c r="X47" i="25"/>
  <c r="X81" i="25"/>
  <c r="X65" i="25"/>
  <c r="W31" i="25"/>
  <c r="X48" i="25"/>
  <c r="X82" i="25"/>
  <c r="X66" i="25"/>
  <c r="W32" i="25"/>
  <c r="X49" i="25"/>
  <c r="X83" i="25"/>
  <c r="X67" i="25"/>
  <c r="W33" i="25"/>
  <c r="X50" i="25"/>
  <c r="X84" i="25"/>
  <c r="X68" i="25"/>
  <c r="W34" i="25"/>
  <c r="X51" i="25"/>
  <c r="X85" i="25"/>
  <c r="X86" i="25"/>
  <c r="X96" i="25"/>
  <c r="X97" i="25"/>
  <c r="X98" i="25"/>
  <c r="X99" i="25"/>
  <c r="X100" i="25"/>
  <c r="X101" i="25"/>
  <c r="X102" i="25"/>
  <c r="X103" i="25"/>
  <c r="X104" i="25"/>
  <c r="X105" i="25"/>
  <c r="X106" i="25"/>
  <c r="X107" i="25"/>
  <c r="X108" i="25"/>
  <c r="W91" i="25"/>
  <c r="W57" i="25"/>
  <c r="V23" i="25"/>
  <c r="W40" i="25"/>
  <c r="W74" i="25"/>
  <c r="W58" i="25"/>
  <c r="V24" i="25"/>
  <c r="W41" i="25"/>
  <c r="W75" i="25"/>
  <c r="W59" i="25"/>
  <c r="V25" i="25"/>
  <c r="W42" i="25"/>
  <c r="W76" i="25"/>
  <c r="W60" i="25"/>
  <c r="V26" i="25"/>
  <c r="W43" i="25"/>
  <c r="W77" i="25"/>
  <c r="W61" i="25"/>
  <c r="V27" i="25"/>
  <c r="W44" i="25"/>
  <c r="W78" i="25"/>
  <c r="W62" i="25"/>
  <c r="V28" i="25"/>
  <c r="W45" i="25"/>
  <c r="W79" i="25"/>
  <c r="W63" i="25"/>
  <c r="V29" i="25"/>
  <c r="W46" i="25"/>
  <c r="W80" i="25"/>
  <c r="W64" i="25"/>
  <c r="V30" i="25"/>
  <c r="W47" i="25"/>
  <c r="W81" i="25"/>
  <c r="W65" i="25"/>
  <c r="V31" i="25"/>
  <c r="W48" i="25"/>
  <c r="W82" i="25"/>
  <c r="W66" i="25"/>
  <c r="V32" i="25"/>
  <c r="W49" i="25"/>
  <c r="W83" i="25"/>
  <c r="W67" i="25"/>
  <c r="V33" i="25"/>
  <c r="W50" i="25"/>
  <c r="W84" i="25"/>
  <c r="W68" i="25"/>
  <c r="V34" i="25"/>
  <c r="W51" i="25"/>
  <c r="W85" i="25"/>
  <c r="W86" i="25"/>
  <c r="W96" i="25"/>
  <c r="W97" i="25"/>
  <c r="W98" i="25"/>
  <c r="W99" i="25"/>
  <c r="W100" i="25"/>
  <c r="W101" i="25"/>
  <c r="W102" i="25"/>
  <c r="W103" i="25"/>
  <c r="W104" i="25"/>
  <c r="W105" i="25"/>
  <c r="W106" i="25"/>
  <c r="W107" i="25"/>
  <c r="W108" i="25"/>
  <c r="V91" i="25"/>
  <c r="V57" i="25"/>
  <c r="U23" i="25"/>
  <c r="V40" i="25"/>
  <c r="V74" i="25"/>
  <c r="V58" i="25"/>
  <c r="U24" i="25"/>
  <c r="V41" i="25"/>
  <c r="V75" i="25"/>
  <c r="V59" i="25"/>
  <c r="U25" i="25"/>
  <c r="V42" i="25"/>
  <c r="V76" i="25"/>
  <c r="V60" i="25"/>
  <c r="U26" i="25"/>
  <c r="V43" i="25"/>
  <c r="V77" i="25"/>
  <c r="V61" i="25"/>
  <c r="U27" i="25"/>
  <c r="V44" i="25"/>
  <c r="V78" i="25"/>
  <c r="V62" i="25"/>
  <c r="U28" i="25"/>
  <c r="V45" i="25"/>
  <c r="V79" i="25"/>
  <c r="V63" i="25"/>
  <c r="U29" i="25"/>
  <c r="V46" i="25"/>
  <c r="V80" i="25"/>
  <c r="V64" i="25"/>
  <c r="U30" i="25"/>
  <c r="V47" i="25"/>
  <c r="V81" i="25"/>
  <c r="V65" i="25"/>
  <c r="U31" i="25"/>
  <c r="V48" i="25"/>
  <c r="V82" i="25"/>
  <c r="V66" i="25"/>
  <c r="U32" i="25"/>
  <c r="V49" i="25"/>
  <c r="V83" i="25"/>
  <c r="V67" i="25"/>
  <c r="U33" i="25"/>
  <c r="V50" i="25"/>
  <c r="V84" i="25"/>
  <c r="V68" i="25"/>
  <c r="U34" i="25"/>
  <c r="V51" i="25"/>
  <c r="V85" i="25"/>
  <c r="V86" i="25"/>
  <c r="V96" i="25"/>
  <c r="V97" i="25"/>
  <c r="V98" i="25"/>
  <c r="V99" i="25"/>
  <c r="V100" i="25"/>
  <c r="V101" i="25"/>
  <c r="V102" i="25"/>
  <c r="V103" i="25"/>
  <c r="V104" i="25"/>
  <c r="V105" i="25"/>
  <c r="V106" i="25"/>
  <c r="V107" i="25"/>
  <c r="V108" i="25"/>
  <c r="U91" i="25"/>
  <c r="U57" i="25"/>
  <c r="T23" i="25"/>
  <c r="U40" i="25"/>
  <c r="U74" i="25"/>
  <c r="U58" i="25"/>
  <c r="T24" i="25"/>
  <c r="U41" i="25"/>
  <c r="U75" i="25"/>
  <c r="U59" i="25"/>
  <c r="T25" i="25"/>
  <c r="U42" i="25"/>
  <c r="U76" i="25"/>
  <c r="U60" i="25"/>
  <c r="T26" i="25"/>
  <c r="U43" i="25"/>
  <c r="U77" i="25"/>
  <c r="U61" i="25"/>
  <c r="T27" i="25"/>
  <c r="U44" i="25"/>
  <c r="U78" i="25"/>
  <c r="U62" i="25"/>
  <c r="T28" i="25"/>
  <c r="U45" i="25"/>
  <c r="U79" i="25"/>
  <c r="U63" i="25"/>
  <c r="T29" i="25"/>
  <c r="U46" i="25"/>
  <c r="U80" i="25"/>
  <c r="U64" i="25"/>
  <c r="T30" i="25"/>
  <c r="U47" i="25"/>
  <c r="U81" i="25"/>
  <c r="U65" i="25"/>
  <c r="T31" i="25"/>
  <c r="U48" i="25"/>
  <c r="U82" i="25"/>
  <c r="U66" i="25"/>
  <c r="T32" i="25"/>
  <c r="U49" i="25"/>
  <c r="U83" i="25"/>
  <c r="U67" i="25"/>
  <c r="T33" i="25"/>
  <c r="U50" i="25"/>
  <c r="U84" i="25"/>
  <c r="U68" i="25"/>
  <c r="T34" i="25"/>
  <c r="U51" i="25"/>
  <c r="U85" i="25"/>
  <c r="U86" i="25"/>
  <c r="U96" i="25"/>
  <c r="U97" i="25"/>
  <c r="U98" i="25"/>
  <c r="U99" i="25"/>
  <c r="U100" i="25"/>
  <c r="U101" i="25"/>
  <c r="U102" i="25"/>
  <c r="U103" i="25"/>
  <c r="U104" i="25"/>
  <c r="U105" i="25"/>
  <c r="U106" i="25"/>
  <c r="U107" i="25"/>
  <c r="U108" i="25"/>
  <c r="T91" i="25"/>
  <c r="T57" i="25"/>
  <c r="T40" i="25"/>
  <c r="T74" i="25"/>
  <c r="T58" i="25"/>
  <c r="T41" i="25"/>
  <c r="T75" i="25"/>
  <c r="T59" i="25"/>
  <c r="T42" i="25"/>
  <c r="T76" i="25"/>
  <c r="T60" i="25"/>
  <c r="T43" i="25"/>
  <c r="T77" i="25"/>
  <c r="T61" i="25"/>
  <c r="T44" i="25"/>
  <c r="T78" i="25"/>
  <c r="T62" i="25"/>
  <c r="T45" i="25"/>
  <c r="T79" i="25"/>
  <c r="T63" i="25"/>
  <c r="T46" i="25"/>
  <c r="T80" i="25"/>
  <c r="T64" i="25"/>
  <c r="T47" i="25"/>
  <c r="T81" i="25"/>
  <c r="T65" i="25"/>
  <c r="T48" i="25"/>
  <c r="T82" i="25"/>
  <c r="T66" i="25"/>
  <c r="T49" i="25"/>
  <c r="T83" i="25"/>
  <c r="T67" i="25"/>
  <c r="T50" i="25"/>
  <c r="T84" i="25"/>
  <c r="T68" i="25"/>
  <c r="T51" i="25"/>
  <c r="T85" i="25"/>
  <c r="T86" i="25"/>
  <c r="T96" i="25"/>
  <c r="T97" i="25"/>
  <c r="T98" i="25"/>
  <c r="T99" i="25"/>
  <c r="T100" i="25"/>
  <c r="T101" i="25"/>
  <c r="T102" i="25"/>
  <c r="T103" i="25"/>
  <c r="T104" i="25"/>
  <c r="T105" i="25"/>
  <c r="T106" i="25"/>
  <c r="T107" i="25"/>
  <c r="T108" i="25"/>
  <c r="S57" i="25"/>
  <c r="N23" i="25"/>
  <c r="R23" i="25"/>
  <c r="S40" i="25"/>
  <c r="S74" i="25"/>
  <c r="S58" i="25"/>
  <c r="N24" i="25"/>
  <c r="R24" i="25"/>
  <c r="S41" i="25"/>
  <c r="S75" i="25"/>
  <c r="S59" i="25"/>
  <c r="N25" i="25"/>
  <c r="R25" i="25"/>
  <c r="S42" i="25"/>
  <c r="S76" i="25"/>
  <c r="S60" i="25"/>
  <c r="N26" i="25"/>
  <c r="R26" i="25"/>
  <c r="S43" i="25"/>
  <c r="S77" i="25"/>
  <c r="S61" i="25"/>
  <c r="N27" i="25"/>
  <c r="R27" i="25"/>
  <c r="S44" i="25"/>
  <c r="S78" i="25"/>
  <c r="S62" i="25"/>
  <c r="N28" i="25"/>
  <c r="R28" i="25"/>
  <c r="S45" i="25"/>
  <c r="S79" i="25"/>
  <c r="S63" i="25"/>
  <c r="N29" i="25"/>
  <c r="R29" i="25"/>
  <c r="S46" i="25"/>
  <c r="S80" i="25"/>
  <c r="S64" i="25"/>
  <c r="N30" i="25"/>
  <c r="R30" i="25"/>
  <c r="S47" i="25"/>
  <c r="S81" i="25"/>
  <c r="S65" i="25"/>
  <c r="N31" i="25"/>
  <c r="R31" i="25"/>
  <c r="S48" i="25"/>
  <c r="S82" i="25"/>
  <c r="S66" i="25"/>
  <c r="N32" i="25"/>
  <c r="R32" i="25"/>
  <c r="S49" i="25"/>
  <c r="S83" i="25"/>
  <c r="S67" i="25"/>
  <c r="N33" i="25"/>
  <c r="R33" i="25"/>
  <c r="S50" i="25"/>
  <c r="S84" i="25"/>
  <c r="S68" i="25"/>
  <c r="N34" i="25"/>
  <c r="R34" i="25"/>
  <c r="S51" i="25"/>
  <c r="S85" i="25"/>
  <c r="S86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R91" i="25"/>
  <c r="R57" i="25"/>
  <c r="Q23" i="25"/>
  <c r="R40" i="25"/>
  <c r="R74" i="25"/>
  <c r="R58" i="25"/>
  <c r="Q24" i="25"/>
  <c r="R41" i="25"/>
  <c r="R75" i="25"/>
  <c r="R59" i="25"/>
  <c r="Q25" i="25"/>
  <c r="R42" i="25"/>
  <c r="R76" i="25"/>
  <c r="R60" i="25"/>
  <c r="Q26" i="25"/>
  <c r="R43" i="25"/>
  <c r="R77" i="25"/>
  <c r="R61" i="25"/>
  <c r="Q27" i="25"/>
  <c r="R44" i="25"/>
  <c r="R78" i="25"/>
  <c r="R62" i="25"/>
  <c r="Q28" i="25"/>
  <c r="R45" i="25"/>
  <c r="R79" i="25"/>
  <c r="R63" i="25"/>
  <c r="Q29" i="25"/>
  <c r="R46" i="25"/>
  <c r="R80" i="25"/>
  <c r="R64" i="25"/>
  <c r="Q30" i="25"/>
  <c r="R47" i="25"/>
  <c r="R81" i="25"/>
  <c r="R65" i="25"/>
  <c r="Q31" i="25"/>
  <c r="R48" i="25"/>
  <c r="R82" i="25"/>
  <c r="R66" i="25"/>
  <c r="Q32" i="25"/>
  <c r="R49" i="25"/>
  <c r="R83" i="25"/>
  <c r="R67" i="25"/>
  <c r="Q33" i="25"/>
  <c r="R50" i="25"/>
  <c r="R84" i="25"/>
  <c r="R68" i="25"/>
  <c r="Q34" i="25"/>
  <c r="R51" i="25"/>
  <c r="R85" i="25"/>
  <c r="R86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Q91" i="25"/>
  <c r="Q57" i="25"/>
  <c r="P23" i="25"/>
  <c r="Q40" i="25"/>
  <c r="Q74" i="25"/>
  <c r="Q58" i="25"/>
  <c r="P24" i="25"/>
  <c r="Q41" i="25"/>
  <c r="Q75" i="25"/>
  <c r="Q59" i="25"/>
  <c r="P25" i="25"/>
  <c r="Q42" i="25"/>
  <c r="Q76" i="25"/>
  <c r="Q60" i="25"/>
  <c r="P26" i="25"/>
  <c r="Q43" i="25"/>
  <c r="Q77" i="25"/>
  <c r="Q61" i="25"/>
  <c r="P27" i="25"/>
  <c r="Q44" i="25"/>
  <c r="Q78" i="25"/>
  <c r="Q62" i="25"/>
  <c r="P28" i="25"/>
  <c r="Q45" i="25"/>
  <c r="Q79" i="25"/>
  <c r="Q63" i="25"/>
  <c r="P29" i="25"/>
  <c r="Q46" i="25"/>
  <c r="Q80" i="25"/>
  <c r="Q64" i="25"/>
  <c r="P30" i="25"/>
  <c r="Q47" i="25"/>
  <c r="Q81" i="25"/>
  <c r="Q65" i="25"/>
  <c r="P31" i="25"/>
  <c r="Q48" i="25"/>
  <c r="Q82" i="25"/>
  <c r="Q66" i="25"/>
  <c r="P32" i="25"/>
  <c r="Q49" i="25"/>
  <c r="Q83" i="25"/>
  <c r="Q67" i="25"/>
  <c r="P33" i="25"/>
  <c r="Q50" i="25"/>
  <c r="Q84" i="25"/>
  <c r="Q68" i="25"/>
  <c r="P34" i="25"/>
  <c r="Q51" i="25"/>
  <c r="Q85" i="25"/>
  <c r="Q86" i="25"/>
  <c r="Q96" i="25"/>
  <c r="Q97" i="25"/>
  <c r="Q98" i="25"/>
  <c r="Q99" i="25"/>
  <c r="Q100" i="25"/>
  <c r="Q101" i="25"/>
  <c r="Q102" i="25"/>
  <c r="Q103" i="25"/>
  <c r="Q104" i="25"/>
  <c r="Q105" i="25"/>
  <c r="Q106" i="25"/>
  <c r="Q107" i="25"/>
  <c r="Q108" i="25"/>
  <c r="P91" i="25"/>
  <c r="P57" i="25"/>
  <c r="O23" i="25"/>
  <c r="P40" i="25"/>
  <c r="P74" i="25"/>
  <c r="P58" i="25"/>
  <c r="O24" i="25"/>
  <c r="P41" i="25"/>
  <c r="P75" i="25"/>
  <c r="P59" i="25"/>
  <c r="O25" i="25"/>
  <c r="P42" i="25"/>
  <c r="P76" i="25"/>
  <c r="P60" i="25"/>
  <c r="O26" i="25"/>
  <c r="P43" i="25"/>
  <c r="P77" i="25"/>
  <c r="P61" i="25"/>
  <c r="O27" i="25"/>
  <c r="P44" i="25"/>
  <c r="P78" i="25"/>
  <c r="P62" i="25"/>
  <c r="O28" i="25"/>
  <c r="P45" i="25"/>
  <c r="P79" i="25"/>
  <c r="P63" i="25"/>
  <c r="O29" i="25"/>
  <c r="P46" i="25"/>
  <c r="P80" i="25"/>
  <c r="P64" i="25"/>
  <c r="O30" i="25"/>
  <c r="P47" i="25"/>
  <c r="P81" i="25"/>
  <c r="P65" i="25"/>
  <c r="O31" i="25"/>
  <c r="P48" i="25"/>
  <c r="P82" i="25"/>
  <c r="P66" i="25"/>
  <c r="O32" i="25"/>
  <c r="P49" i="25"/>
  <c r="P83" i="25"/>
  <c r="P67" i="25"/>
  <c r="O33" i="25"/>
  <c r="P50" i="25"/>
  <c r="P84" i="25"/>
  <c r="P68" i="25"/>
  <c r="O34" i="25"/>
  <c r="P51" i="25"/>
  <c r="P85" i="25"/>
  <c r="P86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O91" i="25"/>
  <c r="O57" i="25"/>
  <c r="O40" i="25"/>
  <c r="O74" i="25"/>
  <c r="O58" i="25"/>
  <c r="O41" i="25"/>
  <c r="O75" i="25"/>
  <c r="O59" i="25"/>
  <c r="O42" i="25"/>
  <c r="O76" i="25"/>
  <c r="O60" i="25"/>
  <c r="O43" i="25"/>
  <c r="O77" i="25"/>
  <c r="O61" i="25"/>
  <c r="O44" i="25"/>
  <c r="O78" i="25"/>
  <c r="O62" i="25"/>
  <c r="O45" i="25"/>
  <c r="O79" i="25"/>
  <c r="O63" i="25"/>
  <c r="O46" i="25"/>
  <c r="O80" i="25"/>
  <c r="O64" i="25"/>
  <c r="O47" i="25"/>
  <c r="O81" i="25"/>
  <c r="O65" i="25"/>
  <c r="O48" i="25"/>
  <c r="O82" i="25"/>
  <c r="O66" i="25"/>
  <c r="O49" i="25"/>
  <c r="O83" i="25"/>
  <c r="O67" i="25"/>
  <c r="O50" i="25"/>
  <c r="O84" i="25"/>
  <c r="O68" i="25"/>
  <c r="O51" i="25"/>
  <c r="O85" i="25"/>
  <c r="O86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N57" i="25"/>
  <c r="M23" i="25"/>
  <c r="N40" i="25"/>
  <c r="N74" i="25"/>
  <c r="N58" i="25"/>
  <c r="B24" i="25"/>
  <c r="M24" i="25"/>
  <c r="N41" i="25"/>
  <c r="N75" i="25"/>
  <c r="N59" i="25"/>
  <c r="B25" i="25"/>
  <c r="M25" i="25"/>
  <c r="N42" i="25"/>
  <c r="N76" i="25"/>
  <c r="N60" i="25"/>
  <c r="B26" i="25"/>
  <c r="M26" i="25"/>
  <c r="N43" i="25"/>
  <c r="N77" i="25"/>
  <c r="N61" i="25"/>
  <c r="B27" i="25"/>
  <c r="M27" i="25"/>
  <c r="N44" i="25"/>
  <c r="N78" i="25"/>
  <c r="N62" i="25"/>
  <c r="B28" i="25"/>
  <c r="M28" i="25"/>
  <c r="N45" i="25"/>
  <c r="N79" i="25"/>
  <c r="N63" i="25"/>
  <c r="B29" i="25"/>
  <c r="M29" i="25"/>
  <c r="N46" i="25"/>
  <c r="N80" i="25"/>
  <c r="N64" i="25"/>
  <c r="B30" i="25"/>
  <c r="M30" i="25"/>
  <c r="N47" i="25"/>
  <c r="N81" i="25"/>
  <c r="N65" i="25"/>
  <c r="B31" i="25"/>
  <c r="M31" i="25"/>
  <c r="N48" i="25"/>
  <c r="N82" i="25"/>
  <c r="N66" i="25"/>
  <c r="B32" i="25"/>
  <c r="M32" i="25"/>
  <c r="N49" i="25"/>
  <c r="N83" i="25"/>
  <c r="N67" i="25"/>
  <c r="B33" i="25"/>
  <c r="M33" i="25"/>
  <c r="N50" i="25"/>
  <c r="N84" i="25"/>
  <c r="N68" i="25"/>
  <c r="B34" i="25"/>
  <c r="M34" i="25"/>
  <c r="N51" i="25"/>
  <c r="N85" i="25"/>
  <c r="N86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M91" i="25"/>
  <c r="M57" i="25"/>
  <c r="L23" i="25"/>
  <c r="M40" i="25"/>
  <c r="M74" i="25"/>
  <c r="M58" i="25"/>
  <c r="L24" i="25"/>
  <c r="M41" i="25"/>
  <c r="M75" i="25"/>
  <c r="M59" i="25"/>
  <c r="L25" i="25"/>
  <c r="M42" i="25"/>
  <c r="M76" i="25"/>
  <c r="M60" i="25"/>
  <c r="L26" i="25"/>
  <c r="M43" i="25"/>
  <c r="M77" i="25"/>
  <c r="M61" i="25"/>
  <c r="L27" i="25"/>
  <c r="M44" i="25"/>
  <c r="M78" i="25"/>
  <c r="M62" i="25"/>
  <c r="L28" i="25"/>
  <c r="M45" i="25"/>
  <c r="M79" i="25"/>
  <c r="M63" i="25"/>
  <c r="L29" i="25"/>
  <c r="M46" i="25"/>
  <c r="M80" i="25"/>
  <c r="M64" i="25"/>
  <c r="L30" i="25"/>
  <c r="M47" i="25"/>
  <c r="M81" i="25"/>
  <c r="M65" i="25"/>
  <c r="L31" i="25"/>
  <c r="M48" i="25"/>
  <c r="M82" i="25"/>
  <c r="M66" i="25"/>
  <c r="L32" i="25"/>
  <c r="M49" i="25"/>
  <c r="M83" i="25"/>
  <c r="M67" i="25"/>
  <c r="L33" i="25"/>
  <c r="M50" i="25"/>
  <c r="M84" i="25"/>
  <c r="M68" i="25"/>
  <c r="L34" i="25"/>
  <c r="M51" i="25"/>
  <c r="M85" i="25"/>
  <c r="M86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L91" i="25"/>
  <c r="L57" i="25"/>
  <c r="K23" i="25"/>
  <c r="L40" i="25"/>
  <c r="L74" i="25"/>
  <c r="L58" i="25"/>
  <c r="K24" i="25"/>
  <c r="L41" i="25"/>
  <c r="L75" i="25"/>
  <c r="L59" i="25"/>
  <c r="K25" i="25"/>
  <c r="L42" i="25"/>
  <c r="L76" i="25"/>
  <c r="L60" i="25"/>
  <c r="K26" i="25"/>
  <c r="L43" i="25"/>
  <c r="L77" i="25"/>
  <c r="L61" i="25"/>
  <c r="K27" i="25"/>
  <c r="L44" i="25"/>
  <c r="L78" i="25"/>
  <c r="L62" i="25"/>
  <c r="K28" i="25"/>
  <c r="L45" i="25"/>
  <c r="L79" i="25"/>
  <c r="L63" i="25"/>
  <c r="K29" i="25"/>
  <c r="L46" i="25"/>
  <c r="L80" i="25"/>
  <c r="L64" i="25"/>
  <c r="K30" i="25"/>
  <c r="L47" i="25"/>
  <c r="L81" i="25"/>
  <c r="L65" i="25"/>
  <c r="K31" i="25"/>
  <c r="L48" i="25"/>
  <c r="L82" i="25"/>
  <c r="L66" i="25"/>
  <c r="K32" i="25"/>
  <c r="L49" i="25"/>
  <c r="L83" i="25"/>
  <c r="L67" i="25"/>
  <c r="K33" i="25"/>
  <c r="L50" i="25"/>
  <c r="L84" i="25"/>
  <c r="L68" i="25"/>
  <c r="K34" i="25"/>
  <c r="L51" i="25"/>
  <c r="L85" i="25"/>
  <c r="L86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K91" i="25"/>
  <c r="K57" i="25"/>
  <c r="J23" i="25"/>
  <c r="K40" i="25"/>
  <c r="K74" i="25"/>
  <c r="K58" i="25"/>
  <c r="J24" i="25"/>
  <c r="K41" i="25"/>
  <c r="K75" i="25"/>
  <c r="K59" i="25"/>
  <c r="J25" i="25"/>
  <c r="K42" i="25"/>
  <c r="K76" i="25"/>
  <c r="K60" i="25"/>
  <c r="J26" i="25"/>
  <c r="K43" i="25"/>
  <c r="K77" i="25"/>
  <c r="K61" i="25"/>
  <c r="J27" i="25"/>
  <c r="K44" i="25"/>
  <c r="K78" i="25"/>
  <c r="K62" i="25"/>
  <c r="J28" i="25"/>
  <c r="K45" i="25"/>
  <c r="K79" i="25"/>
  <c r="K63" i="25"/>
  <c r="J29" i="25"/>
  <c r="K46" i="25"/>
  <c r="K80" i="25"/>
  <c r="K64" i="25"/>
  <c r="J30" i="25"/>
  <c r="K47" i="25"/>
  <c r="K81" i="25"/>
  <c r="K65" i="25"/>
  <c r="J31" i="25"/>
  <c r="K48" i="25"/>
  <c r="K82" i="25"/>
  <c r="K66" i="25"/>
  <c r="J32" i="25"/>
  <c r="K49" i="25"/>
  <c r="K83" i="25"/>
  <c r="K67" i="25"/>
  <c r="J33" i="25"/>
  <c r="K50" i="25"/>
  <c r="K84" i="25"/>
  <c r="K68" i="25"/>
  <c r="J34" i="25"/>
  <c r="K51" i="25"/>
  <c r="K85" i="25"/>
  <c r="K86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J91" i="25"/>
  <c r="J57" i="25"/>
  <c r="I23" i="25"/>
  <c r="J40" i="25"/>
  <c r="J74" i="25"/>
  <c r="J58" i="25"/>
  <c r="I24" i="25"/>
  <c r="J41" i="25"/>
  <c r="J75" i="25"/>
  <c r="J59" i="25"/>
  <c r="I25" i="25"/>
  <c r="J42" i="25"/>
  <c r="J76" i="25"/>
  <c r="J60" i="25"/>
  <c r="I26" i="25"/>
  <c r="J43" i="25"/>
  <c r="J77" i="25"/>
  <c r="J61" i="25"/>
  <c r="I27" i="25"/>
  <c r="J44" i="25"/>
  <c r="J78" i="25"/>
  <c r="J62" i="25"/>
  <c r="I28" i="25"/>
  <c r="J45" i="25"/>
  <c r="J79" i="25"/>
  <c r="J63" i="25"/>
  <c r="I29" i="25"/>
  <c r="J46" i="25"/>
  <c r="J80" i="25"/>
  <c r="J64" i="25"/>
  <c r="I30" i="25"/>
  <c r="J47" i="25"/>
  <c r="J81" i="25"/>
  <c r="J65" i="25"/>
  <c r="I31" i="25"/>
  <c r="J48" i="25"/>
  <c r="J82" i="25"/>
  <c r="J66" i="25"/>
  <c r="I32" i="25"/>
  <c r="J49" i="25"/>
  <c r="J83" i="25"/>
  <c r="J67" i="25"/>
  <c r="I33" i="25"/>
  <c r="J50" i="25"/>
  <c r="J84" i="25"/>
  <c r="J68" i="25"/>
  <c r="I34" i="25"/>
  <c r="J51" i="25"/>
  <c r="J85" i="25"/>
  <c r="J86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I91" i="25"/>
  <c r="I57" i="25"/>
  <c r="H23" i="25"/>
  <c r="I40" i="25"/>
  <c r="I74" i="25"/>
  <c r="I58" i="25"/>
  <c r="H24" i="25"/>
  <c r="I41" i="25"/>
  <c r="I75" i="25"/>
  <c r="I59" i="25"/>
  <c r="H25" i="25"/>
  <c r="I42" i="25"/>
  <c r="I76" i="25"/>
  <c r="I60" i="25"/>
  <c r="H26" i="25"/>
  <c r="I43" i="25"/>
  <c r="I77" i="25"/>
  <c r="I61" i="25"/>
  <c r="H27" i="25"/>
  <c r="I44" i="25"/>
  <c r="I78" i="25"/>
  <c r="I62" i="25"/>
  <c r="H28" i="25"/>
  <c r="I45" i="25"/>
  <c r="I79" i="25"/>
  <c r="I63" i="25"/>
  <c r="H29" i="25"/>
  <c r="I46" i="25"/>
  <c r="I80" i="25"/>
  <c r="I64" i="25"/>
  <c r="H30" i="25"/>
  <c r="I47" i="25"/>
  <c r="I81" i="25"/>
  <c r="I65" i="25"/>
  <c r="H31" i="25"/>
  <c r="I48" i="25"/>
  <c r="I82" i="25"/>
  <c r="I66" i="25"/>
  <c r="H32" i="25"/>
  <c r="I49" i="25"/>
  <c r="I83" i="25"/>
  <c r="I67" i="25"/>
  <c r="H33" i="25"/>
  <c r="I50" i="25"/>
  <c r="I84" i="25"/>
  <c r="I68" i="25"/>
  <c r="H34" i="25"/>
  <c r="I51" i="25"/>
  <c r="I85" i="25"/>
  <c r="I86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H91" i="25"/>
  <c r="H57" i="25"/>
  <c r="G23" i="25"/>
  <c r="H40" i="25"/>
  <c r="H74" i="25"/>
  <c r="H58" i="25"/>
  <c r="G24" i="25"/>
  <c r="H41" i="25"/>
  <c r="H75" i="25"/>
  <c r="H59" i="25"/>
  <c r="G25" i="25"/>
  <c r="H42" i="25"/>
  <c r="H76" i="25"/>
  <c r="H60" i="25"/>
  <c r="G26" i="25"/>
  <c r="H43" i="25"/>
  <c r="H77" i="25"/>
  <c r="H61" i="25"/>
  <c r="G27" i="25"/>
  <c r="H44" i="25"/>
  <c r="H78" i="25"/>
  <c r="H62" i="25"/>
  <c r="G28" i="25"/>
  <c r="H45" i="25"/>
  <c r="H79" i="25"/>
  <c r="H63" i="25"/>
  <c r="G29" i="25"/>
  <c r="H46" i="25"/>
  <c r="H80" i="25"/>
  <c r="H64" i="25"/>
  <c r="G30" i="25"/>
  <c r="H47" i="25"/>
  <c r="H81" i="25"/>
  <c r="H65" i="25"/>
  <c r="G31" i="25"/>
  <c r="H48" i="25"/>
  <c r="H82" i="25"/>
  <c r="H66" i="25"/>
  <c r="G32" i="25"/>
  <c r="H49" i="25"/>
  <c r="H83" i="25"/>
  <c r="H67" i="25"/>
  <c r="G33" i="25"/>
  <c r="H50" i="25"/>
  <c r="H84" i="25"/>
  <c r="H68" i="25"/>
  <c r="G34" i="25"/>
  <c r="H51" i="25"/>
  <c r="H85" i="25"/>
  <c r="H86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G91" i="25"/>
  <c r="G57" i="25"/>
  <c r="F23" i="25"/>
  <c r="G40" i="25"/>
  <c r="G74" i="25"/>
  <c r="G58" i="25"/>
  <c r="F24" i="25"/>
  <c r="G41" i="25"/>
  <c r="G75" i="25"/>
  <c r="G59" i="25"/>
  <c r="F25" i="25"/>
  <c r="G42" i="25"/>
  <c r="G76" i="25"/>
  <c r="G60" i="25"/>
  <c r="F26" i="25"/>
  <c r="G43" i="25"/>
  <c r="G77" i="25"/>
  <c r="G61" i="25"/>
  <c r="F27" i="25"/>
  <c r="G44" i="25"/>
  <c r="G78" i="25"/>
  <c r="G62" i="25"/>
  <c r="F28" i="25"/>
  <c r="G45" i="25"/>
  <c r="G79" i="25"/>
  <c r="G63" i="25"/>
  <c r="F29" i="25"/>
  <c r="G46" i="25"/>
  <c r="G80" i="25"/>
  <c r="G64" i="25"/>
  <c r="F30" i="25"/>
  <c r="G47" i="25"/>
  <c r="G81" i="25"/>
  <c r="G65" i="25"/>
  <c r="F31" i="25"/>
  <c r="G48" i="25"/>
  <c r="G82" i="25"/>
  <c r="G66" i="25"/>
  <c r="F32" i="25"/>
  <c r="G49" i="25"/>
  <c r="G83" i="25"/>
  <c r="G67" i="25"/>
  <c r="F33" i="25"/>
  <c r="G50" i="25"/>
  <c r="G84" i="25"/>
  <c r="G68" i="25"/>
  <c r="F34" i="25"/>
  <c r="G51" i="25"/>
  <c r="G85" i="25"/>
  <c r="G86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F91" i="25"/>
  <c r="F57" i="25"/>
  <c r="E23" i="25"/>
  <c r="F40" i="25"/>
  <c r="F74" i="25"/>
  <c r="F58" i="25"/>
  <c r="E24" i="25"/>
  <c r="F41" i="25"/>
  <c r="F75" i="25"/>
  <c r="F59" i="25"/>
  <c r="E25" i="25"/>
  <c r="F42" i="25"/>
  <c r="F76" i="25"/>
  <c r="F60" i="25"/>
  <c r="E26" i="25"/>
  <c r="F43" i="25"/>
  <c r="F77" i="25"/>
  <c r="F61" i="25"/>
  <c r="E27" i="25"/>
  <c r="F44" i="25"/>
  <c r="F78" i="25"/>
  <c r="F62" i="25"/>
  <c r="E28" i="25"/>
  <c r="F45" i="25"/>
  <c r="F79" i="25"/>
  <c r="F63" i="25"/>
  <c r="E29" i="25"/>
  <c r="F46" i="25"/>
  <c r="F80" i="25"/>
  <c r="F64" i="25"/>
  <c r="E30" i="25"/>
  <c r="F47" i="25"/>
  <c r="F81" i="25"/>
  <c r="F65" i="25"/>
  <c r="E31" i="25"/>
  <c r="F48" i="25"/>
  <c r="F82" i="25"/>
  <c r="F66" i="25"/>
  <c r="E32" i="25"/>
  <c r="F49" i="25"/>
  <c r="F83" i="25"/>
  <c r="F67" i="25"/>
  <c r="E33" i="25"/>
  <c r="F50" i="25"/>
  <c r="F84" i="25"/>
  <c r="F68" i="25"/>
  <c r="E34" i="25"/>
  <c r="F51" i="25"/>
  <c r="F85" i="25"/>
  <c r="F86" i="25"/>
  <c r="F96" i="25"/>
  <c r="F97" i="25"/>
  <c r="F98" i="25"/>
  <c r="F99" i="25"/>
  <c r="F100" i="25"/>
  <c r="F101" i="25"/>
  <c r="F102" i="25"/>
  <c r="F103" i="25"/>
  <c r="F104" i="25"/>
  <c r="F105" i="25"/>
  <c r="F106" i="25"/>
  <c r="F107" i="25"/>
  <c r="F108" i="25"/>
  <c r="E91" i="25"/>
  <c r="E57" i="25"/>
  <c r="D23" i="25"/>
  <c r="E40" i="25"/>
  <c r="E74" i="25"/>
  <c r="E58" i="25"/>
  <c r="D24" i="25"/>
  <c r="E41" i="25"/>
  <c r="E75" i="25"/>
  <c r="E59" i="25"/>
  <c r="D25" i="25"/>
  <c r="E42" i="25"/>
  <c r="E76" i="25"/>
  <c r="E60" i="25"/>
  <c r="D26" i="25"/>
  <c r="E43" i="25"/>
  <c r="E77" i="25"/>
  <c r="E61" i="25"/>
  <c r="D27" i="25"/>
  <c r="E44" i="25"/>
  <c r="E78" i="25"/>
  <c r="E62" i="25"/>
  <c r="D28" i="25"/>
  <c r="E45" i="25"/>
  <c r="E79" i="25"/>
  <c r="E63" i="25"/>
  <c r="D29" i="25"/>
  <c r="E46" i="25"/>
  <c r="E80" i="25"/>
  <c r="E64" i="25"/>
  <c r="D30" i="25"/>
  <c r="E47" i="25"/>
  <c r="E81" i="25"/>
  <c r="E65" i="25"/>
  <c r="D31" i="25"/>
  <c r="E48" i="25"/>
  <c r="E82" i="25"/>
  <c r="E66" i="25"/>
  <c r="D32" i="25"/>
  <c r="E49" i="25"/>
  <c r="E83" i="25"/>
  <c r="E67" i="25"/>
  <c r="D33" i="25"/>
  <c r="E50" i="25"/>
  <c r="E84" i="25"/>
  <c r="E68" i="25"/>
  <c r="D34" i="25"/>
  <c r="E51" i="25"/>
  <c r="E85" i="25"/>
  <c r="E86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D91" i="25"/>
  <c r="D57" i="25"/>
  <c r="C23" i="25"/>
  <c r="D40" i="25"/>
  <c r="D74" i="25"/>
  <c r="D58" i="25"/>
  <c r="C24" i="25"/>
  <c r="D41" i="25"/>
  <c r="D75" i="25"/>
  <c r="D59" i="25"/>
  <c r="C25" i="25"/>
  <c r="D42" i="25"/>
  <c r="D76" i="25"/>
  <c r="D60" i="25"/>
  <c r="C26" i="25"/>
  <c r="D43" i="25"/>
  <c r="D77" i="25"/>
  <c r="D61" i="25"/>
  <c r="C27" i="25"/>
  <c r="D44" i="25"/>
  <c r="D78" i="25"/>
  <c r="D62" i="25"/>
  <c r="C28" i="25"/>
  <c r="D45" i="25"/>
  <c r="D79" i="25"/>
  <c r="D63" i="25"/>
  <c r="C29" i="25"/>
  <c r="D46" i="25"/>
  <c r="D80" i="25"/>
  <c r="D64" i="25"/>
  <c r="C30" i="25"/>
  <c r="D47" i="25"/>
  <c r="D81" i="25"/>
  <c r="D65" i="25"/>
  <c r="C31" i="25"/>
  <c r="D48" i="25"/>
  <c r="D82" i="25"/>
  <c r="D66" i="25"/>
  <c r="C32" i="25"/>
  <c r="D49" i="25"/>
  <c r="D83" i="25"/>
  <c r="D67" i="25"/>
  <c r="C33" i="25"/>
  <c r="D50" i="25"/>
  <c r="D84" i="25"/>
  <c r="D68" i="25"/>
  <c r="C34" i="25"/>
  <c r="D51" i="25"/>
  <c r="D85" i="25"/>
  <c r="D86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C91" i="25"/>
  <c r="C57" i="25"/>
  <c r="C40" i="25"/>
  <c r="C74" i="25"/>
  <c r="C58" i="25"/>
  <c r="C41" i="25"/>
  <c r="C75" i="25"/>
  <c r="C59" i="25"/>
  <c r="C42" i="25"/>
  <c r="C76" i="25"/>
  <c r="C60" i="25"/>
  <c r="C43" i="25"/>
  <c r="C77" i="25"/>
  <c r="C61" i="25"/>
  <c r="C44" i="25"/>
  <c r="C78" i="25"/>
  <c r="C62" i="25"/>
  <c r="C45" i="25"/>
  <c r="C79" i="25"/>
  <c r="C63" i="25"/>
  <c r="C46" i="25"/>
  <c r="C80" i="25"/>
  <c r="C64" i="25"/>
  <c r="C47" i="25"/>
  <c r="C81" i="25"/>
  <c r="C65" i="25"/>
  <c r="C48" i="25"/>
  <c r="C82" i="25"/>
  <c r="C66" i="25"/>
  <c r="C49" i="25"/>
  <c r="C83" i="25"/>
  <c r="C67" i="25"/>
  <c r="C50" i="25"/>
  <c r="C84" i="25"/>
  <c r="C68" i="25"/>
  <c r="C51" i="25"/>
  <c r="C85" i="25"/>
  <c r="C86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B57" i="25"/>
  <c r="B74" i="25"/>
  <c r="B96" i="25"/>
  <c r="B58" i="25"/>
  <c r="B75" i="25"/>
  <c r="B97" i="25"/>
  <c r="B59" i="25"/>
  <c r="B76" i="25"/>
  <c r="B98" i="25"/>
  <c r="B60" i="25"/>
  <c r="B77" i="25"/>
  <c r="B99" i="25"/>
  <c r="B61" i="25"/>
  <c r="B78" i="25"/>
  <c r="B100" i="25"/>
  <c r="B62" i="25"/>
  <c r="B79" i="25"/>
  <c r="B101" i="25"/>
  <c r="B63" i="25"/>
  <c r="B80" i="25"/>
  <c r="B102" i="25"/>
  <c r="B64" i="25"/>
  <c r="B81" i="25"/>
  <c r="B103" i="25"/>
  <c r="B65" i="25"/>
  <c r="B82" i="25"/>
  <c r="B104" i="25"/>
  <c r="B66" i="25"/>
  <c r="B83" i="25"/>
  <c r="B105" i="25"/>
  <c r="B67" i="25"/>
  <c r="B84" i="25"/>
  <c r="B106" i="25"/>
  <c r="B68" i="25"/>
  <c r="B85" i="25"/>
  <c r="B107" i="25"/>
  <c r="B108" i="25"/>
  <c r="B86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B52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M51" i="22"/>
  <c r="C74" i="22"/>
  <c r="AM85" i="22"/>
  <c r="AM86" i="22"/>
  <c r="AM107" i="22"/>
  <c r="AE91" i="22"/>
  <c r="AF91" i="22"/>
  <c r="AG91" i="22"/>
  <c r="AH91" i="22"/>
  <c r="AI91" i="22"/>
  <c r="AJ91" i="22"/>
  <c r="AK91" i="22"/>
  <c r="AL91" i="22"/>
  <c r="AD91" i="22"/>
  <c r="T91" i="22"/>
  <c r="U91" i="22"/>
  <c r="V91" i="22"/>
  <c r="W91" i="22"/>
  <c r="X91" i="22"/>
  <c r="Y91" i="22"/>
  <c r="Z91" i="22"/>
  <c r="AA91" i="22"/>
  <c r="AB91" i="22"/>
  <c r="AM91" i="22"/>
  <c r="AC91" i="22"/>
  <c r="S91" i="22"/>
  <c r="C96" i="22"/>
  <c r="C91" i="22"/>
  <c r="AE23" i="22"/>
  <c r="AF23" i="22"/>
  <c r="AG23" i="22"/>
  <c r="AH23" i="22"/>
  <c r="AI23" i="22"/>
  <c r="AJ23" i="22"/>
  <c r="AK23" i="22"/>
  <c r="AL23" i="22"/>
  <c r="AE24" i="22"/>
  <c r="AF24" i="22"/>
  <c r="AG24" i="22"/>
  <c r="AH24" i="22"/>
  <c r="AI24" i="22"/>
  <c r="AJ24" i="22"/>
  <c r="AK24" i="22"/>
  <c r="AL24" i="22"/>
  <c r="AE25" i="22"/>
  <c r="AF25" i="22"/>
  <c r="AG25" i="22"/>
  <c r="AH25" i="22"/>
  <c r="AI25" i="22"/>
  <c r="AJ25" i="22"/>
  <c r="AK25" i="22"/>
  <c r="AL25" i="22"/>
  <c r="AE26" i="22"/>
  <c r="AF26" i="22"/>
  <c r="AG26" i="22"/>
  <c r="AH26" i="22"/>
  <c r="AI26" i="22"/>
  <c r="AJ26" i="22"/>
  <c r="AK26" i="22"/>
  <c r="AL26" i="22"/>
  <c r="AE27" i="22"/>
  <c r="AF27" i="22"/>
  <c r="AG27" i="22"/>
  <c r="AH27" i="22"/>
  <c r="AI27" i="22"/>
  <c r="AJ27" i="22"/>
  <c r="AK27" i="22"/>
  <c r="AL27" i="22"/>
  <c r="AE28" i="22"/>
  <c r="AF28" i="22"/>
  <c r="AG28" i="22"/>
  <c r="AH28" i="22"/>
  <c r="AI28" i="22"/>
  <c r="AJ28" i="22"/>
  <c r="AK28" i="22"/>
  <c r="AL28" i="22"/>
  <c r="AE29" i="22"/>
  <c r="AF29" i="22"/>
  <c r="AG29" i="22"/>
  <c r="AH29" i="22"/>
  <c r="AI29" i="22"/>
  <c r="AJ29" i="22"/>
  <c r="AK29" i="22"/>
  <c r="AL29" i="22"/>
  <c r="AE30" i="22"/>
  <c r="AF30" i="22"/>
  <c r="AG30" i="22"/>
  <c r="AH30" i="22"/>
  <c r="AI30" i="22"/>
  <c r="AJ30" i="22"/>
  <c r="AK30" i="22"/>
  <c r="AL30" i="22"/>
  <c r="AE31" i="22"/>
  <c r="AF31" i="22"/>
  <c r="AG31" i="22"/>
  <c r="AH31" i="22"/>
  <c r="AI31" i="22"/>
  <c r="AJ31" i="22"/>
  <c r="AK31" i="22"/>
  <c r="AL31" i="22"/>
  <c r="AE32" i="22"/>
  <c r="AF32" i="22"/>
  <c r="AG32" i="22"/>
  <c r="AH32" i="22"/>
  <c r="AI32" i="22"/>
  <c r="AJ32" i="22"/>
  <c r="AK32" i="22"/>
  <c r="AL32" i="22"/>
  <c r="AE33" i="22"/>
  <c r="AF33" i="22"/>
  <c r="AG33" i="22"/>
  <c r="AH33" i="22"/>
  <c r="AI33" i="22"/>
  <c r="AJ33" i="22"/>
  <c r="AK33" i="22"/>
  <c r="AL33" i="22"/>
  <c r="AE34" i="22"/>
  <c r="AF34" i="22"/>
  <c r="AG34" i="22"/>
  <c r="AH34" i="22"/>
  <c r="AI34" i="22"/>
  <c r="AJ34" i="22"/>
  <c r="AK34" i="22"/>
  <c r="AL34" i="22"/>
  <c r="AD24" i="22"/>
  <c r="AD25" i="22"/>
  <c r="AD26" i="22"/>
  <c r="AD27" i="22"/>
  <c r="AD28" i="22"/>
  <c r="AD29" i="22"/>
  <c r="AD30" i="22"/>
  <c r="AD31" i="22"/>
  <c r="AD32" i="22"/>
  <c r="AD33" i="22"/>
  <c r="AD34" i="22"/>
  <c r="AD23" i="22"/>
  <c r="T24" i="22"/>
  <c r="U24" i="22"/>
  <c r="V24" i="22"/>
  <c r="W24" i="22"/>
  <c r="X24" i="22"/>
  <c r="Y24" i="22"/>
  <c r="Z24" i="22"/>
  <c r="AA24" i="22"/>
  <c r="AB24" i="22"/>
  <c r="T25" i="22"/>
  <c r="U25" i="22"/>
  <c r="V25" i="22"/>
  <c r="W25" i="22"/>
  <c r="X25" i="22"/>
  <c r="Y25" i="22"/>
  <c r="Z25" i="22"/>
  <c r="AA25" i="22"/>
  <c r="AB25" i="22"/>
  <c r="T26" i="22"/>
  <c r="U26" i="22"/>
  <c r="V26" i="22"/>
  <c r="W26" i="22"/>
  <c r="X26" i="22"/>
  <c r="Y26" i="22"/>
  <c r="Z26" i="22"/>
  <c r="AA26" i="22"/>
  <c r="AB26" i="22"/>
  <c r="T27" i="22"/>
  <c r="U27" i="22"/>
  <c r="V27" i="22"/>
  <c r="W27" i="22"/>
  <c r="X27" i="22"/>
  <c r="Y27" i="22"/>
  <c r="Z27" i="22"/>
  <c r="AA27" i="22"/>
  <c r="AB27" i="22"/>
  <c r="T28" i="22"/>
  <c r="U28" i="22"/>
  <c r="V28" i="22"/>
  <c r="W28" i="22"/>
  <c r="X28" i="22"/>
  <c r="Y28" i="22"/>
  <c r="Z28" i="22"/>
  <c r="AA28" i="22"/>
  <c r="AB28" i="22"/>
  <c r="T29" i="22"/>
  <c r="U29" i="22"/>
  <c r="V29" i="22"/>
  <c r="W29" i="22"/>
  <c r="X29" i="22"/>
  <c r="Y29" i="22"/>
  <c r="Z29" i="22"/>
  <c r="AA29" i="22"/>
  <c r="AB29" i="22"/>
  <c r="T30" i="22"/>
  <c r="U30" i="22"/>
  <c r="V30" i="22"/>
  <c r="W30" i="22"/>
  <c r="X30" i="22"/>
  <c r="Y30" i="22"/>
  <c r="Z30" i="22"/>
  <c r="AA30" i="22"/>
  <c r="AB30" i="22"/>
  <c r="T31" i="22"/>
  <c r="U31" i="22"/>
  <c r="V31" i="22"/>
  <c r="W31" i="22"/>
  <c r="X31" i="22"/>
  <c r="Y31" i="22"/>
  <c r="Z31" i="22"/>
  <c r="AA31" i="22"/>
  <c r="AB31" i="22"/>
  <c r="T32" i="22"/>
  <c r="U32" i="22"/>
  <c r="V32" i="22"/>
  <c r="W32" i="22"/>
  <c r="X32" i="22"/>
  <c r="Y32" i="22"/>
  <c r="Z32" i="22"/>
  <c r="AA32" i="22"/>
  <c r="AB32" i="22"/>
  <c r="T33" i="22"/>
  <c r="U33" i="22"/>
  <c r="V33" i="22"/>
  <c r="W33" i="22"/>
  <c r="X33" i="22"/>
  <c r="Y33" i="22"/>
  <c r="Z33" i="22"/>
  <c r="AA33" i="22"/>
  <c r="AB33" i="22"/>
  <c r="T34" i="22"/>
  <c r="U34" i="22"/>
  <c r="V34" i="22"/>
  <c r="W34" i="22"/>
  <c r="X34" i="22"/>
  <c r="Y34" i="22"/>
  <c r="Z34" i="22"/>
  <c r="AA34" i="22"/>
  <c r="AB34" i="22"/>
  <c r="U23" i="22"/>
  <c r="V23" i="22"/>
  <c r="W23" i="22"/>
  <c r="X23" i="22"/>
  <c r="Y23" i="22"/>
  <c r="Z23" i="22"/>
  <c r="AA23" i="22"/>
  <c r="AB23" i="22"/>
  <c r="T23" i="22"/>
  <c r="AM24" i="22"/>
  <c r="AM25" i="22"/>
  <c r="AM26" i="22"/>
  <c r="AM27" i="22"/>
  <c r="AM28" i="22"/>
  <c r="AM29" i="22"/>
  <c r="AM30" i="22"/>
  <c r="AM31" i="22"/>
  <c r="AM32" i="22"/>
  <c r="AM33" i="22"/>
  <c r="AM34" i="22"/>
  <c r="AM23" i="22"/>
  <c r="AC24" i="22"/>
  <c r="AC25" i="22"/>
  <c r="AC26" i="22"/>
  <c r="AC27" i="22"/>
  <c r="AC28" i="22"/>
  <c r="AC29" i="22"/>
  <c r="AC30" i="22"/>
  <c r="AC31" i="22"/>
  <c r="AC32" i="22"/>
  <c r="AC33" i="22"/>
  <c r="AC34" i="22"/>
  <c r="AC23" i="22"/>
  <c r="O25" i="22"/>
  <c r="P24" i="22"/>
  <c r="O24" i="22"/>
  <c r="Q24" i="22"/>
  <c r="R24" i="22"/>
  <c r="P25" i="22"/>
  <c r="Q25" i="22"/>
  <c r="R25" i="22"/>
  <c r="O26" i="22"/>
  <c r="P26" i="22"/>
  <c r="Q26" i="22"/>
  <c r="R26" i="22"/>
  <c r="O27" i="22"/>
  <c r="P27" i="22"/>
  <c r="Q27" i="22"/>
  <c r="R27" i="22"/>
  <c r="O28" i="22"/>
  <c r="P28" i="22"/>
  <c r="Q28" i="22"/>
  <c r="R28" i="22"/>
  <c r="O29" i="22"/>
  <c r="P29" i="22"/>
  <c r="Q29" i="22"/>
  <c r="R29" i="22"/>
  <c r="O30" i="22"/>
  <c r="P30" i="22"/>
  <c r="Q30" i="22"/>
  <c r="R30" i="22"/>
  <c r="O31" i="22"/>
  <c r="P31" i="22"/>
  <c r="Q31" i="22"/>
  <c r="R31" i="22"/>
  <c r="O32" i="22"/>
  <c r="P32" i="22"/>
  <c r="Q32" i="22"/>
  <c r="R32" i="22"/>
  <c r="O33" i="22"/>
  <c r="P33" i="22"/>
  <c r="Q33" i="22"/>
  <c r="R33" i="22"/>
  <c r="O34" i="22"/>
  <c r="P34" i="22"/>
  <c r="Q34" i="22"/>
  <c r="R34" i="22"/>
  <c r="P23" i="22"/>
  <c r="Q23" i="22"/>
  <c r="R23" i="22"/>
  <c r="O23" i="22"/>
  <c r="M23" i="22"/>
  <c r="D23" i="22"/>
  <c r="E23" i="22"/>
  <c r="F23" i="22"/>
  <c r="G23" i="22"/>
  <c r="H23" i="22"/>
  <c r="I23" i="22"/>
  <c r="J23" i="22"/>
  <c r="K23" i="22"/>
  <c r="L23" i="22"/>
  <c r="D24" i="22"/>
  <c r="E24" i="22"/>
  <c r="F24" i="22"/>
  <c r="G24" i="22"/>
  <c r="H24" i="22"/>
  <c r="I24" i="22"/>
  <c r="J24" i="22"/>
  <c r="K24" i="22"/>
  <c r="L24" i="22"/>
  <c r="M24" i="22"/>
  <c r="D25" i="22"/>
  <c r="E25" i="22"/>
  <c r="F25" i="22"/>
  <c r="G25" i="22"/>
  <c r="H25" i="22"/>
  <c r="I25" i="22"/>
  <c r="J25" i="22"/>
  <c r="K25" i="22"/>
  <c r="L25" i="22"/>
  <c r="M25" i="22"/>
  <c r="C23" i="22"/>
  <c r="C24" i="22"/>
  <c r="O35" i="22"/>
  <c r="B23" i="22"/>
  <c r="N23" i="22"/>
  <c r="B91" i="22"/>
  <c r="N91" i="22"/>
  <c r="C40" i="22"/>
  <c r="C57" i="22"/>
  <c r="B24" i="22"/>
  <c r="N24" i="22"/>
  <c r="C41" i="22"/>
  <c r="C58" i="22"/>
  <c r="C75" i="22"/>
  <c r="B25" i="22"/>
  <c r="N25" i="22"/>
  <c r="C25" i="22"/>
  <c r="C42" i="22"/>
  <c r="C59" i="22"/>
  <c r="C76" i="22"/>
  <c r="B26" i="22"/>
  <c r="N26" i="22"/>
  <c r="C26" i="22"/>
  <c r="C43" i="22"/>
  <c r="C60" i="22"/>
  <c r="C77" i="22"/>
  <c r="B27" i="22"/>
  <c r="N27" i="22"/>
  <c r="C27" i="22"/>
  <c r="C44" i="22"/>
  <c r="C61" i="22"/>
  <c r="C78" i="22"/>
  <c r="B28" i="22"/>
  <c r="N28" i="22"/>
  <c r="C28" i="22"/>
  <c r="C45" i="22"/>
  <c r="C62" i="22"/>
  <c r="C79" i="22"/>
  <c r="B29" i="22"/>
  <c r="N29" i="22"/>
  <c r="C29" i="22"/>
  <c r="C46" i="22"/>
  <c r="C63" i="22"/>
  <c r="C80" i="22"/>
  <c r="B30" i="22"/>
  <c r="N30" i="22"/>
  <c r="C30" i="22"/>
  <c r="C47" i="22"/>
  <c r="C64" i="22"/>
  <c r="C81" i="22"/>
  <c r="B31" i="22"/>
  <c r="N31" i="22"/>
  <c r="C31" i="22"/>
  <c r="C48" i="22"/>
  <c r="C65" i="22"/>
  <c r="C82" i="22"/>
  <c r="B32" i="22"/>
  <c r="N32" i="22"/>
  <c r="C32" i="22"/>
  <c r="C49" i="22"/>
  <c r="C66" i="22"/>
  <c r="C83" i="22"/>
  <c r="B33" i="22"/>
  <c r="N33" i="22"/>
  <c r="C33" i="22"/>
  <c r="C50" i="22"/>
  <c r="C67" i="22"/>
  <c r="C84" i="22"/>
  <c r="B34" i="22"/>
  <c r="N34" i="22"/>
  <c r="C34" i="22"/>
  <c r="C51" i="22"/>
  <c r="C68" i="22"/>
  <c r="C85" i="22"/>
  <c r="C86" i="22"/>
  <c r="D91" i="22"/>
  <c r="B18" i="21"/>
  <c r="D57" i="22"/>
  <c r="AO3" i="21"/>
  <c r="D40" i="22"/>
  <c r="D74" i="22"/>
  <c r="B13" i="21"/>
  <c r="B19" i="21"/>
  <c r="D58" i="22"/>
  <c r="AO4" i="21"/>
  <c r="D41" i="22"/>
  <c r="D75" i="22"/>
  <c r="B14" i="21"/>
  <c r="B20" i="21"/>
  <c r="D59" i="22"/>
  <c r="AO5" i="21"/>
  <c r="D42" i="22"/>
  <c r="D76" i="22"/>
  <c r="B15" i="21"/>
  <c r="B21" i="21"/>
  <c r="D60" i="22"/>
  <c r="D26" i="22"/>
  <c r="AO6" i="21"/>
  <c r="D43" i="22"/>
  <c r="D77" i="22"/>
  <c r="B22" i="21"/>
  <c r="D61" i="22"/>
  <c r="D27" i="22"/>
  <c r="AO7" i="21"/>
  <c r="D44" i="22"/>
  <c r="D78" i="22"/>
  <c r="B23" i="21"/>
  <c r="D62" i="22"/>
  <c r="D28" i="22"/>
  <c r="AO8" i="21"/>
  <c r="D45" i="22"/>
  <c r="D79" i="22"/>
  <c r="B24" i="21"/>
  <c r="D63" i="22"/>
  <c r="D29" i="22"/>
  <c r="AO9" i="21"/>
  <c r="D46" i="22"/>
  <c r="D80" i="22"/>
  <c r="B25" i="21"/>
  <c r="D64" i="22"/>
  <c r="D30" i="22"/>
  <c r="AO10" i="21"/>
  <c r="D47" i="22"/>
  <c r="D81" i="22"/>
  <c r="B26" i="21"/>
  <c r="D65" i="22"/>
  <c r="D31" i="22"/>
  <c r="AO11" i="21"/>
  <c r="D48" i="22"/>
  <c r="D82" i="22"/>
  <c r="B27" i="21"/>
  <c r="D66" i="22"/>
  <c r="D32" i="22"/>
  <c r="AO12" i="21"/>
  <c r="D49" i="22"/>
  <c r="D83" i="22"/>
  <c r="B28" i="21"/>
  <c r="D67" i="22"/>
  <c r="D33" i="22"/>
  <c r="AO13" i="21"/>
  <c r="D50" i="22"/>
  <c r="D84" i="22"/>
  <c r="B29" i="21"/>
  <c r="D68" i="22"/>
  <c r="D34" i="22"/>
  <c r="AO14" i="21"/>
  <c r="D51" i="22"/>
  <c r="D85" i="22"/>
  <c r="D86" i="22"/>
  <c r="D96" i="22"/>
  <c r="E91" i="22"/>
  <c r="E57" i="22"/>
  <c r="E40" i="22"/>
  <c r="E74" i="22"/>
  <c r="E58" i="22"/>
  <c r="E41" i="22"/>
  <c r="E75" i="22"/>
  <c r="E59" i="22"/>
  <c r="E42" i="22"/>
  <c r="E76" i="22"/>
  <c r="E60" i="22"/>
  <c r="E26" i="22"/>
  <c r="E43" i="22"/>
  <c r="E77" i="22"/>
  <c r="E61" i="22"/>
  <c r="E27" i="22"/>
  <c r="E44" i="22"/>
  <c r="E78" i="22"/>
  <c r="E62" i="22"/>
  <c r="E28" i="22"/>
  <c r="E45" i="22"/>
  <c r="E79" i="22"/>
  <c r="E63" i="22"/>
  <c r="E29" i="22"/>
  <c r="E46" i="22"/>
  <c r="E80" i="22"/>
  <c r="E64" i="22"/>
  <c r="E30" i="22"/>
  <c r="E47" i="22"/>
  <c r="E81" i="22"/>
  <c r="E65" i="22"/>
  <c r="E31" i="22"/>
  <c r="E48" i="22"/>
  <c r="E82" i="22"/>
  <c r="E66" i="22"/>
  <c r="E32" i="22"/>
  <c r="E49" i="22"/>
  <c r="E83" i="22"/>
  <c r="E67" i="22"/>
  <c r="E33" i="22"/>
  <c r="E50" i="22"/>
  <c r="E84" i="22"/>
  <c r="E68" i="22"/>
  <c r="E34" i="22"/>
  <c r="E51" i="22"/>
  <c r="E85" i="22"/>
  <c r="E86" i="22"/>
  <c r="E96" i="22"/>
  <c r="F91" i="22"/>
  <c r="F57" i="22"/>
  <c r="F40" i="22"/>
  <c r="F74" i="22"/>
  <c r="F58" i="22"/>
  <c r="F41" i="22"/>
  <c r="F75" i="22"/>
  <c r="F59" i="22"/>
  <c r="F42" i="22"/>
  <c r="F76" i="22"/>
  <c r="F60" i="22"/>
  <c r="F26" i="22"/>
  <c r="F43" i="22"/>
  <c r="F77" i="22"/>
  <c r="F61" i="22"/>
  <c r="F27" i="22"/>
  <c r="F44" i="22"/>
  <c r="F78" i="22"/>
  <c r="F62" i="22"/>
  <c r="F28" i="22"/>
  <c r="F45" i="22"/>
  <c r="F79" i="22"/>
  <c r="F63" i="22"/>
  <c r="F29" i="22"/>
  <c r="F46" i="22"/>
  <c r="F80" i="22"/>
  <c r="F64" i="22"/>
  <c r="F30" i="22"/>
  <c r="F47" i="22"/>
  <c r="F81" i="22"/>
  <c r="F65" i="22"/>
  <c r="F31" i="22"/>
  <c r="F48" i="22"/>
  <c r="F82" i="22"/>
  <c r="F66" i="22"/>
  <c r="F32" i="22"/>
  <c r="F49" i="22"/>
  <c r="F83" i="22"/>
  <c r="F67" i="22"/>
  <c r="F33" i="22"/>
  <c r="F50" i="22"/>
  <c r="F84" i="22"/>
  <c r="F68" i="22"/>
  <c r="F34" i="22"/>
  <c r="F51" i="22"/>
  <c r="F85" i="22"/>
  <c r="F86" i="22"/>
  <c r="F96" i="22"/>
  <c r="G91" i="22"/>
  <c r="G57" i="22"/>
  <c r="G40" i="22"/>
  <c r="G74" i="22"/>
  <c r="G58" i="22"/>
  <c r="G41" i="22"/>
  <c r="G75" i="22"/>
  <c r="G59" i="22"/>
  <c r="G42" i="22"/>
  <c r="G76" i="22"/>
  <c r="G60" i="22"/>
  <c r="G26" i="22"/>
  <c r="G43" i="22"/>
  <c r="G77" i="22"/>
  <c r="G61" i="22"/>
  <c r="G27" i="22"/>
  <c r="G44" i="22"/>
  <c r="G78" i="22"/>
  <c r="G62" i="22"/>
  <c r="G28" i="22"/>
  <c r="G45" i="22"/>
  <c r="G79" i="22"/>
  <c r="G63" i="22"/>
  <c r="G29" i="22"/>
  <c r="G46" i="22"/>
  <c r="G80" i="22"/>
  <c r="G64" i="22"/>
  <c r="G30" i="22"/>
  <c r="G47" i="22"/>
  <c r="G81" i="22"/>
  <c r="G65" i="22"/>
  <c r="G31" i="22"/>
  <c r="G48" i="22"/>
  <c r="G82" i="22"/>
  <c r="G66" i="22"/>
  <c r="G32" i="22"/>
  <c r="G49" i="22"/>
  <c r="G83" i="22"/>
  <c r="G67" i="22"/>
  <c r="G33" i="22"/>
  <c r="G50" i="22"/>
  <c r="G84" i="22"/>
  <c r="G68" i="22"/>
  <c r="G34" i="22"/>
  <c r="G51" i="22"/>
  <c r="G85" i="22"/>
  <c r="G86" i="22"/>
  <c r="G96" i="22"/>
  <c r="H91" i="22"/>
  <c r="C18" i="21"/>
  <c r="H57" i="22"/>
  <c r="H40" i="22"/>
  <c r="H74" i="22"/>
  <c r="C13" i="21"/>
  <c r="C19" i="21"/>
  <c r="H58" i="22"/>
  <c r="H41" i="22"/>
  <c r="H75" i="22"/>
  <c r="C14" i="21"/>
  <c r="C20" i="21"/>
  <c r="H59" i="22"/>
  <c r="H42" i="22"/>
  <c r="H76" i="22"/>
  <c r="C10" i="21"/>
  <c r="C15" i="21"/>
  <c r="C21" i="21"/>
  <c r="H60" i="22"/>
  <c r="H26" i="22"/>
  <c r="H43" i="22"/>
  <c r="H77" i="22"/>
  <c r="C22" i="21"/>
  <c r="H61" i="22"/>
  <c r="H27" i="22"/>
  <c r="H44" i="22"/>
  <c r="H78" i="22"/>
  <c r="C23" i="21"/>
  <c r="H62" i="22"/>
  <c r="H28" i="22"/>
  <c r="H45" i="22"/>
  <c r="H79" i="22"/>
  <c r="C24" i="21"/>
  <c r="H63" i="22"/>
  <c r="H29" i="22"/>
  <c r="H46" i="22"/>
  <c r="H80" i="22"/>
  <c r="C25" i="21"/>
  <c r="H64" i="22"/>
  <c r="H30" i="22"/>
  <c r="H47" i="22"/>
  <c r="H81" i="22"/>
  <c r="C26" i="21"/>
  <c r="H65" i="22"/>
  <c r="H31" i="22"/>
  <c r="H48" i="22"/>
  <c r="H82" i="22"/>
  <c r="C27" i="21"/>
  <c r="H66" i="22"/>
  <c r="H32" i="22"/>
  <c r="H49" i="22"/>
  <c r="H83" i="22"/>
  <c r="C28" i="21"/>
  <c r="H67" i="22"/>
  <c r="H33" i="22"/>
  <c r="H50" i="22"/>
  <c r="H84" i="22"/>
  <c r="C29" i="21"/>
  <c r="H68" i="22"/>
  <c r="H34" i="22"/>
  <c r="H51" i="22"/>
  <c r="H85" i="22"/>
  <c r="H86" i="22"/>
  <c r="H96" i="22"/>
  <c r="I91" i="22"/>
  <c r="D18" i="21"/>
  <c r="I57" i="22"/>
  <c r="I40" i="22"/>
  <c r="I74" i="22"/>
  <c r="D13" i="21"/>
  <c r="D19" i="21"/>
  <c r="I58" i="22"/>
  <c r="I41" i="22"/>
  <c r="I75" i="22"/>
  <c r="D14" i="21"/>
  <c r="D20" i="21"/>
  <c r="I59" i="22"/>
  <c r="I42" i="22"/>
  <c r="I76" i="22"/>
  <c r="D10" i="21"/>
  <c r="D15" i="21"/>
  <c r="D21" i="21"/>
  <c r="I60" i="22"/>
  <c r="I26" i="22"/>
  <c r="I43" i="22"/>
  <c r="I77" i="22"/>
  <c r="D22" i="21"/>
  <c r="I61" i="22"/>
  <c r="I27" i="22"/>
  <c r="I44" i="22"/>
  <c r="I78" i="22"/>
  <c r="D23" i="21"/>
  <c r="I62" i="22"/>
  <c r="I28" i="22"/>
  <c r="I45" i="22"/>
  <c r="I79" i="22"/>
  <c r="D24" i="21"/>
  <c r="I63" i="22"/>
  <c r="I29" i="22"/>
  <c r="I46" i="22"/>
  <c r="I80" i="22"/>
  <c r="D25" i="21"/>
  <c r="I64" i="22"/>
  <c r="I30" i="22"/>
  <c r="I47" i="22"/>
  <c r="I81" i="22"/>
  <c r="D26" i="21"/>
  <c r="I65" i="22"/>
  <c r="I31" i="22"/>
  <c r="I48" i="22"/>
  <c r="I82" i="22"/>
  <c r="D27" i="21"/>
  <c r="I66" i="22"/>
  <c r="I32" i="22"/>
  <c r="I49" i="22"/>
  <c r="I83" i="22"/>
  <c r="D28" i="21"/>
  <c r="I67" i="22"/>
  <c r="I33" i="22"/>
  <c r="I50" i="22"/>
  <c r="I84" i="22"/>
  <c r="D29" i="21"/>
  <c r="I68" i="22"/>
  <c r="I34" i="22"/>
  <c r="I51" i="22"/>
  <c r="I85" i="22"/>
  <c r="I86" i="22"/>
  <c r="I96" i="22"/>
  <c r="J91" i="22"/>
  <c r="E18" i="21"/>
  <c r="J57" i="22"/>
  <c r="J40" i="22"/>
  <c r="J74" i="22"/>
  <c r="E13" i="21"/>
  <c r="E19" i="21"/>
  <c r="J58" i="22"/>
  <c r="J41" i="22"/>
  <c r="J75" i="22"/>
  <c r="E14" i="21"/>
  <c r="E20" i="21"/>
  <c r="J59" i="22"/>
  <c r="J42" i="22"/>
  <c r="J76" i="22"/>
  <c r="E10" i="21"/>
  <c r="E15" i="21"/>
  <c r="E21" i="21"/>
  <c r="J60" i="22"/>
  <c r="J26" i="22"/>
  <c r="J43" i="22"/>
  <c r="J77" i="22"/>
  <c r="E22" i="21"/>
  <c r="J61" i="22"/>
  <c r="J27" i="22"/>
  <c r="J44" i="22"/>
  <c r="J78" i="22"/>
  <c r="E23" i="21"/>
  <c r="J62" i="22"/>
  <c r="J28" i="22"/>
  <c r="J45" i="22"/>
  <c r="J79" i="22"/>
  <c r="E24" i="21"/>
  <c r="J63" i="22"/>
  <c r="J29" i="22"/>
  <c r="J46" i="22"/>
  <c r="J80" i="22"/>
  <c r="E25" i="21"/>
  <c r="J64" i="22"/>
  <c r="J30" i="22"/>
  <c r="J47" i="22"/>
  <c r="J81" i="22"/>
  <c r="E26" i="21"/>
  <c r="J65" i="22"/>
  <c r="J31" i="22"/>
  <c r="J48" i="22"/>
  <c r="J82" i="22"/>
  <c r="E27" i="21"/>
  <c r="J66" i="22"/>
  <c r="J32" i="22"/>
  <c r="J49" i="22"/>
  <c r="J83" i="22"/>
  <c r="E28" i="21"/>
  <c r="J67" i="22"/>
  <c r="J33" i="22"/>
  <c r="J50" i="22"/>
  <c r="J84" i="22"/>
  <c r="E29" i="21"/>
  <c r="J68" i="22"/>
  <c r="J34" i="22"/>
  <c r="J51" i="22"/>
  <c r="J85" i="22"/>
  <c r="J86" i="22"/>
  <c r="J96" i="22"/>
  <c r="K91" i="22"/>
  <c r="F18" i="21"/>
  <c r="K57" i="22"/>
  <c r="K40" i="22"/>
  <c r="K74" i="22"/>
  <c r="F8" i="21"/>
  <c r="F13" i="21"/>
  <c r="F19" i="21"/>
  <c r="K58" i="22"/>
  <c r="K41" i="22"/>
  <c r="K75" i="22"/>
  <c r="F9" i="21"/>
  <c r="F14" i="21"/>
  <c r="F20" i="21"/>
  <c r="K59" i="22"/>
  <c r="K42" i="22"/>
  <c r="K76" i="22"/>
  <c r="F10" i="21"/>
  <c r="F15" i="21"/>
  <c r="F21" i="21"/>
  <c r="K60" i="22"/>
  <c r="K26" i="22"/>
  <c r="K43" i="22"/>
  <c r="K77" i="22"/>
  <c r="F22" i="21"/>
  <c r="K61" i="22"/>
  <c r="K27" i="22"/>
  <c r="K44" i="22"/>
  <c r="K78" i="22"/>
  <c r="F23" i="21"/>
  <c r="K62" i="22"/>
  <c r="K28" i="22"/>
  <c r="K45" i="22"/>
  <c r="K79" i="22"/>
  <c r="F24" i="21"/>
  <c r="K63" i="22"/>
  <c r="K29" i="22"/>
  <c r="K46" i="22"/>
  <c r="K80" i="22"/>
  <c r="F25" i="21"/>
  <c r="K64" i="22"/>
  <c r="K30" i="22"/>
  <c r="K47" i="22"/>
  <c r="K81" i="22"/>
  <c r="F26" i="21"/>
  <c r="K65" i="22"/>
  <c r="K31" i="22"/>
  <c r="K48" i="22"/>
  <c r="K82" i="22"/>
  <c r="F27" i="21"/>
  <c r="K66" i="22"/>
  <c r="K32" i="22"/>
  <c r="K49" i="22"/>
  <c r="K83" i="22"/>
  <c r="F28" i="21"/>
  <c r="K67" i="22"/>
  <c r="K33" i="22"/>
  <c r="K50" i="22"/>
  <c r="K84" i="22"/>
  <c r="F29" i="21"/>
  <c r="K68" i="22"/>
  <c r="K34" i="22"/>
  <c r="K51" i="22"/>
  <c r="K85" i="22"/>
  <c r="K86" i="22"/>
  <c r="K96" i="22"/>
  <c r="L91" i="22"/>
  <c r="G18" i="21"/>
  <c r="L57" i="22"/>
  <c r="L40" i="22"/>
  <c r="L74" i="22"/>
  <c r="G8" i="21"/>
  <c r="G13" i="21"/>
  <c r="G19" i="21"/>
  <c r="L58" i="22"/>
  <c r="L41" i="22"/>
  <c r="L75" i="22"/>
  <c r="G9" i="21"/>
  <c r="G14" i="21"/>
  <c r="G20" i="21"/>
  <c r="L59" i="22"/>
  <c r="L42" i="22"/>
  <c r="L76" i="22"/>
  <c r="G10" i="21"/>
  <c r="G15" i="21"/>
  <c r="G21" i="21"/>
  <c r="L60" i="22"/>
  <c r="L26" i="22"/>
  <c r="L43" i="22"/>
  <c r="L77" i="22"/>
  <c r="G22" i="21"/>
  <c r="L61" i="22"/>
  <c r="L27" i="22"/>
  <c r="L44" i="22"/>
  <c r="L78" i="22"/>
  <c r="G23" i="21"/>
  <c r="L62" i="22"/>
  <c r="L28" i="22"/>
  <c r="L45" i="22"/>
  <c r="L79" i="22"/>
  <c r="G24" i="21"/>
  <c r="L63" i="22"/>
  <c r="L29" i="22"/>
  <c r="L46" i="22"/>
  <c r="L80" i="22"/>
  <c r="G25" i="21"/>
  <c r="L64" i="22"/>
  <c r="L30" i="22"/>
  <c r="L47" i="22"/>
  <c r="L81" i="22"/>
  <c r="G26" i="21"/>
  <c r="L65" i="22"/>
  <c r="L31" i="22"/>
  <c r="L48" i="22"/>
  <c r="L82" i="22"/>
  <c r="G27" i="21"/>
  <c r="L66" i="22"/>
  <c r="L32" i="22"/>
  <c r="L49" i="22"/>
  <c r="L83" i="22"/>
  <c r="G28" i="21"/>
  <c r="L67" i="22"/>
  <c r="L33" i="22"/>
  <c r="L50" i="22"/>
  <c r="L84" i="22"/>
  <c r="G29" i="21"/>
  <c r="L68" i="22"/>
  <c r="L34" i="22"/>
  <c r="L51" i="22"/>
  <c r="L85" i="22"/>
  <c r="L86" i="22"/>
  <c r="L96" i="22"/>
  <c r="M91" i="22"/>
  <c r="H18" i="21"/>
  <c r="M57" i="22"/>
  <c r="M40" i="22"/>
  <c r="M74" i="22"/>
  <c r="H8" i="21"/>
  <c r="H13" i="21"/>
  <c r="H19" i="21"/>
  <c r="M58" i="22"/>
  <c r="M41" i="22"/>
  <c r="M75" i="22"/>
  <c r="H9" i="21"/>
  <c r="H14" i="21"/>
  <c r="H20" i="21"/>
  <c r="M59" i="22"/>
  <c r="M42" i="22"/>
  <c r="M76" i="22"/>
  <c r="H10" i="21"/>
  <c r="H15" i="21"/>
  <c r="H21" i="21"/>
  <c r="M60" i="22"/>
  <c r="M26" i="22"/>
  <c r="M43" i="22"/>
  <c r="M77" i="22"/>
  <c r="H22" i="21"/>
  <c r="M61" i="22"/>
  <c r="M27" i="22"/>
  <c r="M44" i="22"/>
  <c r="M78" i="22"/>
  <c r="H23" i="21"/>
  <c r="M62" i="22"/>
  <c r="M28" i="22"/>
  <c r="M45" i="22"/>
  <c r="M79" i="22"/>
  <c r="H24" i="21"/>
  <c r="M63" i="22"/>
  <c r="M29" i="22"/>
  <c r="M46" i="22"/>
  <c r="M80" i="22"/>
  <c r="H25" i="21"/>
  <c r="M64" i="22"/>
  <c r="M30" i="22"/>
  <c r="M47" i="22"/>
  <c r="M81" i="22"/>
  <c r="H26" i="21"/>
  <c r="M65" i="22"/>
  <c r="M31" i="22"/>
  <c r="M48" i="22"/>
  <c r="M82" i="22"/>
  <c r="H27" i="21"/>
  <c r="M66" i="22"/>
  <c r="M32" i="22"/>
  <c r="M49" i="22"/>
  <c r="M83" i="22"/>
  <c r="H28" i="21"/>
  <c r="M67" i="22"/>
  <c r="M33" i="22"/>
  <c r="M50" i="22"/>
  <c r="M84" i="22"/>
  <c r="H29" i="21"/>
  <c r="M68" i="22"/>
  <c r="M34" i="22"/>
  <c r="M51" i="22"/>
  <c r="M85" i="22"/>
  <c r="M86" i="22"/>
  <c r="M96" i="22"/>
  <c r="I18" i="21"/>
  <c r="N57" i="22"/>
  <c r="N40" i="22"/>
  <c r="N74" i="22"/>
  <c r="I8" i="21"/>
  <c r="I13" i="21"/>
  <c r="I19" i="21"/>
  <c r="N58" i="22"/>
  <c r="N41" i="22"/>
  <c r="N75" i="22"/>
  <c r="I9" i="21"/>
  <c r="I14" i="21"/>
  <c r="I20" i="21"/>
  <c r="N59" i="22"/>
  <c r="N42" i="22"/>
  <c r="N76" i="22"/>
  <c r="I10" i="21"/>
  <c r="I15" i="21"/>
  <c r="I21" i="21"/>
  <c r="N60" i="22"/>
  <c r="N43" i="22"/>
  <c r="N77" i="22"/>
  <c r="I22" i="21"/>
  <c r="N61" i="22"/>
  <c r="N44" i="22"/>
  <c r="N78" i="22"/>
  <c r="I23" i="21"/>
  <c r="N62" i="22"/>
  <c r="N45" i="22"/>
  <c r="N79" i="22"/>
  <c r="I24" i="21"/>
  <c r="N63" i="22"/>
  <c r="N46" i="22"/>
  <c r="N80" i="22"/>
  <c r="I25" i="21"/>
  <c r="N64" i="22"/>
  <c r="N47" i="22"/>
  <c r="N81" i="22"/>
  <c r="I26" i="21"/>
  <c r="N65" i="22"/>
  <c r="N48" i="22"/>
  <c r="N82" i="22"/>
  <c r="I27" i="21"/>
  <c r="N66" i="22"/>
  <c r="N49" i="22"/>
  <c r="N83" i="22"/>
  <c r="I28" i="21"/>
  <c r="N67" i="22"/>
  <c r="N50" i="22"/>
  <c r="N84" i="22"/>
  <c r="I29" i="21"/>
  <c r="N68" i="22"/>
  <c r="N51" i="22"/>
  <c r="N85" i="22"/>
  <c r="N86" i="22"/>
  <c r="N96" i="22"/>
  <c r="J18" i="21"/>
  <c r="O57" i="22"/>
  <c r="O40" i="22"/>
  <c r="O74" i="22"/>
  <c r="J8" i="21"/>
  <c r="J13" i="21"/>
  <c r="J19" i="21"/>
  <c r="O58" i="22"/>
  <c r="O41" i="22"/>
  <c r="O75" i="22"/>
  <c r="J9" i="21"/>
  <c r="J14" i="21"/>
  <c r="J20" i="21"/>
  <c r="O59" i="22"/>
  <c r="O42" i="22"/>
  <c r="O76" i="22"/>
  <c r="J10" i="21"/>
  <c r="J15" i="21"/>
  <c r="J21" i="21"/>
  <c r="O60" i="22"/>
  <c r="O43" i="22"/>
  <c r="O77" i="22"/>
  <c r="J22" i="21"/>
  <c r="O61" i="22"/>
  <c r="O44" i="22"/>
  <c r="O78" i="22"/>
  <c r="J23" i="21"/>
  <c r="O62" i="22"/>
  <c r="O45" i="22"/>
  <c r="O79" i="22"/>
  <c r="J24" i="21"/>
  <c r="O63" i="22"/>
  <c r="O46" i="22"/>
  <c r="O80" i="22"/>
  <c r="J25" i="21"/>
  <c r="O64" i="22"/>
  <c r="O47" i="22"/>
  <c r="O81" i="22"/>
  <c r="J26" i="21"/>
  <c r="O65" i="22"/>
  <c r="O48" i="22"/>
  <c r="O82" i="22"/>
  <c r="J27" i="21"/>
  <c r="O66" i="22"/>
  <c r="O49" i="22"/>
  <c r="O83" i="22"/>
  <c r="J28" i="21"/>
  <c r="O67" i="22"/>
  <c r="O50" i="22"/>
  <c r="O84" i="22"/>
  <c r="J29" i="21"/>
  <c r="O68" i="22"/>
  <c r="O51" i="22"/>
  <c r="O85" i="22"/>
  <c r="O86" i="22"/>
  <c r="K18" i="21"/>
  <c r="P57" i="22"/>
  <c r="P40" i="22"/>
  <c r="P74" i="22"/>
  <c r="K8" i="21"/>
  <c r="K13" i="21"/>
  <c r="K19" i="21"/>
  <c r="P58" i="22"/>
  <c r="P41" i="22"/>
  <c r="P75" i="22"/>
  <c r="K9" i="21"/>
  <c r="K14" i="21"/>
  <c r="K20" i="21"/>
  <c r="P59" i="22"/>
  <c r="P42" i="22"/>
  <c r="P76" i="22"/>
  <c r="K10" i="21"/>
  <c r="K15" i="21"/>
  <c r="K21" i="21"/>
  <c r="P60" i="22"/>
  <c r="P43" i="22"/>
  <c r="P77" i="22"/>
  <c r="K22" i="21"/>
  <c r="P61" i="22"/>
  <c r="P44" i="22"/>
  <c r="P78" i="22"/>
  <c r="K23" i="21"/>
  <c r="P62" i="22"/>
  <c r="P45" i="22"/>
  <c r="P79" i="22"/>
  <c r="K24" i="21"/>
  <c r="P63" i="22"/>
  <c r="P46" i="22"/>
  <c r="P80" i="22"/>
  <c r="K25" i="21"/>
  <c r="P64" i="22"/>
  <c r="P47" i="22"/>
  <c r="P81" i="22"/>
  <c r="K26" i="21"/>
  <c r="P65" i="22"/>
  <c r="P48" i="22"/>
  <c r="P82" i="22"/>
  <c r="K27" i="21"/>
  <c r="P66" i="22"/>
  <c r="P49" i="22"/>
  <c r="P83" i="22"/>
  <c r="K28" i="21"/>
  <c r="P67" i="22"/>
  <c r="P50" i="22"/>
  <c r="P84" i="22"/>
  <c r="K29" i="21"/>
  <c r="P68" i="22"/>
  <c r="P51" i="22"/>
  <c r="P85" i="22"/>
  <c r="P86" i="22"/>
  <c r="L18" i="21"/>
  <c r="Q57" i="22"/>
  <c r="Q40" i="22"/>
  <c r="Q74" i="22"/>
  <c r="L8" i="21"/>
  <c r="L13" i="21"/>
  <c r="L19" i="21"/>
  <c r="Q58" i="22"/>
  <c r="Q41" i="22"/>
  <c r="Q75" i="22"/>
  <c r="L9" i="21"/>
  <c r="L14" i="21"/>
  <c r="L20" i="21"/>
  <c r="Q59" i="22"/>
  <c r="Q42" i="22"/>
  <c r="Q76" i="22"/>
  <c r="L10" i="21"/>
  <c r="L15" i="21"/>
  <c r="L21" i="21"/>
  <c r="Q60" i="22"/>
  <c r="Q43" i="22"/>
  <c r="Q77" i="22"/>
  <c r="L22" i="21"/>
  <c r="Q61" i="22"/>
  <c r="Q44" i="22"/>
  <c r="Q78" i="22"/>
  <c r="L23" i="21"/>
  <c r="Q62" i="22"/>
  <c r="Q45" i="22"/>
  <c r="Q79" i="22"/>
  <c r="L24" i="21"/>
  <c r="Q63" i="22"/>
  <c r="Q46" i="22"/>
  <c r="Q80" i="22"/>
  <c r="L25" i="21"/>
  <c r="Q64" i="22"/>
  <c r="Q47" i="22"/>
  <c r="Q81" i="22"/>
  <c r="L26" i="21"/>
  <c r="Q65" i="22"/>
  <c r="Q48" i="22"/>
  <c r="Q82" i="22"/>
  <c r="L27" i="21"/>
  <c r="Q66" i="22"/>
  <c r="Q49" i="22"/>
  <c r="Q83" i="22"/>
  <c r="L28" i="21"/>
  <c r="Q67" i="22"/>
  <c r="Q50" i="22"/>
  <c r="Q84" i="22"/>
  <c r="L29" i="21"/>
  <c r="Q68" i="22"/>
  <c r="Q51" i="22"/>
  <c r="Q85" i="22"/>
  <c r="Q86" i="22"/>
  <c r="M18" i="21"/>
  <c r="R57" i="22"/>
  <c r="R40" i="22"/>
  <c r="R74" i="22"/>
  <c r="M8" i="21"/>
  <c r="M13" i="21"/>
  <c r="M19" i="21"/>
  <c r="R58" i="22"/>
  <c r="R41" i="22"/>
  <c r="R75" i="22"/>
  <c r="M9" i="21"/>
  <c r="M14" i="21"/>
  <c r="M20" i="21"/>
  <c r="R59" i="22"/>
  <c r="R42" i="22"/>
  <c r="R76" i="22"/>
  <c r="M10" i="21"/>
  <c r="M15" i="21"/>
  <c r="M21" i="21"/>
  <c r="R60" i="22"/>
  <c r="R43" i="22"/>
  <c r="R77" i="22"/>
  <c r="M22" i="21"/>
  <c r="R61" i="22"/>
  <c r="R44" i="22"/>
  <c r="R78" i="22"/>
  <c r="M23" i="21"/>
  <c r="R62" i="22"/>
  <c r="R45" i="22"/>
  <c r="R79" i="22"/>
  <c r="M24" i="21"/>
  <c r="R63" i="22"/>
  <c r="R46" i="22"/>
  <c r="R80" i="22"/>
  <c r="M25" i="21"/>
  <c r="R64" i="22"/>
  <c r="R47" i="22"/>
  <c r="R81" i="22"/>
  <c r="M26" i="21"/>
  <c r="R65" i="22"/>
  <c r="R48" i="22"/>
  <c r="R82" i="22"/>
  <c r="M27" i="21"/>
  <c r="R66" i="22"/>
  <c r="R49" i="22"/>
  <c r="R83" i="22"/>
  <c r="M28" i="21"/>
  <c r="R67" i="22"/>
  <c r="R50" i="22"/>
  <c r="R84" i="22"/>
  <c r="M29" i="21"/>
  <c r="R68" i="22"/>
  <c r="R51" i="22"/>
  <c r="R85" i="22"/>
  <c r="R86" i="22"/>
  <c r="N18" i="21"/>
  <c r="S57" i="22"/>
  <c r="S23" i="22"/>
  <c r="S40" i="22"/>
  <c r="S74" i="22"/>
  <c r="N8" i="21"/>
  <c r="N13" i="21"/>
  <c r="N19" i="21"/>
  <c r="S58" i="22"/>
  <c r="S24" i="22"/>
  <c r="S41" i="22"/>
  <c r="S75" i="22"/>
  <c r="N9" i="21"/>
  <c r="N14" i="21"/>
  <c r="N20" i="21"/>
  <c r="S59" i="22"/>
  <c r="S25" i="22"/>
  <c r="S42" i="22"/>
  <c r="S76" i="22"/>
  <c r="N10" i="21"/>
  <c r="N15" i="21"/>
  <c r="N21" i="21"/>
  <c r="S60" i="22"/>
  <c r="S26" i="22"/>
  <c r="S43" i="22"/>
  <c r="S77" i="22"/>
  <c r="N22" i="21"/>
  <c r="S61" i="22"/>
  <c r="S27" i="22"/>
  <c r="S44" i="22"/>
  <c r="S78" i="22"/>
  <c r="N23" i="21"/>
  <c r="S62" i="22"/>
  <c r="S28" i="22"/>
  <c r="S45" i="22"/>
  <c r="S79" i="22"/>
  <c r="N24" i="21"/>
  <c r="S63" i="22"/>
  <c r="S29" i="22"/>
  <c r="S46" i="22"/>
  <c r="S80" i="22"/>
  <c r="N25" i="21"/>
  <c r="S64" i="22"/>
  <c r="S30" i="22"/>
  <c r="S47" i="22"/>
  <c r="S81" i="22"/>
  <c r="N26" i="21"/>
  <c r="S65" i="22"/>
  <c r="S31" i="22"/>
  <c r="S48" i="22"/>
  <c r="S82" i="22"/>
  <c r="N27" i="21"/>
  <c r="S66" i="22"/>
  <c r="S32" i="22"/>
  <c r="S49" i="22"/>
  <c r="S83" i="22"/>
  <c r="N28" i="21"/>
  <c r="S67" i="22"/>
  <c r="S33" i="22"/>
  <c r="S50" i="22"/>
  <c r="S84" i="22"/>
  <c r="N29" i="21"/>
  <c r="S68" i="22"/>
  <c r="S34" i="22"/>
  <c r="S51" i="22"/>
  <c r="S85" i="22"/>
  <c r="S86" i="22"/>
  <c r="O18" i="21"/>
  <c r="T57" i="22"/>
  <c r="T40" i="22"/>
  <c r="T74" i="22"/>
  <c r="O8" i="21"/>
  <c r="O13" i="21"/>
  <c r="O19" i="21"/>
  <c r="T58" i="22"/>
  <c r="T41" i="22"/>
  <c r="T75" i="22"/>
  <c r="O9" i="21"/>
  <c r="O14" i="21"/>
  <c r="O20" i="21"/>
  <c r="T59" i="22"/>
  <c r="T42" i="22"/>
  <c r="T76" i="22"/>
  <c r="O10" i="21"/>
  <c r="O15" i="21"/>
  <c r="O21" i="21"/>
  <c r="T60" i="22"/>
  <c r="T43" i="22"/>
  <c r="T77" i="22"/>
  <c r="O22" i="21"/>
  <c r="T61" i="22"/>
  <c r="T44" i="22"/>
  <c r="T78" i="22"/>
  <c r="O23" i="21"/>
  <c r="T62" i="22"/>
  <c r="T45" i="22"/>
  <c r="T79" i="22"/>
  <c r="O24" i="21"/>
  <c r="T63" i="22"/>
  <c r="T46" i="22"/>
  <c r="T80" i="22"/>
  <c r="O25" i="21"/>
  <c r="T64" i="22"/>
  <c r="T47" i="22"/>
  <c r="T81" i="22"/>
  <c r="O26" i="21"/>
  <c r="T65" i="22"/>
  <c r="T48" i="22"/>
  <c r="T82" i="22"/>
  <c r="O27" i="21"/>
  <c r="T66" i="22"/>
  <c r="T49" i="22"/>
  <c r="T83" i="22"/>
  <c r="O28" i="21"/>
  <c r="T67" i="22"/>
  <c r="T50" i="22"/>
  <c r="T84" i="22"/>
  <c r="O29" i="21"/>
  <c r="T68" i="22"/>
  <c r="T51" i="22"/>
  <c r="T85" i="22"/>
  <c r="T86" i="22"/>
  <c r="T96" i="22"/>
  <c r="P18" i="21"/>
  <c r="U57" i="22"/>
  <c r="U40" i="22"/>
  <c r="U74" i="22"/>
  <c r="P8" i="21"/>
  <c r="P13" i="21"/>
  <c r="P19" i="21"/>
  <c r="U58" i="22"/>
  <c r="U41" i="22"/>
  <c r="U75" i="22"/>
  <c r="P9" i="21"/>
  <c r="P14" i="21"/>
  <c r="P20" i="21"/>
  <c r="U59" i="22"/>
  <c r="U42" i="22"/>
  <c r="U76" i="22"/>
  <c r="P10" i="21"/>
  <c r="P15" i="21"/>
  <c r="P21" i="21"/>
  <c r="U60" i="22"/>
  <c r="U43" i="22"/>
  <c r="U77" i="22"/>
  <c r="P22" i="21"/>
  <c r="U61" i="22"/>
  <c r="U44" i="22"/>
  <c r="U78" i="22"/>
  <c r="P23" i="21"/>
  <c r="U62" i="22"/>
  <c r="U45" i="22"/>
  <c r="U79" i="22"/>
  <c r="P24" i="21"/>
  <c r="U63" i="22"/>
  <c r="U46" i="22"/>
  <c r="U80" i="22"/>
  <c r="P25" i="21"/>
  <c r="U64" i="22"/>
  <c r="U47" i="22"/>
  <c r="U81" i="22"/>
  <c r="P26" i="21"/>
  <c r="U65" i="22"/>
  <c r="U48" i="22"/>
  <c r="U82" i="22"/>
  <c r="P27" i="21"/>
  <c r="U66" i="22"/>
  <c r="U49" i="22"/>
  <c r="U83" i="22"/>
  <c r="P28" i="21"/>
  <c r="U67" i="22"/>
  <c r="U50" i="22"/>
  <c r="U84" i="22"/>
  <c r="P29" i="21"/>
  <c r="U68" i="22"/>
  <c r="U51" i="22"/>
  <c r="U85" i="22"/>
  <c r="U86" i="22"/>
  <c r="U96" i="22"/>
  <c r="Q18" i="21"/>
  <c r="V57" i="22"/>
  <c r="V40" i="22"/>
  <c r="V74" i="22"/>
  <c r="Q8" i="21"/>
  <c r="Q13" i="21"/>
  <c r="Q19" i="21"/>
  <c r="V58" i="22"/>
  <c r="V41" i="22"/>
  <c r="V75" i="22"/>
  <c r="Q9" i="21"/>
  <c r="Q14" i="21"/>
  <c r="Q20" i="21"/>
  <c r="V59" i="22"/>
  <c r="V42" i="22"/>
  <c r="V76" i="22"/>
  <c r="Q10" i="21"/>
  <c r="Q15" i="21"/>
  <c r="Q21" i="21"/>
  <c r="V60" i="22"/>
  <c r="V43" i="22"/>
  <c r="V77" i="22"/>
  <c r="Q22" i="21"/>
  <c r="V61" i="22"/>
  <c r="V44" i="22"/>
  <c r="V78" i="22"/>
  <c r="Q23" i="21"/>
  <c r="V62" i="22"/>
  <c r="V45" i="22"/>
  <c r="V79" i="22"/>
  <c r="Q24" i="21"/>
  <c r="V63" i="22"/>
  <c r="V46" i="22"/>
  <c r="V80" i="22"/>
  <c r="Q25" i="21"/>
  <c r="V64" i="22"/>
  <c r="V47" i="22"/>
  <c r="V81" i="22"/>
  <c r="Q26" i="21"/>
  <c r="V65" i="22"/>
  <c r="V48" i="22"/>
  <c r="V82" i="22"/>
  <c r="Q27" i="21"/>
  <c r="V66" i="22"/>
  <c r="V49" i="22"/>
  <c r="V83" i="22"/>
  <c r="Q28" i="21"/>
  <c r="V67" i="22"/>
  <c r="V50" i="22"/>
  <c r="V84" i="22"/>
  <c r="Q29" i="21"/>
  <c r="V68" i="22"/>
  <c r="V51" i="22"/>
  <c r="V85" i="22"/>
  <c r="V86" i="22"/>
  <c r="V96" i="22"/>
  <c r="R18" i="21"/>
  <c r="W57" i="22"/>
  <c r="W40" i="22"/>
  <c r="W74" i="22"/>
  <c r="R8" i="21"/>
  <c r="R13" i="21"/>
  <c r="R19" i="21"/>
  <c r="W58" i="22"/>
  <c r="W41" i="22"/>
  <c r="W75" i="22"/>
  <c r="R9" i="21"/>
  <c r="R14" i="21"/>
  <c r="R20" i="21"/>
  <c r="W59" i="22"/>
  <c r="W42" i="22"/>
  <c r="W76" i="22"/>
  <c r="R10" i="21"/>
  <c r="R15" i="21"/>
  <c r="R21" i="21"/>
  <c r="W60" i="22"/>
  <c r="W43" i="22"/>
  <c r="W77" i="22"/>
  <c r="R22" i="21"/>
  <c r="W61" i="22"/>
  <c r="W44" i="22"/>
  <c r="W78" i="22"/>
  <c r="R23" i="21"/>
  <c r="W62" i="22"/>
  <c r="W45" i="22"/>
  <c r="W79" i="22"/>
  <c r="R24" i="21"/>
  <c r="W63" i="22"/>
  <c r="W46" i="22"/>
  <c r="W80" i="22"/>
  <c r="R25" i="21"/>
  <c r="W64" i="22"/>
  <c r="W47" i="22"/>
  <c r="W81" i="22"/>
  <c r="R26" i="21"/>
  <c r="W65" i="22"/>
  <c r="W48" i="22"/>
  <c r="W82" i="22"/>
  <c r="R27" i="21"/>
  <c r="W66" i="22"/>
  <c r="W49" i="22"/>
  <c r="W83" i="22"/>
  <c r="R28" i="21"/>
  <c r="W67" i="22"/>
  <c r="W50" i="22"/>
  <c r="W84" i="22"/>
  <c r="R29" i="21"/>
  <c r="W68" i="22"/>
  <c r="W51" i="22"/>
  <c r="W85" i="22"/>
  <c r="W86" i="22"/>
  <c r="W96" i="22"/>
  <c r="S18" i="21"/>
  <c r="X57" i="22"/>
  <c r="X40" i="22"/>
  <c r="X74" i="22"/>
  <c r="S8" i="21"/>
  <c r="S13" i="21"/>
  <c r="S19" i="21"/>
  <c r="X58" i="22"/>
  <c r="X41" i="22"/>
  <c r="X75" i="22"/>
  <c r="S9" i="21"/>
  <c r="S14" i="21"/>
  <c r="S20" i="21"/>
  <c r="X59" i="22"/>
  <c r="X42" i="22"/>
  <c r="X76" i="22"/>
  <c r="S10" i="21"/>
  <c r="S15" i="21"/>
  <c r="S21" i="21"/>
  <c r="X60" i="22"/>
  <c r="X43" i="22"/>
  <c r="X77" i="22"/>
  <c r="S22" i="21"/>
  <c r="X61" i="22"/>
  <c r="X44" i="22"/>
  <c r="X78" i="22"/>
  <c r="S23" i="21"/>
  <c r="X62" i="22"/>
  <c r="X45" i="22"/>
  <c r="X79" i="22"/>
  <c r="S24" i="21"/>
  <c r="X63" i="22"/>
  <c r="X46" i="22"/>
  <c r="X80" i="22"/>
  <c r="S25" i="21"/>
  <c r="X64" i="22"/>
  <c r="X47" i="22"/>
  <c r="X81" i="22"/>
  <c r="S26" i="21"/>
  <c r="X65" i="22"/>
  <c r="X48" i="22"/>
  <c r="X82" i="22"/>
  <c r="S27" i="21"/>
  <c r="X66" i="22"/>
  <c r="X49" i="22"/>
  <c r="X83" i="22"/>
  <c r="S28" i="21"/>
  <c r="X67" i="22"/>
  <c r="X50" i="22"/>
  <c r="X84" i="22"/>
  <c r="S29" i="21"/>
  <c r="X68" i="22"/>
  <c r="X51" i="22"/>
  <c r="X85" i="22"/>
  <c r="X86" i="22"/>
  <c r="X96" i="22"/>
  <c r="T18" i="21"/>
  <c r="Y57" i="22"/>
  <c r="Y40" i="22"/>
  <c r="Y74" i="22"/>
  <c r="T8" i="21"/>
  <c r="T13" i="21"/>
  <c r="T19" i="21"/>
  <c r="Y58" i="22"/>
  <c r="Y41" i="22"/>
  <c r="Y75" i="22"/>
  <c r="T9" i="21"/>
  <c r="T14" i="21"/>
  <c r="T20" i="21"/>
  <c r="Y59" i="22"/>
  <c r="Y42" i="22"/>
  <c r="Y76" i="22"/>
  <c r="T10" i="21"/>
  <c r="T15" i="21"/>
  <c r="T21" i="21"/>
  <c r="Y60" i="22"/>
  <c r="Y43" i="22"/>
  <c r="Y77" i="22"/>
  <c r="T22" i="21"/>
  <c r="Y61" i="22"/>
  <c r="Y44" i="22"/>
  <c r="Y78" i="22"/>
  <c r="T23" i="21"/>
  <c r="Y62" i="22"/>
  <c r="Y45" i="22"/>
  <c r="Y79" i="22"/>
  <c r="T24" i="21"/>
  <c r="Y63" i="22"/>
  <c r="Y46" i="22"/>
  <c r="Y80" i="22"/>
  <c r="T25" i="21"/>
  <c r="Y64" i="22"/>
  <c r="Y47" i="22"/>
  <c r="Y81" i="22"/>
  <c r="T26" i="21"/>
  <c r="Y65" i="22"/>
  <c r="Y48" i="22"/>
  <c r="Y82" i="22"/>
  <c r="T27" i="21"/>
  <c r="Y66" i="22"/>
  <c r="Y49" i="22"/>
  <c r="Y83" i="22"/>
  <c r="T28" i="21"/>
  <c r="Y67" i="22"/>
  <c r="Y50" i="22"/>
  <c r="Y84" i="22"/>
  <c r="T29" i="21"/>
  <c r="Y68" i="22"/>
  <c r="Y51" i="22"/>
  <c r="Y85" i="22"/>
  <c r="Y86" i="22"/>
  <c r="Y96" i="22"/>
  <c r="U18" i="21"/>
  <c r="Z57" i="22"/>
  <c r="Z40" i="22"/>
  <c r="Z74" i="22"/>
  <c r="U8" i="21"/>
  <c r="U13" i="21"/>
  <c r="U19" i="21"/>
  <c r="Z58" i="22"/>
  <c r="Z41" i="22"/>
  <c r="Z75" i="22"/>
  <c r="U9" i="21"/>
  <c r="U14" i="21"/>
  <c r="U20" i="21"/>
  <c r="Z59" i="22"/>
  <c r="Z42" i="22"/>
  <c r="Z76" i="22"/>
  <c r="U10" i="21"/>
  <c r="U15" i="21"/>
  <c r="U21" i="21"/>
  <c r="Z60" i="22"/>
  <c r="Z43" i="22"/>
  <c r="Z77" i="22"/>
  <c r="U22" i="21"/>
  <c r="Z61" i="22"/>
  <c r="Z44" i="22"/>
  <c r="Z78" i="22"/>
  <c r="U23" i="21"/>
  <c r="Z62" i="22"/>
  <c r="Z45" i="22"/>
  <c r="Z79" i="22"/>
  <c r="U24" i="21"/>
  <c r="Z63" i="22"/>
  <c r="Z46" i="22"/>
  <c r="Z80" i="22"/>
  <c r="U25" i="21"/>
  <c r="Z64" i="22"/>
  <c r="Z47" i="22"/>
  <c r="Z81" i="22"/>
  <c r="U26" i="21"/>
  <c r="Z65" i="22"/>
  <c r="Z48" i="22"/>
  <c r="Z82" i="22"/>
  <c r="U27" i="21"/>
  <c r="Z66" i="22"/>
  <c r="Z49" i="22"/>
  <c r="Z83" i="22"/>
  <c r="U28" i="21"/>
  <c r="Z67" i="22"/>
  <c r="Z50" i="22"/>
  <c r="Z84" i="22"/>
  <c r="U29" i="21"/>
  <c r="Z68" i="22"/>
  <c r="Z51" i="22"/>
  <c r="Z85" i="22"/>
  <c r="Z86" i="22"/>
  <c r="Z96" i="22"/>
  <c r="V18" i="21"/>
  <c r="AA57" i="22"/>
  <c r="AA40" i="22"/>
  <c r="AA74" i="22"/>
  <c r="V8" i="21"/>
  <c r="V13" i="21"/>
  <c r="V19" i="21"/>
  <c r="AA58" i="22"/>
  <c r="AA41" i="22"/>
  <c r="AA75" i="22"/>
  <c r="V9" i="21"/>
  <c r="V14" i="21"/>
  <c r="V20" i="21"/>
  <c r="AA59" i="22"/>
  <c r="AA42" i="22"/>
  <c r="AA76" i="22"/>
  <c r="V10" i="21"/>
  <c r="V15" i="21"/>
  <c r="V21" i="21"/>
  <c r="AA60" i="22"/>
  <c r="AA43" i="22"/>
  <c r="AA77" i="22"/>
  <c r="V22" i="21"/>
  <c r="AA61" i="22"/>
  <c r="AA44" i="22"/>
  <c r="AA78" i="22"/>
  <c r="V23" i="21"/>
  <c r="AA62" i="22"/>
  <c r="AA45" i="22"/>
  <c r="AA79" i="22"/>
  <c r="V24" i="21"/>
  <c r="AA63" i="22"/>
  <c r="AA46" i="22"/>
  <c r="AA80" i="22"/>
  <c r="V25" i="21"/>
  <c r="AA64" i="22"/>
  <c r="AA47" i="22"/>
  <c r="AA81" i="22"/>
  <c r="V26" i="21"/>
  <c r="AA65" i="22"/>
  <c r="AA48" i="22"/>
  <c r="AA82" i="22"/>
  <c r="V27" i="21"/>
  <c r="AA66" i="22"/>
  <c r="AA49" i="22"/>
  <c r="AA83" i="22"/>
  <c r="V28" i="21"/>
  <c r="AA67" i="22"/>
  <c r="AA50" i="22"/>
  <c r="AA84" i="22"/>
  <c r="V29" i="21"/>
  <c r="AA68" i="22"/>
  <c r="AA51" i="22"/>
  <c r="AA85" i="22"/>
  <c r="AA86" i="22"/>
  <c r="AA96" i="22"/>
  <c r="W18" i="21"/>
  <c r="AB57" i="22"/>
  <c r="AB40" i="22"/>
  <c r="AB74" i="22"/>
  <c r="W8" i="21"/>
  <c r="W13" i="21"/>
  <c r="W19" i="21"/>
  <c r="AB58" i="22"/>
  <c r="AB41" i="22"/>
  <c r="AB75" i="22"/>
  <c r="W9" i="21"/>
  <c r="W14" i="21"/>
  <c r="W20" i="21"/>
  <c r="AB59" i="22"/>
  <c r="AB42" i="22"/>
  <c r="AB76" i="22"/>
  <c r="W10" i="21"/>
  <c r="W15" i="21"/>
  <c r="W21" i="21"/>
  <c r="AB60" i="22"/>
  <c r="AB43" i="22"/>
  <c r="AB77" i="22"/>
  <c r="W22" i="21"/>
  <c r="AB61" i="22"/>
  <c r="AB44" i="22"/>
  <c r="AB78" i="22"/>
  <c r="W23" i="21"/>
  <c r="AB62" i="22"/>
  <c r="AB45" i="22"/>
  <c r="AB79" i="22"/>
  <c r="W24" i="21"/>
  <c r="AB63" i="22"/>
  <c r="AB46" i="22"/>
  <c r="AB80" i="22"/>
  <c r="W25" i="21"/>
  <c r="AB64" i="22"/>
  <c r="AB47" i="22"/>
  <c r="AB81" i="22"/>
  <c r="W26" i="21"/>
  <c r="AB65" i="22"/>
  <c r="AB48" i="22"/>
  <c r="AB82" i="22"/>
  <c r="W27" i="21"/>
  <c r="AB66" i="22"/>
  <c r="AB49" i="22"/>
  <c r="AB83" i="22"/>
  <c r="W28" i="21"/>
  <c r="AB67" i="22"/>
  <c r="AB50" i="22"/>
  <c r="AB84" i="22"/>
  <c r="W29" i="21"/>
  <c r="AB68" i="22"/>
  <c r="AB51" i="22"/>
  <c r="AB85" i="22"/>
  <c r="AB86" i="22"/>
  <c r="AB96" i="22"/>
  <c r="X18" i="21"/>
  <c r="AC57" i="22"/>
  <c r="AC40" i="22"/>
  <c r="AC74" i="22"/>
  <c r="X8" i="21"/>
  <c r="X13" i="21"/>
  <c r="X19" i="21"/>
  <c r="AC58" i="22"/>
  <c r="AC41" i="22"/>
  <c r="AC75" i="22"/>
  <c r="X9" i="21"/>
  <c r="X14" i="21"/>
  <c r="X20" i="21"/>
  <c r="AC59" i="22"/>
  <c r="AC42" i="22"/>
  <c r="AC76" i="22"/>
  <c r="X10" i="21"/>
  <c r="X15" i="21"/>
  <c r="X21" i="21"/>
  <c r="AC60" i="22"/>
  <c r="AC43" i="22"/>
  <c r="AC77" i="22"/>
  <c r="X22" i="21"/>
  <c r="AC61" i="22"/>
  <c r="AC44" i="22"/>
  <c r="AC78" i="22"/>
  <c r="X23" i="21"/>
  <c r="AC62" i="22"/>
  <c r="AC45" i="22"/>
  <c r="AC79" i="22"/>
  <c r="X24" i="21"/>
  <c r="AC63" i="22"/>
  <c r="AC46" i="22"/>
  <c r="AC80" i="22"/>
  <c r="X25" i="21"/>
  <c r="AC64" i="22"/>
  <c r="AC47" i="22"/>
  <c r="AC81" i="22"/>
  <c r="X26" i="21"/>
  <c r="AC65" i="22"/>
  <c r="AC48" i="22"/>
  <c r="AC82" i="22"/>
  <c r="X27" i="21"/>
  <c r="AC66" i="22"/>
  <c r="AC49" i="22"/>
  <c r="AC83" i="22"/>
  <c r="X28" i="21"/>
  <c r="AC67" i="22"/>
  <c r="AC50" i="22"/>
  <c r="AC84" i="22"/>
  <c r="X29" i="21"/>
  <c r="AC68" i="22"/>
  <c r="AC51" i="22"/>
  <c r="AC85" i="22"/>
  <c r="AC86" i="22"/>
  <c r="AC96" i="22"/>
  <c r="Y18" i="21"/>
  <c r="AD57" i="22"/>
  <c r="AD40" i="22"/>
  <c r="AD74" i="22"/>
  <c r="Y8" i="21"/>
  <c r="Y13" i="21"/>
  <c r="Y19" i="21"/>
  <c r="AD58" i="22"/>
  <c r="AD41" i="22"/>
  <c r="AD75" i="22"/>
  <c r="Y9" i="21"/>
  <c r="Y14" i="21"/>
  <c r="Y20" i="21"/>
  <c r="AD59" i="22"/>
  <c r="AD42" i="22"/>
  <c r="AD76" i="22"/>
  <c r="Y10" i="21"/>
  <c r="Y15" i="21"/>
  <c r="Y21" i="21"/>
  <c r="AD60" i="22"/>
  <c r="AD43" i="22"/>
  <c r="AD77" i="22"/>
  <c r="Y22" i="21"/>
  <c r="AD61" i="22"/>
  <c r="AD44" i="22"/>
  <c r="AD78" i="22"/>
  <c r="Y23" i="21"/>
  <c r="AD62" i="22"/>
  <c r="AD45" i="22"/>
  <c r="AD79" i="22"/>
  <c r="Y24" i="21"/>
  <c r="AD63" i="22"/>
  <c r="AD46" i="22"/>
  <c r="AD80" i="22"/>
  <c r="Y25" i="21"/>
  <c r="AD64" i="22"/>
  <c r="AD47" i="22"/>
  <c r="AD81" i="22"/>
  <c r="Y26" i="21"/>
  <c r="AD65" i="22"/>
  <c r="AD48" i="22"/>
  <c r="AD82" i="22"/>
  <c r="Y27" i="21"/>
  <c r="AD66" i="22"/>
  <c r="AD49" i="22"/>
  <c r="AD83" i="22"/>
  <c r="Y28" i="21"/>
  <c r="AD67" i="22"/>
  <c r="AD50" i="22"/>
  <c r="AD84" i="22"/>
  <c r="Y29" i="21"/>
  <c r="AD68" i="22"/>
  <c r="AD51" i="22"/>
  <c r="AD85" i="22"/>
  <c r="AD86" i="22"/>
  <c r="AD96" i="22"/>
  <c r="Z18" i="21"/>
  <c r="AE57" i="22"/>
  <c r="AE40" i="22"/>
  <c r="AE74" i="22"/>
  <c r="Z8" i="21"/>
  <c r="Z13" i="21"/>
  <c r="Z19" i="21"/>
  <c r="AE58" i="22"/>
  <c r="AE41" i="22"/>
  <c r="AE75" i="22"/>
  <c r="Z9" i="21"/>
  <c r="Z14" i="21"/>
  <c r="Z20" i="21"/>
  <c r="AE59" i="22"/>
  <c r="AE42" i="22"/>
  <c r="AE76" i="22"/>
  <c r="Z10" i="21"/>
  <c r="Z15" i="21"/>
  <c r="Z21" i="21"/>
  <c r="AE60" i="22"/>
  <c r="AE43" i="22"/>
  <c r="AE77" i="22"/>
  <c r="Z22" i="21"/>
  <c r="AE61" i="22"/>
  <c r="AE44" i="22"/>
  <c r="AE78" i="22"/>
  <c r="Z23" i="21"/>
  <c r="AE62" i="22"/>
  <c r="AE45" i="22"/>
  <c r="AE79" i="22"/>
  <c r="Z24" i="21"/>
  <c r="AE63" i="22"/>
  <c r="AE46" i="22"/>
  <c r="AE80" i="22"/>
  <c r="Z25" i="21"/>
  <c r="AE64" i="22"/>
  <c r="AE47" i="22"/>
  <c r="AE81" i="22"/>
  <c r="Z26" i="21"/>
  <c r="AE65" i="22"/>
  <c r="AE48" i="22"/>
  <c r="AE82" i="22"/>
  <c r="Z27" i="21"/>
  <c r="AE66" i="22"/>
  <c r="AE49" i="22"/>
  <c r="AE83" i="22"/>
  <c r="Z28" i="21"/>
  <c r="AE67" i="22"/>
  <c r="AE50" i="22"/>
  <c r="AE84" i="22"/>
  <c r="Z29" i="21"/>
  <c r="AE68" i="22"/>
  <c r="AE51" i="22"/>
  <c r="AE85" i="22"/>
  <c r="AE86" i="22"/>
  <c r="AE96" i="22"/>
  <c r="AA18" i="21"/>
  <c r="AF57" i="22"/>
  <c r="AF40" i="22"/>
  <c r="AF74" i="22"/>
  <c r="AA8" i="21"/>
  <c r="AA13" i="21"/>
  <c r="AA19" i="21"/>
  <c r="AF58" i="22"/>
  <c r="AF41" i="22"/>
  <c r="AF75" i="22"/>
  <c r="AA9" i="21"/>
  <c r="AA14" i="21"/>
  <c r="AA20" i="21"/>
  <c r="AF59" i="22"/>
  <c r="AF42" i="22"/>
  <c r="AF76" i="22"/>
  <c r="AA10" i="21"/>
  <c r="AA15" i="21"/>
  <c r="AA21" i="21"/>
  <c r="AF60" i="22"/>
  <c r="AF43" i="22"/>
  <c r="AF77" i="22"/>
  <c r="AA22" i="21"/>
  <c r="AF61" i="22"/>
  <c r="AF44" i="22"/>
  <c r="AF78" i="22"/>
  <c r="AA23" i="21"/>
  <c r="AF62" i="22"/>
  <c r="AF45" i="22"/>
  <c r="AF79" i="22"/>
  <c r="AA24" i="21"/>
  <c r="AF63" i="22"/>
  <c r="AF46" i="22"/>
  <c r="AF80" i="22"/>
  <c r="AA25" i="21"/>
  <c r="AF64" i="22"/>
  <c r="AF47" i="22"/>
  <c r="AF81" i="22"/>
  <c r="AA26" i="21"/>
  <c r="AF65" i="22"/>
  <c r="AF48" i="22"/>
  <c r="AF82" i="22"/>
  <c r="AA27" i="21"/>
  <c r="AF66" i="22"/>
  <c r="AF49" i="22"/>
  <c r="AF83" i="22"/>
  <c r="AA28" i="21"/>
  <c r="AF67" i="22"/>
  <c r="AF50" i="22"/>
  <c r="AF84" i="22"/>
  <c r="AA29" i="21"/>
  <c r="AF68" i="22"/>
  <c r="AF51" i="22"/>
  <c r="AF85" i="22"/>
  <c r="AF86" i="22"/>
  <c r="AF96" i="22"/>
  <c r="AB18" i="21"/>
  <c r="AG57" i="22"/>
  <c r="AG40" i="22"/>
  <c r="AG74" i="22"/>
  <c r="AB8" i="21"/>
  <c r="AB13" i="21"/>
  <c r="AB19" i="21"/>
  <c r="AG58" i="22"/>
  <c r="AG41" i="22"/>
  <c r="AG75" i="22"/>
  <c r="AB9" i="21"/>
  <c r="AB14" i="21"/>
  <c r="AB20" i="21"/>
  <c r="AG59" i="22"/>
  <c r="AG42" i="22"/>
  <c r="AG76" i="22"/>
  <c r="AB10" i="21"/>
  <c r="AB15" i="21"/>
  <c r="AB21" i="21"/>
  <c r="AG60" i="22"/>
  <c r="AG43" i="22"/>
  <c r="AG77" i="22"/>
  <c r="AB22" i="21"/>
  <c r="AG61" i="22"/>
  <c r="AG44" i="22"/>
  <c r="AG78" i="22"/>
  <c r="AB23" i="21"/>
  <c r="AG62" i="22"/>
  <c r="AG45" i="22"/>
  <c r="AG79" i="22"/>
  <c r="AB24" i="21"/>
  <c r="AG63" i="22"/>
  <c r="AG46" i="22"/>
  <c r="AG80" i="22"/>
  <c r="AB25" i="21"/>
  <c r="AG64" i="22"/>
  <c r="AG47" i="22"/>
  <c r="AG81" i="22"/>
  <c r="AB26" i="21"/>
  <c r="AG65" i="22"/>
  <c r="AG48" i="22"/>
  <c r="AG82" i="22"/>
  <c r="AB27" i="21"/>
  <c r="AG66" i="22"/>
  <c r="AG49" i="22"/>
  <c r="AG83" i="22"/>
  <c r="AB28" i="21"/>
  <c r="AG67" i="22"/>
  <c r="AG50" i="22"/>
  <c r="AG84" i="22"/>
  <c r="AB29" i="21"/>
  <c r="AG68" i="22"/>
  <c r="AG51" i="22"/>
  <c r="AG85" i="22"/>
  <c r="AG86" i="22"/>
  <c r="AG96" i="22"/>
  <c r="AC18" i="21"/>
  <c r="AH57" i="22"/>
  <c r="AH40" i="22"/>
  <c r="AH74" i="22"/>
  <c r="AC8" i="21"/>
  <c r="AC13" i="21"/>
  <c r="AC19" i="21"/>
  <c r="AH58" i="22"/>
  <c r="AH41" i="22"/>
  <c r="AH75" i="22"/>
  <c r="AC9" i="21"/>
  <c r="AC14" i="21"/>
  <c r="AC20" i="21"/>
  <c r="AH59" i="22"/>
  <c r="AH42" i="22"/>
  <c r="AH76" i="22"/>
  <c r="AC10" i="21"/>
  <c r="AC15" i="21"/>
  <c r="AC21" i="21"/>
  <c r="AH60" i="22"/>
  <c r="AH43" i="22"/>
  <c r="AH77" i="22"/>
  <c r="AC22" i="21"/>
  <c r="AH61" i="22"/>
  <c r="AH44" i="22"/>
  <c r="AH78" i="22"/>
  <c r="AC23" i="21"/>
  <c r="AH62" i="22"/>
  <c r="AH45" i="22"/>
  <c r="AH79" i="22"/>
  <c r="AC24" i="21"/>
  <c r="AH63" i="22"/>
  <c r="AH46" i="22"/>
  <c r="AH80" i="22"/>
  <c r="AC25" i="21"/>
  <c r="AH64" i="22"/>
  <c r="AH47" i="22"/>
  <c r="AH81" i="22"/>
  <c r="AC26" i="21"/>
  <c r="AH65" i="22"/>
  <c r="AH48" i="22"/>
  <c r="AH82" i="22"/>
  <c r="AC27" i="21"/>
  <c r="AH66" i="22"/>
  <c r="AH49" i="22"/>
  <c r="AH83" i="22"/>
  <c r="AC28" i="21"/>
  <c r="AH67" i="22"/>
  <c r="AH50" i="22"/>
  <c r="AH84" i="22"/>
  <c r="AC29" i="21"/>
  <c r="AH68" i="22"/>
  <c r="AH51" i="22"/>
  <c r="AH85" i="22"/>
  <c r="AH86" i="22"/>
  <c r="AH96" i="22"/>
  <c r="AD18" i="21"/>
  <c r="AI57" i="22"/>
  <c r="AI40" i="22"/>
  <c r="AI74" i="22"/>
  <c r="AD8" i="21"/>
  <c r="AD13" i="21"/>
  <c r="AD19" i="21"/>
  <c r="AI58" i="22"/>
  <c r="AI41" i="22"/>
  <c r="AI75" i="22"/>
  <c r="AD9" i="21"/>
  <c r="AD14" i="21"/>
  <c r="AD20" i="21"/>
  <c r="AI59" i="22"/>
  <c r="AI42" i="22"/>
  <c r="AI76" i="22"/>
  <c r="AD10" i="21"/>
  <c r="AD15" i="21"/>
  <c r="AD21" i="21"/>
  <c r="AI60" i="22"/>
  <c r="AI43" i="22"/>
  <c r="AI77" i="22"/>
  <c r="AD22" i="21"/>
  <c r="AI61" i="22"/>
  <c r="AI44" i="22"/>
  <c r="AI78" i="22"/>
  <c r="AD23" i="21"/>
  <c r="AI62" i="22"/>
  <c r="AI45" i="22"/>
  <c r="AI79" i="22"/>
  <c r="AD24" i="21"/>
  <c r="AI63" i="22"/>
  <c r="AI46" i="22"/>
  <c r="AI80" i="22"/>
  <c r="AD25" i="21"/>
  <c r="AI64" i="22"/>
  <c r="AI47" i="22"/>
  <c r="AI81" i="22"/>
  <c r="AD26" i="21"/>
  <c r="AI65" i="22"/>
  <c r="AI48" i="22"/>
  <c r="AI82" i="22"/>
  <c r="AD27" i="21"/>
  <c r="AI66" i="22"/>
  <c r="AI49" i="22"/>
  <c r="AI83" i="22"/>
  <c r="AD28" i="21"/>
  <c r="AI67" i="22"/>
  <c r="AI50" i="22"/>
  <c r="AI84" i="22"/>
  <c r="AD29" i="21"/>
  <c r="AI68" i="22"/>
  <c r="AI51" i="22"/>
  <c r="AI85" i="22"/>
  <c r="AI86" i="22"/>
  <c r="AI96" i="22"/>
  <c r="AE18" i="21"/>
  <c r="AJ57" i="22"/>
  <c r="AJ40" i="22"/>
  <c r="AJ74" i="22"/>
  <c r="AE8" i="21"/>
  <c r="AE13" i="21"/>
  <c r="AE19" i="21"/>
  <c r="AJ58" i="22"/>
  <c r="AJ41" i="22"/>
  <c r="AJ75" i="22"/>
  <c r="AE9" i="21"/>
  <c r="AE14" i="21"/>
  <c r="AE20" i="21"/>
  <c r="AJ59" i="22"/>
  <c r="AJ42" i="22"/>
  <c r="AJ76" i="22"/>
  <c r="AE10" i="21"/>
  <c r="AE15" i="21"/>
  <c r="AE21" i="21"/>
  <c r="AJ60" i="22"/>
  <c r="AJ43" i="22"/>
  <c r="AJ77" i="22"/>
  <c r="AE22" i="21"/>
  <c r="AJ61" i="22"/>
  <c r="AJ44" i="22"/>
  <c r="AJ78" i="22"/>
  <c r="AE23" i="21"/>
  <c r="AJ62" i="22"/>
  <c r="AJ45" i="22"/>
  <c r="AJ79" i="22"/>
  <c r="AE24" i="21"/>
  <c r="AJ63" i="22"/>
  <c r="AJ46" i="22"/>
  <c r="AJ80" i="22"/>
  <c r="AE25" i="21"/>
  <c r="AJ64" i="22"/>
  <c r="AJ47" i="22"/>
  <c r="AJ81" i="22"/>
  <c r="AE26" i="21"/>
  <c r="AJ65" i="22"/>
  <c r="AJ48" i="22"/>
  <c r="AJ82" i="22"/>
  <c r="AE27" i="21"/>
  <c r="AJ66" i="22"/>
  <c r="AJ49" i="22"/>
  <c r="AJ83" i="22"/>
  <c r="AE28" i="21"/>
  <c r="AJ67" i="22"/>
  <c r="AJ50" i="22"/>
  <c r="AJ84" i="22"/>
  <c r="AE29" i="21"/>
  <c r="AJ68" i="22"/>
  <c r="AJ51" i="22"/>
  <c r="AJ85" i="22"/>
  <c r="AJ86" i="22"/>
  <c r="AJ96" i="22"/>
  <c r="AF18" i="21"/>
  <c r="AK57" i="22"/>
  <c r="AK40" i="22"/>
  <c r="AK74" i="22"/>
  <c r="AF8" i="21"/>
  <c r="AF13" i="21"/>
  <c r="AF19" i="21"/>
  <c r="AK58" i="22"/>
  <c r="AK41" i="22"/>
  <c r="AK75" i="22"/>
  <c r="AF9" i="21"/>
  <c r="AF14" i="21"/>
  <c r="AF20" i="21"/>
  <c r="AK59" i="22"/>
  <c r="AK42" i="22"/>
  <c r="AK76" i="22"/>
  <c r="AF10" i="21"/>
  <c r="AF15" i="21"/>
  <c r="AF21" i="21"/>
  <c r="AK60" i="22"/>
  <c r="AK43" i="22"/>
  <c r="AK77" i="22"/>
  <c r="AF22" i="21"/>
  <c r="AK61" i="22"/>
  <c r="AK44" i="22"/>
  <c r="AK78" i="22"/>
  <c r="AF23" i="21"/>
  <c r="AK62" i="22"/>
  <c r="AK45" i="22"/>
  <c r="AK79" i="22"/>
  <c r="AF24" i="21"/>
  <c r="AK63" i="22"/>
  <c r="AK46" i="22"/>
  <c r="AK80" i="22"/>
  <c r="AF25" i="21"/>
  <c r="AK64" i="22"/>
  <c r="AK47" i="22"/>
  <c r="AK81" i="22"/>
  <c r="AF26" i="21"/>
  <c r="AK65" i="22"/>
  <c r="AK48" i="22"/>
  <c r="AK82" i="22"/>
  <c r="AF27" i="21"/>
  <c r="AK66" i="22"/>
  <c r="AK49" i="22"/>
  <c r="AK83" i="22"/>
  <c r="AF28" i="21"/>
  <c r="AK67" i="22"/>
  <c r="AK50" i="22"/>
  <c r="AK84" i="22"/>
  <c r="AF29" i="21"/>
  <c r="AK68" i="22"/>
  <c r="AK51" i="22"/>
  <c r="AK85" i="22"/>
  <c r="AK86" i="22"/>
  <c r="AK96" i="22"/>
  <c r="AG18" i="21"/>
  <c r="AL57" i="22"/>
  <c r="AL40" i="22"/>
  <c r="AL74" i="22"/>
  <c r="AG8" i="21"/>
  <c r="AG13" i="21"/>
  <c r="AG19" i="21"/>
  <c r="AL58" i="22"/>
  <c r="AL41" i="22"/>
  <c r="AL75" i="22"/>
  <c r="AG9" i="21"/>
  <c r="AG14" i="21"/>
  <c r="AG20" i="21"/>
  <c r="AL59" i="22"/>
  <c r="AL42" i="22"/>
  <c r="AL76" i="22"/>
  <c r="AG10" i="21"/>
  <c r="AG15" i="21"/>
  <c r="AG21" i="21"/>
  <c r="AL60" i="22"/>
  <c r="AL43" i="22"/>
  <c r="AL77" i="22"/>
  <c r="AG22" i="21"/>
  <c r="AL61" i="22"/>
  <c r="AL44" i="22"/>
  <c r="AL78" i="22"/>
  <c r="AG23" i="21"/>
  <c r="AL62" i="22"/>
  <c r="AL45" i="22"/>
  <c r="AL79" i="22"/>
  <c r="AG24" i="21"/>
  <c r="AL63" i="22"/>
  <c r="AL46" i="22"/>
  <c r="AL80" i="22"/>
  <c r="AG25" i="21"/>
  <c r="AL64" i="22"/>
  <c r="AL47" i="22"/>
  <c r="AL81" i="22"/>
  <c r="AG26" i="21"/>
  <c r="AL65" i="22"/>
  <c r="AL48" i="22"/>
  <c r="AL82" i="22"/>
  <c r="AG27" i="21"/>
  <c r="AL66" i="22"/>
  <c r="AL49" i="22"/>
  <c r="AL83" i="22"/>
  <c r="AG28" i="21"/>
  <c r="AL67" i="22"/>
  <c r="AL50" i="22"/>
  <c r="AL84" i="22"/>
  <c r="AG29" i="21"/>
  <c r="AL68" i="22"/>
  <c r="AL51" i="22"/>
  <c r="AL85" i="22"/>
  <c r="AL86" i="22"/>
  <c r="AL96" i="22"/>
  <c r="AH18" i="21"/>
  <c r="AM57" i="22"/>
  <c r="AM40" i="22"/>
  <c r="AM74" i="22"/>
  <c r="AH8" i="21"/>
  <c r="AH13" i="21"/>
  <c r="AH19" i="21"/>
  <c r="AM58" i="22"/>
  <c r="AM41" i="22"/>
  <c r="AM75" i="22"/>
  <c r="AH9" i="21"/>
  <c r="AH14" i="21"/>
  <c r="AH20" i="21"/>
  <c r="AM59" i="22"/>
  <c r="AM42" i="22"/>
  <c r="AM76" i="22"/>
  <c r="AH10" i="21"/>
  <c r="AH15" i="21"/>
  <c r="AH21" i="21"/>
  <c r="AM60" i="22"/>
  <c r="AM43" i="22"/>
  <c r="AM77" i="22"/>
  <c r="AH22" i="21"/>
  <c r="AM61" i="22"/>
  <c r="AM44" i="22"/>
  <c r="AM78" i="22"/>
  <c r="AH23" i="21"/>
  <c r="AM62" i="22"/>
  <c r="AM45" i="22"/>
  <c r="AM79" i="22"/>
  <c r="AH24" i="21"/>
  <c r="AM63" i="22"/>
  <c r="AM46" i="22"/>
  <c r="AM80" i="22"/>
  <c r="AH25" i="21"/>
  <c r="AM64" i="22"/>
  <c r="AM47" i="22"/>
  <c r="AM81" i="22"/>
  <c r="AH26" i="21"/>
  <c r="AM65" i="22"/>
  <c r="AM48" i="22"/>
  <c r="AM82" i="22"/>
  <c r="AH27" i="21"/>
  <c r="AM66" i="22"/>
  <c r="AM49" i="22"/>
  <c r="AM83" i="22"/>
  <c r="AH28" i="21"/>
  <c r="AM67" i="22"/>
  <c r="AM50" i="22"/>
  <c r="AM84" i="22"/>
  <c r="AH29" i="21"/>
  <c r="AM68" i="22"/>
  <c r="AM96" i="22"/>
  <c r="D97" i="22"/>
  <c r="E97" i="22"/>
  <c r="F97" i="22"/>
  <c r="G97" i="22"/>
  <c r="H97" i="22"/>
  <c r="I97" i="22"/>
  <c r="J97" i="22"/>
  <c r="K97" i="22"/>
  <c r="L97" i="22"/>
  <c r="M97" i="22"/>
  <c r="N97" i="22"/>
  <c r="T97" i="22"/>
  <c r="U97" i="22"/>
  <c r="V97" i="22"/>
  <c r="W97" i="22"/>
  <c r="X97" i="22"/>
  <c r="Y97" i="22"/>
  <c r="Z97" i="22"/>
  <c r="AA97" i="22"/>
  <c r="AB97" i="22"/>
  <c r="AC97" i="22"/>
  <c r="AD97" i="22"/>
  <c r="AE97" i="22"/>
  <c r="AF97" i="22"/>
  <c r="AG97" i="22"/>
  <c r="AH97" i="22"/>
  <c r="AI97" i="22"/>
  <c r="AJ97" i="22"/>
  <c r="AK97" i="22"/>
  <c r="AL97" i="22"/>
  <c r="AM97" i="22"/>
  <c r="D98" i="22"/>
  <c r="E98" i="22"/>
  <c r="F98" i="22"/>
  <c r="G98" i="22"/>
  <c r="H98" i="22"/>
  <c r="I98" i="22"/>
  <c r="J98" i="22"/>
  <c r="K98" i="22"/>
  <c r="L98" i="22"/>
  <c r="M98" i="22"/>
  <c r="N98" i="22"/>
  <c r="T98" i="22"/>
  <c r="U98" i="22"/>
  <c r="V98" i="22"/>
  <c r="W98" i="22"/>
  <c r="X98" i="22"/>
  <c r="Y98" i="22"/>
  <c r="Z98" i="22"/>
  <c r="AA98" i="22"/>
  <c r="AB98" i="22"/>
  <c r="AC98" i="22"/>
  <c r="AD98" i="22"/>
  <c r="AE98" i="22"/>
  <c r="AF98" i="22"/>
  <c r="AG98" i="22"/>
  <c r="AH98" i="22"/>
  <c r="AI98" i="22"/>
  <c r="AJ98" i="22"/>
  <c r="AK98" i="22"/>
  <c r="AL98" i="22"/>
  <c r="AM98" i="22"/>
  <c r="D99" i="22"/>
  <c r="E99" i="22"/>
  <c r="F99" i="22"/>
  <c r="G99" i="22"/>
  <c r="H99" i="22"/>
  <c r="I99" i="22"/>
  <c r="J99" i="22"/>
  <c r="K99" i="22"/>
  <c r="L99" i="22"/>
  <c r="M99" i="22"/>
  <c r="N99" i="22"/>
  <c r="T99" i="22"/>
  <c r="U99" i="22"/>
  <c r="V99" i="22"/>
  <c r="W99" i="22"/>
  <c r="X99" i="22"/>
  <c r="Y99" i="22"/>
  <c r="Z99" i="22"/>
  <c r="AA99" i="22"/>
  <c r="AB99" i="22"/>
  <c r="AC99" i="22"/>
  <c r="AD99" i="22"/>
  <c r="AE99" i="22"/>
  <c r="AF99" i="22"/>
  <c r="AG99" i="22"/>
  <c r="AH99" i="22"/>
  <c r="AI99" i="22"/>
  <c r="AJ99" i="22"/>
  <c r="AK99" i="22"/>
  <c r="AL99" i="22"/>
  <c r="AM99" i="22"/>
  <c r="D100" i="22"/>
  <c r="E100" i="22"/>
  <c r="F100" i="22"/>
  <c r="G100" i="22"/>
  <c r="H100" i="22"/>
  <c r="I100" i="22"/>
  <c r="J100" i="22"/>
  <c r="K100" i="22"/>
  <c r="L100" i="22"/>
  <c r="M100" i="22"/>
  <c r="N100" i="22"/>
  <c r="T100" i="22"/>
  <c r="U100" i="22"/>
  <c r="V100" i="22"/>
  <c r="W100" i="22"/>
  <c r="X100" i="22"/>
  <c r="Y100" i="22"/>
  <c r="Z100" i="22"/>
  <c r="AA100" i="22"/>
  <c r="AB100" i="22"/>
  <c r="AC100" i="22"/>
  <c r="AD100" i="22"/>
  <c r="AE100" i="22"/>
  <c r="AF100" i="22"/>
  <c r="AG100" i="22"/>
  <c r="AH100" i="22"/>
  <c r="AI100" i="22"/>
  <c r="AJ100" i="22"/>
  <c r="AK100" i="22"/>
  <c r="AL100" i="22"/>
  <c r="AM100" i="22"/>
  <c r="D101" i="22"/>
  <c r="E101" i="22"/>
  <c r="F101" i="22"/>
  <c r="G101" i="22"/>
  <c r="H101" i="22"/>
  <c r="I101" i="22"/>
  <c r="J101" i="22"/>
  <c r="K101" i="22"/>
  <c r="L101" i="22"/>
  <c r="M101" i="22"/>
  <c r="N101" i="22"/>
  <c r="T101" i="22"/>
  <c r="U101" i="22"/>
  <c r="V101" i="22"/>
  <c r="W101" i="22"/>
  <c r="X101" i="22"/>
  <c r="Y101" i="22"/>
  <c r="Z101" i="22"/>
  <c r="AA101" i="22"/>
  <c r="AB101" i="22"/>
  <c r="AC101" i="22"/>
  <c r="AD101" i="22"/>
  <c r="AE101" i="22"/>
  <c r="AF101" i="22"/>
  <c r="AG101" i="22"/>
  <c r="AH101" i="22"/>
  <c r="AI101" i="22"/>
  <c r="AJ101" i="22"/>
  <c r="AK101" i="22"/>
  <c r="AL101" i="22"/>
  <c r="AM101" i="22"/>
  <c r="D102" i="22"/>
  <c r="E102" i="22"/>
  <c r="F102" i="22"/>
  <c r="G102" i="22"/>
  <c r="H102" i="22"/>
  <c r="I102" i="22"/>
  <c r="J102" i="22"/>
  <c r="K102" i="22"/>
  <c r="L102" i="22"/>
  <c r="M102" i="22"/>
  <c r="N102" i="22"/>
  <c r="T102" i="22"/>
  <c r="U102" i="22"/>
  <c r="V102" i="22"/>
  <c r="W102" i="22"/>
  <c r="X102" i="22"/>
  <c r="Y102" i="22"/>
  <c r="Z102" i="22"/>
  <c r="AA102" i="22"/>
  <c r="AB102" i="22"/>
  <c r="AC102" i="22"/>
  <c r="AD102" i="22"/>
  <c r="AE102" i="22"/>
  <c r="AF102" i="22"/>
  <c r="AG102" i="22"/>
  <c r="AH102" i="22"/>
  <c r="AI102" i="22"/>
  <c r="AJ102" i="22"/>
  <c r="AK102" i="22"/>
  <c r="AL102" i="22"/>
  <c r="AM102" i="22"/>
  <c r="D103" i="22"/>
  <c r="E103" i="22"/>
  <c r="F103" i="22"/>
  <c r="G103" i="22"/>
  <c r="H103" i="22"/>
  <c r="I103" i="22"/>
  <c r="J103" i="22"/>
  <c r="K103" i="22"/>
  <c r="L103" i="22"/>
  <c r="M103" i="22"/>
  <c r="N103" i="22"/>
  <c r="T103" i="22"/>
  <c r="U103" i="22"/>
  <c r="V103" i="22"/>
  <c r="W103" i="22"/>
  <c r="X103" i="22"/>
  <c r="Y103" i="22"/>
  <c r="Z103" i="22"/>
  <c r="AA103" i="22"/>
  <c r="AB103" i="22"/>
  <c r="AC103" i="22"/>
  <c r="AD103" i="22"/>
  <c r="AE103" i="22"/>
  <c r="AF103" i="22"/>
  <c r="AG103" i="22"/>
  <c r="AH103" i="22"/>
  <c r="AI103" i="22"/>
  <c r="AJ103" i="22"/>
  <c r="AK103" i="22"/>
  <c r="AL103" i="22"/>
  <c r="AM103" i="22"/>
  <c r="D104" i="22"/>
  <c r="E104" i="22"/>
  <c r="F104" i="22"/>
  <c r="G104" i="22"/>
  <c r="H104" i="22"/>
  <c r="I104" i="22"/>
  <c r="J104" i="22"/>
  <c r="K104" i="22"/>
  <c r="L104" i="22"/>
  <c r="M104" i="22"/>
  <c r="N104" i="22"/>
  <c r="T104" i="22"/>
  <c r="U104" i="22"/>
  <c r="V104" i="22"/>
  <c r="W104" i="22"/>
  <c r="X104" i="22"/>
  <c r="Y104" i="22"/>
  <c r="Z104" i="22"/>
  <c r="AA104" i="22"/>
  <c r="AB104" i="22"/>
  <c r="AC104" i="22"/>
  <c r="AD104" i="22"/>
  <c r="AE104" i="22"/>
  <c r="AF104" i="22"/>
  <c r="AG104" i="22"/>
  <c r="AH104" i="22"/>
  <c r="AI104" i="22"/>
  <c r="AJ104" i="22"/>
  <c r="AK104" i="22"/>
  <c r="AL104" i="22"/>
  <c r="AM104" i="22"/>
  <c r="D105" i="22"/>
  <c r="E105" i="22"/>
  <c r="F105" i="22"/>
  <c r="G105" i="22"/>
  <c r="H105" i="22"/>
  <c r="I105" i="22"/>
  <c r="J105" i="22"/>
  <c r="K105" i="22"/>
  <c r="L105" i="22"/>
  <c r="M105" i="22"/>
  <c r="N105" i="22"/>
  <c r="T105" i="22"/>
  <c r="U105" i="22"/>
  <c r="V105" i="22"/>
  <c r="W105" i="22"/>
  <c r="X105" i="22"/>
  <c r="Y105" i="22"/>
  <c r="Z105" i="22"/>
  <c r="AA105" i="22"/>
  <c r="AB105" i="22"/>
  <c r="AC105" i="22"/>
  <c r="AD105" i="22"/>
  <c r="AE105" i="22"/>
  <c r="AF105" i="22"/>
  <c r="AG105" i="22"/>
  <c r="AH105" i="22"/>
  <c r="AI105" i="22"/>
  <c r="AJ105" i="22"/>
  <c r="AK105" i="22"/>
  <c r="AL105" i="22"/>
  <c r="AM105" i="22"/>
  <c r="D106" i="22"/>
  <c r="E106" i="22"/>
  <c r="F106" i="22"/>
  <c r="G106" i="22"/>
  <c r="H106" i="22"/>
  <c r="I106" i="22"/>
  <c r="J106" i="22"/>
  <c r="K106" i="22"/>
  <c r="L106" i="22"/>
  <c r="M106" i="22"/>
  <c r="N106" i="22"/>
  <c r="T106" i="22"/>
  <c r="U106" i="22"/>
  <c r="V106" i="22"/>
  <c r="W106" i="22"/>
  <c r="X106" i="22"/>
  <c r="Y106" i="22"/>
  <c r="Z106" i="22"/>
  <c r="AA106" i="22"/>
  <c r="AB106" i="22"/>
  <c r="AC106" i="22"/>
  <c r="AD106" i="22"/>
  <c r="AE106" i="22"/>
  <c r="AF106" i="22"/>
  <c r="AG106" i="22"/>
  <c r="AH106" i="22"/>
  <c r="AI106" i="22"/>
  <c r="AJ106" i="22"/>
  <c r="AK106" i="22"/>
  <c r="AL106" i="22"/>
  <c r="AM106" i="22"/>
  <c r="D107" i="22"/>
  <c r="E107" i="22"/>
  <c r="F107" i="22"/>
  <c r="G107" i="22"/>
  <c r="H107" i="22"/>
  <c r="I107" i="22"/>
  <c r="J107" i="22"/>
  <c r="K107" i="22"/>
  <c r="L107" i="22"/>
  <c r="M107" i="22"/>
  <c r="N107" i="22"/>
  <c r="T107" i="22"/>
  <c r="U107" i="22"/>
  <c r="V107" i="22"/>
  <c r="W107" i="22"/>
  <c r="X107" i="22"/>
  <c r="Y107" i="22"/>
  <c r="Z107" i="22"/>
  <c r="AA107" i="22"/>
  <c r="AB107" i="22"/>
  <c r="AC107" i="22"/>
  <c r="AD107" i="22"/>
  <c r="AE107" i="22"/>
  <c r="AF107" i="22"/>
  <c r="AG107" i="22"/>
  <c r="AH107" i="22"/>
  <c r="AI107" i="22"/>
  <c r="AJ107" i="22"/>
  <c r="AK107" i="22"/>
  <c r="AL107" i="22"/>
  <c r="C97" i="22"/>
  <c r="C98" i="22"/>
  <c r="C99" i="22"/>
  <c r="C100" i="22"/>
  <c r="C101" i="22"/>
  <c r="C102" i="22"/>
  <c r="C103" i="22"/>
  <c r="C104" i="22"/>
  <c r="C105" i="22"/>
  <c r="C106" i="22"/>
  <c r="C107" i="22"/>
  <c r="B57" i="22"/>
  <c r="B74" i="22"/>
  <c r="B58" i="22"/>
  <c r="B75" i="22"/>
  <c r="B97" i="22"/>
  <c r="B59" i="22"/>
  <c r="B76" i="22"/>
  <c r="B98" i="22"/>
  <c r="B60" i="22"/>
  <c r="B77" i="22"/>
  <c r="B99" i="22"/>
  <c r="B61" i="22"/>
  <c r="B78" i="22"/>
  <c r="B100" i="22"/>
  <c r="B62" i="22"/>
  <c r="B79" i="22"/>
  <c r="B101" i="22"/>
  <c r="B63" i="22"/>
  <c r="B80" i="22"/>
  <c r="B102" i="22"/>
  <c r="B64" i="22"/>
  <c r="B81" i="22"/>
  <c r="B103" i="22"/>
  <c r="B65" i="22"/>
  <c r="B82" i="22"/>
  <c r="B104" i="22"/>
  <c r="B66" i="22"/>
  <c r="B83" i="22"/>
  <c r="B105" i="22"/>
  <c r="B67" i="22"/>
  <c r="B84" i="22"/>
  <c r="B106" i="22"/>
  <c r="B68" i="22"/>
  <c r="B85" i="22"/>
  <c r="B107" i="22"/>
  <c r="B96" i="22"/>
  <c r="AM108" i="22"/>
  <c r="AL108" i="22"/>
  <c r="AK108" i="22"/>
  <c r="AJ108" i="22"/>
  <c r="AI108" i="22"/>
  <c r="AH108" i="22"/>
  <c r="AG108" i="22"/>
  <c r="AF108" i="22"/>
  <c r="AE108" i="22"/>
  <c r="AD108" i="22"/>
  <c r="AC108" i="22"/>
  <c r="AB108" i="22"/>
  <c r="AA108" i="22"/>
  <c r="Z108" i="22"/>
  <c r="Y108" i="22"/>
  <c r="X108" i="22"/>
  <c r="W108" i="22"/>
  <c r="V108" i="22"/>
  <c r="U108" i="22"/>
  <c r="T108" i="22"/>
  <c r="N108" i="22"/>
  <c r="M108" i="22"/>
  <c r="L108" i="22"/>
  <c r="K108" i="22"/>
  <c r="J108" i="22"/>
  <c r="I108" i="22"/>
  <c r="H108" i="22"/>
  <c r="G108" i="22"/>
  <c r="F108" i="22"/>
  <c r="E108" i="22"/>
  <c r="D108" i="22"/>
  <c r="C108" i="22"/>
  <c r="B108" i="22"/>
  <c r="AM35" i="22"/>
  <c r="AL35" i="22"/>
  <c r="AK35" i="22"/>
  <c r="AJ35" i="22"/>
  <c r="AI35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N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AM52" i="22"/>
  <c r="AL52" i="22"/>
  <c r="AK52" i="22"/>
  <c r="AJ52" i="22"/>
  <c r="AI52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C52" i="22"/>
  <c r="B52" i="22"/>
  <c r="B86" i="22"/>
  <c r="D18" i="22"/>
  <c r="E18" i="22"/>
  <c r="G18" i="22"/>
  <c r="F18" i="22"/>
  <c r="C18" i="22"/>
  <c r="AT15" i="21"/>
  <c r="BC15" i="21"/>
  <c r="BB15" i="21"/>
  <c r="BA15" i="21"/>
  <c r="AZ15" i="21"/>
  <c r="AY15" i="21"/>
  <c r="AX15" i="21"/>
  <c r="AW15" i="21"/>
  <c r="AV15" i="21"/>
  <c r="AU15" i="21"/>
  <c r="C28" i="20"/>
  <c r="C43" i="20"/>
  <c r="C32" i="20"/>
  <c r="C44" i="20"/>
  <c r="C45" i="20"/>
  <c r="C46" i="20"/>
  <c r="C47" i="20"/>
  <c r="C48" i="20"/>
  <c r="C49" i="20"/>
  <c r="C50" i="20"/>
  <c r="C51" i="20"/>
  <c r="C52" i="20"/>
  <c r="C53" i="20"/>
  <c r="C34" i="20"/>
  <c r="C54" i="20"/>
  <c r="C55" i="20"/>
  <c r="C56" i="20"/>
  <c r="C57" i="20"/>
  <c r="C58" i="20"/>
  <c r="C59" i="20"/>
  <c r="C60" i="20"/>
  <c r="C61" i="20"/>
  <c r="C62" i="20"/>
  <c r="C63" i="20"/>
  <c r="C36" i="20"/>
  <c r="C64" i="20"/>
  <c r="C65" i="20"/>
  <c r="C66" i="20"/>
  <c r="C67" i="20"/>
  <c r="C68" i="20"/>
  <c r="C69" i="20"/>
  <c r="C70" i="20"/>
  <c r="C71" i="20"/>
  <c r="C72" i="20"/>
  <c r="C73" i="20"/>
  <c r="C41" i="20"/>
  <c r="C8" i="21"/>
  <c r="B4" i="19"/>
  <c r="B38" i="19"/>
  <c r="C4" i="19"/>
  <c r="C38" i="19"/>
  <c r="D38" i="19"/>
  <c r="E38" i="19"/>
  <c r="F38" i="19"/>
  <c r="F4" i="19"/>
  <c r="G38" i="19"/>
  <c r="E9" i="21"/>
  <c r="D9" i="21"/>
  <c r="C9" i="21"/>
  <c r="E8" i="21"/>
  <c r="D8" i="21"/>
  <c r="AG16" i="19"/>
  <c r="AG17" i="19"/>
  <c r="AH17" i="19"/>
  <c r="Z8" i="19"/>
  <c r="G28" i="20"/>
  <c r="G43" i="20"/>
  <c r="G32" i="20"/>
  <c r="G44" i="20"/>
  <c r="G45" i="20"/>
  <c r="G46" i="20"/>
  <c r="G47" i="20"/>
  <c r="G48" i="20"/>
  <c r="G49" i="20"/>
  <c r="G50" i="20"/>
  <c r="G51" i="20"/>
  <c r="G52" i="20"/>
  <c r="G53" i="20"/>
  <c r="G34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41" i="20"/>
  <c r="H28" i="20"/>
  <c r="H43" i="20"/>
  <c r="H32" i="20"/>
  <c r="H44" i="20"/>
  <c r="H45" i="20"/>
  <c r="H46" i="20"/>
  <c r="H47" i="20"/>
  <c r="H48" i="20"/>
  <c r="H49" i="20"/>
  <c r="H50" i="20"/>
  <c r="H51" i="20"/>
  <c r="H52" i="20"/>
  <c r="H53" i="20"/>
  <c r="H34" i="20"/>
  <c r="H54" i="20"/>
  <c r="H55" i="20"/>
  <c r="H56" i="20"/>
  <c r="H57" i="20"/>
  <c r="H58" i="20"/>
  <c r="H59" i="20"/>
  <c r="H60" i="20"/>
  <c r="H61" i="20"/>
  <c r="H62" i="20"/>
  <c r="H63" i="20"/>
  <c r="H36" i="20"/>
  <c r="H64" i="20"/>
  <c r="H65" i="20"/>
  <c r="H66" i="20"/>
  <c r="H67" i="20"/>
  <c r="H68" i="20"/>
  <c r="H69" i="20"/>
  <c r="H70" i="20"/>
  <c r="H71" i="20"/>
  <c r="H72" i="20"/>
  <c r="H73" i="20"/>
  <c r="H41" i="20"/>
  <c r="I28" i="20"/>
  <c r="I43" i="20"/>
  <c r="I32" i="20"/>
  <c r="I44" i="20"/>
  <c r="I45" i="20"/>
  <c r="I46" i="20"/>
  <c r="I47" i="20"/>
  <c r="I48" i="20"/>
  <c r="I49" i="20"/>
  <c r="I50" i="20"/>
  <c r="I51" i="20"/>
  <c r="I52" i="20"/>
  <c r="I53" i="20"/>
  <c r="I34" i="20"/>
  <c r="I54" i="20"/>
  <c r="I55" i="20"/>
  <c r="I56" i="20"/>
  <c r="I57" i="20"/>
  <c r="I58" i="20"/>
  <c r="I59" i="20"/>
  <c r="I60" i="20"/>
  <c r="I61" i="20"/>
  <c r="I62" i="20"/>
  <c r="I63" i="20"/>
  <c r="I36" i="20"/>
  <c r="I64" i="20"/>
  <c r="I65" i="20"/>
  <c r="I66" i="20"/>
  <c r="I67" i="20"/>
  <c r="I68" i="20"/>
  <c r="I69" i="20"/>
  <c r="I70" i="20"/>
  <c r="I71" i="20"/>
  <c r="I72" i="20"/>
  <c r="I73" i="20"/>
  <c r="I41" i="20"/>
  <c r="J28" i="20"/>
  <c r="J43" i="20"/>
  <c r="J32" i="20"/>
  <c r="J44" i="20"/>
  <c r="J45" i="20"/>
  <c r="J46" i="20"/>
  <c r="J47" i="20"/>
  <c r="J48" i="20"/>
  <c r="J49" i="20"/>
  <c r="J50" i="20"/>
  <c r="J51" i="20"/>
  <c r="J52" i="20"/>
  <c r="J53" i="20"/>
  <c r="J34" i="20"/>
  <c r="J54" i="20"/>
  <c r="J55" i="20"/>
  <c r="J56" i="20"/>
  <c r="J57" i="20"/>
  <c r="J58" i="20"/>
  <c r="J59" i="20"/>
  <c r="J60" i="20"/>
  <c r="J61" i="20"/>
  <c r="J62" i="20"/>
  <c r="J63" i="20"/>
  <c r="J36" i="20"/>
  <c r="J64" i="20"/>
  <c r="J65" i="20"/>
  <c r="J66" i="20"/>
  <c r="J67" i="20"/>
  <c r="J68" i="20"/>
  <c r="J69" i="20"/>
  <c r="J70" i="20"/>
  <c r="J71" i="20"/>
  <c r="J72" i="20"/>
  <c r="J73" i="20"/>
  <c r="J41" i="20"/>
  <c r="K28" i="20"/>
  <c r="K43" i="20"/>
  <c r="K32" i="20"/>
  <c r="K44" i="20"/>
  <c r="K45" i="20"/>
  <c r="K46" i="20"/>
  <c r="K47" i="20"/>
  <c r="K48" i="20"/>
  <c r="K49" i="20"/>
  <c r="K50" i="20"/>
  <c r="K51" i="20"/>
  <c r="K52" i="20"/>
  <c r="K53" i="20"/>
  <c r="K34" i="20"/>
  <c r="K54" i="20"/>
  <c r="K55" i="20"/>
  <c r="K56" i="20"/>
  <c r="K57" i="20"/>
  <c r="K58" i="20"/>
  <c r="K59" i="20"/>
  <c r="K60" i="20"/>
  <c r="K61" i="20"/>
  <c r="K62" i="20"/>
  <c r="K63" i="20"/>
  <c r="K36" i="20"/>
  <c r="K64" i="20"/>
  <c r="K65" i="20"/>
  <c r="K66" i="20"/>
  <c r="K67" i="20"/>
  <c r="K68" i="20"/>
  <c r="K69" i="20"/>
  <c r="K70" i="20"/>
  <c r="K71" i="20"/>
  <c r="K72" i="20"/>
  <c r="K73" i="20"/>
  <c r="K41" i="20"/>
  <c r="L28" i="20"/>
  <c r="L43" i="20"/>
  <c r="L36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41" i="20"/>
  <c r="E28" i="20"/>
  <c r="E43" i="20"/>
  <c r="E32" i="20"/>
  <c r="E44" i="20"/>
  <c r="E45" i="20"/>
  <c r="E46" i="20"/>
  <c r="E47" i="20"/>
  <c r="E48" i="20"/>
  <c r="E49" i="20"/>
  <c r="E50" i="20"/>
  <c r="E51" i="20"/>
  <c r="E52" i="20"/>
  <c r="E53" i="20"/>
  <c r="E34" i="20"/>
  <c r="E54" i="20"/>
  <c r="E55" i="20"/>
  <c r="E56" i="20"/>
  <c r="E57" i="20"/>
  <c r="E58" i="20"/>
  <c r="E59" i="20"/>
  <c r="E60" i="20"/>
  <c r="E61" i="20"/>
  <c r="E62" i="20"/>
  <c r="E63" i="20"/>
  <c r="E36" i="20"/>
  <c r="E64" i="20"/>
  <c r="E65" i="20"/>
  <c r="E66" i="20"/>
  <c r="E67" i="20"/>
  <c r="E68" i="20"/>
  <c r="E69" i="20"/>
  <c r="E70" i="20"/>
  <c r="E71" i="20"/>
  <c r="E72" i="20"/>
  <c r="E73" i="20"/>
  <c r="E41" i="20"/>
  <c r="F28" i="20"/>
  <c r="F43" i="20"/>
  <c r="F36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41" i="20"/>
  <c r="D28" i="20"/>
  <c r="D43" i="20"/>
  <c r="D32" i="20"/>
  <c r="D44" i="20"/>
  <c r="D45" i="20"/>
  <c r="D46" i="20"/>
  <c r="D47" i="20"/>
  <c r="D48" i="20"/>
  <c r="D49" i="20"/>
  <c r="D50" i="20"/>
  <c r="D51" i="20"/>
  <c r="D52" i="20"/>
  <c r="D53" i="20"/>
  <c r="D34" i="20"/>
  <c r="D54" i="20"/>
  <c r="D55" i="20"/>
  <c r="D56" i="20"/>
  <c r="D57" i="20"/>
  <c r="D58" i="20"/>
  <c r="D59" i="20"/>
  <c r="D60" i="20"/>
  <c r="D61" i="20"/>
  <c r="D62" i="20"/>
  <c r="D63" i="20"/>
  <c r="D36" i="20"/>
  <c r="D64" i="20"/>
  <c r="D65" i="20"/>
  <c r="D66" i="20"/>
  <c r="D67" i="20"/>
  <c r="D68" i="20"/>
  <c r="D69" i="20"/>
  <c r="D70" i="20"/>
  <c r="D71" i="20"/>
  <c r="D72" i="20"/>
  <c r="D73" i="20"/>
  <c r="D41" i="20"/>
  <c r="D29" i="20"/>
  <c r="D76" i="20"/>
  <c r="D33" i="20"/>
  <c r="D77" i="20"/>
  <c r="T77" i="20"/>
  <c r="E29" i="20"/>
  <c r="E76" i="20"/>
  <c r="E33" i="20"/>
  <c r="E77" i="20"/>
  <c r="U77" i="20"/>
  <c r="F29" i="20"/>
  <c r="F76" i="20"/>
  <c r="F33" i="20"/>
  <c r="F77" i="20"/>
  <c r="V77" i="20"/>
  <c r="G29" i="20"/>
  <c r="G76" i="20"/>
  <c r="G33" i="20"/>
  <c r="G77" i="20"/>
  <c r="W77" i="20"/>
  <c r="H29" i="20"/>
  <c r="H76" i="20"/>
  <c r="H33" i="20"/>
  <c r="H77" i="20"/>
  <c r="X77" i="20"/>
  <c r="I29" i="20"/>
  <c r="I76" i="20"/>
  <c r="I33" i="20"/>
  <c r="I77" i="20"/>
  <c r="Y77" i="20"/>
  <c r="J29" i="20"/>
  <c r="J76" i="20"/>
  <c r="J33" i="20"/>
  <c r="J77" i="20"/>
  <c r="Z77" i="20"/>
  <c r="K29" i="20"/>
  <c r="K76" i="20"/>
  <c r="K33" i="20"/>
  <c r="K77" i="20"/>
  <c r="AA77" i="20"/>
  <c r="L29" i="20"/>
  <c r="L76" i="20"/>
  <c r="L33" i="20"/>
  <c r="L77" i="20"/>
  <c r="AB77" i="20"/>
  <c r="M29" i="20"/>
  <c r="M76" i="20"/>
  <c r="M33" i="20"/>
  <c r="M77" i="20"/>
  <c r="AC77" i="20"/>
  <c r="N29" i="20"/>
  <c r="N76" i="20"/>
  <c r="N33" i="20"/>
  <c r="N77" i="20"/>
  <c r="AD77" i="20"/>
  <c r="O17" i="20"/>
  <c r="O4" i="20"/>
  <c r="O29" i="20"/>
  <c r="O76" i="20"/>
  <c r="O21" i="20"/>
  <c r="O8" i="20"/>
  <c r="O33" i="20"/>
  <c r="O77" i="20"/>
  <c r="AE77" i="20"/>
  <c r="D78" i="20"/>
  <c r="T78" i="20"/>
  <c r="E78" i="20"/>
  <c r="U78" i="20"/>
  <c r="F78" i="20"/>
  <c r="V78" i="20"/>
  <c r="G78" i="20"/>
  <c r="W78" i="20"/>
  <c r="H78" i="20"/>
  <c r="X78" i="20"/>
  <c r="I78" i="20"/>
  <c r="Y78" i="20"/>
  <c r="J78" i="20"/>
  <c r="Z78" i="20"/>
  <c r="K78" i="20"/>
  <c r="AA78" i="20"/>
  <c r="L78" i="20"/>
  <c r="AB78" i="20"/>
  <c r="M78" i="20"/>
  <c r="AC78" i="20"/>
  <c r="N78" i="20"/>
  <c r="AD78" i="20"/>
  <c r="O78" i="20"/>
  <c r="AE78" i="20"/>
  <c r="D79" i="20"/>
  <c r="T79" i="20"/>
  <c r="E79" i="20"/>
  <c r="U79" i="20"/>
  <c r="F79" i="20"/>
  <c r="V79" i="20"/>
  <c r="G79" i="20"/>
  <c r="W79" i="20"/>
  <c r="H79" i="20"/>
  <c r="X79" i="20"/>
  <c r="I79" i="20"/>
  <c r="Y79" i="20"/>
  <c r="J79" i="20"/>
  <c r="Z79" i="20"/>
  <c r="K79" i="20"/>
  <c r="AA79" i="20"/>
  <c r="L79" i="20"/>
  <c r="AB79" i="20"/>
  <c r="M79" i="20"/>
  <c r="AC79" i="20"/>
  <c r="N79" i="20"/>
  <c r="AD79" i="20"/>
  <c r="O79" i="20"/>
  <c r="AE79" i="20"/>
  <c r="D80" i="20"/>
  <c r="T80" i="20"/>
  <c r="E80" i="20"/>
  <c r="U80" i="20"/>
  <c r="F80" i="20"/>
  <c r="V80" i="20"/>
  <c r="G80" i="20"/>
  <c r="W80" i="20"/>
  <c r="H80" i="20"/>
  <c r="X80" i="20"/>
  <c r="I80" i="20"/>
  <c r="Y80" i="20"/>
  <c r="J80" i="20"/>
  <c r="Z80" i="20"/>
  <c r="K80" i="20"/>
  <c r="AA80" i="20"/>
  <c r="L80" i="20"/>
  <c r="AB80" i="20"/>
  <c r="M80" i="20"/>
  <c r="AC80" i="20"/>
  <c r="N80" i="20"/>
  <c r="AD80" i="20"/>
  <c r="O80" i="20"/>
  <c r="AE80" i="20"/>
  <c r="D81" i="20"/>
  <c r="T81" i="20"/>
  <c r="E81" i="20"/>
  <c r="U81" i="20"/>
  <c r="F81" i="20"/>
  <c r="V81" i="20"/>
  <c r="G81" i="20"/>
  <c r="W81" i="20"/>
  <c r="H81" i="20"/>
  <c r="X81" i="20"/>
  <c r="I81" i="20"/>
  <c r="Y81" i="20"/>
  <c r="J81" i="20"/>
  <c r="Z81" i="20"/>
  <c r="K81" i="20"/>
  <c r="AA81" i="20"/>
  <c r="L81" i="20"/>
  <c r="AB81" i="20"/>
  <c r="M81" i="20"/>
  <c r="AC81" i="20"/>
  <c r="N81" i="20"/>
  <c r="AD81" i="20"/>
  <c r="O81" i="20"/>
  <c r="AE81" i="20"/>
  <c r="D82" i="20"/>
  <c r="T82" i="20"/>
  <c r="E82" i="20"/>
  <c r="U82" i="20"/>
  <c r="F82" i="20"/>
  <c r="V82" i="20"/>
  <c r="G82" i="20"/>
  <c r="W82" i="20"/>
  <c r="H82" i="20"/>
  <c r="X82" i="20"/>
  <c r="I82" i="20"/>
  <c r="Y82" i="20"/>
  <c r="J82" i="20"/>
  <c r="Z82" i="20"/>
  <c r="K82" i="20"/>
  <c r="AA82" i="20"/>
  <c r="L82" i="20"/>
  <c r="AB82" i="20"/>
  <c r="M82" i="20"/>
  <c r="AC82" i="20"/>
  <c r="N82" i="20"/>
  <c r="AD82" i="20"/>
  <c r="O82" i="20"/>
  <c r="AE82" i="20"/>
  <c r="D83" i="20"/>
  <c r="T83" i="20"/>
  <c r="E83" i="20"/>
  <c r="U83" i="20"/>
  <c r="F83" i="20"/>
  <c r="V83" i="20"/>
  <c r="G83" i="20"/>
  <c r="W83" i="20"/>
  <c r="H83" i="20"/>
  <c r="X83" i="20"/>
  <c r="I83" i="20"/>
  <c r="Y83" i="20"/>
  <c r="J83" i="20"/>
  <c r="Z83" i="20"/>
  <c r="K83" i="20"/>
  <c r="AA83" i="20"/>
  <c r="L83" i="20"/>
  <c r="AB83" i="20"/>
  <c r="M83" i="20"/>
  <c r="AC83" i="20"/>
  <c r="N83" i="20"/>
  <c r="AD83" i="20"/>
  <c r="O83" i="20"/>
  <c r="AE83" i="20"/>
  <c r="D84" i="20"/>
  <c r="T84" i="20"/>
  <c r="E84" i="20"/>
  <c r="U84" i="20"/>
  <c r="F84" i="20"/>
  <c r="V84" i="20"/>
  <c r="G84" i="20"/>
  <c r="W84" i="20"/>
  <c r="H84" i="20"/>
  <c r="X84" i="20"/>
  <c r="I84" i="20"/>
  <c r="Y84" i="20"/>
  <c r="J84" i="20"/>
  <c r="Z84" i="20"/>
  <c r="K84" i="20"/>
  <c r="AA84" i="20"/>
  <c r="L84" i="20"/>
  <c r="AB84" i="20"/>
  <c r="M84" i="20"/>
  <c r="AC84" i="20"/>
  <c r="N84" i="20"/>
  <c r="AD84" i="20"/>
  <c r="O84" i="20"/>
  <c r="AE84" i="20"/>
  <c r="D85" i="20"/>
  <c r="T85" i="20"/>
  <c r="E85" i="20"/>
  <c r="U85" i="20"/>
  <c r="F85" i="20"/>
  <c r="V85" i="20"/>
  <c r="G85" i="20"/>
  <c r="W85" i="20"/>
  <c r="H85" i="20"/>
  <c r="X85" i="20"/>
  <c r="I85" i="20"/>
  <c r="Y85" i="20"/>
  <c r="J85" i="20"/>
  <c r="Z85" i="20"/>
  <c r="K85" i="20"/>
  <c r="AA85" i="20"/>
  <c r="L85" i="20"/>
  <c r="AB85" i="20"/>
  <c r="M85" i="20"/>
  <c r="AC85" i="20"/>
  <c r="N85" i="20"/>
  <c r="AD85" i="20"/>
  <c r="O85" i="20"/>
  <c r="AE85" i="20"/>
  <c r="D86" i="20"/>
  <c r="T86" i="20"/>
  <c r="E86" i="20"/>
  <c r="U86" i="20"/>
  <c r="F86" i="20"/>
  <c r="V86" i="20"/>
  <c r="G86" i="20"/>
  <c r="W86" i="20"/>
  <c r="H86" i="20"/>
  <c r="X86" i="20"/>
  <c r="I86" i="20"/>
  <c r="Y86" i="20"/>
  <c r="J86" i="20"/>
  <c r="Z86" i="20"/>
  <c r="K86" i="20"/>
  <c r="AA86" i="20"/>
  <c r="L86" i="20"/>
  <c r="AB86" i="20"/>
  <c r="M86" i="20"/>
  <c r="AC86" i="20"/>
  <c r="N86" i="20"/>
  <c r="AD86" i="20"/>
  <c r="O86" i="20"/>
  <c r="AE86" i="20"/>
  <c r="D35" i="20"/>
  <c r="D87" i="20"/>
  <c r="T87" i="20"/>
  <c r="E35" i="20"/>
  <c r="E87" i="20"/>
  <c r="U87" i="20"/>
  <c r="F35" i="20"/>
  <c r="F87" i="20"/>
  <c r="V87" i="20"/>
  <c r="G35" i="20"/>
  <c r="G87" i="20"/>
  <c r="W87" i="20"/>
  <c r="H35" i="20"/>
  <c r="H87" i="20"/>
  <c r="X87" i="20"/>
  <c r="I35" i="20"/>
  <c r="I87" i="20"/>
  <c r="Y87" i="20"/>
  <c r="J35" i="20"/>
  <c r="J87" i="20"/>
  <c r="Z87" i="20"/>
  <c r="K35" i="20"/>
  <c r="K87" i="20"/>
  <c r="AA87" i="20"/>
  <c r="L35" i="20"/>
  <c r="L87" i="20"/>
  <c r="AB87" i="20"/>
  <c r="M35" i="20"/>
  <c r="M87" i="20"/>
  <c r="AC87" i="20"/>
  <c r="N35" i="20"/>
  <c r="N87" i="20"/>
  <c r="AD87" i="20"/>
  <c r="O23" i="20"/>
  <c r="O10" i="20"/>
  <c r="O35" i="20"/>
  <c r="O87" i="20"/>
  <c r="AE87" i="20"/>
  <c r="D88" i="20"/>
  <c r="T88" i="20"/>
  <c r="E88" i="20"/>
  <c r="U88" i="20"/>
  <c r="F88" i="20"/>
  <c r="V88" i="20"/>
  <c r="G88" i="20"/>
  <c r="W88" i="20"/>
  <c r="H88" i="20"/>
  <c r="X88" i="20"/>
  <c r="I88" i="20"/>
  <c r="Y88" i="20"/>
  <c r="J88" i="20"/>
  <c r="Z88" i="20"/>
  <c r="K88" i="20"/>
  <c r="AA88" i="20"/>
  <c r="L88" i="20"/>
  <c r="AB88" i="20"/>
  <c r="M88" i="20"/>
  <c r="AC88" i="20"/>
  <c r="N88" i="20"/>
  <c r="AD88" i="20"/>
  <c r="O88" i="20"/>
  <c r="AE88" i="20"/>
  <c r="D89" i="20"/>
  <c r="T89" i="20"/>
  <c r="E89" i="20"/>
  <c r="U89" i="20"/>
  <c r="F89" i="20"/>
  <c r="V89" i="20"/>
  <c r="G89" i="20"/>
  <c r="W89" i="20"/>
  <c r="H89" i="20"/>
  <c r="X89" i="20"/>
  <c r="I89" i="20"/>
  <c r="Y89" i="20"/>
  <c r="J89" i="20"/>
  <c r="Z89" i="20"/>
  <c r="K89" i="20"/>
  <c r="AA89" i="20"/>
  <c r="L89" i="20"/>
  <c r="AB89" i="20"/>
  <c r="M89" i="20"/>
  <c r="AC89" i="20"/>
  <c r="N89" i="20"/>
  <c r="AD89" i="20"/>
  <c r="O89" i="20"/>
  <c r="AE89" i="20"/>
  <c r="D90" i="20"/>
  <c r="T90" i="20"/>
  <c r="E90" i="20"/>
  <c r="U90" i="20"/>
  <c r="F90" i="20"/>
  <c r="V90" i="20"/>
  <c r="G90" i="20"/>
  <c r="W90" i="20"/>
  <c r="H90" i="20"/>
  <c r="X90" i="20"/>
  <c r="I90" i="20"/>
  <c r="Y90" i="20"/>
  <c r="J90" i="20"/>
  <c r="Z90" i="20"/>
  <c r="K90" i="20"/>
  <c r="AA90" i="20"/>
  <c r="L90" i="20"/>
  <c r="AB90" i="20"/>
  <c r="M90" i="20"/>
  <c r="AC90" i="20"/>
  <c r="N90" i="20"/>
  <c r="AD90" i="20"/>
  <c r="O90" i="20"/>
  <c r="AE90" i="20"/>
  <c r="D91" i="20"/>
  <c r="T91" i="20"/>
  <c r="E91" i="20"/>
  <c r="U91" i="20"/>
  <c r="F91" i="20"/>
  <c r="V91" i="20"/>
  <c r="G91" i="20"/>
  <c r="W91" i="20"/>
  <c r="H91" i="20"/>
  <c r="X91" i="20"/>
  <c r="I91" i="20"/>
  <c r="Y91" i="20"/>
  <c r="J91" i="20"/>
  <c r="Z91" i="20"/>
  <c r="K91" i="20"/>
  <c r="AA91" i="20"/>
  <c r="L91" i="20"/>
  <c r="AB91" i="20"/>
  <c r="M91" i="20"/>
  <c r="AC91" i="20"/>
  <c r="N91" i="20"/>
  <c r="AD91" i="20"/>
  <c r="O91" i="20"/>
  <c r="AE91" i="20"/>
  <c r="D92" i="20"/>
  <c r="T92" i="20"/>
  <c r="E92" i="20"/>
  <c r="U92" i="20"/>
  <c r="F92" i="20"/>
  <c r="V92" i="20"/>
  <c r="G92" i="20"/>
  <c r="W92" i="20"/>
  <c r="H92" i="20"/>
  <c r="X92" i="20"/>
  <c r="I92" i="20"/>
  <c r="Y92" i="20"/>
  <c r="J92" i="20"/>
  <c r="Z92" i="20"/>
  <c r="K92" i="20"/>
  <c r="AA92" i="20"/>
  <c r="L92" i="20"/>
  <c r="AB92" i="20"/>
  <c r="M92" i="20"/>
  <c r="AC92" i="20"/>
  <c r="N92" i="20"/>
  <c r="AD92" i="20"/>
  <c r="O92" i="20"/>
  <c r="AE92" i="20"/>
  <c r="D93" i="20"/>
  <c r="T93" i="20"/>
  <c r="E93" i="20"/>
  <c r="U93" i="20"/>
  <c r="F93" i="20"/>
  <c r="V93" i="20"/>
  <c r="G93" i="20"/>
  <c r="W93" i="20"/>
  <c r="H93" i="20"/>
  <c r="X93" i="20"/>
  <c r="I93" i="20"/>
  <c r="Y93" i="20"/>
  <c r="J93" i="20"/>
  <c r="Z93" i="20"/>
  <c r="K93" i="20"/>
  <c r="AA93" i="20"/>
  <c r="L93" i="20"/>
  <c r="AB93" i="20"/>
  <c r="M93" i="20"/>
  <c r="AC93" i="20"/>
  <c r="N93" i="20"/>
  <c r="AD93" i="20"/>
  <c r="O93" i="20"/>
  <c r="AE93" i="20"/>
  <c r="D94" i="20"/>
  <c r="T94" i="20"/>
  <c r="E94" i="20"/>
  <c r="U94" i="20"/>
  <c r="F94" i="20"/>
  <c r="V94" i="20"/>
  <c r="G94" i="20"/>
  <c r="W94" i="20"/>
  <c r="H94" i="20"/>
  <c r="X94" i="20"/>
  <c r="I94" i="20"/>
  <c r="Y94" i="20"/>
  <c r="J94" i="20"/>
  <c r="Z94" i="20"/>
  <c r="K94" i="20"/>
  <c r="AA94" i="20"/>
  <c r="L94" i="20"/>
  <c r="AB94" i="20"/>
  <c r="M94" i="20"/>
  <c r="AC94" i="20"/>
  <c r="N94" i="20"/>
  <c r="AD94" i="20"/>
  <c r="O94" i="20"/>
  <c r="AE94" i="20"/>
  <c r="D95" i="20"/>
  <c r="T95" i="20"/>
  <c r="E95" i="20"/>
  <c r="U95" i="20"/>
  <c r="F95" i="20"/>
  <c r="V95" i="20"/>
  <c r="G95" i="20"/>
  <c r="W95" i="20"/>
  <c r="H95" i="20"/>
  <c r="X95" i="20"/>
  <c r="I95" i="20"/>
  <c r="Y95" i="20"/>
  <c r="J95" i="20"/>
  <c r="Z95" i="20"/>
  <c r="K95" i="20"/>
  <c r="AA95" i="20"/>
  <c r="L95" i="20"/>
  <c r="AB95" i="20"/>
  <c r="M95" i="20"/>
  <c r="AC95" i="20"/>
  <c r="N95" i="20"/>
  <c r="AD95" i="20"/>
  <c r="O95" i="20"/>
  <c r="AE95" i="20"/>
  <c r="D96" i="20"/>
  <c r="T96" i="20"/>
  <c r="E96" i="20"/>
  <c r="U96" i="20"/>
  <c r="F96" i="20"/>
  <c r="V96" i="20"/>
  <c r="G96" i="20"/>
  <c r="W96" i="20"/>
  <c r="H96" i="20"/>
  <c r="X96" i="20"/>
  <c r="I96" i="20"/>
  <c r="Y96" i="20"/>
  <c r="J96" i="20"/>
  <c r="Z96" i="20"/>
  <c r="K96" i="20"/>
  <c r="AA96" i="20"/>
  <c r="L96" i="20"/>
  <c r="AB96" i="20"/>
  <c r="M96" i="20"/>
  <c r="AC96" i="20"/>
  <c r="N96" i="20"/>
  <c r="AD96" i="20"/>
  <c r="O96" i="20"/>
  <c r="AE96" i="20"/>
  <c r="D37" i="20"/>
  <c r="D97" i="20"/>
  <c r="T97" i="20"/>
  <c r="E37" i="20"/>
  <c r="E97" i="20"/>
  <c r="U97" i="20"/>
  <c r="F37" i="20"/>
  <c r="F97" i="20"/>
  <c r="V97" i="20"/>
  <c r="G37" i="20"/>
  <c r="G97" i="20"/>
  <c r="W97" i="20"/>
  <c r="H37" i="20"/>
  <c r="H97" i="20"/>
  <c r="X97" i="20"/>
  <c r="I37" i="20"/>
  <c r="I97" i="20"/>
  <c r="Y97" i="20"/>
  <c r="J37" i="20"/>
  <c r="J97" i="20"/>
  <c r="Z97" i="20"/>
  <c r="K37" i="20"/>
  <c r="K97" i="20"/>
  <c r="AA97" i="20"/>
  <c r="L37" i="20"/>
  <c r="L97" i="20"/>
  <c r="AB97" i="20"/>
  <c r="M37" i="20"/>
  <c r="M97" i="20"/>
  <c r="AC97" i="20"/>
  <c r="N97" i="20"/>
  <c r="AD97" i="20"/>
  <c r="O25" i="20"/>
  <c r="O12" i="20"/>
  <c r="O37" i="20"/>
  <c r="O97" i="20"/>
  <c r="AE97" i="20"/>
  <c r="D98" i="20"/>
  <c r="T98" i="20"/>
  <c r="E98" i="20"/>
  <c r="U98" i="20"/>
  <c r="F98" i="20"/>
  <c r="V98" i="20"/>
  <c r="G98" i="20"/>
  <c r="W98" i="20"/>
  <c r="H98" i="20"/>
  <c r="X98" i="20"/>
  <c r="I98" i="20"/>
  <c r="Y98" i="20"/>
  <c r="J98" i="20"/>
  <c r="Z98" i="20"/>
  <c r="K98" i="20"/>
  <c r="AA98" i="20"/>
  <c r="L98" i="20"/>
  <c r="AB98" i="20"/>
  <c r="M98" i="20"/>
  <c r="AC98" i="20"/>
  <c r="N98" i="20"/>
  <c r="AD98" i="20"/>
  <c r="O98" i="20"/>
  <c r="AE98" i="20"/>
  <c r="D99" i="20"/>
  <c r="T99" i="20"/>
  <c r="E99" i="20"/>
  <c r="U99" i="20"/>
  <c r="F99" i="20"/>
  <c r="V99" i="20"/>
  <c r="G99" i="20"/>
  <c r="W99" i="20"/>
  <c r="H99" i="20"/>
  <c r="X99" i="20"/>
  <c r="I99" i="20"/>
  <c r="Y99" i="20"/>
  <c r="J99" i="20"/>
  <c r="Z99" i="20"/>
  <c r="K99" i="20"/>
  <c r="AA99" i="20"/>
  <c r="L99" i="20"/>
  <c r="AB99" i="20"/>
  <c r="M99" i="20"/>
  <c r="AC99" i="20"/>
  <c r="N99" i="20"/>
  <c r="AD99" i="20"/>
  <c r="O99" i="20"/>
  <c r="AE99" i="20"/>
  <c r="D100" i="20"/>
  <c r="T100" i="20"/>
  <c r="E100" i="20"/>
  <c r="U100" i="20"/>
  <c r="F100" i="20"/>
  <c r="V100" i="20"/>
  <c r="G100" i="20"/>
  <c r="W100" i="20"/>
  <c r="H100" i="20"/>
  <c r="X100" i="20"/>
  <c r="I100" i="20"/>
  <c r="Y100" i="20"/>
  <c r="J100" i="20"/>
  <c r="Z100" i="20"/>
  <c r="K100" i="20"/>
  <c r="AA100" i="20"/>
  <c r="L100" i="20"/>
  <c r="AB100" i="20"/>
  <c r="M100" i="20"/>
  <c r="AC100" i="20"/>
  <c r="N100" i="20"/>
  <c r="AD100" i="20"/>
  <c r="O100" i="20"/>
  <c r="AE100" i="20"/>
  <c r="D101" i="20"/>
  <c r="T101" i="20"/>
  <c r="E101" i="20"/>
  <c r="U101" i="20"/>
  <c r="F101" i="20"/>
  <c r="V101" i="20"/>
  <c r="G101" i="20"/>
  <c r="W101" i="20"/>
  <c r="H101" i="20"/>
  <c r="X101" i="20"/>
  <c r="I101" i="20"/>
  <c r="Y101" i="20"/>
  <c r="J101" i="20"/>
  <c r="Z101" i="20"/>
  <c r="K101" i="20"/>
  <c r="AA101" i="20"/>
  <c r="L101" i="20"/>
  <c r="AB101" i="20"/>
  <c r="M101" i="20"/>
  <c r="AC101" i="20"/>
  <c r="N101" i="20"/>
  <c r="AD101" i="20"/>
  <c r="O101" i="20"/>
  <c r="AE101" i="20"/>
  <c r="D102" i="20"/>
  <c r="T102" i="20"/>
  <c r="E102" i="20"/>
  <c r="U102" i="20"/>
  <c r="F102" i="20"/>
  <c r="V102" i="20"/>
  <c r="G102" i="20"/>
  <c r="W102" i="20"/>
  <c r="H102" i="20"/>
  <c r="X102" i="20"/>
  <c r="I102" i="20"/>
  <c r="Y102" i="20"/>
  <c r="J102" i="20"/>
  <c r="Z102" i="20"/>
  <c r="K102" i="20"/>
  <c r="AA102" i="20"/>
  <c r="L102" i="20"/>
  <c r="AB102" i="20"/>
  <c r="M102" i="20"/>
  <c r="AC102" i="20"/>
  <c r="N102" i="20"/>
  <c r="AD102" i="20"/>
  <c r="O102" i="20"/>
  <c r="AE102" i="20"/>
  <c r="D103" i="20"/>
  <c r="T103" i="20"/>
  <c r="E103" i="20"/>
  <c r="U103" i="20"/>
  <c r="F103" i="20"/>
  <c r="V103" i="20"/>
  <c r="G103" i="20"/>
  <c r="W103" i="20"/>
  <c r="H103" i="20"/>
  <c r="X103" i="20"/>
  <c r="I103" i="20"/>
  <c r="Y103" i="20"/>
  <c r="J103" i="20"/>
  <c r="Z103" i="20"/>
  <c r="K103" i="20"/>
  <c r="AA103" i="20"/>
  <c r="L103" i="20"/>
  <c r="AB103" i="20"/>
  <c r="M103" i="20"/>
  <c r="AC103" i="20"/>
  <c r="N103" i="20"/>
  <c r="AD103" i="20"/>
  <c r="O103" i="20"/>
  <c r="AE103" i="20"/>
  <c r="D104" i="20"/>
  <c r="T104" i="20"/>
  <c r="E104" i="20"/>
  <c r="U104" i="20"/>
  <c r="F104" i="20"/>
  <c r="V104" i="20"/>
  <c r="G104" i="20"/>
  <c r="W104" i="20"/>
  <c r="H104" i="20"/>
  <c r="X104" i="20"/>
  <c r="I104" i="20"/>
  <c r="Y104" i="20"/>
  <c r="J104" i="20"/>
  <c r="Z104" i="20"/>
  <c r="K104" i="20"/>
  <c r="AA104" i="20"/>
  <c r="L104" i="20"/>
  <c r="AB104" i="20"/>
  <c r="M104" i="20"/>
  <c r="AC104" i="20"/>
  <c r="N104" i="20"/>
  <c r="AD104" i="20"/>
  <c r="O104" i="20"/>
  <c r="AE104" i="20"/>
  <c r="D105" i="20"/>
  <c r="T105" i="20"/>
  <c r="E105" i="20"/>
  <c r="U105" i="20"/>
  <c r="F105" i="20"/>
  <c r="V105" i="20"/>
  <c r="G105" i="20"/>
  <c r="W105" i="20"/>
  <c r="H105" i="20"/>
  <c r="X105" i="20"/>
  <c r="I105" i="20"/>
  <c r="Y105" i="20"/>
  <c r="J105" i="20"/>
  <c r="Z105" i="20"/>
  <c r="K105" i="20"/>
  <c r="AA105" i="20"/>
  <c r="L105" i="20"/>
  <c r="AB105" i="20"/>
  <c r="M105" i="20"/>
  <c r="AC105" i="20"/>
  <c r="N105" i="20"/>
  <c r="AD105" i="20"/>
  <c r="O105" i="20"/>
  <c r="AE105" i="20"/>
  <c r="D106" i="20"/>
  <c r="T106" i="20"/>
  <c r="E106" i="20"/>
  <c r="U106" i="20"/>
  <c r="F106" i="20"/>
  <c r="V106" i="20"/>
  <c r="G106" i="20"/>
  <c r="W106" i="20"/>
  <c r="H106" i="20"/>
  <c r="X106" i="20"/>
  <c r="I106" i="20"/>
  <c r="Y106" i="20"/>
  <c r="J106" i="20"/>
  <c r="Z106" i="20"/>
  <c r="K106" i="20"/>
  <c r="AA106" i="20"/>
  <c r="L106" i="20"/>
  <c r="AB106" i="20"/>
  <c r="M106" i="20"/>
  <c r="AC106" i="20"/>
  <c r="N106" i="20"/>
  <c r="AD106" i="20"/>
  <c r="O106" i="20"/>
  <c r="AE106" i="20"/>
  <c r="C29" i="20"/>
  <c r="C76" i="20"/>
  <c r="C33" i="20"/>
  <c r="C77" i="20"/>
  <c r="C78" i="20"/>
  <c r="S78" i="20"/>
  <c r="C79" i="20"/>
  <c r="S79" i="20"/>
  <c r="C80" i="20"/>
  <c r="S80" i="20"/>
  <c r="C81" i="20"/>
  <c r="S81" i="20"/>
  <c r="C82" i="20"/>
  <c r="S82" i="20"/>
  <c r="C83" i="20"/>
  <c r="S83" i="20"/>
  <c r="C84" i="20"/>
  <c r="S84" i="20"/>
  <c r="C85" i="20"/>
  <c r="S85" i="20"/>
  <c r="C86" i="20"/>
  <c r="S86" i="20"/>
  <c r="C35" i="20"/>
  <c r="C87" i="20"/>
  <c r="S87" i="20"/>
  <c r="C88" i="20"/>
  <c r="S88" i="20"/>
  <c r="C89" i="20"/>
  <c r="S89" i="20"/>
  <c r="C90" i="20"/>
  <c r="S90" i="20"/>
  <c r="C91" i="20"/>
  <c r="S91" i="20"/>
  <c r="C92" i="20"/>
  <c r="S92" i="20"/>
  <c r="C93" i="20"/>
  <c r="S93" i="20"/>
  <c r="C94" i="20"/>
  <c r="S94" i="20"/>
  <c r="C95" i="20"/>
  <c r="S95" i="20"/>
  <c r="C96" i="20"/>
  <c r="S96" i="20"/>
  <c r="C37" i="20"/>
  <c r="C97" i="20"/>
  <c r="S97" i="20"/>
  <c r="C98" i="20"/>
  <c r="S98" i="20"/>
  <c r="C99" i="20"/>
  <c r="S99" i="20"/>
  <c r="C100" i="20"/>
  <c r="S100" i="20"/>
  <c r="C101" i="20"/>
  <c r="S101" i="20"/>
  <c r="C102" i="20"/>
  <c r="S102" i="20"/>
  <c r="C103" i="20"/>
  <c r="S103" i="20"/>
  <c r="C104" i="20"/>
  <c r="S104" i="20"/>
  <c r="C105" i="20"/>
  <c r="S105" i="20"/>
  <c r="C106" i="20"/>
  <c r="S106" i="20"/>
  <c r="S77" i="20"/>
  <c r="S45" i="20"/>
  <c r="T45" i="20"/>
  <c r="U45" i="20"/>
  <c r="W45" i="20"/>
  <c r="X45" i="20"/>
  <c r="Y45" i="20"/>
  <c r="Z45" i="20"/>
  <c r="AA45" i="20"/>
  <c r="M28" i="20"/>
  <c r="M43" i="20"/>
  <c r="M32" i="20"/>
  <c r="M44" i="20"/>
  <c r="M45" i="20"/>
  <c r="AC45" i="20"/>
  <c r="N28" i="20"/>
  <c r="N43" i="20"/>
  <c r="N32" i="20"/>
  <c r="N44" i="20"/>
  <c r="N45" i="20"/>
  <c r="AD45" i="20"/>
  <c r="O16" i="20"/>
  <c r="O3" i="20"/>
  <c r="O28" i="20"/>
  <c r="O43" i="20"/>
  <c r="O20" i="20"/>
  <c r="O7" i="20"/>
  <c r="O32" i="20"/>
  <c r="O44" i="20"/>
  <c r="O45" i="20"/>
  <c r="AE45" i="20"/>
  <c r="S46" i="20"/>
  <c r="T46" i="20"/>
  <c r="U46" i="20"/>
  <c r="W46" i="20"/>
  <c r="X46" i="20"/>
  <c r="Y46" i="20"/>
  <c r="Z46" i="20"/>
  <c r="AA46" i="20"/>
  <c r="M46" i="20"/>
  <c r="AC46" i="20"/>
  <c r="N46" i="20"/>
  <c r="AD46" i="20"/>
  <c r="O46" i="20"/>
  <c r="AE46" i="20"/>
  <c r="S47" i="20"/>
  <c r="T47" i="20"/>
  <c r="U47" i="20"/>
  <c r="W47" i="20"/>
  <c r="X47" i="20"/>
  <c r="Y47" i="20"/>
  <c r="Z47" i="20"/>
  <c r="AA47" i="20"/>
  <c r="M47" i="20"/>
  <c r="AC47" i="20"/>
  <c r="N47" i="20"/>
  <c r="AD47" i="20"/>
  <c r="O47" i="20"/>
  <c r="AE47" i="20"/>
  <c r="S48" i="20"/>
  <c r="T48" i="20"/>
  <c r="U48" i="20"/>
  <c r="W48" i="20"/>
  <c r="X48" i="20"/>
  <c r="Y48" i="20"/>
  <c r="Z48" i="20"/>
  <c r="AA48" i="20"/>
  <c r="M48" i="20"/>
  <c r="AC48" i="20"/>
  <c r="N48" i="20"/>
  <c r="AD48" i="20"/>
  <c r="O48" i="20"/>
  <c r="AE48" i="20"/>
  <c r="S49" i="20"/>
  <c r="T49" i="20"/>
  <c r="U49" i="20"/>
  <c r="W49" i="20"/>
  <c r="X49" i="20"/>
  <c r="Y49" i="20"/>
  <c r="Z49" i="20"/>
  <c r="AA49" i="20"/>
  <c r="M49" i="20"/>
  <c r="AC49" i="20"/>
  <c r="N49" i="20"/>
  <c r="AD49" i="20"/>
  <c r="O49" i="20"/>
  <c r="AE49" i="20"/>
  <c r="S50" i="20"/>
  <c r="T50" i="20"/>
  <c r="U50" i="20"/>
  <c r="W50" i="20"/>
  <c r="X50" i="20"/>
  <c r="Y50" i="20"/>
  <c r="Z50" i="20"/>
  <c r="AA50" i="20"/>
  <c r="M50" i="20"/>
  <c r="AC50" i="20"/>
  <c r="N50" i="20"/>
  <c r="AD50" i="20"/>
  <c r="O50" i="20"/>
  <c r="AE50" i="20"/>
  <c r="S51" i="20"/>
  <c r="T51" i="20"/>
  <c r="U51" i="20"/>
  <c r="W51" i="20"/>
  <c r="X51" i="20"/>
  <c r="Y51" i="20"/>
  <c r="Z51" i="20"/>
  <c r="AA51" i="20"/>
  <c r="M51" i="20"/>
  <c r="AC51" i="20"/>
  <c r="N51" i="20"/>
  <c r="AD51" i="20"/>
  <c r="O51" i="20"/>
  <c r="AE51" i="20"/>
  <c r="S52" i="20"/>
  <c r="T52" i="20"/>
  <c r="U52" i="20"/>
  <c r="W52" i="20"/>
  <c r="X52" i="20"/>
  <c r="Y52" i="20"/>
  <c r="Z52" i="20"/>
  <c r="AA52" i="20"/>
  <c r="M52" i="20"/>
  <c r="AC52" i="20"/>
  <c r="N52" i="20"/>
  <c r="AD52" i="20"/>
  <c r="O52" i="20"/>
  <c r="AE52" i="20"/>
  <c r="S53" i="20"/>
  <c r="T53" i="20"/>
  <c r="U53" i="20"/>
  <c r="W53" i="20"/>
  <c r="X53" i="20"/>
  <c r="Y53" i="20"/>
  <c r="Z53" i="20"/>
  <c r="AA53" i="20"/>
  <c r="M53" i="20"/>
  <c r="AC53" i="20"/>
  <c r="N53" i="20"/>
  <c r="AD53" i="20"/>
  <c r="O53" i="20"/>
  <c r="AE53" i="20"/>
  <c r="S54" i="20"/>
  <c r="T54" i="20"/>
  <c r="U54" i="20"/>
  <c r="W54" i="20"/>
  <c r="X54" i="20"/>
  <c r="Y54" i="20"/>
  <c r="Z54" i="20"/>
  <c r="AA54" i="20"/>
  <c r="M34" i="20"/>
  <c r="M54" i="20"/>
  <c r="AC54" i="20"/>
  <c r="N34" i="20"/>
  <c r="N54" i="20"/>
  <c r="AD54" i="20"/>
  <c r="O22" i="20"/>
  <c r="O9" i="20"/>
  <c r="O34" i="20"/>
  <c r="O54" i="20"/>
  <c r="AE54" i="20"/>
  <c r="S55" i="20"/>
  <c r="T55" i="20"/>
  <c r="U55" i="20"/>
  <c r="W55" i="20"/>
  <c r="X55" i="20"/>
  <c r="Y55" i="20"/>
  <c r="Z55" i="20"/>
  <c r="AA55" i="20"/>
  <c r="M55" i="20"/>
  <c r="AC55" i="20"/>
  <c r="N55" i="20"/>
  <c r="AD55" i="20"/>
  <c r="O55" i="20"/>
  <c r="AE55" i="20"/>
  <c r="S56" i="20"/>
  <c r="T56" i="20"/>
  <c r="U56" i="20"/>
  <c r="W56" i="20"/>
  <c r="X56" i="20"/>
  <c r="Y56" i="20"/>
  <c r="Z56" i="20"/>
  <c r="AA56" i="20"/>
  <c r="M56" i="20"/>
  <c r="AC56" i="20"/>
  <c r="N56" i="20"/>
  <c r="AD56" i="20"/>
  <c r="O56" i="20"/>
  <c r="AE56" i="20"/>
  <c r="S57" i="20"/>
  <c r="T57" i="20"/>
  <c r="U57" i="20"/>
  <c r="W57" i="20"/>
  <c r="X57" i="20"/>
  <c r="Y57" i="20"/>
  <c r="Z57" i="20"/>
  <c r="AA57" i="20"/>
  <c r="M57" i="20"/>
  <c r="AC57" i="20"/>
  <c r="N57" i="20"/>
  <c r="AD57" i="20"/>
  <c r="O57" i="20"/>
  <c r="AE57" i="20"/>
  <c r="S58" i="20"/>
  <c r="T58" i="20"/>
  <c r="U58" i="20"/>
  <c r="W58" i="20"/>
  <c r="X58" i="20"/>
  <c r="Y58" i="20"/>
  <c r="Z58" i="20"/>
  <c r="AA58" i="20"/>
  <c r="M58" i="20"/>
  <c r="AC58" i="20"/>
  <c r="N58" i="20"/>
  <c r="AD58" i="20"/>
  <c r="O58" i="20"/>
  <c r="AE58" i="20"/>
  <c r="S59" i="20"/>
  <c r="T59" i="20"/>
  <c r="U59" i="20"/>
  <c r="W59" i="20"/>
  <c r="X59" i="20"/>
  <c r="Y59" i="20"/>
  <c r="Z59" i="20"/>
  <c r="AA59" i="20"/>
  <c r="M59" i="20"/>
  <c r="AC59" i="20"/>
  <c r="N59" i="20"/>
  <c r="AD59" i="20"/>
  <c r="O59" i="20"/>
  <c r="AE59" i="20"/>
  <c r="S60" i="20"/>
  <c r="T60" i="20"/>
  <c r="U60" i="20"/>
  <c r="W60" i="20"/>
  <c r="X60" i="20"/>
  <c r="Y60" i="20"/>
  <c r="Z60" i="20"/>
  <c r="AA60" i="20"/>
  <c r="M60" i="20"/>
  <c r="AC60" i="20"/>
  <c r="N60" i="20"/>
  <c r="AD60" i="20"/>
  <c r="O60" i="20"/>
  <c r="AE60" i="20"/>
  <c r="S61" i="20"/>
  <c r="T61" i="20"/>
  <c r="U61" i="20"/>
  <c r="W61" i="20"/>
  <c r="X61" i="20"/>
  <c r="Y61" i="20"/>
  <c r="Z61" i="20"/>
  <c r="AA61" i="20"/>
  <c r="M61" i="20"/>
  <c r="AC61" i="20"/>
  <c r="N61" i="20"/>
  <c r="AD61" i="20"/>
  <c r="O61" i="20"/>
  <c r="AE61" i="20"/>
  <c r="S62" i="20"/>
  <c r="T62" i="20"/>
  <c r="U62" i="20"/>
  <c r="W62" i="20"/>
  <c r="X62" i="20"/>
  <c r="Y62" i="20"/>
  <c r="Z62" i="20"/>
  <c r="AA62" i="20"/>
  <c r="M62" i="20"/>
  <c r="AC62" i="20"/>
  <c r="N62" i="20"/>
  <c r="AD62" i="20"/>
  <c r="O62" i="20"/>
  <c r="AE62" i="20"/>
  <c r="S63" i="20"/>
  <c r="T63" i="20"/>
  <c r="U63" i="20"/>
  <c r="W63" i="20"/>
  <c r="X63" i="20"/>
  <c r="Y63" i="20"/>
  <c r="Z63" i="20"/>
  <c r="AA63" i="20"/>
  <c r="M63" i="20"/>
  <c r="AC63" i="20"/>
  <c r="N63" i="20"/>
  <c r="AD63" i="20"/>
  <c r="O63" i="20"/>
  <c r="AE63" i="20"/>
  <c r="S64" i="20"/>
  <c r="T64" i="20"/>
  <c r="U64" i="20"/>
  <c r="W64" i="20"/>
  <c r="X64" i="20"/>
  <c r="Y64" i="20"/>
  <c r="Z64" i="20"/>
  <c r="AA64" i="20"/>
  <c r="M36" i="20"/>
  <c r="M64" i="20"/>
  <c r="AC64" i="20"/>
  <c r="N64" i="20"/>
  <c r="AD64" i="20"/>
  <c r="O24" i="20"/>
  <c r="O11" i="20"/>
  <c r="O36" i="20"/>
  <c r="O64" i="20"/>
  <c r="AE64" i="20"/>
  <c r="S65" i="20"/>
  <c r="T65" i="20"/>
  <c r="U65" i="20"/>
  <c r="W65" i="20"/>
  <c r="X65" i="20"/>
  <c r="Y65" i="20"/>
  <c r="Z65" i="20"/>
  <c r="AA65" i="20"/>
  <c r="M65" i="20"/>
  <c r="AC65" i="20"/>
  <c r="N65" i="20"/>
  <c r="AD65" i="20"/>
  <c r="O65" i="20"/>
  <c r="AE65" i="20"/>
  <c r="S66" i="20"/>
  <c r="T66" i="20"/>
  <c r="U66" i="20"/>
  <c r="W66" i="20"/>
  <c r="X66" i="20"/>
  <c r="Y66" i="20"/>
  <c r="Z66" i="20"/>
  <c r="AA66" i="20"/>
  <c r="M66" i="20"/>
  <c r="AC66" i="20"/>
  <c r="N66" i="20"/>
  <c r="AD66" i="20"/>
  <c r="O66" i="20"/>
  <c r="AE66" i="20"/>
  <c r="S67" i="20"/>
  <c r="T67" i="20"/>
  <c r="U67" i="20"/>
  <c r="W67" i="20"/>
  <c r="X67" i="20"/>
  <c r="Y67" i="20"/>
  <c r="Z67" i="20"/>
  <c r="AA67" i="20"/>
  <c r="M67" i="20"/>
  <c r="AC67" i="20"/>
  <c r="N67" i="20"/>
  <c r="AD67" i="20"/>
  <c r="O67" i="20"/>
  <c r="AE67" i="20"/>
  <c r="S68" i="20"/>
  <c r="T68" i="20"/>
  <c r="U68" i="20"/>
  <c r="W68" i="20"/>
  <c r="X68" i="20"/>
  <c r="Y68" i="20"/>
  <c r="Z68" i="20"/>
  <c r="AA68" i="20"/>
  <c r="M68" i="20"/>
  <c r="AC68" i="20"/>
  <c r="N68" i="20"/>
  <c r="AD68" i="20"/>
  <c r="O68" i="20"/>
  <c r="AE68" i="20"/>
  <c r="S69" i="20"/>
  <c r="T69" i="20"/>
  <c r="U69" i="20"/>
  <c r="W69" i="20"/>
  <c r="X69" i="20"/>
  <c r="Y69" i="20"/>
  <c r="Z69" i="20"/>
  <c r="AA69" i="20"/>
  <c r="M69" i="20"/>
  <c r="AC69" i="20"/>
  <c r="N69" i="20"/>
  <c r="AD69" i="20"/>
  <c r="O69" i="20"/>
  <c r="AE69" i="20"/>
  <c r="S70" i="20"/>
  <c r="T70" i="20"/>
  <c r="U70" i="20"/>
  <c r="W70" i="20"/>
  <c r="X70" i="20"/>
  <c r="Y70" i="20"/>
  <c r="Z70" i="20"/>
  <c r="AA70" i="20"/>
  <c r="M70" i="20"/>
  <c r="AC70" i="20"/>
  <c r="N70" i="20"/>
  <c r="AD70" i="20"/>
  <c r="O70" i="20"/>
  <c r="AE70" i="20"/>
  <c r="S71" i="20"/>
  <c r="T71" i="20"/>
  <c r="U71" i="20"/>
  <c r="W71" i="20"/>
  <c r="X71" i="20"/>
  <c r="Y71" i="20"/>
  <c r="Z71" i="20"/>
  <c r="AA71" i="20"/>
  <c r="M71" i="20"/>
  <c r="AC71" i="20"/>
  <c r="N71" i="20"/>
  <c r="AD71" i="20"/>
  <c r="O71" i="20"/>
  <c r="AE71" i="20"/>
  <c r="S72" i="20"/>
  <c r="T72" i="20"/>
  <c r="U72" i="20"/>
  <c r="W72" i="20"/>
  <c r="X72" i="20"/>
  <c r="Y72" i="20"/>
  <c r="Z72" i="20"/>
  <c r="AA72" i="20"/>
  <c r="M72" i="20"/>
  <c r="AC72" i="20"/>
  <c r="N72" i="20"/>
  <c r="AD72" i="20"/>
  <c r="O72" i="20"/>
  <c r="AE72" i="20"/>
  <c r="S73" i="20"/>
  <c r="T73" i="20"/>
  <c r="U73" i="20"/>
  <c r="W73" i="20"/>
  <c r="X73" i="20"/>
  <c r="Y73" i="20"/>
  <c r="Z73" i="20"/>
  <c r="AA73" i="20"/>
  <c r="M73" i="20"/>
  <c r="AC73" i="20"/>
  <c r="N73" i="20"/>
  <c r="AD73" i="20"/>
  <c r="O73" i="20"/>
  <c r="AE73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S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G36" i="20"/>
  <c r="N36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F32" i="20"/>
  <c r="L32" i="20"/>
  <c r="F34" i="20"/>
  <c r="L34" i="20"/>
  <c r="N37" i="20"/>
  <c r="O19" i="20"/>
  <c r="O6" i="20"/>
  <c r="O31" i="20"/>
  <c r="O18" i="20"/>
  <c r="O5" i="20"/>
  <c r="O30" i="20"/>
  <c r="AB54" i="20"/>
  <c r="AB53" i="20"/>
  <c r="AB52" i="20"/>
  <c r="AB51" i="20"/>
  <c r="AB50" i="20"/>
  <c r="AB49" i="20"/>
  <c r="AB48" i="20"/>
  <c r="AB47" i="20"/>
  <c r="AB46" i="20"/>
  <c r="AB45" i="20"/>
  <c r="V54" i="20"/>
  <c r="V53" i="20"/>
  <c r="V49" i="20"/>
  <c r="V45" i="20"/>
  <c r="V52" i="20"/>
  <c r="V48" i="20"/>
  <c r="V51" i="20"/>
  <c r="V47" i="20"/>
  <c r="V50" i="20"/>
  <c r="V46" i="20"/>
  <c r="AB55" i="20"/>
  <c r="V55" i="20"/>
  <c r="AB56" i="20"/>
  <c r="V56" i="20"/>
  <c r="AB57" i="20"/>
  <c r="V57" i="20"/>
  <c r="AB58" i="20"/>
  <c r="V58" i="20"/>
  <c r="AB59" i="20"/>
  <c r="V59" i="20"/>
  <c r="AB60" i="20"/>
  <c r="V60" i="20"/>
  <c r="AB61" i="20"/>
  <c r="V61" i="20"/>
  <c r="AB62" i="20"/>
  <c r="V62" i="20"/>
  <c r="AB63" i="20"/>
  <c r="V63" i="20"/>
  <c r="AB64" i="20"/>
  <c r="V64" i="20"/>
  <c r="AB65" i="20"/>
  <c r="V65" i="20"/>
  <c r="AB66" i="20"/>
  <c r="V66" i="20"/>
  <c r="B15" i="17"/>
  <c r="B111" i="17"/>
  <c r="AB67" i="20"/>
  <c r="V67" i="20"/>
  <c r="AJ23" i="19"/>
  <c r="AJ22" i="19"/>
  <c r="B8" i="19"/>
  <c r="B104" i="19"/>
  <c r="AJ21" i="19"/>
  <c r="AB68" i="20"/>
  <c r="V68" i="20"/>
  <c r="B67" i="19"/>
  <c r="C67" i="19"/>
  <c r="B5" i="19"/>
  <c r="B68" i="19"/>
  <c r="C5" i="19"/>
  <c r="C68" i="19"/>
  <c r="B6" i="19"/>
  <c r="B69" i="19"/>
  <c r="C6" i="19"/>
  <c r="C69" i="19"/>
  <c r="B7" i="19"/>
  <c r="B70" i="19"/>
  <c r="C7" i="19"/>
  <c r="C70" i="19"/>
  <c r="B71" i="19"/>
  <c r="C8" i="19"/>
  <c r="C71" i="19"/>
  <c r="B9" i="19"/>
  <c r="B72" i="19"/>
  <c r="C9" i="19"/>
  <c r="C72" i="19"/>
  <c r="B10" i="19"/>
  <c r="B73" i="19"/>
  <c r="C10" i="19"/>
  <c r="C73" i="19"/>
  <c r="B11" i="19"/>
  <c r="B74" i="19"/>
  <c r="C11" i="19"/>
  <c r="C74" i="19"/>
  <c r="B12" i="19"/>
  <c r="B75" i="19"/>
  <c r="AI12" i="19"/>
  <c r="C12" i="19"/>
  <c r="C75" i="19"/>
  <c r="B13" i="19"/>
  <c r="B76" i="19"/>
  <c r="AI13" i="19"/>
  <c r="C13" i="19"/>
  <c r="C76" i="19"/>
  <c r="B14" i="19"/>
  <c r="B77" i="19"/>
  <c r="C14" i="19"/>
  <c r="C77" i="19"/>
  <c r="B15" i="19"/>
  <c r="B78" i="19"/>
  <c r="C15" i="19"/>
  <c r="C78" i="19"/>
  <c r="C79" i="19"/>
  <c r="C81" i="19"/>
  <c r="AB69" i="20"/>
  <c r="V69" i="20"/>
  <c r="B4" i="17"/>
  <c r="B38" i="17"/>
  <c r="C4" i="17"/>
  <c r="C38" i="17"/>
  <c r="D38" i="17"/>
  <c r="E38" i="17"/>
  <c r="AB70" i="20"/>
  <c r="V70" i="20"/>
  <c r="D28" i="13"/>
  <c r="E28" i="13"/>
  <c r="E29" i="13"/>
  <c r="I28" i="13"/>
  <c r="B38" i="3"/>
  <c r="D20" i="13"/>
  <c r="E20" i="13"/>
  <c r="E21" i="13"/>
  <c r="I20" i="13"/>
  <c r="B37" i="3"/>
  <c r="C20" i="13"/>
  <c r="AB71" i="20"/>
  <c r="V71" i="20"/>
  <c r="C5" i="17"/>
  <c r="C6" i="17"/>
  <c r="C7" i="17"/>
  <c r="C8" i="17"/>
  <c r="C9" i="17"/>
  <c r="C10" i="17"/>
  <c r="C11" i="17"/>
  <c r="AI12" i="17"/>
  <c r="C12" i="17"/>
  <c r="AI13" i="17"/>
  <c r="C13" i="17"/>
  <c r="C14" i="17"/>
  <c r="C15" i="17"/>
  <c r="B5" i="17"/>
  <c r="B6" i="17"/>
  <c r="B7" i="17"/>
  <c r="B8" i="17"/>
  <c r="B9" i="17"/>
  <c r="B10" i="17"/>
  <c r="B11" i="17"/>
  <c r="B12" i="17"/>
  <c r="B13" i="17"/>
  <c r="B14" i="17"/>
  <c r="AB72" i="20"/>
  <c r="AB73" i="20"/>
  <c r="V73" i="20"/>
  <c r="V72" i="20"/>
  <c r="I3" i="5"/>
  <c r="AO2" i="3"/>
  <c r="AN2" i="3"/>
  <c r="AM2" i="3"/>
  <c r="AL2" i="3"/>
  <c r="AK2" i="3"/>
  <c r="AJ2" i="3"/>
  <c r="AI2" i="3"/>
  <c r="AH2" i="3"/>
  <c r="AG2" i="3"/>
  <c r="AF2" i="3"/>
  <c r="H3" i="5"/>
  <c r="AE2" i="3"/>
  <c r="AD2" i="3"/>
  <c r="AC2" i="3"/>
  <c r="AB2" i="3"/>
  <c r="AA2" i="3"/>
  <c r="Z2" i="3"/>
  <c r="Y2" i="3"/>
  <c r="X2" i="3"/>
  <c r="W2" i="3"/>
  <c r="V2" i="3"/>
  <c r="G3" i="5"/>
  <c r="U2" i="3"/>
  <c r="T2" i="3"/>
  <c r="S2" i="3"/>
  <c r="R2" i="3"/>
  <c r="Q2" i="3"/>
  <c r="F3" i="5"/>
  <c r="P2" i="3"/>
  <c r="O2" i="3"/>
  <c r="N2" i="3"/>
  <c r="M2" i="3"/>
  <c r="L2" i="3"/>
  <c r="E3" i="5"/>
  <c r="K2" i="3"/>
  <c r="J2" i="3"/>
  <c r="I2" i="3"/>
  <c r="H2" i="3"/>
  <c r="C12" i="3"/>
  <c r="C23" i="3"/>
  <c r="C24" i="3"/>
  <c r="B80" i="3"/>
  <c r="C25" i="3"/>
  <c r="D25" i="3"/>
  <c r="B25" i="3"/>
  <c r="L3" i="3"/>
  <c r="K3" i="3"/>
  <c r="L28" i="3"/>
  <c r="C13" i="3"/>
  <c r="D16" i="12"/>
  <c r="C3" i="5"/>
  <c r="G3" i="3"/>
  <c r="F3" i="3"/>
  <c r="D7" i="3"/>
  <c r="C7" i="3"/>
  <c r="E3" i="3"/>
  <c r="H3" i="3"/>
  <c r="H7" i="3"/>
  <c r="D3" i="3"/>
  <c r="I3" i="3"/>
  <c r="J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C3" i="3"/>
  <c r="B3" i="3"/>
  <c r="D5" i="3"/>
  <c r="B5" i="3"/>
  <c r="B26" i="3"/>
  <c r="B46" i="19"/>
  <c r="O108" i="19"/>
  <c r="AH16" i="19"/>
  <c r="AH13" i="19"/>
  <c r="U15" i="19"/>
  <c r="U111" i="19"/>
  <c r="T15" i="19"/>
  <c r="S15" i="19"/>
  <c r="R15" i="19"/>
  <c r="Q15" i="19"/>
  <c r="Q111" i="19"/>
  <c r="U14" i="19"/>
  <c r="T14" i="19"/>
  <c r="T110" i="19"/>
  <c r="S14" i="19"/>
  <c r="R14" i="19"/>
  <c r="Q14" i="19"/>
  <c r="O14" i="19"/>
  <c r="O110" i="19"/>
  <c r="N14" i="19"/>
  <c r="M14" i="19"/>
  <c r="M110" i="19"/>
  <c r="K14" i="19"/>
  <c r="K110" i="19"/>
  <c r="I14" i="19"/>
  <c r="H14" i="19"/>
  <c r="H110" i="19"/>
  <c r="G14" i="19"/>
  <c r="E14" i="19"/>
  <c r="C110" i="19"/>
  <c r="U13" i="19"/>
  <c r="U109" i="19"/>
  <c r="T13" i="19"/>
  <c r="S13" i="19"/>
  <c r="R13" i="19"/>
  <c r="Q13" i="19"/>
  <c r="Q109" i="19"/>
  <c r="O13" i="19"/>
  <c r="N13" i="19"/>
  <c r="M13" i="19"/>
  <c r="L13" i="19"/>
  <c r="K13" i="19"/>
  <c r="I13" i="19"/>
  <c r="H13" i="19"/>
  <c r="G13" i="19"/>
  <c r="G109" i="19"/>
  <c r="F13" i="19"/>
  <c r="E13" i="19"/>
  <c r="AI16" i="19"/>
  <c r="AH12" i="19"/>
  <c r="U12" i="19"/>
  <c r="T12" i="19"/>
  <c r="T108" i="19"/>
  <c r="S12" i="19"/>
  <c r="R12" i="19"/>
  <c r="R108" i="19"/>
  <c r="Q12" i="19"/>
  <c r="N12" i="19"/>
  <c r="M12" i="19"/>
  <c r="M108" i="19"/>
  <c r="L12" i="19"/>
  <c r="K12" i="19"/>
  <c r="I12" i="19"/>
  <c r="H12" i="19"/>
  <c r="H108" i="19"/>
  <c r="G12" i="19"/>
  <c r="F12" i="19"/>
  <c r="E12" i="19"/>
  <c r="C108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H9" i="19"/>
  <c r="G9" i="19"/>
  <c r="F9" i="19"/>
  <c r="E9" i="19"/>
  <c r="AH8" i="19"/>
  <c r="AA8" i="19"/>
  <c r="T8" i="19"/>
  <c r="T104" i="19"/>
  <c r="S8" i="19"/>
  <c r="R8" i="19"/>
  <c r="Q8" i="19"/>
  <c r="O8" i="19"/>
  <c r="O104" i="19"/>
  <c r="N8" i="19"/>
  <c r="M8" i="19"/>
  <c r="L8" i="19"/>
  <c r="K8" i="19"/>
  <c r="K104" i="19"/>
  <c r="H8" i="19"/>
  <c r="G8" i="19"/>
  <c r="F8" i="19"/>
  <c r="E8" i="19"/>
  <c r="E104" i="19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T4" i="19"/>
  <c r="S4" i="19"/>
  <c r="R4" i="19"/>
  <c r="Q4" i="19"/>
  <c r="O4" i="19"/>
  <c r="N4" i="19"/>
  <c r="M4" i="19"/>
  <c r="L4" i="19"/>
  <c r="K4" i="19"/>
  <c r="I4" i="19"/>
  <c r="H4" i="19"/>
  <c r="G4" i="19"/>
  <c r="E4" i="19"/>
  <c r="E2" i="3"/>
  <c r="E19" i="3"/>
  <c r="F2" i="3"/>
  <c r="F19" i="3"/>
  <c r="G2" i="3"/>
  <c r="G19" i="3"/>
  <c r="E20" i="3"/>
  <c r="E12" i="3"/>
  <c r="Q16" i="19"/>
  <c r="Q22" i="19"/>
  <c r="L16" i="19"/>
  <c r="L30" i="19"/>
  <c r="M16" i="19"/>
  <c r="M30" i="19"/>
  <c r="H16" i="19"/>
  <c r="N16" i="19"/>
  <c r="N27" i="19"/>
  <c r="L26" i="19"/>
  <c r="Q26" i="19"/>
  <c r="F16" i="19"/>
  <c r="L109" i="19"/>
  <c r="B42" i="19"/>
  <c r="B44" i="19"/>
  <c r="L29" i="19"/>
  <c r="L20" i="19"/>
  <c r="Q20" i="19"/>
  <c r="C111" i="19"/>
  <c r="C109" i="19"/>
  <c r="B39" i="19"/>
  <c r="B109" i="19"/>
  <c r="B47" i="19"/>
  <c r="N20" i="19"/>
  <c r="Q21" i="19"/>
  <c r="S16" i="19"/>
  <c r="S25" i="19"/>
  <c r="N108" i="19"/>
  <c r="S20" i="19"/>
  <c r="M111" i="19"/>
  <c r="H111" i="19"/>
  <c r="L111" i="19"/>
  <c r="G111" i="19"/>
  <c r="O111" i="19"/>
  <c r="K111" i="19"/>
  <c r="F111" i="19"/>
  <c r="I111" i="19"/>
  <c r="N111" i="19"/>
  <c r="E111" i="19"/>
  <c r="Q28" i="19"/>
  <c r="C46" i="19"/>
  <c r="AH4" i="19"/>
  <c r="AH6" i="19"/>
  <c r="AH7" i="19"/>
  <c r="F104" i="19"/>
  <c r="L104" i="19"/>
  <c r="L23" i="19"/>
  <c r="Q104" i="19"/>
  <c r="Q23" i="19"/>
  <c r="AH9" i="19"/>
  <c r="AH11" i="19"/>
  <c r="F108" i="19"/>
  <c r="K108" i="19"/>
  <c r="Q108" i="19"/>
  <c r="Q27" i="19"/>
  <c r="U108" i="19"/>
  <c r="H109" i="19"/>
  <c r="M109" i="19"/>
  <c r="R109" i="19"/>
  <c r="E110" i="19"/>
  <c r="Q110" i="19"/>
  <c r="Q29" i="19"/>
  <c r="U110" i="19"/>
  <c r="U16" i="19"/>
  <c r="U23" i="19"/>
  <c r="Q19" i="19"/>
  <c r="L110" i="19"/>
  <c r="F110" i="19"/>
  <c r="Q30" i="19"/>
  <c r="L21" i="19"/>
  <c r="S22" i="19"/>
  <c r="I108" i="19"/>
  <c r="G16" i="19"/>
  <c r="U104" i="19"/>
  <c r="I104" i="19"/>
  <c r="G104" i="19"/>
  <c r="M104" i="19"/>
  <c r="R104" i="19"/>
  <c r="L25" i="19"/>
  <c r="Q25" i="19"/>
  <c r="B108" i="19"/>
  <c r="G108" i="19"/>
  <c r="L108" i="19"/>
  <c r="L27" i="19"/>
  <c r="E109" i="19"/>
  <c r="I109" i="19"/>
  <c r="N109" i="19"/>
  <c r="S109" i="19"/>
  <c r="G110" i="19"/>
  <c r="S111" i="19"/>
  <c r="I16" i="19"/>
  <c r="AH15" i="19"/>
  <c r="AH14" i="19"/>
  <c r="L19" i="19"/>
  <c r="S30" i="19"/>
  <c r="Q24" i="19"/>
  <c r="E108" i="19"/>
  <c r="I110" i="19"/>
  <c r="K16" i="19"/>
  <c r="K24" i="19"/>
  <c r="O16" i="19"/>
  <c r="O21" i="19"/>
  <c r="T16" i="19"/>
  <c r="T29" i="19"/>
  <c r="C104" i="19"/>
  <c r="H104" i="19"/>
  <c r="N104" i="19"/>
  <c r="S104" i="19"/>
  <c r="S108" i="19"/>
  <c r="F109" i="19"/>
  <c r="K109" i="19"/>
  <c r="O109" i="19"/>
  <c r="O112" i="19"/>
  <c r="T109" i="19"/>
  <c r="N110" i="19"/>
  <c r="N29" i="19"/>
  <c r="S110" i="19"/>
  <c r="T111" i="19"/>
  <c r="T112" i="19"/>
  <c r="T30" i="19"/>
  <c r="E16" i="19"/>
  <c r="R16" i="19"/>
  <c r="R26" i="19"/>
  <c r="T19" i="19"/>
  <c r="S23" i="19"/>
  <c r="R110" i="19"/>
  <c r="R111" i="19"/>
  <c r="N19" i="19"/>
  <c r="N30" i="19"/>
  <c r="F21" i="19"/>
  <c r="F17" i="19"/>
  <c r="H23" i="19"/>
  <c r="H17" i="19"/>
  <c r="I20" i="19"/>
  <c r="I17" i="19"/>
  <c r="G23" i="19"/>
  <c r="G17" i="19"/>
  <c r="E26" i="19"/>
  <c r="E17" i="19"/>
  <c r="N25" i="19"/>
  <c r="N22" i="19"/>
  <c r="F26" i="19"/>
  <c r="L22" i="19"/>
  <c r="R20" i="19"/>
  <c r="H19" i="19"/>
  <c r="H22" i="19"/>
  <c r="H27" i="19"/>
  <c r="F27" i="19"/>
  <c r="H29" i="19"/>
  <c r="H28" i="19"/>
  <c r="H26" i="19"/>
  <c r="H25" i="19"/>
  <c r="F20" i="19"/>
  <c r="H20" i="19"/>
  <c r="H21" i="19"/>
  <c r="H24" i="19"/>
  <c r="H30" i="19"/>
  <c r="F24" i="19"/>
  <c r="F25" i="19"/>
  <c r="N21" i="19"/>
  <c r="M27" i="19"/>
  <c r="M28" i="19"/>
  <c r="M24" i="19"/>
  <c r="G24" i="19"/>
  <c r="M25" i="19"/>
  <c r="G25" i="19"/>
  <c r="K28" i="19"/>
  <c r="K26" i="19"/>
  <c r="G21" i="19"/>
  <c r="R23" i="19"/>
  <c r="E27" i="19"/>
  <c r="E23" i="19"/>
  <c r="E24" i="19"/>
  <c r="G112" i="19"/>
  <c r="M29" i="19"/>
  <c r="M21" i="19"/>
  <c r="E112" i="19"/>
  <c r="U112" i="19"/>
  <c r="E22" i="19"/>
  <c r="E29" i="19"/>
  <c r="F30" i="19"/>
  <c r="F29" i="19"/>
  <c r="N28" i="19"/>
  <c r="M23" i="19"/>
  <c r="M19" i="19"/>
  <c r="T26" i="19"/>
  <c r="S112" i="19"/>
  <c r="I29" i="19"/>
  <c r="I25" i="19"/>
  <c r="F19" i="19"/>
  <c r="N24" i="19"/>
  <c r="I19" i="19"/>
  <c r="E25" i="19"/>
  <c r="I22" i="19"/>
  <c r="I21" i="19"/>
  <c r="N23" i="19"/>
  <c r="N26" i="19"/>
  <c r="O20" i="19"/>
  <c r="M22" i="19"/>
  <c r="E28" i="19"/>
  <c r="F23" i="19"/>
  <c r="O28" i="19"/>
  <c r="F28" i="19"/>
  <c r="O26" i="19"/>
  <c r="M20" i="19"/>
  <c r="L28" i="19"/>
  <c r="K23" i="19"/>
  <c r="G29" i="19"/>
  <c r="G27" i="19"/>
  <c r="I24" i="19"/>
  <c r="E19" i="19"/>
  <c r="I27" i="19"/>
  <c r="L24" i="19"/>
  <c r="K112" i="19"/>
  <c r="M26" i="19"/>
  <c r="K19" i="19"/>
  <c r="F22" i="19"/>
  <c r="D46" i="19"/>
  <c r="T24" i="19"/>
  <c r="B110" i="19"/>
  <c r="B48" i="19"/>
  <c r="G20" i="19"/>
  <c r="G30" i="19"/>
  <c r="O23" i="19"/>
  <c r="U27" i="19"/>
  <c r="S26" i="19"/>
  <c r="S21" i="19"/>
  <c r="O24" i="19"/>
  <c r="C42" i="19"/>
  <c r="T21" i="19"/>
  <c r="R21" i="19"/>
  <c r="R24" i="19"/>
  <c r="R19" i="19"/>
  <c r="R29" i="19"/>
  <c r="R27" i="19"/>
  <c r="B111" i="19"/>
  <c r="B49" i="19"/>
  <c r="U25" i="19"/>
  <c r="S24" i="19"/>
  <c r="K27" i="19"/>
  <c r="F112" i="19"/>
  <c r="B16" i="19"/>
  <c r="B24" i="19"/>
  <c r="U26" i="19"/>
  <c r="S28" i="19"/>
  <c r="G19" i="19"/>
  <c r="R25" i="19"/>
  <c r="T25" i="19"/>
  <c r="T22" i="19"/>
  <c r="T20" i="19"/>
  <c r="B43" i="19"/>
  <c r="B40" i="19"/>
  <c r="N112" i="19"/>
  <c r="O30" i="19"/>
  <c r="O27" i="19"/>
  <c r="O22" i="19"/>
  <c r="O25" i="19"/>
  <c r="O19" i="19"/>
  <c r="T23" i="19"/>
  <c r="T27" i="19"/>
  <c r="U29" i="19"/>
  <c r="L112" i="19"/>
  <c r="U24" i="19"/>
  <c r="U22" i="19"/>
  <c r="U30" i="19"/>
  <c r="S29" i="19"/>
  <c r="T28" i="19"/>
  <c r="S27" i="19"/>
  <c r="H112" i="19"/>
  <c r="K30" i="19"/>
  <c r="K22" i="19"/>
  <c r="K29" i="19"/>
  <c r="K20" i="19"/>
  <c r="K25" i="19"/>
  <c r="R112" i="19"/>
  <c r="S19" i="19"/>
  <c r="O29" i="19"/>
  <c r="Q31" i="19"/>
  <c r="Q33" i="19"/>
  <c r="Q34" i="19"/>
  <c r="R30" i="19"/>
  <c r="E30" i="19"/>
  <c r="C112" i="19"/>
  <c r="G28" i="19"/>
  <c r="U21" i="19"/>
  <c r="U28" i="19"/>
  <c r="L33" i="19"/>
  <c r="L34" i="19"/>
  <c r="I30" i="19"/>
  <c r="I23" i="19"/>
  <c r="I26" i="19"/>
  <c r="M112" i="19"/>
  <c r="I112" i="19"/>
  <c r="R28" i="19"/>
  <c r="B45" i="19"/>
  <c r="Q112" i="19"/>
  <c r="B41" i="19"/>
  <c r="C16" i="19"/>
  <c r="C19" i="19"/>
  <c r="G26" i="19"/>
  <c r="E21" i="19"/>
  <c r="E20" i="19"/>
  <c r="C47" i="19"/>
  <c r="I28" i="19"/>
  <c r="R22" i="19"/>
  <c r="C39" i="19"/>
  <c r="G22" i="19"/>
  <c r="U19" i="19"/>
  <c r="K21" i="19"/>
  <c r="U20" i="19"/>
  <c r="C44" i="19"/>
  <c r="AA8" i="17"/>
  <c r="Z8" i="17"/>
  <c r="H33" i="19"/>
  <c r="H34" i="19"/>
  <c r="N31" i="19"/>
  <c r="H31" i="19"/>
  <c r="I33" i="19"/>
  <c r="I34" i="19"/>
  <c r="F33" i="19"/>
  <c r="F34" i="19"/>
  <c r="B22" i="19"/>
  <c r="B26" i="19"/>
  <c r="B112" i="19"/>
  <c r="B21" i="19"/>
  <c r="B29" i="19"/>
  <c r="L31" i="19"/>
  <c r="K33" i="19"/>
  <c r="K34" i="19"/>
  <c r="N33" i="19"/>
  <c r="N34" i="19"/>
  <c r="M33" i="19"/>
  <c r="M34" i="19"/>
  <c r="I31" i="19"/>
  <c r="M31" i="19"/>
  <c r="F31" i="19"/>
  <c r="E31" i="19"/>
  <c r="T33" i="19"/>
  <c r="T34" i="19"/>
  <c r="D76" i="19"/>
  <c r="D47" i="19"/>
  <c r="C41" i="19"/>
  <c r="K31" i="19"/>
  <c r="D71" i="19"/>
  <c r="B79" i="19"/>
  <c r="B81" i="19"/>
  <c r="B84" i="19"/>
  <c r="C45" i="19"/>
  <c r="O33" i="19"/>
  <c r="O34" i="19"/>
  <c r="O31" i="19"/>
  <c r="D42" i="19"/>
  <c r="D75" i="19"/>
  <c r="C22" i="19"/>
  <c r="C29" i="19"/>
  <c r="C25" i="19"/>
  <c r="C28" i="19"/>
  <c r="C20" i="19"/>
  <c r="C27" i="19"/>
  <c r="C23" i="19"/>
  <c r="C30" i="19"/>
  <c r="D73" i="19"/>
  <c r="E33" i="19"/>
  <c r="E34" i="19"/>
  <c r="C40" i="19"/>
  <c r="B86" i="19"/>
  <c r="B23" i="19"/>
  <c r="B25" i="19"/>
  <c r="B27" i="19"/>
  <c r="B20" i="19"/>
  <c r="B28" i="19"/>
  <c r="B30" i="19"/>
  <c r="C48" i="19"/>
  <c r="E46" i="19"/>
  <c r="T31" i="19"/>
  <c r="D39" i="19"/>
  <c r="S33" i="19"/>
  <c r="S34" i="19"/>
  <c r="S31" i="19"/>
  <c r="R33" i="19"/>
  <c r="R34" i="19"/>
  <c r="R31" i="19"/>
  <c r="C43" i="19"/>
  <c r="B50" i="19"/>
  <c r="B59" i="19"/>
  <c r="D68" i="19"/>
  <c r="U31" i="19"/>
  <c r="U33" i="19"/>
  <c r="U34" i="19"/>
  <c r="B88" i="19"/>
  <c r="D44" i="19"/>
  <c r="C26" i="19"/>
  <c r="C24" i="19"/>
  <c r="B83" i="19"/>
  <c r="G31" i="19"/>
  <c r="G33" i="19"/>
  <c r="G34" i="19"/>
  <c r="B19" i="19"/>
  <c r="B63" i="19"/>
  <c r="C49" i="19"/>
  <c r="C21" i="19"/>
  <c r="B91" i="19"/>
  <c r="AI16" i="17"/>
  <c r="C31" i="19"/>
  <c r="C33" i="19"/>
  <c r="C34" i="19"/>
  <c r="B62" i="19"/>
  <c r="B54" i="19"/>
  <c r="B57" i="19"/>
  <c r="D49" i="19"/>
  <c r="D45" i="19"/>
  <c r="D67" i="19"/>
  <c r="D77" i="19"/>
  <c r="E44" i="19"/>
  <c r="C50" i="19"/>
  <c r="C63" i="19"/>
  <c r="F46" i="19"/>
  <c r="G46" i="19"/>
  <c r="H46" i="19"/>
  <c r="I46" i="19"/>
  <c r="J46" i="19"/>
  <c r="K46" i="19"/>
  <c r="L46" i="19"/>
  <c r="M46" i="19"/>
  <c r="N46" i="19"/>
  <c r="E73" i="19"/>
  <c r="B31" i="19"/>
  <c r="B33" i="19"/>
  <c r="B34" i="19"/>
  <c r="B60" i="19"/>
  <c r="B53" i="19"/>
  <c r="B56" i="19"/>
  <c r="B58" i="19"/>
  <c r="B61" i="19"/>
  <c r="E39" i="19"/>
  <c r="C54" i="19"/>
  <c r="D40" i="19"/>
  <c r="E75" i="19"/>
  <c r="D78" i="19"/>
  <c r="B87" i="19"/>
  <c r="B89" i="19"/>
  <c r="B82" i="19"/>
  <c r="B85" i="19"/>
  <c r="B90" i="19"/>
  <c r="B55" i="19"/>
  <c r="E76" i="19"/>
  <c r="D74" i="19"/>
  <c r="E42" i="19"/>
  <c r="E47" i="19"/>
  <c r="D69" i="19"/>
  <c r="D43" i="19"/>
  <c r="E68" i="19"/>
  <c r="B52" i="19"/>
  <c r="D48" i="19"/>
  <c r="D72" i="19"/>
  <c r="D70" i="19"/>
  <c r="B92" i="19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G14" i="17"/>
  <c r="H14" i="17"/>
  <c r="I14" i="17"/>
  <c r="E5" i="17"/>
  <c r="E6" i="17"/>
  <c r="E7" i="17"/>
  <c r="E8" i="17"/>
  <c r="E9" i="17"/>
  <c r="E10" i="17"/>
  <c r="E11" i="17"/>
  <c r="E12" i="17"/>
  <c r="E13" i="17"/>
  <c r="E14" i="17"/>
  <c r="E4" i="17"/>
  <c r="F38" i="17"/>
  <c r="G38" i="17"/>
  <c r="O111" i="17"/>
  <c r="AJ23" i="17"/>
  <c r="AJ22" i="17"/>
  <c r="I104" i="17"/>
  <c r="AJ21" i="17"/>
  <c r="AG16" i="17"/>
  <c r="AH13" i="17"/>
  <c r="U15" i="17"/>
  <c r="T15" i="17"/>
  <c r="S15" i="17"/>
  <c r="S111" i="17"/>
  <c r="R15" i="17"/>
  <c r="Q15" i="17"/>
  <c r="K111" i="17"/>
  <c r="F111" i="17"/>
  <c r="U14" i="17"/>
  <c r="T14" i="17"/>
  <c r="S14" i="17"/>
  <c r="R14" i="17"/>
  <c r="Q14" i="17"/>
  <c r="U13" i="17"/>
  <c r="T13" i="17"/>
  <c r="S13" i="17"/>
  <c r="R13" i="17"/>
  <c r="Q13" i="17"/>
  <c r="U12" i="17"/>
  <c r="T12" i="17"/>
  <c r="S12" i="17"/>
  <c r="R12" i="17"/>
  <c r="Q12" i="17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R5" i="17"/>
  <c r="Q5" i="17"/>
  <c r="U4" i="17"/>
  <c r="T4" i="17"/>
  <c r="S4" i="17"/>
  <c r="R4" i="17"/>
  <c r="Q4" i="17"/>
  <c r="C86" i="19"/>
  <c r="C62" i="19"/>
  <c r="C55" i="19"/>
  <c r="B93" i="19"/>
  <c r="C83" i="19"/>
  <c r="C88" i="19"/>
  <c r="C91" i="19"/>
  <c r="C84" i="19"/>
  <c r="C92" i="19"/>
  <c r="C52" i="19"/>
  <c r="C59" i="19"/>
  <c r="C57" i="19"/>
  <c r="E45" i="19"/>
  <c r="F71" i="19"/>
  <c r="G71" i="19"/>
  <c r="H71" i="19"/>
  <c r="I71" i="19"/>
  <c r="J71" i="19"/>
  <c r="K71" i="19"/>
  <c r="L71" i="19"/>
  <c r="M71" i="19"/>
  <c r="N71" i="19"/>
  <c r="E72" i="19"/>
  <c r="B64" i="19"/>
  <c r="E43" i="19"/>
  <c r="E74" i="19"/>
  <c r="F75" i="19"/>
  <c r="G75" i="19"/>
  <c r="H75" i="19"/>
  <c r="I75" i="19"/>
  <c r="J75" i="19"/>
  <c r="K75" i="19"/>
  <c r="L75" i="19"/>
  <c r="M75" i="19"/>
  <c r="N75" i="19"/>
  <c r="F39" i="19"/>
  <c r="G39" i="19"/>
  <c r="H39" i="19"/>
  <c r="I39" i="19"/>
  <c r="J39" i="19"/>
  <c r="K39" i="19"/>
  <c r="L39" i="19"/>
  <c r="M39" i="19"/>
  <c r="N39" i="19"/>
  <c r="F44" i="19"/>
  <c r="G44" i="19"/>
  <c r="H44" i="19"/>
  <c r="I44" i="19"/>
  <c r="J44" i="19"/>
  <c r="K44" i="19"/>
  <c r="L44" i="19"/>
  <c r="M44" i="19"/>
  <c r="N44" i="19"/>
  <c r="E67" i="19"/>
  <c r="D79" i="19"/>
  <c r="D91" i="19"/>
  <c r="E41" i="19"/>
  <c r="F47" i="19"/>
  <c r="G47" i="19"/>
  <c r="H47" i="19"/>
  <c r="I47" i="19"/>
  <c r="J47" i="19"/>
  <c r="K47" i="19"/>
  <c r="L47" i="19"/>
  <c r="M47" i="19"/>
  <c r="N47" i="19"/>
  <c r="F73" i="19"/>
  <c r="G73" i="19"/>
  <c r="H73" i="19"/>
  <c r="I73" i="19"/>
  <c r="J73" i="19"/>
  <c r="K73" i="19"/>
  <c r="L73" i="19"/>
  <c r="M73" i="19"/>
  <c r="N73" i="19"/>
  <c r="D50" i="19"/>
  <c r="D62" i="19"/>
  <c r="H38" i="19"/>
  <c r="I38" i="19"/>
  <c r="E70" i="19"/>
  <c r="E48" i="19"/>
  <c r="F68" i="19"/>
  <c r="G68" i="19"/>
  <c r="H68" i="19"/>
  <c r="I68" i="19"/>
  <c r="J68" i="19"/>
  <c r="K68" i="19"/>
  <c r="L68" i="19"/>
  <c r="M68" i="19"/>
  <c r="N68" i="19"/>
  <c r="E69" i="19"/>
  <c r="F42" i="19"/>
  <c r="G42" i="19"/>
  <c r="H42" i="19"/>
  <c r="I42" i="19"/>
  <c r="J42" i="19"/>
  <c r="K42" i="19"/>
  <c r="L42" i="19"/>
  <c r="M42" i="19"/>
  <c r="N42" i="19"/>
  <c r="F76" i="19"/>
  <c r="G76" i="19"/>
  <c r="H76" i="19"/>
  <c r="I76" i="19"/>
  <c r="J76" i="19"/>
  <c r="K76" i="19"/>
  <c r="L76" i="19"/>
  <c r="M76" i="19"/>
  <c r="N76" i="19"/>
  <c r="E78" i="19"/>
  <c r="E40" i="19"/>
  <c r="C60" i="19"/>
  <c r="C53" i="19"/>
  <c r="C58" i="19"/>
  <c r="C61" i="19"/>
  <c r="C56" i="19"/>
  <c r="E77" i="19"/>
  <c r="C90" i="19"/>
  <c r="C89" i="19"/>
  <c r="C85" i="19"/>
  <c r="C87" i="19"/>
  <c r="C82" i="19"/>
  <c r="E49" i="19"/>
  <c r="AH6" i="17"/>
  <c r="B40" i="17"/>
  <c r="AH7" i="17"/>
  <c r="T111" i="17"/>
  <c r="AH4" i="17"/>
  <c r="B67" i="17"/>
  <c r="C67" i="17"/>
  <c r="D67" i="17"/>
  <c r="AH8" i="17"/>
  <c r="B71" i="17"/>
  <c r="AH10" i="17"/>
  <c r="B44" i="17"/>
  <c r="AH12" i="17"/>
  <c r="B75" i="17"/>
  <c r="AH14" i="17"/>
  <c r="B48" i="17"/>
  <c r="U108" i="17"/>
  <c r="E104" i="17"/>
  <c r="H108" i="17"/>
  <c r="M110" i="17"/>
  <c r="H110" i="17"/>
  <c r="N104" i="17"/>
  <c r="G110" i="17"/>
  <c r="N109" i="17"/>
  <c r="M108" i="17"/>
  <c r="S104" i="17"/>
  <c r="R108" i="17"/>
  <c r="AH15" i="17"/>
  <c r="B78" i="17"/>
  <c r="L108" i="17"/>
  <c r="E109" i="17"/>
  <c r="F104" i="17"/>
  <c r="O104" i="17"/>
  <c r="T104" i="17"/>
  <c r="K109" i="17"/>
  <c r="T109" i="17"/>
  <c r="K104" i="17"/>
  <c r="AH16" i="17"/>
  <c r="F16" i="17"/>
  <c r="O16" i="17"/>
  <c r="B73" i="17"/>
  <c r="C73" i="17"/>
  <c r="M16" i="17"/>
  <c r="H16" i="17"/>
  <c r="R16" i="17"/>
  <c r="R26" i="17"/>
  <c r="B74" i="17"/>
  <c r="B45" i="17"/>
  <c r="E108" i="17"/>
  <c r="N108" i="17"/>
  <c r="B47" i="17"/>
  <c r="B76" i="17"/>
  <c r="T16" i="17"/>
  <c r="T22" i="17"/>
  <c r="K108" i="17"/>
  <c r="C109" i="17"/>
  <c r="G109" i="17"/>
  <c r="U109" i="17"/>
  <c r="M111" i="17"/>
  <c r="N16" i="17"/>
  <c r="O109" i="17"/>
  <c r="B39" i="17"/>
  <c r="B68" i="17"/>
  <c r="B70" i="17"/>
  <c r="B41" i="17"/>
  <c r="B72" i="17"/>
  <c r="B43" i="17"/>
  <c r="R25" i="17"/>
  <c r="C44" i="17"/>
  <c r="L110" i="17"/>
  <c r="U110" i="17"/>
  <c r="E111" i="17"/>
  <c r="N111" i="17"/>
  <c r="C110" i="17"/>
  <c r="Q110" i="17"/>
  <c r="I111" i="17"/>
  <c r="I108" i="17"/>
  <c r="S108" i="17"/>
  <c r="K16" i="17"/>
  <c r="B108" i="17"/>
  <c r="B46" i="17"/>
  <c r="F108" i="17"/>
  <c r="O108" i="17"/>
  <c r="T108" i="17"/>
  <c r="L109" i="17"/>
  <c r="Q109" i="17"/>
  <c r="H111" i="17"/>
  <c r="R111" i="17"/>
  <c r="E16" i="17"/>
  <c r="B109" i="17"/>
  <c r="C16" i="17"/>
  <c r="C25" i="17"/>
  <c r="G16" i="17"/>
  <c r="L16" i="17"/>
  <c r="Q16" i="17"/>
  <c r="Q27" i="17"/>
  <c r="U16" i="17"/>
  <c r="U28" i="17"/>
  <c r="B77" i="17"/>
  <c r="B110" i="17"/>
  <c r="I16" i="17"/>
  <c r="S16" i="17"/>
  <c r="S26" i="17"/>
  <c r="F109" i="17"/>
  <c r="R110" i="17"/>
  <c r="C104" i="17"/>
  <c r="G104" i="17"/>
  <c r="L104" i="17"/>
  <c r="Q104" i="17"/>
  <c r="U104" i="17"/>
  <c r="H109" i="17"/>
  <c r="M109" i="17"/>
  <c r="R109" i="17"/>
  <c r="E110" i="17"/>
  <c r="I110" i="17"/>
  <c r="N110" i="17"/>
  <c r="S110" i="17"/>
  <c r="C108" i="17"/>
  <c r="G108" i="17"/>
  <c r="Q108" i="17"/>
  <c r="I109" i="17"/>
  <c r="S109" i="17"/>
  <c r="H104" i="17"/>
  <c r="M104" i="17"/>
  <c r="R104" i="17"/>
  <c r="F110" i="17"/>
  <c r="K110" i="17"/>
  <c r="O110" i="17"/>
  <c r="T110" i="17"/>
  <c r="C111" i="17"/>
  <c r="G111" i="17"/>
  <c r="L111" i="17"/>
  <c r="Q111" i="17"/>
  <c r="U111" i="17"/>
  <c r="I17" i="17"/>
  <c r="L22" i="17"/>
  <c r="N24" i="17"/>
  <c r="K24" i="17"/>
  <c r="O19" i="17"/>
  <c r="M29" i="17"/>
  <c r="J38" i="19"/>
  <c r="K38" i="19"/>
  <c r="L38" i="19"/>
  <c r="M38" i="19"/>
  <c r="N38" i="19"/>
  <c r="C93" i="19"/>
  <c r="D54" i="19"/>
  <c r="D55" i="19"/>
  <c r="C64" i="19"/>
  <c r="D52" i="19"/>
  <c r="D63" i="19"/>
  <c r="T27" i="17"/>
  <c r="F77" i="19"/>
  <c r="G77" i="19"/>
  <c r="H77" i="19"/>
  <c r="I77" i="19"/>
  <c r="J77" i="19"/>
  <c r="K77" i="19"/>
  <c r="L77" i="19"/>
  <c r="M77" i="19"/>
  <c r="N77" i="19"/>
  <c r="F40" i="19"/>
  <c r="G40" i="19"/>
  <c r="H40" i="19"/>
  <c r="I40" i="19"/>
  <c r="J40" i="19"/>
  <c r="K40" i="19"/>
  <c r="L40" i="19"/>
  <c r="M40" i="19"/>
  <c r="N40" i="19"/>
  <c r="F69" i="19"/>
  <c r="G69" i="19"/>
  <c r="H69" i="19"/>
  <c r="I69" i="19"/>
  <c r="J69" i="19"/>
  <c r="K69" i="19"/>
  <c r="L69" i="19"/>
  <c r="M69" i="19"/>
  <c r="N69" i="19"/>
  <c r="F48" i="19"/>
  <c r="G48" i="19"/>
  <c r="H48" i="19"/>
  <c r="I48" i="19"/>
  <c r="J48" i="19"/>
  <c r="K48" i="19"/>
  <c r="L48" i="19"/>
  <c r="M48" i="19"/>
  <c r="N48" i="19"/>
  <c r="F74" i="19"/>
  <c r="G74" i="19"/>
  <c r="H74" i="19"/>
  <c r="I74" i="19"/>
  <c r="J74" i="19"/>
  <c r="K74" i="19"/>
  <c r="L74" i="19"/>
  <c r="M74" i="19"/>
  <c r="N74" i="19"/>
  <c r="F70" i="19"/>
  <c r="G70" i="19"/>
  <c r="H70" i="19"/>
  <c r="I70" i="19"/>
  <c r="J70" i="19"/>
  <c r="K70" i="19"/>
  <c r="L70" i="19"/>
  <c r="M70" i="19"/>
  <c r="N70" i="19"/>
  <c r="E50" i="19"/>
  <c r="E54" i="19"/>
  <c r="D87" i="19"/>
  <c r="D89" i="19"/>
  <c r="D82" i="19"/>
  <c r="D90" i="19"/>
  <c r="D85" i="19"/>
  <c r="D88" i="19"/>
  <c r="F72" i="19"/>
  <c r="G72" i="19"/>
  <c r="H72" i="19"/>
  <c r="I72" i="19"/>
  <c r="J72" i="19"/>
  <c r="K72" i="19"/>
  <c r="L72" i="19"/>
  <c r="M72" i="19"/>
  <c r="N72" i="19"/>
  <c r="E59" i="19"/>
  <c r="F45" i="19"/>
  <c r="G45" i="19"/>
  <c r="H45" i="19"/>
  <c r="I45" i="19"/>
  <c r="J45" i="19"/>
  <c r="K45" i="19"/>
  <c r="L45" i="19"/>
  <c r="M45" i="19"/>
  <c r="N45" i="19"/>
  <c r="F78" i="19"/>
  <c r="G78" i="19"/>
  <c r="H78" i="19"/>
  <c r="I78" i="19"/>
  <c r="J78" i="19"/>
  <c r="K78" i="19"/>
  <c r="L78" i="19"/>
  <c r="M78" i="19"/>
  <c r="N78" i="19"/>
  <c r="D92" i="19"/>
  <c r="D84" i="19"/>
  <c r="D60" i="19"/>
  <c r="D58" i="19"/>
  <c r="D53" i="19"/>
  <c r="D56" i="19"/>
  <c r="D61" i="19"/>
  <c r="E79" i="19"/>
  <c r="E84" i="19"/>
  <c r="F67" i="19"/>
  <c r="G67" i="19"/>
  <c r="H67" i="19"/>
  <c r="I67" i="19"/>
  <c r="J67" i="19"/>
  <c r="K67" i="19"/>
  <c r="L67" i="19"/>
  <c r="M67" i="19"/>
  <c r="N67" i="19"/>
  <c r="F43" i="19"/>
  <c r="G43" i="19"/>
  <c r="H43" i="19"/>
  <c r="I43" i="19"/>
  <c r="J43" i="19"/>
  <c r="K43" i="19"/>
  <c r="L43" i="19"/>
  <c r="M43" i="19"/>
  <c r="N43" i="19"/>
  <c r="D86" i="19"/>
  <c r="D59" i="19"/>
  <c r="F49" i="19"/>
  <c r="G49" i="19"/>
  <c r="H49" i="19"/>
  <c r="I49" i="19"/>
  <c r="J49" i="19"/>
  <c r="K49" i="19"/>
  <c r="L49" i="19"/>
  <c r="M49" i="19"/>
  <c r="N49" i="19"/>
  <c r="D83" i="19"/>
  <c r="F41" i="19"/>
  <c r="G41" i="19"/>
  <c r="H41" i="19"/>
  <c r="I41" i="19"/>
  <c r="J41" i="19"/>
  <c r="K41" i="19"/>
  <c r="L41" i="19"/>
  <c r="M41" i="19"/>
  <c r="N41" i="19"/>
  <c r="D81" i="19"/>
  <c r="D57" i="19"/>
  <c r="B69" i="17"/>
  <c r="C69" i="17"/>
  <c r="U26" i="17"/>
  <c r="B16" i="17"/>
  <c r="B28" i="17"/>
  <c r="B49" i="17"/>
  <c r="C49" i="17"/>
  <c r="B42" i="17"/>
  <c r="C42" i="17"/>
  <c r="D42" i="17"/>
  <c r="B104" i="17"/>
  <c r="B112" i="17"/>
  <c r="C30" i="17"/>
  <c r="R23" i="17"/>
  <c r="R28" i="17"/>
  <c r="R29" i="17"/>
  <c r="R30" i="17"/>
  <c r="R21" i="17"/>
  <c r="E24" i="17"/>
  <c r="E17" i="17"/>
  <c r="G21" i="17"/>
  <c r="G17" i="17"/>
  <c r="H21" i="17"/>
  <c r="H17" i="17"/>
  <c r="I30" i="17"/>
  <c r="F25" i="17"/>
  <c r="F17" i="17"/>
  <c r="Q26" i="17"/>
  <c r="Q30" i="17"/>
  <c r="K29" i="17"/>
  <c r="I112" i="17"/>
  <c r="M112" i="17"/>
  <c r="L30" i="17"/>
  <c r="K30" i="17"/>
  <c r="N20" i="17"/>
  <c r="N22" i="17"/>
  <c r="N29" i="17"/>
  <c r="O22" i="17"/>
  <c r="O28" i="17"/>
  <c r="O24" i="17"/>
  <c r="F23" i="17"/>
  <c r="F27" i="17"/>
  <c r="F28" i="17"/>
  <c r="F29" i="17"/>
  <c r="F26" i="17"/>
  <c r="F24" i="17"/>
  <c r="F22" i="17"/>
  <c r="F20" i="17"/>
  <c r="F21" i="17"/>
  <c r="O25" i="17"/>
  <c r="L26" i="17"/>
  <c r="N112" i="17"/>
  <c r="O23" i="17"/>
  <c r="O27" i="17"/>
  <c r="O26" i="17"/>
  <c r="O29" i="17"/>
  <c r="O112" i="17"/>
  <c r="L23" i="17"/>
  <c r="M28" i="17"/>
  <c r="O20" i="17"/>
  <c r="K20" i="17"/>
  <c r="G30" i="17"/>
  <c r="F30" i="17"/>
  <c r="E29" i="17"/>
  <c r="E22" i="17"/>
  <c r="G24" i="17"/>
  <c r="K21" i="17"/>
  <c r="G23" i="17"/>
  <c r="L29" i="17"/>
  <c r="N26" i="17"/>
  <c r="E20" i="17"/>
  <c r="L19" i="17"/>
  <c r="S27" i="17"/>
  <c r="O21" i="17"/>
  <c r="F19" i="17"/>
  <c r="H112" i="17"/>
  <c r="U19" i="17"/>
  <c r="T112" i="17"/>
  <c r="E26" i="17"/>
  <c r="S112" i="17"/>
  <c r="U21" i="17"/>
  <c r="E23" i="17"/>
  <c r="E30" i="17"/>
  <c r="K22" i="17"/>
  <c r="K28" i="17"/>
  <c r="U22" i="17"/>
  <c r="S21" i="17"/>
  <c r="S29" i="17"/>
  <c r="I29" i="17"/>
  <c r="F112" i="17"/>
  <c r="I20" i="17"/>
  <c r="L28" i="17"/>
  <c r="G25" i="17"/>
  <c r="I27" i="17"/>
  <c r="L21" i="17"/>
  <c r="K26" i="17"/>
  <c r="K27" i="17"/>
  <c r="E27" i="17"/>
  <c r="I21" i="17"/>
  <c r="U30" i="17"/>
  <c r="U23" i="17"/>
  <c r="U112" i="17"/>
  <c r="I28" i="17"/>
  <c r="G28" i="17"/>
  <c r="K112" i="17"/>
  <c r="I22" i="17"/>
  <c r="E112" i="17"/>
  <c r="O30" i="17"/>
  <c r="C43" i="17"/>
  <c r="C68" i="17"/>
  <c r="T25" i="17"/>
  <c r="T23" i="17"/>
  <c r="T19" i="17"/>
  <c r="H24" i="17"/>
  <c r="H22" i="17"/>
  <c r="H27" i="17"/>
  <c r="M22" i="17"/>
  <c r="M24" i="17"/>
  <c r="M20" i="17"/>
  <c r="H20" i="17"/>
  <c r="Q22" i="17"/>
  <c r="Q20" i="17"/>
  <c r="C26" i="17"/>
  <c r="C20" i="17"/>
  <c r="C22" i="17"/>
  <c r="C75" i="17"/>
  <c r="T28" i="17"/>
  <c r="G27" i="17"/>
  <c r="C78" i="17"/>
  <c r="Q29" i="17"/>
  <c r="H28" i="17"/>
  <c r="M25" i="17"/>
  <c r="T24" i="17"/>
  <c r="C41" i="17"/>
  <c r="C39" i="17"/>
  <c r="N28" i="17"/>
  <c r="N21" i="17"/>
  <c r="N19" i="17"/>
  <c r="N25" i="17"/>
  <c r="M30" i="17"/>
  <c r="C28" i="17"/>
  <c r="Q25" i="17"/>
  <c r="M21" i="17"/>
  <c r="N27" i="17"/>
  <c r="Q21" i="17"/>
  <c r="R24" i="17"/>
  <c r="R27" i="17"/>
  <c r="R22" i="17"/>
  <c r="C29" i="17"/>
  <c r="C48" i="17"/>
  <c r="C40" i="17"/>
  <c r="C76" i="17"/>
  <c r="C74" i="17"/>
  <c r="T20" i="17"/>
  <c r="E67" i="17"/>
  <c r="Q112" i="17"/>
  <c r="C112" i="17"/>
  <c r="T30" i="17"/>
  <c r="H29" i="17"/>
  <c r="G20" i="17"/>
  <c r="G29" i="17"/>
  <c r="G26" i="17"/>
  <c r="G22" i="17"/>
  <c r="B30" i="17"/>
  <c r="C72" i="17"/>
  <c r="C47" i="17"/>
  <c r="M26" i="17"/>
  <c r="H19" i="17"/>
  <c r="M19" i="17"/>
  <c r="C24" i="17"/>
  <c r="M23" i="17"/>
  <c r="T29" i="17"/>
  <c r="L112" i="17"/>
  <c r="S19" i="17"/>
  <c r="S25" i="17"/>
  <c r="S30" i="17"/>
  <c r="S23" i="17"/>
  <c r="M27" i="17"/>
  <c r="S20" i="17"/>
  <c r="Q19" i="17"/>
  <c r="G19" i="17"/>
  <c r="C19" i="17"/>
  <c r="H30" i="17"/>
  <c r="Q28" i="17"/>
  <c r="C46" i="17"/>
  <c r="S24" i="17"/>
  <c r="C27" i="17"/>
  <c r="H23" i="17"/>
  <c r="R112" i="17"/>
  <c r="Q23" i="17"/>
  <c r="C23" i="17"/>
  <c r="G112" i="17"/>
  <c r="I23" i="17"/>
  <c r="I25" i="17"/>
  <c r="I19" i="17"/>
  <c r="C77" i="17"/>
  <c r="S28" i="17"/>
  <c r="C71" i="17"/>
  <c r="U20" i="17"/>
  <c r="U27" i="17"/>
  <c r="U24" i="17"/>
  <c r="L27" i="17"/>
  <c r="L24" i="17"/>
  <c r="L20" i="17"/>
  <c r="E28" i="17"/>
  <c r="E25" i="17"/>
  <c r="E19" i="17"/>
  <c r="E21" i="17"/>
  <c r="U25" i="17"/>
  <c r="I24" i="17"/>
  <c r="K25" i="17"/>
  <c r="K19" i="17"/>
  <c r="K23" i="17"/>
  <c r="H26" i="17"/>
  <c r="N23" i="17"/>
  <c r="N30" i="17"/>
  <c r="U29" i="17"/>
  <c r="T26" i="17"/>
  <c r="D44" i="17"/>
  <c r="H25" i="17"/>
  <c r="C70" i="17"/>
  <c r="D73" i="17"/>
  <c r="L25" i="17"/>
  <c r="S22" i="17"/>
  <c r="C45" i="17"/>
  <c r="C21" i="17"/>
  <c r="R19" i="17"/>
  <c r="Q24" i="17"/>
  <c r="T21" i="17"/>
  <c r="R20" i="17"/>
  <c r="I26" i="17"/>
  <c r="I50" i="19"/>
  <c r="B29" i="17"/>
  <c r="B19" i="17"/>
  <c r="B27" i="17"/>
  <c r="B25" i="17"/>
  <c r="D93" i="19"/>
  <c r="D64" i="19"/>
  <c r="E55" i="19"/>
  <c r="E81" i="19"/>
  <c r="F79" i="19"/>
  <c r="F81" i="19"/>
  <c r="E52" i="19"/>
  <c r="E62" i="19"/>
  <c r="E89" i="19"/>
  <c r="E82" i="19"/>
  <c r="E85" i="19"/>
  <c r="E87" i="19"/>
  <c r="E90" i="19"/>
  <c r="F50" i="19"/>
  <c r="F54" i="19"/>
  <c r="E60" i="19"/>
  <c r="E61" i="19"/>
  <c r="E56" i="19"/>
  <c r="E53" i="19"/>
  <c r="E58" i="19"/>
  <c r="E88" i="19"/>
  <c r="E63" i="19"/>
  <c r="E57" i="19"/>
  <c r="E92" i="19"/>
  <c r="E86" i="19"/>
  <c r="E83" i="19"/>
  <c r="E91" i="19"/>
  <c r="B79" i="17"/>
  <c r="B88" i="17"/>
  <c r="B22" i="17"/>
  <c r="B21" i="17"/>
  <c r="B20" i="17"/>
  <c r="B50" i="17"/>
  <c r="B61" i="17"/>
  <c r="B24" i="17"/>
  <c r="B52" i="17"/>
  <c r="B26" i="17"/>
  <c r="B23" i="17"/>
  <c r="O31" i="17"/>
  <c r="F33" i="17"/>
  <c r="F34" i="17"/>
  <c r="O33" i="17"/>
  <c r="O34" i="17"/>
  <c r="F31" i="17"/>
  <c r="L33" i="17"/>
  <c r="L34" i="17"/>
  <c r="U31" i="17"/>
  <c r="K31" i="17"/>
  <c r="K33" i="17"/>
  <c r="K34" i="17"/>
  <c r="C50" i="17"/>
  <c r="C62" i="17"/>
  <c r="F67" i="17"/>
  <c r="G67" i="17"/>
  <c r="H67" i="17"/>
  <c r="I67" i="17"/>
  <c r="J67" i="17"/>
  <c r="K67" i="17"/>
  <c r="L67" i="17"/>
  <c r="M67" i="17"/>
  <c r="N67" i="17"/>
  <c r="D48" i="17"/>
  <c r="D41" i="17"/>
  <c r="E73" i="17"/>
  <c r="D71" i="17"/>
  <c r="D46" i="17"/>
  <c r="G33" i="17"/>
  <c r="G34" i="17"/>
  <c r="G31" i="17"/>
  <c r="H33" i="17"/>
  <c r="H34" i="17"/>
  <c r="H31" i="17"/>
  <c r="D74" i="17"/>
  <c r="U33" i="17"/>
  <c r="U34" i="17"/>
  <c r="D39" i="17"/>
  <c r="D77" i="17"/>
  <c r="C33" i="17"/>
  <c r="C34" i="17"/>
  <c r="C31" i="17"/>
  <c r="M31" i="17"/>
  <c r="M33" i="17"/>
  <c r="M34" i="17"/>
  <c r="D68" i="17"/>
  <c r="C79" i="17"/>
  <c r="C85" i="17"/>
  <c r="E31" i="17"/>
  <c r="E33" i="17"/>
  <c r="E34" i="17"/>
  <c r="Q33" i="17"/>
  <c r="Q34" i="17"/>
  <c r="Q31" i="17"/>
  <c r="S31" i="17"/>
  <c r="S33" i="17"/>
  <c r="S34" i="17"/>
  <c r="D72" i="17"/>
  <c r="D76" i="17"/>
  <c r="D40" i="17"/>
  <c r="N31" i="17"/>
  <c r="N33" i="17"/>
  <c r="N34" i="17"/>
  <c r="D78" i="17"/>
  <c r="D69" i="17"/>
  <c r="D49" i="17"/>
  <c r="D43" i="17"/>
  <c r="L31" i="17"/>
  <c r="R33" i="17"/>
  <c r="R34" i="17"/>
  <c r="R31" i="17"/>
  <c r="E42" i="17"/>
  <c r="F42" i="17"/>
  <c r="G42" i="17"/>
  <c r="H42" i="17"/>
  <c r="I42" i="17"/>
  <c r="J42" i="17"/>
  <c r="K42" i="17"/>
  <c r="L42" i="17"/>
  <c r="M42" i="17"/>
  <c r="N42" i="17"/>
  <c r="D45" i="17"/>
  <c r="D70" i="17"/>
  <c r="E44" i="17"/>
  <c r="F44" i="17"/>
  <c r="G44" i="17"/>
  <c r="H44" i="17"/>
  <c r="I44" i="17"/>
  <c r="J44" i="17"/>
  <c r="K44" i="17"/>
  <c r="L44" i="17"/>
  <c r="M44" i="17"/>
  <c r="N44" i="17"/>
  <c r="I31" i="17"/>
  <c r="I33" i="17"/>
  <c r="I34" i="17"/>
  <c r="B58" i="17"/>
  <c r="B56" i="17"/>
  <c r="D47" i="17"/>
  <c r="B54" i="17"/>
  <c r="B55" i="17"/>
  <c r="D75" i="17"/>
  <c r="B83" i="17"/>
  <c r="T31" i="17"/>
  <c r="T33" i="17"/>
  <c r="T34" i="17"/>
  <c r="B63" i="17"/>
  <c r="B57" i="17"/>
  <c r="C84" i="17"/>
  <c r="B62" i="17"/>
  <c r="B31" i="17"/>
  <c r="F55" i="19"/>
  <c r="F57" i="19"/>
  <c r="F63" i="19"/>
  <c r="F62" i="19"/>
  <c r="E93" i="19"/>
  <c r="F91" i="19"/>
  <c r="F86" i="19"/>
  <c r="F88" i="19"/>
  <c r="F84" i="19"/>
  <c r="F83" i="19"/>
  <c r="F92" i="19"/>
  <c r="F52" i="19"/>
  <c r="F60" i="19"/>
  <c r="F61" i="19"/>
  <c r="F58" i="19"/>
  <c r="F53" i="19"/>
  <c r="F56" i="19"/>
  <c r="G79" i="19"/>
  <c r="G84" i="19"/>
  <c r="E64" i="19"/>
  <c r="G50" i="19"/>
  <c r="F59" i="19"/>
  <c r="F82" i="19"/>
  <c r="F89" i="19"/>
  <c r="F90" i="19"/>
  <c r="F87" i="19"/>
  <c r="F85" i="19"/>
  <c r="B90" i="17"/>
  <c r="B87" i="17"/>
  <c r="B89" i="17"/>
  <c r="B92" i="17"/>
  <c r="B86" i="17"/>
  <c r="B81" i="17"/>
  <c r="B53" i="17"/>
  <c r="B59" i="17"/>
  <c r="B60" i="17"/>
  <c r="B64" i="17"/>
  <c r="B82" i="17"/>
  <c r="B91" i="17"/>
  <c r="B84" i="17"/>
  <c r="B85" i="17"/>
  <c r="C57" i="17"/>
  <c r="B33" i="17"/>
  <c r="B34" i="17"/>
  <c r="C61" i="17"/>
  <c r="C89" i="17"/>
  <c r="C59" i="17"/>
  <c r="C63" i="17"/>
  <c r="C54" i="17"/>
  <c r="C53" i="17"/>
  <c r="C60" i="17"/>
  <c r="C55" i="17"/>
  <c r="C83" i="17"/>
  <c r="C90" i="17"/>
  <c r="C52" i="17"/>
  <c r="C82" i="17"/>
  <c r="C92" i="17"/>
  <c r="C86" i="17"/>
  <c r="C88" i="17"/>
  <c r="E43" i="17"/>
  <c r="F43" i="17"/>
  <c r="G43" i="17"/>
  <c r="H43" i="17"/>
  <c r="I43" i="17"/>
  <c r="J43" i="17"/>
  <c r="K43" i="17"/>
  <c r="L43" i="17"/>
  <c r="M43" i="17"/>
  <c r="N43" i="17"/>
  <c r="E68" i="17"/>
  <c r="D79" i="17"/>
  <c r="D82" i="17"/>
  <c r="E46" i="17"/>
  <c r="F46" i="17"/>
  <c r="G46" i="17"/>
  <c r="H46" i="17"/>
  <c r="I46" i="17"/>
  <c r="J46" i="17"/>
  <c r="K46" i="17"/>
  <c r="L46" i="17"/>
  <c r="M46" i="17"/>
  <c r="N46" i="17"/>
  <c r="F73" i="17"/>
  <c r="G73" i="17"/>
  <c r="H73" i="17"/>
  <c r="I73" i="17"/>
  <c r="J73" i="17"/>
  <c r="K73" i="17"/>
  <c r="L73" i="17"/>
  <c r="M73" i="17"/>
  <c r="N73" i="17"/>
  <c r="E76" i="17"/>
  <c r="E77" i="17"/>
  <c r="E69" i="17"/>
  <c r="E72" i="17"/>
  <c r="E48" i="17"/>
  <c r="F48" i="17"/>
  <c r="G48" i="17"/>
  <c r="H48" i="17"/>
  <c r="I48" i="17"/>
  <c r="J48" i="17"/>
  <c r="K48" i="17"/>
  <c r="L48" i="17"/>
  <c r="M48" i="17"/>
  <c r="N48" i="17"/>
  <c r="E47" i="17"/>
  <c r="F47" i="17"/>
  <c r="G47" i="17"/>
  <c r="H47" i="17"/>
  <c r="I47" i="17"/>
  <c r="J47" i="17"/>
  <c r="K47" i="17"/>
  <c r="L47" i="17"/>
  <c r="M47" i="17"/>
  <c r="N47" i="17"/>
  <c r="D84" i="17"/>
  <c r="E70" i="17"/>
  <c r="E75" i="17"/>
  <c r="E49" i="17"/>
  <c r="F49" i="17"/>
  <c r="G49" i="17"/>
  <c r="H49" i="17"/>
  <c r="I49" i="17"/>
  <c r="J49" i="17"/>
  <c r="K49" i="17"/>
  <c r="L49" i="17"/>
  <c r="M49" i="17"/>
  <c r="N49" i="17"/>
  <c r="D92" i="17"/>
  <c r="E78" i="17"/>
  <c r="C81" i="17"/>
  <c r="C87" i="17"/>
  <c r="C91" i="17"/>
  <c r="E39" i="17"/>
  <c r="F39" i="17"/>
  <c r="G39" i="17"/>
  <c r="H39" i="17"/>
  <c r="I39" i="17"/>
  <c r="J39" i="17"/>
  <c r="K39" i="17"/>
  <c r="L39" i="17"/>
  <c r="M39" i="17"/>
  <c r="N39" i="17"/>
  <c r="E74" i="17"/>
  <c r="D85" i="17"/>
  <c r="E71" i="17"/>
  <c r="E41" i="17"/>
  <c r="F41" i="17"/>
  <c r="G41" i="17"/>
  <c r="H41" i="17"/>
  <c r="I41" i="17"/>
  <c r="J41" i="17"/>
  <c r="K41" i="17"/>
  <c r="L41" i="17"/>
  <c r="M41" i="17"/>
  <c r="N41" i="17"/>
  <c r="C56" i="17"/>
  <c r="C58" i="17"/>
  <c r="E45" i="17"/>
  <c r="F45" i="17"/>
  <c r="G45" i="17"/>
  <c r="H45" i="17"/>
  <c r="I45" i="17"/>
  <c r="J45" i="17"/>
  <c r="K45" i="17"/>
  <c r="L45" i="17"/>
  <c r="M45" i="17"/>
  <c r="N45" i="17"/>
  <c r="E40" i="17"/>
  <c r="F40" i="17"/>
  <c r="G40" i="17"/>
  <c r="H40" i="17"/>
  <c r="I40" i="17"/>
  <c r="J40" i="17"/>
  <c r="K40" i="17"/>
  <c r="L40" i="17"/>
  <c r="M40" i="17"/>
  <c r="N40" i="17"/>
  <c r="D50" i="17"/>
  <c r="D61" i="17"/>
  <c r="G32" i="13"/>
  <c r="F32" i="13"/>
  <c r="G30" i="13"/>
  <c r="F30" i="13"/>
  <c r="E30" i="13"/>
  <c r="F31" i="13"/>
  <c r="E32" i="13"/>
  <c r="D30" i="13"/>
  <c r="D32" i="13"/>
  <c r="C32" i="13"/>
  <c r="D33" i="13"/>
  <c r="C30" i="13"/>
  <c r="G28" i="13"/>
  <c r="F28" i="13"/>
  <c r="F29" i="13"/>
  <c r="C28" i="13"/>
  <c r="G24" i="13"/>
  <c r="F24" i="13"/>
  <c r="G22" i="13"/>
  <c r="F22" i="13"/>
  <c r="C22" i="13"/>
  <c r="D22" i="13"/>
  <c r="E22" i="13"/>
  <c r="F23" i="13"/>
  <c r="C24" i="13"/>
  <c r="D24" i="13"/>
  <c r="E24" i="13"/>
  <c r="G20" i="13"/>
  <c r="F20" i="13"/>
  <c r="F21" i="13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/>
  <c r="G12" i="3"/>
  <c r="E1" i="3"/>
  <c r="F1" i="3"/>
  <c r="G1" i="3"/>
  <c r="E23" i="3"/>
  <c r="AL12" i="3"/>
  <c r="AM12" i="3"/>
  <c r="AN12" i="3"/>
  <c r="AP2" i="3"/>
  <c r="AH12" i="3"/>
  <c r="AI12" i="3"/>
  <c r="AJ12" i="3"/>
  <c r="W12" i="3"/>
  <c r="X12" i="3"/>
  <c r="Y12" i="3"/>
  <c r="Z12" i="3"/>
  <c r="AB12" i="3"/>
  <c r="AC12" i="3"/>
  <c r="AD12" i="3"/>
  <c r="AE12" i="3"/>
  <c r="R12" i="3"/>
  <c r="S12" i="3"/>
  <c r="T12" i="3"/>
  <c r="U12" i="3"/>
  <c r="Q12" i="3"/>
  <c r="L12" i="3"/>
  <c r="M12" i="3"/>
  <c r="N12" i="3"/>
  <c r="O12" i="3"/>
  <c r="H12" i="3"/>
  <c r="I12" i="3"/>
  <c r="J12" i="3"/>
  <c r="K12" i="3"/>
  <c r="E4" i="3"/>
  <c r="I28" i="3"/>
  <c r="K7" i="3"/>
  <c r="O28" i="3"/>
  <c r="S16" i="3"/>
  <c r="AA16" i="3"/>
  <c r="AE7" i="3"/>
  <c r="AI28" i="3"/>
  <c r="AK16" i="3"/>
  <c r="G28" i="3"/>
  <c r="ES2" i="3"/>
  <c r="AK12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A12" i="3"/>
  <c r="AF12" i="3"/>
  <c r="AG12" i="3"/>
  <c r="W16" i="3"/>
  <c r="AB16" i="3"/>
  <c r="W7" i="3"/>
  <c r="AJ7" i="3"/>
  <c r="AF7" i="3"/>
  <c r="T7" i="3"/>
  <c r="P7" i="3"/>
  <c r="EU2" i="3"/>
  <c r="AF16" i="3"/>
  <c r="T16" i="3"/>
  <c r="AN16" i="3"/>
  <c r="B93" i="17"/>
  <c r="F93" i="19"/>
  <c r="D24" i="3"/>
  <c r="G63" i="19"/>
  <c r="G52" i="19"/>
  <c r="G92" i="19"/>
  <c r="G81" i="19"/>
  <c r="G83" i="19"/>
  <c r="G91" i="19"/>
  <c r="H50" i="19"/>
  <c r="H62" i="19"/>
  <c r="G62" i="19"/>
  <c r="G60" i="19"/>
  <c r="G61" i="19"/>
  <c r="G56" i="19"/>
  <c r="G58" i="19"/>
  <c r="G53" i="19"/>
  <c r="G57" i="19"/>
  <c r="G55" i="19"/>
  <c r="H79" i="19"/>
  <c r="H86" i="19"/>
  <c r="G86" i="19"/>
  <c r="G90" i="19"/>
  <c r="G87" i="19"/>
  <c r="G89" i="19"/>
  <c r="G82" i="19"/>
  <c r="G85" i="19"/>
  <c r="G88" i="19"/>
  <c r="G59" i="19"/>
  <c r="G54" i="19"/>
  <c r="F64" i="19"/>
  <c r="EV2" i="3"/>
  <c r="D88" i="17"/>
  <c r="D89" i="17"/>
  <c r="AL7" i="3"/>
  <c r="V28" i="3"/>
  <c r="C64" i="17"/>
  <c r="D83" i="17"/>
  <c r="D90" i="17"/>
  <c r="D91" i="17"/>
  <c r="D55" i="17"/>
  <c r="D60" i="17"/>
  <c r="D52" i="17"/>
  <c r="D86" i="17"/>
  <c r="F72" i="17"/>
  <c r="G72" i="17"/>
  <c r="H72" i="17"/>
  <c r="I72" i="17"/>
  <c r="J72" i="17"/>
  <c r="K72" i="17"/>
  <c r="L72" i="17"/>
  <c r="M72" i="17"/>
  <c r="N72" i="17"/>
  <c r="D56" i="17"/>
  <c r="D58" i="17"/>
  <c r="D53" i="17"/>
  <c r="F78" i="17"/>
  <c r="G78" i="17"/>
  <c r="H78" i="17"/>
  <c r="I78" i="17"/>
  <c r="J78" i="17"/>
  <c r="K78" i="17"/>
  <c r="L78" i="17"/>
  <c r="M78" i="17"/>
  <c r="N78" i="17"/>
  <c r="F70" i="17"/>
  <c r="G70" i="17"/>
  <c r="H70" i="17"/>
  <c r="I70" i="17"/>
  <c r="J70" i="17"/>
  <c r="K70" i="17"/>
  <c r="L70" i="17"/>
  <c r="M70" i="17"/>
  <c r="N70" i="17"/>
  <c r="F69" i="17"/>
  <c r="G69" i="17"/>
  <c r="H69" i="17"/>
  <c r="I69" i="17"/>
  <c r="J69" i="17"/>
  <c r="K69" i="17"/>
  <c r="L69" i="17"/>
  <c r="M69" i="17"/>
  <c r="N69" i="17"/>
  <c r="D59" i="17"/>
  <c r="F74" i="17"/>
  <c r="G74" i="17"/>
  <c r="H74" i="17"/>
  <c r="I74" i="17"/>
  <c r="J74" i="17"/>
  <c r="K74" i="17"/>
  <c r="L74" i="17"/>
  <c r="M74" i="17"/>
  <c r="N74" i="17"/>
  <c r="D62" i="17"/>
  <c r="F76" i="17"/>
  <c r="G76" i="17"/>
  <c r="H76" i="17"/>
  <c r="I76" i="17"/>
  <c r="J76" i="17"/>
  <c r="K76" i="17"/>
  <c r="L76" i="17"/>
  <c r="M76" i="17"/>
  <c r="N76" i="17"/>
  <c r="F68" i="17"/>
  <c r="G68" i="17"/>
  <c r="H68" i="17"/>
  <c r="I68" i="17"/>
  <c r="J68" i="17"/>
  <c r="K68" i="17"/>
  <c r="L68" i="17"/>
  <c r="M68" i="17"/>
  <c r="N68" i="17"/>
  <c r="E79" i="17"/>
  <c r="E88" i="17"/>
  <c r="F75" i="17"/>
  <c r="G75" i="17"/>
  <c r="H75" i="17"/>
  <c r="I75" i="17"/>
  <c r="J75" i="17"/>
  <c r="K75" i="17"/>
  <c r="L75" i="17"/>
  <c r="M75" i="17"/>
  <c r="N75" i="17"/>
  <c r="E50" i="17"/>
  <c r="E63" i="17"/>
  <c r="D54" i="17"/>
  <c r="F71" i="17"/>
  <c r="G71" i="17"/>
  <c r="H71" i="17"/>
  <c r="I71" i="17"/>
  <c r="J71" i="17"/>
  <c r="K71" i="17"/>
  <c r="L71" i="17"/>
  <c r="M71" i="17"/>
  <c r="N71" i="17"/>
  <c r="C93" i="17"/>
  <c r="D63" i="17"/>
  <c r="F77" i="17"/>
  <c r="G77" i="17"/>
  <c r="H77" i="17"/>
  <c r="I77" i="17"/>
  <c r="J77" i="17"/>
  <c r="K77" i="17"/>
  <c r="L77" i="17"/>
  <c r="M77" i="17"/>
  <c r="N77" i="17"/>
  <c r="E91" i="17"/>
  <c r="D81" i="17"/>
  <c r="D87" i="17"/>
  <c r="D57" i="17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E5" i="3"/>
  <c r="E6" i="3"/>
  <c r="C37" i="3"/>
  <c r="R7" i="3"/>
  <c r="AI16" i="3"/>
  <c r="AA28" i="3"/>
  <c r="AN28" i="3"/>
  <c r="AJ16" i="3"/>
  <c r="AB28" i="3"/>
  <c r="X16" i="3"/>
  <c r="P16" i="3"/>
  <c r="L16" i="3"/>
  <c r="G23" i="13"/>
  <c r="O16" i="3"/>
  <c r="AA7" i="3"/>
  <c r="ET2" i="3"/>
  <c r="F28" i="3"/>
  <c r="AM28" i="3"/>
  <c r="AI7" i="3"/>
  <c r="AE16" i="3"/>
  <c r="W28" i="3"/>
  <c r="S7" i="3"/>
  <c r="K28" i="3"/>
  <c r="E25" i="13"/>
  <c r="D25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31" i="13"/>
  <c r="G21" i="13"/>
  <c r="E23" i="13"/>
  <c r="F25" i="13"/>
  <c r="AQ2" i="3"/>
  <c r="AP12" i="3"/>
  <c r="F4" i="3"/>
  <c r="F12" i="3"/>
  <c r="AP3" i="3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D37" i="3"/>
  <c r="C35" i="3"/>
  <c r="E13" i="3"/>
  <c r="D23" i="13"/>
  <c r="C38" i="3"/>
  <c r="D29" i="13"/>
  <c r="F33" i="13"/>
  <c r="G25" i="13"/>
  <c r="G33" i="13"/>
  <c r="D21" i="13"/>
  <c r="G29" i="13"/>
  <c r="G31" i="13"/>
  <c r="F16" i="3"/>
  <c r="H38" i="17"/>
  <c r="I38" i="17"/>
  <c r="J38" i="17"/>
  <c r="K38" i="17"/>
  <c r="L38" i="17"/>
  <c r="M38" i="17"/>
  <c r="N38" i="17"/>
  <c r="O38" i="17"/>
  <c r="H88" i="19"/>
  <c r="H92" i="19"/>
  <c r="H91" i="19"/>
  <c r="H83" i="19"/>
  <c r="H81" i="19"/>
  <c r="G93" i="19"/>
  <c r="H63" i="19"/>
  <c r="H54" i="19"/>
  <c r="H59" i="19"/>
  <c r="H57" i="19"/>
  <c r="H55" i="19"/>
  <c r="I62" i="19"/>
  <c r="G64" i="19"/>
  <c r="I79" i="19"/>
  <c r="I91" i="19"/>
  <c r="H60" i="19"/>
  <c r="H58" i="19"/>
  <c r="H56" i="19"/>
  <c r="H53" i="19"/>
  <c r="H61" i="19"/>
  <c r="H85" i="19"/>
  <c r="H90" i="19"/>
  <c r="H89" i="19"/>
  <c r="H87" i="19"/>
  <c r="H82" i="19"/>
  <c r="H84" i="19"/>
  <c r="H52" i="19"/>
  <c r="E85" i="17"/>
  <c r="E90" i="17"/>
  <c r="E89" i="17"/>
  <c r="E82" i="17"/>
  <c r="D64" i="17"/>
  <c r="E61" i="17"/>
  <c r="E53" i="17"/>
  <c r="E81" i="17"/>
  <c r="E87" i="17"/>
  <c r="E60" i="17"/>
  <c r="E83" i="17"/>
  <c r="E84" i="17"/>
  <c r="E92" i="17"/>
  <c r="E58" i="17"/>
  <c r="E56" i="17"/>
  <c r="F79" i="17"/>
  <c r="F89" i="17"/>
  <c r="E57" i="17"/>
  <c r="E62" i="17"/>
  <c r="F50" i="17"/>
  <c r="F63" i="17"/>
  <c r="E55" i="17"/>
  <c r="D93" i="17"/>
  <c r="E52" i="17"/>
  <c r="E54" i="17"/>
  <c r="E59" i="17"/>
  <c r="E86" i="17"/>
  <c r="AP7" i="3"/>
  <c r="AQ3" i="3"/>
  <c r="AP16" i="3"/>
  <c r="AP28" i="3"/>
  <c r="D38" i="3"/>
  <c r="C36" i="3"/>
  <c r="E37" i="3"/>
  <c r="D35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AR2" i="3"/>
  <c r="AQ12" i="3"/>
  <c r="F13" i="3"/>
  <c r="E14" i="3"/>
  <c r="G4" i="3"/>
  <c r="F5" i="3"/>
  <c r="F6" i="3"/>
  <c r="D14" i="3"/>
  <c r="D26" i="3"/>
  <c r="E28" i="3"/>
  <c r="E16" i="3"/>
  <c r="F9" i="3"/>
  <c r="H93" i="19"/>
  <c r="I55" i="19"/>
  <c r="H64" i="19"/>
  <c r="I90" i="19"/>
  <c r="I87" i="19"/>
  <c r="I89" i="19"/>
  <c r="I85" i="19"/>
  <c r="I82" i="19"/>
  <c r="I60" i="19"/>
  <c r="I56" i="19"/>
  <c r="I61" i="19"/>
  <c r="I53" i="19"/>
  <c r="I58" i="19"/>
  <c r="I63" i="19"/>
  <c r="I92" i="19"/>
  <c r="I84" i="19"/>
  <c r="J79" i="19"/>
  <c r="J86" i="19"/>
  <c r="I86" i="19"/>
  <c r="I57" i="19"/>
  <c r="I81" i="19"/>
  <c r="I59" i="19"/>
  <c r="J50" i="19"/>
  <c r="J57" i="19"/>
  <c r="I83" i="19"/>
  <c r="I52" i="19"/>
  <c r="I88" i="19"/>
  <c r="I54" i="19"/>
  <c r="F84" i="17"/>
  <c r="F86" i="17"/>
  <c r="F92" i="17"/>
  <c r="F83" i="17"/>
  <c r="F91" i="17"/>
  <c r="F60" i="17"/>
  <c r="F85" i="17"/>
  <c r="F82" i="17"/>
  <c r="F90" i="17"/>
  <c r="F88" i="17"/>
  <c r="F56" i="17"/>
  <c r="F58" i="17"/>
  <c r="G79" i="17"/>
  <c r="G91" i="17"/>
  <c r="F53" i="17"/>
  <c r="E93" i="17"/>
  <c r="G50" i="17"/>
  <c r="G63" i="17"/>
  <c r="F61" i="17"/>
  <c r="F59" i="17"/>
  <c r="F52" i="17"/>
  <c r="F55" i="17"/>
  <c r="E64" i="17"/>
  <c r="F62" i="17"/>
  <c r="F57" i="17"/>
  <c r="F54" i="17"/>
  <c r="F81" i="17"/>
  <c r="F87" i="17"/>
  <c r="AR3" i="3"/>
  <c r="AQ28" i="3"/>
  <c r="AQ7" i="3"/>
  <c r="AQ16" i="3"/>
  <c r="G13" i="3"/>
  <c r="F14" i="3"/>
  <c r="F15" i="3"/>
  <c r="F17" i="3"/>
  <c r="AS2" i="3"/>
  <c r="AR12" i="3"/>
  <c r="H4" i="3"/>
  <c r="G5" i="3"/>
  <c r="E35" i="3"/>
  <c r="F37" i="3"/>
  <c r="G37" i="3"/>
  <c r="B4" i="12" a="1"/>
  <c r="E38" i="3"/>
  <c r="D36" i="3"/>
  <c r="J63" i="19"/>
  <c r="J52" i="19"/>
  <c r="C26" i="3"/>
  <c r="C5" i="3"/>
  <c r="C14" i="3"/>
  <c r="D15" i="3"/>
  <c r="D16" i="3"/>
  <c r="D28" i="3"/>
  <c r="E9" i="3"/>
  <c r="E15" i="3"/>
  <c r="E17" i="3"/>
  <c r="G6" i="3"/>
  <c r="G9" i="3"/>
  <c r="J54" i="19"/>
  <c r="J92" i="19"/>
  <c r="J82" i="19"/>
  <c r="J90" i="19"/>
  <c r="J87" i="19"/>
  <c r="J85" i="19"/>
  <c r="J89" i="19"/>
  <c r="I64" i="19"/>
  <c r="K50" i="19"/>
  <c r="K57" i="19"/>
  <c r="I93" i="19"/>
  <c r="J59" i="19"/>
  <c r="J88" i="19"/>
  <c r="J81" i="19"/>
  <c r="J84" i="19"/>
  <c r="J91" i="19"/>
  <c r="J60" i="19"/>
  <c r="J56" i="19"/>
  <c r="J58" i="19"/>
  <c r="J61" i="19"/>
  <c r="J53" i="19"/>
  <c r="J83" i="19"/>
  <c r="J62" i="19"/>
  <c r="K79" i="19"/>
  <c r="K91" i="19"/>
  <c r="J55" i="19"/>
  <c r="G92" i="17"/>
  <c r="G85" i="17"/>
  <c r="G54" i="17"/>
  <c r="G55" i="17"/>
  <c r="G53" i="17"/>
  <c r="G86" i="17"/>
  <c r="G83" i="17"/>
  <c r="G89" i="17"/>
  <c r="F93" i="17"/>
  <c r="G90" i="17"/>
  <c r="G88" i="17"/>
  <c r="G82" i="17"/>
  <c r="G52" i="17"/>
  <c r="G57" i="17"/>
  <c r="G61" i="17"/>
  <c r="H50" i="17"/>
  <c r="H55" i="17"/>
  <c r="H79" i="17"/>
  <c r="H90" i="17"/>
  <c r="F64" i="17"/>
  <c r="G58" i="17"/>
  <c r="G56" i="17"/>
  <c r="G59" i="17"/>
  <c r="G81" i="17"/>
  <c r="G87" i="17"/>
  <c r="G62" i="17"/>
  <c r="G60" i="17"/>
  <c r="G84" i="17"/>
  <c r="H37" i="3"/>
  <c r="I37" i="3"/>
  <c r="J37" i="3"/>
  <c r="K37" i="3"/>
  <c r="L37" i="3"/>
  <c r="M37" i="3"/>
  <c r="N37" i="3"/>
  <c r="O37" i="3"/>
  <c r="P37" i="3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J4" i="12" a="1"/>
  <c r="I4" i="3"/>
  <c r="H5" i="3"/>
  <c r="H6" i="3"/>
  <c r="H9" i="3"/>
  <c r="H13" i="3"/>
  <c r="G14" i="3"/>
  <c r="G15" i="3"/>
  <c r="G17" i="3"/>
  <c r="F35" i="3"/>
  <c r="E33" i="3"/>
  <c r="E40" i="3"/>
  <c r="AT2" i="3"/>
  <c r="AS12" i="3"/>
  <c r="AR28" i="3"/>
  <c r="AS3" i="3"/>
  <c r="AR16" i="3"/>
  <c r="AR7" i="3"/>
  <c r="F38" i="3"/>
  <c r="E36" i="3"/>
  <c r="E34" i="3"/>
  <c r="D27" i="3"/>
  <c r="D29" i="3"/>
  <c r="D30" i="3"/>
  <c r="C6" i="3"/>
  <c r="C9" i="3"/>
  <c r="D6" i="3"/>
  <c r="D9" i="3"/>
  <c r="J4" i="12"/>
  <c r="M4" i="12"/>
  <c r="N4" i="12"/>
  <c r="O4" i="12"/>
  <c r="K4" i="12"/>
  <c r="L4" i="12"/>
  <c r="D17" i="3"/>
  <c r="C28" i="3"/>
  <c r="C16" i="3"/>
  <c r="B14" i="3"/>
  <c r="C15" i="3"/>
  <c r="K92" i="19"/>
  <c r="K81" i="19"/>
  <c r="K86" i="19"/>
  <c r="J64" i="19"/>
  <c r="K62" i="19"/>
  <c r="K55" i="19"/>
  <c r="K52" i="19"/>
  <c r="K84" i="19"/>
  <c r="L79" i="19"/>
  <c r="L88" i="19"/>
  <c r="K63" i="19"/>
  <c r="J93" i="19"/>
  <c r="O46" i="19"/>
  <c r="K60" i="19"/>
  <c r="K61" i="19"/>
  <c r="K58" i="19"/>
  <c r="K56" i="19"/>
  <c r="K53" i="19"/>
  <c r="K59" i="19"/>
  <c r="K85" i="19"/>
  <c r="K87" i="19"/>
  <c r="K90" i="19"/>
  <c r="K82" i="19"/>
  <c r="K89" i="19"/>
  <c r="K54" i="19"/>
  <c r="K83" i="19"/>
  <c r="L50" i="19"/>
  <c r="L63" i="19"/>
  <c r="K88" i="19"/>
  <c r="H83" i="17"/>
  <c r="H54" i="17"/>
  <c r="H60" i="17"/>
  <c r="H53" i="17"/>
  <c r="H63" i="17"/>
  <c r="H86" i="17"/>
  <c r="H57" i="17"/>
  <c r="H59" i="17"/>
  <c r="H62" i="17"/>
  <c r="H61" i="17"/>
  <c r="H52" i="17"/>
  <c r="H92" i="17"/>
  <c r="G64" i="17"/>
  <c r="I79" i="17"/>
  <c r="I88" i="17"/>
  <c r="H81" i="17"/>
  <c r="H87" i="17"/>
  <c r="H88" i="17"/>
  <c r="I50" i="17"/>
  <c r="G93" i="17"/>
  <c r="H84" i="17"/>
  <c r="H89" i="17"/>
  <c r="H91" i="17"/>
  <c r="H82" i="17"/>
  <c r="H58" i="17"/>
  <c r="H56" i="17"/>
  <c r="H85" i="17"/>
  <c r="AU2" i="3"/>
  <c r="AT12" i="3"/>
  <c r="G35" i="3"/>
  <c r="J4" i="3"/>
  <c r="I5" i="3"/>
  <c r="I6" i="3"/>
  <c r="I9" i="3"/>
  <c r="AS16" i="3"/>
  <c r="AS28" i="3"/>
  <c r="AT3" i="3"/>
  <c r="AS7" i="3"/>
  <c r="G38" i="3"/>
  <c r="F36" i="3"/>
  <c r="F34" i="3"/>
  <c r="F33" i="3"/>
  <c r="F40" i="3"/>
  <c r="H14" i="3"/>
  <c r="H15" i="3"/>
  <c r="H17" i="3"/>
  <c r="I13" i="3"/>
  <c r="C27" i="3"/>
  <c r="C29" i="3"/>
  <c r="C30" i="3"/>
  <c r="Q4" i="12"/>
  <c r="C17" i="3"/>
  <c r="Q8" i="12"/>
  <c r="K93" i="19"/>
  <c r="L52" i="19"/>
  <c r="L62" i="19"/>
  <c r="L54" i="19"/>
  <c r="L59" i="19"/>
  <c r="L85" i="19"/>
  <c r="L89" i="19"/>
  <c r="L90" i="19"/>
  <c r="L87" i="19"/>
  <c r="L82" i="19"/>
  <c r="O76" i="19"/>
  <c r="L84" i="19"/>
  <c r="O44" i="19"/>
  <c r="O47" i="19"/>
  <c r="P46" i="19"/>
  <c r="L81" i="19"/>
  <c r="K64" i="19"/>
  <c r="O68" i="19"/>
  <c r="M50" i="19"/>
  <c r="M52" i="19"/>
  <c r="L92" i="19"/>
  <c r="O39" i="19"/>
  <c r="O71" i="19"/>
  <c r="L83" i="19"/>
  <c r="O73" i="19"/>
  <c r="O75" i="19"/>
  <c r="L60" i="19"/>
  <c r="L58" i="19"/>
  <c r="L61" i="19"/>
  <c r="L56" i="19"/>
  <c r="L53" i="19"/>
  <c r="L55" i="19"/>
  <c r="M79" i="19"/>
  <c r="M84" i="19"/>
  <c r="O42" i="19"/>
  <c r="L86" i="19"/>
  <c r="L57" i="19"/>
  <c r="L91" i="19"/>
  <c r="I84" i="17"/>
  <c r="I89" i="17"/>
  <c r="I90" i="17"/>
  <c r="I83" i="17"/>
  <c r="I85" i="17"/>
  <c r="H64" i="17"/>
  <c r="I58" i="17"/>
  <c r="I56" i="17"/>
  <c r="I63" i="17"/>
  <c r="H93" i="17"/>
  <c r="I59" i="17"/>
  <c r="I57" i="17"/>
  <c r="I81" i="17"/>
  <c r="I87" i="17"/>
  <c r="J50" i="17"/>
  <c r="J62" i="17"/>
  <c r="I55" i="17"/>
  <c r="I61" i="17"/>
  <c r="I52" i="17"/>
  <c r="I60" i="17"/>
  <c r="I91" i="17"/>
  <c r="I62" i="17"/>
  <c r="I54" i="17"/>
  <c r="I92" i="17"/>
  <c r="I86" i="17"/>
  <c r="J79" i="17"/>
  <c r="J85" i="17"/>
  <c r="I53" i="17"/>
  <c r="I82" i="17"/>
  <c r="J13" i="3"/>
  <c r="I14" i="3"/>
  <c r="I15" i="3"/>
  <c r="I17" i="3"/>
  <c r="G33" i="3"/>
  <c r="G40" i="3"/>
  <c r="K4" i="3"/>
  <c r="J5" i="3"/>
  <c r="J6" i="3"/>
  <c r="J9" i="3"/>
  <c r="AV2" i="3"/>
  <c r="AU12" i="3"/>
  <c r="H38" i="3"/>
  <c r="G36" i="3"/>
  <c r="G34" i="3"/>
  <c r="AU3" i="3"/>
  <c r="AT16" i="3"/>
  <c r="AT28" i="3"/>
  <c r="AT7" i="3"/>
  <c r="H35" i="3"/>
  <c r="Q15" i="12"/>
  <c r="Q6" i="12"/>
  <c r="Q37" i="12"/>
  <c r="Q22" i="12"/>
  <c r="Q40" i="12"/>
  <c r="Q24" i="12"/>
  <c r="Q38" i="12"/>
  <c r="Q21" i="12"/>
  <c r="Q31" i="12"/>
  <c r="Q10" i="12"/>
  <c r="Q17" i="12"/>
  <c r="Q36" i="12"/>
  <c r="Q20" i="12"/>
  <c r="Q27" i="12"/>
  <c r="Q18" i="12"/>
  <c r="Q29" i="12"/>
  <c r="Q13" i="12"/>
  <c r="Q32" i="12"/>
  <c r="Q16" i="12"/>
  <c r="Q39" i="12"/>
  <c r="Q23" i="12"/>
  <c r="Q7" i="12"/>
  <c r="Q30" i="12"/>
  <c r="Q14" i="12"/>
  <c r="Q33" i="12"/>
  <c r="Q11" i="12"/>
  <c r="Q34" i="12"/>
  <c r="Q41" i="12"/>
  <c r="Q25" i="12"/>
  <c r="Q9" i="12"/>
  <c r="Q28" i="12"/>
  <c r="Q12" i="12"/>
  <c r="Q35" i="12"/>
  <c r="Q19" i="12"/>
  <c r="Q5" i="12"/>
  <c r="Q26" i="12"/>
  <c r="M55" i="19"/>
  <c r="M62" i="19"/>
  <c r="L64" i="19"/>
  <c r="M63" i="19"/>
  <c r="M87" i="19"/>
  <c r="M85" i="19"/>
  <c r="M82" i="19"/>
  <c r="M90" i="19"/>
  <c r="M89" i="19"/>
  <c r="P75" i="19"/>
  <c r="O77" i="19"/>
  <c r="O69" i="19"/>
  <c r="O40" i="19"/>
  <c r="P76" i="19"/>
  <c r="O72" i="19"/>
  <c r="O70" i="19"/>
  <c r="P42" i="19"/>
  <c r="M81" i="19"/>
  <c r="O78" i="19"/>
  <c r="M91" i="19"/>
  <c r="O41" i="19"/>
  <c r="M83" i="19"/>
  <c r="Q46" i="19"/>
  <c r="P44" i="19"/>
  <c r="M86" i="19"/>
  <c r="O74" i="19"/>
  <c r="M92" i="19"/>
  <c r="N50" i="19"/>
  <c r="N59" i="19"/>
  <c r="O38" i="19"/>
  <c r="P68" i="19"/>
  <c r="O45" i="19"/>
  <c r="L93" i="19"/>
  <c r="O43" i="19"/>
  <c r="N79" i="19"/>
  <c r="N84" i="19"/>
  <c r="O67" i="19"/>
  <c r="M88" i="19"/>
  <c r="P73" i="19"/>
  <c r="P71" i="19"/>
  <c r="P39" i="19"/>
  <c r="M60" i="19"/>
  <c r="M53" i="19"/>
  <c r="M61" i="19"/>
  <c r="M58" i="19"/>
  <c r="M56" i="19"/>
  <c r="O49" i="19"/>
  <c r="M59" i="19"/>
  <c r="M54" i="19"/>
  <c r="P47" i="19"/>
  <c r="M57" i="19"/>
  <c r="O48" i="19"/>
  <c r="J89" i="17"/>
  <c r="J63" i="17"/>
  <c r="J88" i="17"/>
  <c r="J84" i="17"/>
  <c r="J59" i="17"/>
  <c r="J90" i="17"/>
  <c r="J55" i="17"/>
  <c r="J82" i="17"/>
  <c r="J57" i="17"/>
  <c r="J60" i="17"/>
  <c r="J52" i="17"/>
  <c r="J92" i="17"/>
  <c r="J83" i="17"/>
  <c r="I93" i="17"/>
  <c r="I64" i="17"/>
  <c r="J81" i="17"/>
  <c r="J87" i="17"/>
  <c r="J58" i="17"/>
  <c r="J56" i="17"/>
  <c r="J61" i="17"/>
  <c r="J86" i="17"/>
  <c r="J54" i="17"/>
  <c r="J91" i="17"/>
  <c r="J53" i="17"/>
  <c r="K79" i="17"/>
  <c r="K85" i="17"/>
  <c r="K50" i="17"/>
  <c r="K63" i="17"/>
  <c r="AW2" i="3"/>
  <c r="AV12" i="3"/>
  <c r="L4" i="3"/>
  <c r="K5" i="3"/>
  <c r="K6" i="3"/>
  <c r="K9" i="3"/>
  <c r="I35" i="3"/>
  <c r="AV3" i="3"/>
  <c r="AU16" i="3"/>
  <c r="AU7" i="3"/>
  <c r="K13" i="3"/>
  <c r="J14" i="3"/>
  <c r="J15" i="3"/>
  <c r="J17" i="3"/>
  <c r="I38" i="3"/>
  <c r="H36" i="3"/>
  <c r="H34" i="3"/>
  <c r="H33" i="3"/>
  <c r="H40" i="3"/>
  <c r="E24" i="3" a="1"/>
  <c r="N91" i="19"/>
  <c r="N83" i="19"/>
  <c r="N81" i="19"/>
  <c r="N92" i="19"/>
  <c r="M64" i="19"/>
  <c r="N62" i="19"/>
  <c r="N57" i="19"/>
  <c r="N52" i="19"/>
  <c r="N63" i="19"/>
  <c r="N55" i="19"/>
  <c r="P74" i="19"/>
  <c r="P70" i="19"/>
  <c r="Q76" i="19"/>
  <c r="P48" i="19"/>
  <c r="P49" i="19"/>
  <c r="P43" i="19"/>
  <c r="O50" i="19"/>
  <c r="O59" i="19"/>
  <c r="P38" i="19"/>
  <c r="N88" i="19"/>
  <c r="P41" i="19"/>
  <c r="M93" i="19"/>
  <c r="P69" i="19"/>
  <c r="Q75" i="19"/>
  <c r="Q71" i="19"/>
  <c r="P67" i="19"/>
  <c r="O79" i="19"/>
  <c r="O86" i="19"/>
  <c r="Q68" i="19"/>
  <c r="N60" i="19"/>
  <c r="N58" i="19"/>
  <c r="N56" i="19"/>
  <c r="N61" i="19"/>
  <c r="N53" i="19"/>
  <c r="R46" i="19"/>
  <c r="Q42" i="19"/>
  <c r="P72" i="19"/>
  <c r="N54" i="19"/>
  <c r="Q47" i="19"/>
  <c r="P45" i="19"/>
  <c r="Q39" i="19"/>
  <c r="Q73" i="19"/>
  <c r="N87" i="19"/>
  <c r="N90" i="19"/>
  <c r="N82" i="19"/>
  <c r="N89" i="19"/>
  <c r="N85" i="19"/>
  <c r="Q44" i="19"/>
  <c r="P78" i="19"/>
  <c r="N86" i="19"/>
  <c r="P40" i="19"/>
  <c r="P77" i="19"/>
  <c r="K92" i="17"/>
  <c r="K52" i="17"/>
  <c r="J64" i="17"/>
  <c r="K82" i="17"/>
  <c r="K59" i="17"/>
  <c r="K90" i="17"/>
  <c r="O67" i="17"/>
  <c r="K53" i="17"/>
  <c r="K57" i="17"/>
  <c r="K88" i="17"/>
  <c r="K55" i="17"/>
  <c r="K56" i="17"/>
  <c r="K58" i="17"/>
  <c r="K86" i="17"/>
  <c r="K60" i="17"/>
  <c r="K62" i="17"/>
  <c r="K81" i="17"/>
  <c r="K87" i="17"/>
  <c r="K91" i="17"/>
  <c r="L50" i="17"/>
  <c r="L53" i="17"/>
  <c r="L79" i="17"/>
  <c r="L88" i="17"/>
  <c r="K83" i="17"/>
  <c r="J93" i="17"/>
  <c r="K89" i="17"/>
  <c r="K54" i="17"/>
  <c r="K61" i="17"/>
  <c r="K84" i="17"/>
  <c r="J35" i="3"/>
  <c r="I33" i="3"/>
  <c r="I40" i="3"/>
  <c r="J38" i="3"/>
  <c r="I36" i="3"/>
  <c r="I34" i="3"/>
  <c r="AW3" i="3"/>
  <c r="AV16" i="3"/>
  <c r="AV7" i="3"/>
  <c r="M4" i="3"/>
  <c r="L5" i="3"/>
  <c r="L6" i="3"/>
  <c r="L9" i="3"/>
  <c r="AW12" i="3"/>
  <c r="AX2" i="3"/>
  <c r="L13" i="3"/>
  <c r="K14" i="3"/>
  <c r="K15" i="3"/>
  <c r="K17" i="3"/>
  <c r="E24" i="3"/>
  <c r="E25" i="3"/>
  <c r="L24" i="3"/>
  <c r="AF24" i="3"/>
  <c r="AM24" i="3"/>
  <c r="W24" i="3"/>
  <c r="G24" i="3"/>
  <c r="V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Y24" i="3"/>
  <c r="I24" i="3"/>
  <c r="AJ24" i="3"/>
  <c r="Z24" i="3"/>
  <c r="X24" i="3"/>
  <c r="AI24" i="3"/>
  <c r="S24" i="3"/>
  <c r="AL24" i="3"/>
  <c r="R24" i="3"/>
  <c r="AK24" i="3"/>
  <c r="U24" i="3"/>
  <c r="AB24" i="3"/>
  <c r="F24" i="3"/>
  <c r="P24" i="3"/>
  <c r="AE24" i="3"/>
  <c r="O24" i="3"/>
  <c r="AH24" i="3"/>
  <c r="N24" i="3"/>
  <c r="AG24" i="3"/>
  <c r="Q24" i="3"/>
  <c r="T24" i="3"/>
  <c r="AN24" i="3"/>
  <c r="H24" i="3"/>
  <c r="AA24" i="3"/>
  <c r="K24" i="3"/>
  <c r="AD24" i="3"/>
  <c r="J24" i="3"/>
  <c r="AC24" i="3"/>
  <c r="M24" i="3"/>
  <c r="N93" i="19"/>
  <c r="O54" i="19"/>
  <c r="N64" i="19"/>
  <c r="R44" i="19"/>
  <c r="R73" i="19"/>
  <c r="Q72" i="19"/>
  <c r="S46" i="19"/>
  <c r="R68" i="19"/>
  <c r="R71" i="19"/>
  <c r="Q41" i="19"/>
  <c r="O60" i="19"/>
  <c r="O56" i="19"/>
  <c r="O61" i="19"/>
  <c r="O58" i="19"/>
  <c r="O53" i="19"/>
  <c r="O63" i="19"/>
  <c r="R76" i="19"/>
  <c r="Q74" i="19"/>
  <c r="Q77" i="19"/>
  <c r="R39" i="19"/>
  <c r="R47" i="19"/>
  <c r="O82" i="19"/>
  <c r="O89" i="19"/>
  <c r="O87" i="19"/>
  <c r="O90" i="19"/>
  <c r="O85" i="19"/>
  <c r="Q69" i="19"/>
  <c r="O55" i="19"/>
  <c r="O52" i="19"/>
  <c r="Q49" i="19"/>
  <c r="O88" i="19"/>
  <c r="O91" i="19"/>
  <c r="Q78" i="19"/>
  <c r="R42" i="19"/>
  <c r="P79" i="19"/>
  <c r="P91" i="19"/>
  <c r="Q67" i="19"/>
  <c r="O83" i="19"/>
  <c r="Q43" i="19"/>
  <c r="Q48" i="19"/>
  <c r="Q70" i="19"/>
  <c r="Q40" i="19"/>
  <c r="O92" i="19"/>
  <c r="Q45" i="19"/>
  <c r="O81" i="19"/>
  <c r="R75" i="19"/>
  <c r="P50" i="19"/>
  <c r="P52" i="19"/>
  <c r="Q38" i="19"/>
  <c r="O57" i="19"/>
  <c r="O62" i="19"/>
  <c r="O84" i="19"/>
  <c r="L85" i="17"/>
  <c r="L86" i="17"/>
  <c r="L82" i="17"/>
  <c r="L92" i="17"/>
  <c r="L84" i="17"/>
  <c r="L89" i="17"/>
  <c r="K93" i="17"/>
  <c r="K64" i="17"/>
  <c r="M79" i="17"/>
  <c r="M91" i="17"/>
  <c r="L58" i="17"/>
  <c r="L56" i="17"/>
  <c r="O73" i="17"/>
  <c r="L63" i="17"/>
  <c r="L55" i="17"/>
  <c r="L54" i="17"/>
  <c r="O42" i="17"/>
  <c r="L61" i="17"/>
  <c r="L52" i="17"/>
  <c r="L90" i="17"/>
  <c r="L62" i="17"/>
  <c r="O44" i="17"/>
  <c r="P67" i="17"/>
  <c r="L59" i="17"/>
  <c r="L81" i="17"/>
  <c r="L87" i="17"/>
  <c r="M50" i="17"/>
  <c r="M62" i="17"/>
  <c r="L83" i="17"/>
  <c r="L60" i="17"/>
  <c r="L91" i="17"/>
  <c r="L57" i="17"/>
  <c r="AX3" i="3"/>
  <c r="AW16" i="3"/>
  <c r="AW7" i="3"/>
  <c r="K38" i="3"/>
  <c r="J36" i="3"/>
  <c r="J34" i="3"/>
  <c r="N4" i="3"/>
  <c r="M5" i="3"/>
  <c r="M6" i="3"/>
  <c r="M9" i="3"/>
  <c r="K35" i="3"/>
  <c r="AY2" i="3"/>
  <c r="AX12" i="3"/>
  <c r="M13" i="3"/>
  <c r="L14" i="3"/>
  <c r="L15" i="3"/>
  <c r="L17" i="3"/>
  <c r="J33" i="3"/>
  <c r="J40" i="3"/>
  <c r="F25" i="3"/>
  <c r="E26" i="3"/>
  <c r="P84" i="19"/>
  <c r="P81" i="19"/>
  <c r="P88" i="19"/>
  <c r="P86" i="19"/>
  <c r="O64" i="19"/>
  <c r="O93" i="19"/>
  <c r="R40" i="19"/>
  <c r="R48" i="19"/>
  <c r="S42" i="19"/>
  <c r="P60" i="19"/>
  <c r="P56" i="19"/>
  <c r="P61" i="19"/>
  <c r="P53" i="19"/>
  <c r="P58" i="19"/>
  <c r="P59" i="19"/>
  <c r="P54" i="19"/>
  <c r="P62" i="19"/>
  <c r="S47" i="19"/>
  <c r="R77" i="19"/>
  <c r="S76" i="19"/>
  <c r="R41" i="19"/>
  <c r="S68" i="19"/>
  <c r="R72" i="19"/>
  <c r="S75" i="19"/>
  <c r="R45" i="19"/>
  <c r="R70" i="19"/>
  <c r="R43" i="19"/>
  <c r="Q79" i="19"/>
  <c r="R67" i="19"/>
  <c r="R78" i="19"/>
  <c r="R49" i="19"/>
  <c r="R69" i="19"/>
  <c r="P55" i="19"/>
  <c r="S44" i="19"/>
  <c r="Q50" i="19"/>
  <c r="Q52" i="19"/>
  <c r="R38" i="19"/>
  <c r="P57" i="19"/>
  <c r="P82" i="19"/>
  <c r="P87" i="19"/>
  <c r="P90" i="19"/>
  <c r="P85" i="19"/>
  <c r="P89" i="19"/>
  <c r="P92" i="19"/>
  <c r="P63" i="19"/>
  <c r="P83" i="19"/>
  <c r="S39" i="19"/>
  <c r="R74" i="19"/>
  <c r="S71" i="19"/>
  <c r="T46" i="19"/>
  <c r="S73" i="19"/>
  <c r="M54" i="17"/>
  <c r="M63" i="17"/>
  <c r="M55" i="17"/>
  <c r="M86" i="17"/>
  <c r="M89" i="17"/>
  <c r="M88" i="17"/>
  <c r="M90" i="17"/>
  <c r="M85" i="17"/>
  <c r="M83" i="17"/>
  <c r="M82" i="17"/>
  <c r="M84" i="17"/>
  <c r="M92" i="17"/>
  <c r="N50" i="17"/>
  <c r="N60" i="17"/>
  <c r="O43" i="17"/>
  <c r="O47" i="17"/>
  <c r="O46" i="17"/>
  <c r="L64" i="17"/>
  <c r="O48" i="17"/>
  <c r="P42" i="17"/>
  <c r="M53" i="17"/>
  <c r="O70" i="17"/>
  <c r="O41" i="17"/>
  <c r="M52" i="17"/>
  <c r="O78" i="17"/>
  <c r="Q67" i="17"/>
  <c r="M61" i="17"/>
  <c r="M60" i="17"/>
  <c r="O74" i="17"/>
  <c r="P73" i="17"/>
  <c r="M81" i="17"/>
  <c r="M87" i="17"/>
  <c r="O39" i="17"/>
  <c r="O40" i="17"/>
  <c r="O49" i="17"/>
  <c r="O75" i="17"/>
  <c r="O77" i="17"/>
  <c r="O69" i="17"/>
  <c r="O76" i="17"/>
  <c r="O45" i="17"/>
  <c r="O68" i="17"/>
  <c r="N79" i="17"/>
  <c r="O71" i="17"/>
  <c r="M56" i="17"/>
  <c r="M58" i="17"/>
  <c r="L93" i="17"/>
  <c r="M57" i="17"/>
  <c r="P44" i="17"/>
  <c r="M59" i="17"/>
  <c r="O72" i="17"/>
  <c r="L35" i="3"/>
  <c r="L38" i="3"/>
  <c r="K36" i="3"/>
  <c r="K34" i="3"/>
  <c r="N13" i="3"/>
  <c r="M14" i="3"/>
  <c r="M15" i="3"/>
  <c r="M17" i="3"/>
  <c r="K33" i="3"/>
  <c r="K40" i="3"/>
  <c r="AZ2" i="3"/>
  <c r="AY12" i="3"/>
  <c r="O4" i="3"/>
  <c r="N5" i="3"/>
  <c r="N6" i="3"/>
  <c r="N9" i="3"/>
  <c r="AY3" i="3"/>
  <c r="AX7" i="3"/>
  <c r="AX16" i="3"/>
  <c r="E27" i="3"/>
  <c r="F26" i="3"/>
  <c r="F27" i="3"/>
  <c r="G25" i="3"/>
  <c r="P93" i="19"/>
  <c r="Q54" i="19"/>
  <c r="Q63" i="19"/>
  <c r="P64" i="19"/>
  <c r="T73" i="19"/>
  <c r="T39" i="19"/>
  <c r="Q89" i="19"/>
  <c r="Q82" i="19"/>
  <c r="Q90" i="19"/>
  <c r="Q87" i="19"/>
  <c r="Q85" i="19"/>
  <c r="S70" i="19"/>
  <c r="T75" i="19"/>
  <c r="T68" i="19"/>
  <c r="T76" i="19"/>
  <c r="T47" i="19"/>
  <c r="T42" i="19"/>
  <c r="T71" i="19"/>
  <c r="Q60" i="19"/>
  <c r="Q61" i="19"/>
  <c r="Q58" i="19"/>
  <c r="Q56" i="19"/>
  <c r="Q53" i="19"/>
  <c r="S69" i="19"/>
  <c r="S78" i="19"/>
  <c r="Q81" i="19"/>
  <c r="Q84" i="19"/>
  <c r="S48" i="19"/>
  <c r="U46" i="19"/>
  <c r="S74" i="19"/>
  <c r="T44" i="19"/>
  <c r="Q83" i="19"/>
  <c r="Q92" i="19"/>
  <c r="S43" i="19"/>
  <c r="S45" i="19"/>
  <c r="S72" i="19"/>
  <c r="S41" i="19"/>
  <c r="S77" i="19"/>
  <c r="Q62" i="19"/>
  <c r="Q88" i="19"/>
  <c r="R50" i="19"/>
  <c r="R62" i="19"/>
  <c r="S38" i="19"/>
  <c r="S49" i="19"/>
  <c r="R79" i="19"/>
  <c r="R92" i="19"/>
  <c r="S67" i="19"/>
  <c r="Q57" i="19"/>
  <c r="Q59" i="19"/>
  <c r="Q86" i="19"/>
  <c r="Q55" i="19"/>
  <c r="Q91" i="19"/>
  <c r="S40" i="19"/>
  <c r="N53" i="17"/>
  <c r="N59" i="17"/>
  <c r="N54" i="17"/>
  <c r="M93" i="17"/>
  <c r="N62" i="17"/>
  <c r="Q44" i="17"/>
  <c r="N81" i="17"/>
  <c r="N87" i="17"/>
  <c r="N83" i="17"/>
  <c r="N89" i="17"/>
  <c r="N88" i="17"/>
  <c r="R67" i="17"/>
  <c r="M64" i="17"/>
  <c r="N84" i="17"/>
  <c r="P43" i="17"/>
  <c r="P76" i="17"/>
  <c r="P49" i="17"/>
  <c r="P41" i="17"/>
  <c r="P48" i="17"/>
  <c r="P47" i="17"/>
  <c r="N58" i="17"/>
  <c r="N56" i="17"/>
  <c r="N82" i="17"/>
  <c r="Q73" i="17"/>
  <c r="P72" i="17"/>
  <c r="P71" i="17"/>
  <c r="P68" i="17"/>
  <c r="O79" i="17"/>
  <c r="O82" i="17"/>
  <c r="N90" i="17"/>
  <c r="N91" i="17"/>
  <c r="N63" i="17"/>
  <c r="P39" i="17"/>
  <c r="N92" i="17"/>
  <c r="N55" i="17"/>
  <c r="N61" i="17"/>
  <c r="P38" i="17"/>
  <c r="O50" i="17"/>
  <c r="O55" i="17"/>
  <c r="N86" i="17"/>
  <c r="P77" i="17"/>
  <c r="N85" i="17"/>
  <c r="P45" i="17"/>
  <c r="P69" i="17"/>
  <c r="P75" i="17"/>
  <c r="P40" i="17"/>
  <c r="P74" i="17"/>
  <c r="P78" i="17"/>
  <c r="P70" i="17"/>
  <c r="Q42" i="17"/>
  <c r="P46" i="17"/>
  <c r="N57" i="17"/>
  <c r="N52" i="17"/>
  <c r="P4" i="3"/>
  <c r="O5" i="3"/>
  <c r="O6" i="3"/>
  <c r="O9" i="3"/>
  <c r="O13" i="3"/>
  <c r="N14" i="3"/>
  <c r="N15" i="3"/>
  <c r="N17" i="3"/>
  <c r="M35" i="3"/>
  <c r="L33" i="3"/>
  <c r="L40" i="3"/>
  <c r="AY16" i="3"/>
  <c r="AZ3" i="3"/>
  <c r="AY7" i="3"/>
  <c r="AZ12" i="3"/>
  <c r="BA2" i="3"/>
  <c r="M38" i="3"/>
  <c r="L36" i="3"/>
  <c r="L34" i="3"/>
  <c r="F29" i="3"/>
  <c r="F30" i="3"/>
  <c r="E29" i="3"/>
  <c r="E30" i="3"/>
  <c r="H25" i="3"/>
  <c r="G26" i="3"/>
  <c r="G27" i="3"/>
  <c r="R54" i="19"/>
  <c r="R81" i="19"/>
  <c r="R63" i="19"/>
  <c r="Q64" i="19"/>
  <c r="R55" i="19"/>
  <c r="T45" i="19"/>
  <c r="T74" i="19"/>
  <c r="T48" i="19"/>
  <c r="T78" i="19"/>
  <c r="T40" i="19"/>
  <c r="S79" i="19"/>
  <c r="S86" i="19"/>
  <c r="T67" i="19"/>
  <c r="S50" i="19"/>
  <c r="S54" i="19"/>
  <c r="T38" i="19"/>
  <c r="T41" i="19"/>
  <c r="R59" i="19"/>
  <c r="R88" i="19"/>
  <c r="U71" i="19"/>
  <c r="U47" i="19"/>
  <c r="U68" i="19"/>
  <c r="T70" i="19"/>
  <c r="R90" i="19"/>
  <c r="R82" i="19"/>
  <c r="R89" i="19"/>
  <c r="R87" i="19"/>
  <c r="R85" i="19"/>
  <c r="R60" i="19"/>
  <c r="R56" i="19"/>
  <c r="R58" i="19"/>
  <c r="R61" i="19"/>
  <c r="R53" i="19"/>
  <c r="R91" i="19"/>
  <c r="T72" i="19"/>
  <c r="R57" i="19"/>
  <c r="U44" i="19"/>
  <c r="V46" i="19"/>
  <c r="T69" i="19"/>
  <c r="R84" i="19"/>
  <c r="U39" i="19"/>
  <c r="T49" i="19"/>
  <c r="R52" i="19"/>
  <c r="T77" i="19"/>
  <c r="R86" i="19"/>
  <c r="T43" i="19"/>
  <c r="Q93" i="19"/>
  <c r="R83" i="19"/>
  <c r="U42" i="19"/>
  <c r="U76" i="19"/>
  <c r="U75" i="19"/>
  <c r="U73" i="19"/>
  <c r="O89" i="17"/>
  <c r="O84" i="17"/>
  <c r="O88" i="17"/>
  <c r="O92" i="17"/>
  <c r="O83" i="17"/>
  <c r="Q40" i="17"/>
  <c r="O60" i="17"/>
  <c r="O59" i="17"/>
  <c r="O53" i="17"/>
  <c r="O81" i="17"/>
  <c r="O87" i="17"/>
  <c r="O85" i="17"/>
  <c r="Q47" i="17"/>
  <c r="Q41" i="17"/>
  <c r="Q76" i="17"/>
  <c r="N64" i="17"/>
  <c r="R42" i="17"/>
  <c r="O54" i="17"/>
  <c r="Q69" i="17"/>
  <c r="O52" i="17"/>
  <c r="Q68" i="17"/>
  <c r="P79" i="17"/>
  <c r="P92" i="17"/>
  <c r="O86" i="17"/>
  <c r="O61" i="17"/>
  <c r="O90" i="17"/>
  <c r="N93" i="17"/>
  <c r="Q78" i="17"/>
  <c r="Q77" i="17"/>
  <c r="O56" i="17"/>
  <c r="O58" i="17"/>
  <c r="Q72" i="17"/>
  <c r="Q48" i="17"/>
  <c r="O63" i="17"/>
  <c r="Q43" i="17"/>
  <c r="R44" i="17"/>
  <c r="Q46" i="17"/>
  <c r="Q70" i="17"/>
  <c r="P88" i="17"/>
  <c r="Q74" i="17"/>
  <c r="Q75" i="17"/>
  <c r="Q45" i="17"/>
  <c r="O91" i="17"/>
  <c r="P50" i="17"/>
  <c r="P60" i="17"/>
  <c r="Q38" i="17"/>
  <c r="Q39" i="17"/>
  <c r="Q71" i="17"/>
  <c r="R73" i="17"/>
  <c r="O62" i="17"/>
  <c r="Q49" i="17"/>
  <c r="O57" i="17"/>
  <c r="S67" i="17"/>
  <c r="N38" i="3"/>
  <c r="M36" i="3"/>
  <c r="M34" i="3"/>
  <c r="BA3" i="3"/>
  <c r="AZ16" i="3"/>
  <c r="AZ7" i="3"/>
  <c r="N35" i="3"/>
  <c r="Q4" i="3"/>
  <c r="P5" i="3"/>
  <c r="P6" i="3"/>
  <c r="P9" i="3"/>
  <c r="BA12" i="3"/>
  <c r="BB2" i="3"/>
  <c r="M33" i="3"/>
  <c r="M40" i="3"/>
  <c r="P13" i="3"/>
  <c r="O14" i="3"/>
  <c r="O15" i="3"/>
  <c r="O17" i="3"/>
  <c r="S91" i="19"/>
  <c r="S83" i="19"/>
  <c r="G29" i="3"/>
  <c r="G30" i="3"/>
  <c r="H26" i="3"/>
  <c r="H27" i="3"/>
  <c r="H29" i="3"/>
  <c r="H30" i="3"/>
  <c r="I25" i="3"/>
  <c r="S84" i="19"/>
  <c r="R93" i="19"/>
  <c r="S63" i="19"/>
  <c r="S62" i="19"/>
  <c r="S55" i="19"/>
  <c r="S59" i="19"/>
  <c r="S57" i="19"/>
  <c r="V75" i="19"/>
  <c r="V42" i="19"/>
  <c r="U43" i="19"/>
  <c r="U69" i="19"/>
  <c r="U70" i="19"/>
  <c r="U38" i="19"/>
  <c r="T50" i="19"/>
  <c r="T55" i="19"/>
  <c r="S82" i="19"/>
  <c r="S85" i="19"/>
  <c r="S87" i="19"/>
  <c r="S89" i="19"/>
  <c r="S90" i="19"/>
  <c r="U78" i="19"/>
  <c r="U74" i="19"/>
  <c r="R64" i="19"/>
  <c r="V39" i="19"/>
  <c r="V47" i="19"/>
  <c r="S60" i="19"/>
  <c r="S58" i="19"/>
  <c r="S61" i="19"/>
  <c r="S53" i="19"/>
  <c r="S56" i="19"/>
  <c r="S81" i="19"/>
  <c r="S92" i="19"/>
  <c r="S88" i="19"/>
  <c r="V73" i="19"/>
  <c r="V76" i="19"/>
  <c r="W46" i="19"/>
  <c r="U72" i="19"/>
  <c r="V68" i="19"/>
  <c r="V71" i="19"/>
  <c r="S52" i="19"/>
  <c r="U40" i="19"/>
  <c r="U48" i="19"/>
  <c r="T59" i="19"/>
  <c r="U45" i="19"/>
  <c r="U77" i="19"/>
  <c r="U49" i="19"/>
  <c r="V44" i="19"/>
  <c r="U41" i="19"/>
  <c r="U67" i="19"/>
  <c r="T79" i="19"/>
  <c r="T83" i="19"/>
  <c r="P89" i="17"/>
  <c r="P85" i="17"/>
  <c r="P53" i="17"/>
  <c r="P84" i="17"/>
  <c r="P63" i="17"/>
  <c r="P59" i="17"/>
  <c r="P57" i="17"/>
  <c r="P52" i="17"/>
  <c r="R45" i="17"/>
  <c r="R72" i="17"/>
  <c r="R77" i="17"/>
  <c r="P81" i="17"/>
  <c r="P87" i="17"/>
  <c r="R69" i="17"/>
  <c r="R41" i="17"/>
  <c r="S73" i="17"/>
  <c r="R39" i="17"/>
  <c r="P58" i="17"/>
  <c r="P56" i="17"/>
  <c r="R75" i="17"/>
  <c r="R70" i="17"/>
  <c r="S44" i="17"/>
  <c r="P86" i="17"/>
  <c r="P91" i="17"/>
  <c r="P82" i="17"/>
  <c r="P83" i="17"/>
  <c r="P55" i="17"/>
  <c r="R48" i="17"/>
  <c r="R78" i="17"/>
  <c r="R68" i="17"/>
  <c r="Q79" i="17"/>
  <c r="Q91" i="17"/>
  <c r="R76" i="17"/>
  <c r="R47" i="17"/>
  <c r="O93" i="17"/>
  <c r="P54" i="17"/>
  <c r="T67" i="17"/>
  <c r="R49" i="17"/>
  <c r="R71" i="17"/>
  <c r="R38" i="17"/>
  <c r="Q50" i="17"/>
  <c r="Q59" i="17"/>
  <c r="R74" i="17"/>
  <c r="R46" i="17"/>
  <c r="R43" i="17"/>
  <c r="P62" i="17"/>
  <c r="O64" i="17"/>
  <c r="S42" i="17"/>
  <c r="P90" i="17"/>
  <c r="P61" i="17"/>
  <c r="R40" i="17"/>
  <c r="R4" i="3"/>
  <c r="Q5" i="3"/>
  <c r="Q6" i="3"/>
  <c r="Q9" i="3"/>
  <c r="N33" i="3"/>
  <c r="N40" i="3"/>
  <c r="BB3" i="3"/>
  <c r="BA7" i="3"/>
  <c r="BA16" i="3"/>
  <c r="Q13" i="3"/>
  <c r="P14" i="3"/>
  <c r="P15" i="3"/>
  <c r="P17" i="3"/>
  <c r="BC2" i="3"/>
  <c r="BB12" i="3"/>
  <c r="O35" i="3"/>
  <c r="O38" i="3"/>
  <c r="N36" i="3"/>
  <c r="N34" i="3"/>
  <c r="I26" i="3"/>
  <c r="I27" i="3"/>
  <c r="I29" i="3"/>
  <c r="I30" i="3"/>
  <c r="J25" i="3"/>
  <c r="S93" i="19"/>
  <c r="T63" i="19"/>
  <c r="W73" i="19"/>
  <c r="U79" i="19"/>
  <c r="U86" i="19"/>
  <c r="V67" i="19"/>
  <c r="S64" i="19"/>
  <c r="V78" i="19"/>
  <c r="U50" i="19"/>
  <c r="U52" i="19"/>
  <c r="V38" i="19"/>
  <c r="V69" i="19"/>
  <c r="W42" i="19"/>
  <c r="V40" i="19"/>
  <c r="X46" i="19"/>
  <c r="W39" i="19"/>
  <c r="T60" i="19"/>
  <c r="T56" i="19"/>
  <c r="T61" i="19"/>
  <c r="T58" i="19"/>
  <c r="T53" i="19"/>
  <c r="V77" i="19"/>
  <c r="T81" i="19"/>
  <c r="T91" i="19"/>
  <c r="V48" i="19"/>
  <c r="W71" i="19"/>
  <c r="T86" i="19"/>
  <c r="W76" i="19"/>
  <c r="W47" i="19"/>
  <c r="T92" i="19"/>
  <c r="T52" i="19"/>
  <c r="T85" i="19"/>
  <c r="T82" i="19"/>
  <c r="T90" i="19"/>
  <c r="T89" i="19"/>
  <c r="T87" i="19"/>
  <c r="W68" i="19"/>
  <c r="T88" i="19"/>
  <c r="T84" i="19"/>
  <c r="T57" i="19"/>
  <c r="W44" i="19"/>
  <c r="T62" i="19"/>
  <c r="V41" i="19"/>
  <c r="V49" i="19"/>
  <c r="V45" i="19"/>
  <c r="T54" i="19"/>
  <c r="V72" i="19"/>
  <c r="V74" i="19"/>
  <c r="V70" i="19"/>
  <c r="V43" i="19"/>
  <c r="W75" i="19"/>
  <c r="P64" i="17"/>
  <c r="S49" i="17"/>
  <c r="Q61" i="17"/>
  <c r="P93" i="17"/>
  <c r="Q86" i="17"/>
  <c r="S47" i="17"/>
  <c r="S38" i="17"/>
  <c r="R50" i="17"/>
  <c r="R52" i="17"/>
  <c r="S68" i="17"/>
  <c r="R79" i="17"/>
  <c r="R89" i="17"/>
  <c r="S75" i="17"/>
  <c r="S39" i="17"/>
  <c r="S40" i="17"/>
  <c r="T42" i="17"/>
  <c r="Q57" i="17"/>
  <c r="S74" i="17"/>
  <c r="Q52" i="17"/>
  <c r="Q63" i="17"/>
  <c r="S76" i="17"/>
  <c r="Q82" i="17"/>
  <c r="Q62" i="17"/>
  <c r="S70" i="17"/>
  <c r="T73" i="17"/>
  <c r="S69" i="17"/>
  <c r="S77" i="17"/>
  <c r="S45" i="17"/>
  <c r="Q60" i="17"/>
  <c r="Q85" i="17"/>
  <c r="S46" i="17"/>
  <c r="S48" i="17"/>
  <c r="S41" i="17"/>
  <c r="Q54" i="17"/>
  <c r="S43" i="17"/>
  <c r="Q88" i="17"/>
  <c r="S71" i="17"/>
  <c r="U67" i="17"/>
  <c r="Q90" i="17"/>
  <c r="S78" i="17"/>
  <c r="Q84" i="17"/>
  <c r="Q83" i="17"/>
  <c r="Q58" i="17"/>
  <c r="Q56" i="17"/>
  <c r="Q81" i="17"/>
  <c r="Q87" i="17"/>
  <c r="Q92" i="17"/>
  <c r="T44" i="17"/>
  <c r="Q89" i="17"/>
  <c r="Q53" i="17"/>
  <c r="Q55" i="17"/>
  <c r="S72" i="17"/>
  <c r="Q37" i="3"/>
  <c r="P35" i="3"/>
  <c r="BC3" i="3"/>
  <c r="BB16" i="3"/>
  <c r="BB7" i="3"/>
  <c r="P38" i="3"/>
  <c r="O36" i="3"/>
  <c r="O34" i="3"/>
  <c r="R13" i="3"/>
  <c r="Q14" i="3"/>
  <c r="Q15" i="3"/>
  <c r="Q17" i="3"/>
  <c r="O33" i="3"/>
  <c r="O40" i="3"/>
  <c r="BD2" i="3"/>
  <c r="BC12" i="3"/>
  <c r="S4" i="3"/>
  <c r="R5" i="3"/>
  <c r="R6" i="3"/>
  <c r="R9" i="3"/>
  <c r="J26" i="3"/>
  <c r="J27" i="3"/>
  <c r="J29" i="3"/>
  <c r="J30" i="3"/>
  <c r="K25" i="3"/>
  <c r="U63" i="19"/>
  <c r="U57" i="19"/>
  <c r="U83" i="19"/>
  <c r="U91" i="19"/>
  <c r="U62" i="19"/>
  <c r="U59" i="19"/>
  <c r="U55" i="19"/>
  <c r="U54" i="19"/>
  <c r="U88" i="19"/>
  <c r="U92" i="19"/>
  <c r="U81" i="19"/>
  <c r="U84" i="19"/>
  <c r="X75" i="19"/>
  <c r="W45" i="19"/>
  <c r="W41" i="19"/>
  <c r="X68" i="19"/>
  <c r="W77" i="19"/>
  <c r="W78" i="19"/>
  <c r="U90" i="19"/>
  <c r="U85" i="19"/>
  <c r="U89" i="19"/>
  <c r="U87" i="19"/>
  <c r="U82" i="19"/>
  <c r="W72" i="19"/>
  <c r="X47" i="19"/>
  <c r="W48" i="19"/>
  <c r="X42" i="19"/>
  <c r="W38" i="19"/>
  <c r="V50" i="19"/>
  <c r="V63" i="19"/>
  <c r="W70" i="19"/>
  <c r="W49" i="19"/>
  <c r="X71" i="19"/>
  <c r="X73" i="19"/>
  <c r="Y46" i="19"/>
  <c r="W43" i="19"/>
  <c r="W74" i="19"/>
  <c r="X44" i="19"/>
  <c r="T64" i="19"/>
  <c r="X76" i="19"/>
  <c r="T93" i="19"/>
  <c r="X39" i="19"/>
  <c r="W40" i="19"/>
  <c r="W69" i="19"/>
  <c r="U60" i="19"/>
  <c r="U61" i="19"/>
  <c r="U56" i="19"/>
  <c r="U58" i="19"/>
  <c r="U53" i="19"/>
  <c r="V79" i="19"/>
  <c r="V92" i="19"/>
  <c r="W67" i="19"/>
  <c r="R53" i="17"/>
  <c r="R60" i="17"/>
  <c r="R55" i="17"/>
  <c r="R59" i="17"/>
  <c r="R62" i="17"/>
  <c r="R84" i="17"/>
  <c r="R90" i="17"/>
  <c r="R88" i="17"/>
  <c r="R57" i="17"/>
  <c r="R54" i="17"/>
  <c r="R86" i="17"/>
  <c r="R82" i="17"/>
  <c r="R83" i="17"/>
  <c r="R92" i="17"/>
  <c r="R85" i="17"/>
  <c r="R91" i="17"/>
  <c r="T45" i="17"/>
  <c r="T69" i="17"/>
  <c r="T70" i="17"/>
  <c r="T76" i="17"/>
  <c r="T74" i="17"/>
  <c r="U42" i="17"/>
  <c r="T68" i="17"/>
  <c r="S79" i="17"/>
  <c r="S91" i="17"/>
  <c r="T46" i="17"/>
  <c r="T40" i="17"/>
  <c r="T75" i="17"/>
  <c r="T47" i="17"/>
  <c r="T78" i="17"/>
  <c r="T41" i="17"/>
  <c r="T72" i="17"/>
  <c r="T71" i="17"/>
  <c r="T48" i="17"/>
  <c r="T77" i="17"/>
  <c r="U73" i="17"/>
  <c r="R56" i="17"/>
  <c r="R58" i="17"/>
  <c r="R61" i="17"/>
  <c r="T49" i="17"/>
  <c r="T43" i="17"/>
  <c r="U44" i="17"/>
  <c r="Q93" i="17"/>
  <c r="V67" i="17"/>
  <c r="Q64" i="17"/>
  <c r="T39" i="17"/>
  <c r="R81" i="17"/>
  <c r="R87" i="17"/>
  <c r="T38" i="17"/>
  <c r="S50" i="17"/>
  <c r="S61" i="17"/>
  <c r="R63" i="17"/>
  <c r="T4" i="3"/>
  <c r="S5" i="3"/>
  <c r="S6" i="3"/>
  <c r="S9" i="3"/>
  <c r="P33" i="3"/>
  <c r="P40" i="3"/>
  <c r="Q35" i="3"/>
  <c r="R37" i="3"/>
  <c r="BD12" i="3"/>
  <c r="BE2" i="3"/>
  <c r="S13" i="3"/>
  <c r="R14" i="3"/>
  <c r="R15" i="3"/>
  <c r="R17" i="3"/>
  <c r="Q38" i="3"/>
  <c r="P36" i="3"/>
  <c r="P34" i="3"/>
  <c r="BD3" i="3"/>
  <c r="BC16" i="3"/>
  <c r="BC7" i="3"/>
  <c r="L25" i="3"/>
  <c r="K26" i="3"/>
  <c r="K27" i="3"/>
  <c r="K29" i="3"/>
  <c r="K30" i="3"/>
  <c r="V81" i="19"/>
  <c r="V83" i="19"/>
  <c r="V88" i="19"/>
  <c r="U93" i="19"/>
  <c r="U64" i="19"/>
  <c r="Y39" i="19"/>
  <c r="X74" i="19"/>
  <c r="Z46" i="19"/>
  <c r="V60" i="19"/>
  <c r="V56" i="19"/>
  <c r="V61" i="19"/>
  <c r="V53" i="19"/>
  <c r="V58" i="19"/>
  <c r="X78" i="19"/>
  <c r="Y68" i="19"/>
  <c r="V59" i="19"/>
  <c r="Y71" i="19"/>
  <c r="X70" i="19"/>
  <c r="W50" i="19"/>
  <c r="W59" i="19"/>
  <c r="X38" i="19"/>
  <c r="X48" i="19"/>
  <c r="V86" i="19"/>
  <c r="X45" i="19"/>
  <c r="W79" i="19"/>
  <c r="W81" i="19"/>
  <c r="X67" i="19"/>
  <c r="V87" i="19"/>
  <c r="V85" i="19"/>
  <c r="V89" i="19"/>
  <c r="V90" i="19"/>
  <c r="V82" i="19"/>
  <c r="Y44" i="19"/>
  <c r="X43" i="19"/>
  <c r="Y73" i="19"/>
  <c r="V84" i="19"/>
  <c r="V52" i="19"/>
  <c r="V62" i="19"/>
  <c r="X72" i="19"/>
  <c r="X77" i="19"/>
  <c r="X41" i="19"/>
  <c r="Y75" i="19"/>
  <c r="X69" i="19"/>
  <c r="X40" i="19"/>
  <c r="V54" i="19"/>
  <c r="Y76" i="19"/>
  <c r="V57" i="19"/>
  <c r="X49" i="19"/>
  <c r="Y42" i="19"/>
  <c r="Y47" i="19"/>
  <c r="V91" i="19"/>
  <c r="V55" i="19"/>
  <c r="S85" i="17"/>
  <c r="S57" i="17"/>
  <c r="S52" i="17"/>
  <c r="R64" i="17"/>
  <c r="U77" i="17"/>
  <c r="U71" i="17"/>
  <c r="U41" i="17"/>
  <c r="U47" i="17"/>
  <c r="S54" i="17"/>
  <c r="U76" i="17"/>
  <c r="U69" i="17"/>
  <c r="W67" i="17"/>
  <c r="V44" i="17"/>
  <c r="U49" i="17"/>
  <c r="S55" i="17"/>
  <c r="U40" i="17"/>
  <c r="S81" i="17"/>
  <c r="S87" i="17"/>
  <c r="V42" i="17"/>
  <c r="S90" i="17"/>
  <c r="S83" i="17"/>
  <c r="S56" i="17"/>
  <c r="S58" i="17"/>
  <c r="S63" i="17"/>
  <c r="U48" i="17"/>
  <c r="U78" i="17"/>
  <c r="U75" i="17"/>
  <c r="U46" i="17"/>
  <c r="S82" i="17"/>
  <c r="U74" i="17"/>
  <c r="U70" i="17"/>
  <c r="U45" i="17"/>
  <c r="R93" i="17"/>
  <c r="U39" i="17"/>
  <c r="V73" i="17"/>
  <c r="U72" i="17"/>
  <c r="T50" i="17"/>
  <c r="T54" i="17"/>
  <c r="U38" i="17"/>
  <c r="S53" i="17"/>
  <c r="U43" i="17"/>
  <c r="S62" i="17"/>
  <c r="S86" i="17"/>
  <c r="S92" i="17"/>
  <c r="S89" i="17"/>
  <c r="S60" i="17"/>
  <c r="U68" i="17"/>
  <c r="T79" i="17"/>
  <c r="T90" i="17"/>
  <c r="S88" i="17"/>
  <c r="S84" i="17"/>
  <c r="S59" i="17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U4" i="3"/>
  <c r="T5" i="3"/>
  <c r="T6" i="3"/>
  <c r="T9" i="3"/>
  <c r="S37" i="3"/>
  <c r="R35" i="3"/>
  <c r="Q33" i="3"/>
  <c r="Q40" i="3"/>
  <c r="R38" i="3"/>
  <c r="Q36" i="3"/>
  <c r="Q34" i="3"/>
  <c r="BD7" i="3"/>
  <c r="BE3" i="3"/>
  <c r="BD16" i="3"/>
  <c r="T13" i="3"/>
  <c r="S14" i="3"/>
  <c r="S15" i="3"/>
  <c r="S17" i="3"/>
  <c r="M25" i="3"/>
  <c r="L26" i="3"/>
  <c r="L27" i="3"/>
  <c r="L29" i="3"/>
  <c r="L30" i="3"/>
  <c r="W54" i="19"/>
  <c r="W83" i="19"/>
  <c r="W91" i="19"/>
  <c r="V93" i="19"/>
  <c r="W84" i="19"/>
  <c r="W92" i="19"/>
  <c r="W88" i="19"/>
  <c r="W86" i="19"/>
  <c r="W55" i="19"/>
  <c r="W62" i="19"/>
  <c r="W63" i="19"/>
  <c r="W57" i="19"/>
  <c r="V64" i="19"/>
  <c r="Y49" i="19"/>
  <c r="Y45" i="19"/>
  <c r="Y69" i="19"/>
  <c r="Y41" i="19"/>
  <c r="Y72" i="19"/>
  <c r="Y43" i="19"/>
  <c r="X50" i="19"/>
  <c r="X55" i="19"/>
  <c r="Y38" i="19"/>
  <c r="Z68" i="19"/>
  <c r="Y70" i="19"/>
  <c r="Y40" i="19"/>
  <c r="Z44" i="19"/>
  <c r="X79" i="19"/>
  <c r="X91" i="19"/>
  <c r="Y67" i="19"/>
  <c r="W60" i="19"/>
  <c r="W58" i="19"/>
  <c r="W53" i="19"/>
  <c r="W61" i="19"/>
  <c r="W56" i="19"/>
  <c r="Z71" i="19"/>
  <c r="AA46" i="19"/>
  <c r="Z39" i="19"/>
  <c r="Z47" i="19"/>
  <c r="Y74" i="19"/>
  <c r="Z42" i="19"/>
  <c r="Z76" i="19"/>
  <c r="Z75" i="19"/>
  <c r="Y77" i="19"/>
  <c r="Z73" i="19"/>
  <c r="W89" i="19"/>
  <c r="W87" i="19"/>
  <c r="W85" i="19"/>
  <c r="W82" i="19"/>
  <c r="W90" i="19"/>
  <c r="Y48" i="19"/>
  <c r="W52" i="19"/>
  <c r="Y78" i="19"/>
  <c r="T88" i="17"/>
  <c r="T82" i="17"/>
  <c r="S64" i="17"/>
  <c r="T85" i="17"/>
  <c r="T92" i="17"/>
  <c r="T83" i="17"/>
  <c r="T57" i="17"/>
  <c r="T60" i="17"/>
  <c r="V49" i="17"/>
  <c r="X67" i="17"/>
  <c r="T61" i="17"/>
  <c r="V71" i="17"/>
  <c r="V45" i="17"/>
  <c r="V74" i="17"/>
  <c r="V39" i="17"/>
  <c r="V75" i="17"/>
  <c r="V40" i="17"/>
  <c r="V76" i="17"/>
  <c r="T52" i="17"/>
  <c r="T86" i="17"/>
  <c r="T53" i="17"/>
  <c r="V70" i="17"/>
  <c r="T89" i="17"/>
  <c r="T62" i="17"/>
  <c r="W44" i="17"/>
  <c r="V41" i="17"/>
  <c r="V77" i="17"/>
  <c r="T58" i="17"/>
  <c r="T56" i="17"/>
  <c r="S93" i="17"/>
  <c r="V68" i="17"/>
  <c r="U79" i="17"/>
  <c r="U86" i="17"/>
  <c r="V72" i="17"/>
  <c r="T59" i="17"/>
  <c r="V48" i="17"/>
  <c r="W42" i="17"/>
  <c r="T63" i="17"/>
  <c r="V47" i="17"/>
  <c r="T81" i="17"/>
  <c r="T87" i="17"/>
  <c r="V43" i="17"/>
  <c r="V38" i="17"/>
  <c r="U50" i="17"/>
  <c r="U63" i="17"/>
  <c r="W73" i="17"/>
  <c r="T84" i="17"/>
  <c r="V46" i="17"/>
  <c r="V78" i="17"/>
  <c r="V69" i="17"/>
  <c r="T55" i="17"/>
  <c r="T91" i="17"/>
  <c r="BF3" i="3"/>
  <c r="BE16" i="3"/>
  <c r="BE7" i="3"/>
  <c r="V4" i="3"/>
  <c r="U5" i="3"/>
  <c r="U6" i="3"/>
  <c r="U9" i="3"/>
  <c r="S38" i="3"/>
  <c r="R36" i="3"/>
  <c r="R34" i="3"/>
  <c r="U13" i="3"/>
  <c r="T14" i="3"/>
  <c r="T15" i="3"/>
  <c r="T17" i="3"/>
  <c r="R33" i="3"/>
  <c r="R40" i="3"/>
  <c r="T37" i="3"/>
  <c r="S35" i="3"/>
  <c r="M26" i="3"/>
  <c r="M27" i="3"/>
  <c r="M29" i="3"/>
  <c r="M30" i="3"/>
  <c r="N25" i="3"/>
  <c r="X92" i="19"/>
  <c r="W93" i="19"/>
  <c r="X84" i="19"/>
  <c r="W64" i="19"/>
  <c r="X62" i="19"/>
  <c r="AA73" i="19"/>
  <c r="AA75" i="19"/>
  <c r="AA42" i="19"/>
  <c r="AA47" i="19"/>
  <c r="AA44" i="19"/>
  <c r="Y50" i="19"/>
  <c r="Y62" i="19"/>
  <c r="Z38" i="19"/>
  <c r="Z43" i="19"/>
  <c r="Z45" i="19"/>
  <c r="Z48" i="19"/>
  <c r="AB46" i="19"/>
  <c r="Y79" i="19"/>
  <c r="Y91" i="19"/>
  <c r="Z67" i="19"/>
  <c r="Z70" i="19"/>
  <c r="X60" i="19"/>
  <c r="X53" i="19"/>
  <c r="X58" i="19"/>
  <c r="X56" i="19"/>
  <c r="X61" i="19"/>
  <c r="X57" i="19"/>
  <c r="Z41" i="19"/>
  <c r="X59" i="19"/>
  <c r="Z78" i="19"/>
  <c r="Z77" i="19"/>
  <c r="AA76" i="19"/>
  <c r="Z74" i="19"/>
  <c r="AA39" i="19"/>
  <c r="AA71" i="19"/>
  <c r="X85" i="19"/>
  <c r="X89" i="19"/>
  <c r="X90" i="19"/>
  <c r="X82" i="19"/>
  <c r="X87" i="19"/>
  <c r="X54" i="19"/>
  <c r="AA68" i="19"/>
  <c r="X52" i="19"/>
  <c r="Z72" i="19"/>
  <c r="Z69" i="19"/>
  <c r="Z49" i="19"/>
  <c r="X88" i="19"/>
  <c r="X81" i="19"/>
  <c r="Z40" i="19"/>
  <c r="X86" i="19"/>
  <c r="X83" i="19"/>
  <c r="X63" i="19"/>
  <c r="U52" i="17"/>
  <c r="U83" i="17"/>
  <c r="U84" i="17"/>
  <c r="U82" i="17"/>
  <c r="U91" i="17"/>
  <c r="U92" i="17"/>
  <c r="T93" i="17"/>
  <c r="X42" i="17"/>
  <c r="W68" i="17"/>
  <c r="V79" i="17"/>
  <c r="V84" i="17"/>
  <c r="W41" i="17"/>
  <c r="W40" i="17"/>
  <c r="U53" i="17"/>
  <c r="W45" i="17"/>
  <c r="W49" i="17"/>
  <c r="X73" i="17"/>
  <c r="W69" i="17"/>
  <c r="W46" i="17"/>
  <c r="U57" i="17"/>
  <c r="W47" i="17"/>
  <c r="W72" i="17"/>
  <c r="W70" i="17"/>
  <c r="T64" i="17"/>
  <c r="U54" i="17"/>
  <c r="W39" i="17"/>
  <c r="U59" i="17"/>
  <c r="Y67" i="17"/>
  <c r="U58" i="17"/>
  <c r="U56" i="17"/>
  <c r="U61" i="17"/>
  <c r="W77" i="17"/>
  <c r="X44" i="17"/>
  <c r="W76" i="17"/>
  <c r="W75" i="17"/>
  <c r="W74" i="17"/>
  <c r="W71" i="17"/>
  <c r="U60" i="17"/>
  <c r="W43" i="17"/>
  <c r="U62" i="17"/>
  <c r="W78" i="17"/>
  <c r="W38" i="17"/>
  <c r="V50" i="17"/>
  <c r="V59" i="17"/>
  <c r="W48" i="17"/>
  <c r="U81" i="17"/>
  <c r="U87" i="17"/>
  <c r="U55" i="17"/>
  <c r="U90" i="17"/>
  <c r="U89" i="17"/>
  <c r="U88" i="17"/>
  <c r="U85" i="17"/>
  <c r="T38" i="3"/>
  <c r="S36" i="3"/>
  <c r="S34" i="3"/>
  <c r="S33" i="3"/>
  <c r="S40" i="3"/>
  <c r="BG3" i="3"/>
  <c r="BF16" i="3"/>
  <c r="BF7" i="3"/>
  <c r="U37" i="3"/>
  <c r="T35" i="3"/>
  <c r="V13" i="3"/>
  <c r="U14" i="3"/>
  <c r="U15" i="3"/>
  <c r="U17" i="3"/>
  <c r="W4" i="3"/>
  <c r="V5" i="3"/>
  <c r="V6" i="3"/>
  <c r="V9" i="3"/>
  <c r="O25" i="3"/>
  <c r="N26" i="3"/>
  <c r="N27" i="3"/>
  <c r="N29" i="3"/>
  <c r="N30" i="3"/>
  <c r="Y88" i="19"/>
  <c r="Y92" i="19"/>
  <c r="Y83" i="19"/>
  <c r="Y54" i="19"/>
  <c r="Y63" i="19"/>
  <c r="X64" i="19"/>
  <c r="Y59" i="19"/>
  <c r="X93" i="19"/>
  <c r="AA69" i="19"/>
  <c r="AB39" i="19"/>
  <c r="Z79" i="19"/>
  <c r="Z91" i="19"/>
  <c r="AA67" i="19"/>
  <c r="AA38" i="19"/>
  <c r="Z50" i="19"/>
  <c r="Z63" i="19"/>
  <c r="AB75" i="19"/>
  <c r="AB68" i="19"/>
  <c r="AA74" i="19"/>
  <c r="AA77" i="19"/>
  <c r="Y82" i="19"/>
  <c r="Y85" i="19"/>
  <c r="Y90" i="19"/>
  <c r="Y89" i="19"/>
  <c r="Y87" i="19"/>
  <c r="AA43" i="19"/>
  <c r="Y60" i="19"/>
  <c r="Y53" i="19"/>
  <c r="Y58" i="19"/>
  <c r="Y61" i="19"/>
  <c r="Y56" i="19"/>
  <c r="AB47" i="19"/>
  <c r="Z86" i="19"/>
  <c r="AA72" i="19"/>
  <c r="AB71" i="19"/>
  <c r="AA41" i="19"/>
  <c r="Z84" i="19"/>
  <c r="AA70" i="19"/>
  <c r="Y81" i="19"/>
  <c r="AA48" i="19"/>
  <c r="Y57" i="19"/>
  <c r="AB44" i="19"/>
  <c r="AB42" i="19"/>
  <c r="AB73" i="19"/>
  <c r="AA49" i="19"/>
  <c r="AA40" i="19"/>
  <c r="Y86" i="19"/>
  <c r="AB76" i="19"/>
  <c r="Z92" i="19"/>
  <c r="AA78" i="19"/>
  <c r="Y55" i="19"/>
  <c r="Y84" i="19"/>
  <c r="AC46" i="19"/>
  <c r="AA45" i="19"/>
  <c r="Y52" i="19"/>
  <c r="V85" i="17"/>
  <c r="V86" i="17"/>
  <c r="V89" i="17"/>
  <c r="V91" i="17"/>
  <c r="V83" i="17"/>
  <c r="V88" i="17"/>
  <c r="V90" i="17"/>
  <c r="U64" i="17"/>
  <c r="V92" i="17"/>
  <c r="X77" i="17"/>
  <c r="X46" i="17"/>
  <c r="X45" i="17"/>
  <c r="V54" i="17"/>
  <c r="U93" i="17"/>
  <c r="X38" i="17"/>
  <c r="W50" i="17"/>
  <c r="W60" i="17"/>
  <c r="V53" i="17"/>
  <c r="X70" i="17"/>
  <c r="X47" i="17"/>
  <c r="V60" i="17"/>
  <c r="X41" i="17"/>
  <c r="V82" i="17"/>
  <c r="V58" i="17"/>
  <c r="V56" i="17"/>
  <c r="X74" i="17"/>
  <c r="Y73" i="17"/>
  <c r="X68" i="17"/>
  <c r="W79" i="17"/>
  <c r="W82" i="17"/>
  <c r="V62" i="17"/>
  <c r="V52" i="17"/>
  <c r="V57" i="17"/>
  <c r="X71" i="17"/>
  <c r="X75" i="17"/>
  <c r="Y44" i="17"/>
  <c r="Z67" i="17"/>
  <c r="X39" i="17"/>
  <c r="V61" i="17"/>
  <c r="X69" i="17"/>
  <c r="X49" i="17"/>
  <c r="V55" i="17"/>
  <c r="X76" i="17"/>
  <c r="X48" i="17"/>
  <c r="X78" i="17"/>
  <c r="X43" i="17"/>
  <c r="X72" i="17"/>
  <c r="V63" i="17"/>
  <c r="X40" i="17"/>
  <c r="V81" i="17"/>
  <c r="V87" i="17"/>
  <c r="Y42" i="17"/>
  <c r="W13" i="3"/>
  <c r="V14" i="3"/>
  <c r="V15" i="3"/>
  <c r="V17" i="3"/>
  <c r="BH3" i="3"/>
  <c r="BG16" i="3"/>
  <c r="BG7" i="3"/>
  <c r="U35" i="3"/>
  <c r="V37" i="3"/>
  <c r="U38" i="3"/>
  <c r="T36" i="3"/>
  <c r="T34" i="3"/>
  <c r="X4" i="3"/>
  <c r="W5" i="3"/>
  <c r="W6" i="3"/>
  <c r="W9" i="3"/>
  <c r="T33" i="3"/>
  <c r="T40" i="3"/>
  <c r="O26" i="3"/>
  <c r="O27" i="3"/>
  <c r="O29" i="3"/>
  <c r="O30" i="3"/>
  <c r="P25" i="3"/>
  <c r="Z88" i="19"/>
  <c r="Z81" i="19"/>
  <c r="Z55" i="19"/>
  <c r="Z54" i="19"/>
  <c r="Z59" i="19"/>
  <c r="Z62" i="19"/>
  <c r="Z57" i="19"/>
  <c r="Z52" i="19"/>
  <c r="Y64" i="19"/>
  <c r="AD46" i="19"/>
  <c r="AB78" i="19"/>
  <c r="AB48" i="19"/>
  <c r="AC47" i="19"/>
  <c r="AC44" i="19"/>
  <c r="AB41" i="19"/>
  <c r="AB72" i="19"/>
  <c r="AB77" i="19"/>
  <c r="AC68" i="19"/>
  <c r="AA79" i="19"/>
  <c r="AA92" i="19"/>
  <c r="AB67" i="19"/>
  <c r="AB69" i="19"/>
  <c r="AB45" i="19"/>
  <c r="AC76" i="19"/>
  <c r="AC73" i="19"/>
  <c r="Y93" i="19"/>
  <c r="AB43" i="19"/>
  <c r="Z60" i="19"/>
  <c r="Z56" i="19"/>
  <c r="Z58" i="19"/>
  <c r="Z53" i="19"/>
  <c r="Z61" i="19"/>
  <c r="Z87" i="19"/>
  <c r="Z82" i="19"/>
  <c r="Z89" i="19"/>
  <c r="Z85" i="19"/>
  <c r="Z90" i="19"/>
  <c r="Z83" i="19"/>
  <c r="AB40" i="19"/>
  <c r="AB49" i="19"/>
  <c r="AC42" i="19"/>
  <c r="AB70" i="19"/>
  <c r="AC71" i="19"/>
  <c r="AA88" i="19"/>
  <c r="AB74" i="19"/>
  <c r="AC75" i="19"/>
  <c r="AA50" i="19"/>
  <c r="AA59" i="19"/>
  <c r="AB38" i="19"/>
  <c r="AC39" i="19"/>
  <c r="W62" i="17"/>
  <c r="W53" i="17"/>
  <c r="W54" i="17"/>
  <c r="W63" i="17"/>
  <c r="W57" i="17"/>
  <c r="W55" i="17"/>
  <c r="W61" i="17"/>
  <c r="W83" i="17"/>
  <c r="W85" i="17"/>
  <c r="W86" i="17"/>
  <c r="W92" i="17"/>
  <c r="W90" i="17"/>
  <c r="W88" i="17"/>
  <c r="Y68" i="17"/>
  <c r="X79" i="17"/>
  <c r="X86" i="17"/>
  <c r="Y47" i="17"/>
  <c r="Y46" i="17"/>
  <c r="Y49" i="17"/>
  <c r="V93" i="17"/>
  <c r="Y72" i="17"/>
  <c r="Y78" i="17"/>
  <c r="Y76" i="17"/>
  <c r="Y39" i="17"/>
  <c r="W89" i="17"/>
  <c r="V64" i="17"/>
  <c r="Y74" i="17"/>
  <c r="Y41" i="17"/>
  <c r="W52" i="17"/>
  <c r="Y75" i="17"/>
  <c r="Z42" i="17"/>
  <c r="Y69" i="17"/>
  <c r="Z44" i="17"/>
  <c r="Y71" i="17"/>
  <c r="Z73" i="17"/>
  <c r="Y70" i="17"/>
  <c r="W58" i="17"/>
  <c r="W56" i="17"/>
  <c r="W59" i="17"/>
  <c r="Y77" i="17"/>
  <c r="AA67" i="17"/>
  <c r="Y40" i="17"/>
  <c r="Y43" i="17"/>
  <c r="Y48" i="17"/>
  <c r="W81" i="17"/>
  <c r="W87" i="17"/>
  <c r="W84" i="17"/>
  <c r="X50" i="17"/>
  <c r="X60" i="17"/>
  <c r="Y38" i="17"/>
  <c r="Y45" i="17"/>
  <c r="W91" i="17"/>
  <c r="W37" i="3"/>
  <c r="V35" i="3"/>
  <c r="BI3" i="3"/>
  <c r="BH7" i="3"/>
  <c r="BH16" i="3"/>
  <c r="Y4" i="3"/>
  <c r="X5" i="3"/>
  <c r="X6" i="3"/>
  <c r="X9" i="3"/>
  <c r="U33" i="3"/>
  <c r="U40" i="3"/>
  <c r="V38" i="3"/>
  <c r="U36" i="3"/>
  <c r="U34" i="3"/>
  <c r="X13" i="3"/>
  <c r="W14" i="3"/>
  <c r="W15" i="3"/>
  <c r="W17" i="3"/>
  <c r="P26" i="3"/>
  <c r="P27" i="3"/>
  <c r="P29" i="3"/>
  <c r="P30" i="3"/>
  <c r="Q25" i="3"/>
  <c r="AA91" i="19"/>
  <c r="AA84" i="19"/>
  <c r="Z93" i="19"/>
  <c r="AA54" i="19"/>
  <c r="Z64" i="19"/>
  <c r="AA52" i="19"/>
  <c r="AA63" i="19"/>
  <c r="AD39" i="19"/>
  <c r="AC69" i="19"/>
  <c r="AA55" i="19"/>
  <c r="AD47" i="19"/>
  <c r="AC78" i="19"/>
  <c r="AD75" i="19"/>
  <c r="AD42" i="19"/>
  <c r="AC40" i="19"/>
  <c r="AD73" i="19"/>
  <c r="AC45" i="19"/>
  <c r="AB79" i="19"/>
  <c r="AB83" i="19"/>
  <c r="AC67" i="19"/>
  <c r="AC72" i="19"/>
  <c r="AB50" i="19"/>
  <c r="AB55" i="19"/>
  <c r="AC38" i="19"/>
  <c r="AD71" i="19"/>
  <c r="AC43" i="19"/>
  <c r="AA90" i="19"/>
  <c r="AA82" i="19"/>
  <c r="AA87" i="19"/>
  <c r="AA89" i="19"/>
  <c r="AA85" i="19"/>
  <c r="AD68" i="19"/>
  <c r="AA86" i="19"/>
  <c r="AD44" i="19"/>
  <c r="AC48" i="19"/>
  <c r="AE46" i="19"/>
  <c r="AA60" i="19"/>
  <c r="AA61" i="19"/>
  <c r="AA58" i="19"/>
  <c r="AA53" i="19"/>
  <c r="AA56" i="19"/>
  <c r="AC74" i="19"/>
  <c r="AC70" i="19"/>
  <c r="AC49" i="19"/>
  <c r="AA57" i="19"/>
  <c r="AD76" i="19"/>
  <c r="AA83" i="19"/>
  <c r="AA81" i="19"/>
  <c r="AC77" i="19"/>
  <c r="AC41" i="19"/>
  <c r="AA62" i="19"/>
  <c r="X83" i="17"/>
  <c r="X91" i="17"/>
  <c r="X89" i="17"/>
  <c r="X90" i="17"/>
  <c r="X59" i="17"/>
  <c r="X85" i="17"/>
  <c r="X84" i="17"/>
  <c r="X62" i="17"/>
  <c r="X52" i="17"/>
  <c r="X57" i="17"/>
  <c r="Y50" i="17"/>
  <c r="Y59" i="17"/>
  <c r="Z38" i="17"/>
  <c r="Z45" i="17"/>
  <c r="Z40" i="17"/>
  <c r="Z77" i="17"/>
  <c r="Z41" i="17"/>
  <c r="Z76" i="17"/>
  <c r="Z72" i="17"/>
  <c r="Z49" i="17"/>
  <c r="X61" i="17"/>
  <c r="Z43" i="17"/>
  <c r="Z70" i="17"/>
  <c r="Z71" i="17"/>
  <c r="Z69" i="17"/>
  <c r="Z75" i="17"/>
  <c r="X55" i="17"/>
  <c r="Z46" i="17"/>
  <c r="X81" i="17"/>
  <c r="X87" i="17"/>
  <c r="W93" i="17"/>
  <c r="Z74" i="17"/>
  <c r="Z39" i="17"/>
  <c r="Z78" i="17"/>
  <c r="X82" i="17"/>
  <c r="X58" i="17"/>
  <c r="X56" i="17"/>
  <c r="Z48" i="17"/>
  <c r="X54" i="17"/>
  <c r="AB67" i="17"/>
  <c r="AA73" i="17"/>
  <c r="AA44" i="17"/>
  <c r="AA42" i="17"/>
  <c r="W64" i="17"/>
  <c r="X88" i="17"/>
  <c r="X53" i="17"/>
  <c r="X92" i="17"/>
  <c r="X63" i="17"/>
  <c r="Z47" i="17"/>
  <c r="Z68" i="17"/>
  <c r="Y79" i="17"/>
  <c r="Y85" i="17"/>
  <c r="Z4" i="3"/>
  <c r="Y5" i="3"/>
  <c r="Y6" i="3"/>
  <c r="Y9" i="3"/>
  <c r="X37" i="3"/>
  <c r="W35" i="3"/>
  <c r="W38" i="3"/>
  <c r="V36" i="3"/>
  <c r="V34" i="3"/>
  <c r="Y13" i="3"/>
  <c r="X14" i="3"/>
  <c r="X15" i="3"/>
  <c r="X17" i="3"/>
  <c r="V33" i="3"/>
  <c r="V40" i="3"/>
  <c r="BJ3" i="3"/>
  <c r="BI7" i="3"/>
  <c r="BI16" i="3"/>
  <c r="Q26" i="3"/>
  <c r="Q27" i="3"/>
  <c r="Q29" i="3"/>
  <c r="Q30" i="3"/>
  <c r="R25" i="3"/>
  <c r="AB57" i="19"/>
  <c r="AB63" i="19"/>
  <c r="AB86" i="19"/>
  <c r="AB88" i="19"/>
  <c r="AB62" i="19"/>
  <c r="AB91" i="19"/>
  <c r="AB84" i="19"/>
  <c r="AA64" i="19"/>
  <c r="AD77" i="19"/>
  <c r="AE76" i="19"/>
  <c r="AD48" i="19"/>
  <c r="AC50" i="19"/>
  <c r="AC52" i="19"/>
  <c r="AD38" i="19"/>
  <c r="AD45" i="19"/>
  <c r="AD40" i="19"/>
  <c r="AE75" i="19"/>
  <c r="AE47" i="19"/>
  <c r="AD70" i="19"/>
  <c r="AE68" i="19"/>
  <c r="AD43" i="19"/>
  <c r="AB60" i="19"/>
  <c r="AB53" i="19"/>
  <c r="AB56" i="19"/>
  <c r="AB61" i="19"/>
  <c r="AB58" i="19"/>
  <c r="AC79" i="19"/>
  <c r="AC92" i="19"/>
  <c r="AD67" i="19"/>
  <c r="AB59" i="19"/>
  <c r="AB54" i="19"/>
  <c r="AA93" i="19"/>
  <c r="AF46" i="19"/>
  <c r="AE44" i="19"/>
  <c r="AE71" i="19"/>
  <c r="AB52" i="19"/>
  <c r="AB87" i="19"/>
  <c r="AB89" i="19"/>
  <c r="AB82" i="19"/>
  <c r="AB85" i="19"/>
  <c r="AB90" i="19"/>
  <c r="AE73" i="19"/>
  <c r="AD78" i="19"/>
  <c r="AE39" i="19"/>
  <c r="AD41" i="19"/>
  <c r="AC63" i="19"/>
  <c r="AD49" i="19"/>
  <c r="AC88" i="19"/>
  <c r="AD74" i="19"/>
  <c r="AD72" i="19"/>
  <c r="AB81" i="19"/>
  <c r="AE42" i="19"/>
  <c r="AB92" i="19"/>
  <c r="AD69" i="19"/>
  <c r="Y61" i="17"/>
  <c r="Y62" i="17"/>
  <c r="Y60" i="17"/>
  <c r="Y53" i="17"/>
  <c r="Y55" i="17"/>
  <c r="Y54" i="17"/>
  <c r="Y52" i="17"/>
  <c r="Y57" i="17"/>
  <c r="Y63" i="17"/>
  <c r="X64" i="17"/>
  <c r="Y82" i="17"/>
  <c r="AB42" i="17"/>
  <c r="AB73" i="17"/>
  <c r="AA78" i="17"/>
  <c r="Y88" i="17"/>
  <c r="X93" i="17"/>
  <c r="AA75" i="17"/>
  <c r="AA71" i="17"/>
  <c r="Y90" i="17"/>
  <c r="Y91" i="17"/>
  <c r="AA47" i="17"/>
  <c r="Y92" i="17"/>
  <c r="AA74" i="17"/>
  <c r="AA46" i="17"/>
  <c r="Y89" i="17"/>
  <c r="AA43" i="17"/>
  <c r="AA72" i="17"/>
  <c r="AA40" i="17"/>
  <c r="AA38" i="17"/>
  <c r="Z50" i="17"/>
  <c r="Z52" i="17"/>
  <c r="Y81" i="17"/>
  <c r="Y87" i="17"/>
  <c r="AB44" i="17"/>
  <c r="AC67" i="17"/>
  <c r="AA48" i="17"/>
  <c r="AA69" i="17"/>
  <c r="AA70" i="17"/>
  <c r="Y86" i="17"/>
  <c r="AA41" i="17"/>
  <c r="Y56" i="17"/>
  <c r="Y58" i="17"/>
  <c r="AA68" i="17"/>
  <c r="Z79" i="17"/>
  <c r="Z91" i="17"/>
  <c r="AA39" i="17"/>
  <c r="Y83" i="17"/>
  <c r="Y84" i="17"/>
  <c r="AA49" i="17"/>
  <c r="AA76" i="17"/>
  <c r="AA77" i="17"/>
  <c r="AA45" i="17"/>
  <c r="BK3" i="3"/>
  <c r="BJ16" i="3"/>
  <c r="BJ7" i="3"/>
  <c r="X38" i="3"/>
  <c r="W36" i="3"/>
  <c r="W34" i="3"/>
  <c r="W33" i="3"/>
  <c r="W40" i="3"/>
  <c r="AA4" i="3"/>
  <c r="Z5" i="3"/>
  <c r="Z6" i="3"/>
  <c r="Z9" i="3"/>
  <c r="Z13" i="3"/>
  <c r="Y14" i="3"/>
  <c r="Y15" i="3"/>
  <c r="Y17" i="3"/>
  <c r="Y37" i="3"/>
  <c r="X35" i="3"/>
  <c r="R26" i="3"/>
  <c r="R27" i="3"/>
  <c r="R29" i="3"/>
  <c r="R30" i="3"/>
  <c r="S25" i="3"/>
  <c r="AC83" i="19"/>
  <c r="AC54" i="19"/>
  <c r="AC86" i="19"/>
  <c r="AC55" i="19"/>
  <c r="AE72" i="19"/>
  <c r="AE49" i="19"/>
  <c r="AF73" i="19"/>
  <c r="AF71" i="19"/>
  <c r="AG46" i="19"/>
  <c r="AF76" i="19"/>
  <c r="AF42" i="19"/>
  <c r="AF39" i="19"/>
  <c r="AD79" i="19"/>
  <c r="AD88" i="19"/>
  <c r="AE67" i="19"/>
  <c r="AE43" i="19"/>
  <c r="AE70" i="19"/>
  <c r="AF75" i="19"/>
  <c r="AE45" i="19"/>
  <c r="AC60" i="19"/>
  <c r="AC53" i="19"/>
  <c r="AC58" i="19"/>
  <c r="AC56" i="19"/>
  <c r="AC61" i="19"/>
  <c r="AE69" i="19"/>
  <c r="AE74" i="19"/>
  <c r="AE41" i="19"/>
  <c r="AE78" i="19"/>
  <c r="AF44" i="19"/>
  <c r="AC87" i="19"/>
  <c r="AC85" i="19"/>
  <c r="AC82" i="19"/>
  <c r="AC89" i="19"/>
  <c r="AC90" i="19"/>
  <c r="AC57" i="19"/>
  <c r="AC84" i="19"/>
  <c r="AC59" i="19"/>
  <c r="AE48" i="19"/>
  <c r="AE77" i="19"/>
  <c r="AB93" i="19"/>
  <c r="AB64" i="19"/>
  <c r="AC81" i="19"/>
  <c r="AF68" i="19"/>
  <c r="AF47" i="19"/>
  <c r="AE40" i="19"/>
  <c r="AD50" i="19"/>
  <c r="AD59" i="19"/>
  <c r="AE38" i="19"/>
  <c r="AC62" i="19"/>
  <c r="AC91" i="19"/>
  <c r="Z62" i="17"/>
  <c r="Z55" i="17"/>
  <c r="Z59" i="17"/>
  <c r="Z60" i="17"/>
  <c r="Z90" i="17"/>
  <c r="Y64" i="17"/>
  <c r="Z82" i="17"/>
  <c r="Z83" i="17"/>
  <c r="Z63" i="17"/>
  <c r="Z53" i="17"/>
  <c r="AB39" i="17"/>
  <c r="AB45" i="17"/>
  <c r="Z81" i="17"/>
  <c r="Z87" i="17"/>
  <c r="AB76" i="17"/>
  <c r="AB68" i="17"/>
  <c r="AA79" i="17"/>
  <c r="AA90" i="17"/>
  <c r="Z84" i="17"/>
  <c r="AC44" i="17"/>
  <c r="Z58" i="17"/>
  <c r="Z56" i="17"/>
  <c r="Z54" i="17"/>
  <c r="Z57" i="17"/>
  <c r="AB74" i="17"/>
  <c r="Z61" i="17"/>
  <c r="Z85" i="17"/>
  <c r="AB49" i="17"/>
  <c r="AB41" i="17"/>
  <c r="AB69" i="17"/>
  <c r="AD67" i="17"/>
  <c r="AB38" i="17"/>
  <c r="AA50" i="17"/>
  <c r="AA52" i="17"/>
  <c r="AB72" i="17"/>
  <c r="Z88" i="17"/>
  <c r="AB75" i="17"/>
  <c r="AB78" i="17"/>
  <c r="Z86" i="17"/>
  <c r="Z89" i="17"/>
  <c r="Z92" i="17"/>
  <c r="AC42" i="17"/>
  <c r="AB77" i="17"/>
  <c r="AB70" i="17"/>
  <c r="AB48" i="17"/>
  <c r="Y93" i="17"/>
  <c r="AB40" i="17"/>
  <c r="AB43" i="17"/>
  <c r="AB46" i="17"/>
  <c r="AB47" i="17"/>
  <c r="AB71" i="17"/>
  <c r="AC73" i="17"/>
  <c r="Y35" i="3"/>
  <c r="Z37" i="3"/>
  <c r="X33" i="3"/>
  <c r="X40" i="3"/>
  <c r="AA13" i="3"/>
  <c r="Z14" i="3"/>
  <c r="Z15" i="3"/>
  <c r="Z17" i="3"/>
  <c r="BL3" i="3"/>
  <c r="BK16" i="3"/>
  <c r="BK7" i="3"/>
  <c r="Y38" i="3"/>
  <c r="X36" i="3"/>
  <c r="X34" i="3"/>
  <c r="AB4" i="3"/>
  <c r="AA5" i="3"/>
  <c r="AA6" i="3"/>
  <c r="AA9" i="3"/>
  <c r="AD83" i="19"/>
  <c r="T25" i="3"/>
  <c r="S26" i="3"/>
  <c r="S27" i="3"/>
  <c r="S29" i="3"/>
  <c r="S30" i="3"/>
  <c r="AD91" i="19"/>
  <c r="AD92" i="19"/>
  <c r="AD84" i="19"/>
  <c r="AD52" i="19"/>
  <c r="AD54" i="19"/>
  <c r="AD62" i="19"/>
  <c r="AC64" i="19"/>
  <c r="AF40" i="19"/>
  <c r="AG68" i="19"/>
  <c r="AF45" i="19"/>
  <c r="AF70" i="19"/>
  <c r="AF67" i="19"/>
  <c r="AE79" i="19"/>
  <c r="AE83" i="19"/>
  <c r="AG39" i="19"/>
  <c r="AG71" i="19"/>
  <c r="AD63" i="19"/>
  <c r="AF77" i="19"/>
  <c r="AG44" i="19"/>
  <c r="AD55" i="19"/>
  <c r="AD89" i="19"/>
  <c r="AD90" i="19"/>
  <c r="AD85" i="19"/>
  <c r="AD87" i="19"/>
  <c r="AD82" i="19"/>
  <c r="AG42" i="19"/>
  <c r="AF49" i="19"/>
  <c r="AF38" i="19"/>
  <c r="AE50" i="19"/>
  <c r="AE52" i="19"/>
  <c r="AC93" i="19"/>
  <c r="AF41" i="19"/>
  <c r="AF69" i="19"/>
  <c r="AG75" i="19"/>
  <c r="AF43" i="19"/>
  <c r="AD81" i="19"/>
  <c r="AG73" i="19"/>
  <c r="AD86" i="19"/>
  <c r="AD60" i="19"/>
  <c r="AD58" i="19"/>
  <c r="AD56" i="19"/>
  <c r="AD61" i="19"/>
  <c r="AD53" i="19"/>
  <c r="AG47" i="19"/>
  <c r="AF48" i="19"/>
  <c r="AF78" i="19"/>
  <c r="AF74" i="19"/>
  <c r="AD57" i="19"/>
  <c r="AG76" i="19"/>
  <c r="AH46" i="19"/>
  <c r="AF72" i="19"/>
  <c r="AA92" i="17"/>
  <c r="AA57" i="17"/>
  <c r="AA61" i="17"/>
  <c r="AA84" i="17"/>
  <c r="AA88" i="17"/>
  <c r="AA85" i="17"/>
  <c r="AA54" i="17"/>
  <c r="AA62" i="17"/>
  <c r="AA91" i="17"/>
  <c r="AA60" i="17"/>
  <c r="AA86" i="17"/>
  <c r="AA82" i="17"/>
  <c r="AA89" i="17"/>
  <c r="AA83" i="17"/>
  <c r="Z64" i="17"/>
  <c r="AC72" i="17"/>
  <c r="AB50" i="17"/>
  <c r="AB59" i="17"/>
  <c r="AC38" i="17"/>
  <c r="AC69" i="17"/>
  <c r="AC49" i="17"/>
  <c r="AC74" i="17"/>
  <c r="AC45" i="17"/>
  <c r="AC71" i="17"/>
  <c r="AC40" i="17"/>
  <c r="AC70" i="17"/>
  <c r="AC75" i="17"/>
  <c r="AE67" i="17"/>
  <c r="AA63" i="17"/>
  <c r="AA81" i="17"/>
  <c r="AA87" i="17"/>
  <c r="AC76" i="17"/>
  <c r="AA59" i="17"/>
  <c r="AC46" i="17"/>
  <c r="AD73" i="17"/>
  <c r="AC43" i="17"/>
  <c r="AD42" i="17"/>
  <c r="AC41" i="17"/>
  <c r="AD44" i="17"/>
  <c r="AC68" i="17"/>
  <c r="AB79" i="17"/>
  <c r="AB83" i="17"/>
  <c r="AC39" i="17"/>
  <c r="AC47" i="17"/>
  <c r="AC48" i="17"/>
  <c r="AC77" i="17"/>
  <c r="AC78" i="17"/>
  <c r="AA56" i="17"/>
  <c r="AA58" i="17"/>
  <c r="AA55" i="17"/>
  <c r="Z93" i="17"/>
  <c r="AA53" i="17"/>
  <c r="AC4" i="3"/>
  <c r="AB5" i="3"/>
  <c r="AB6" i="3"/>
  <c r="AB9" i="3"/>
  <c r="Z38" i="3"/>
  <c r="Y36" i="3"/>
  <c r="Y34" i="3"/>
  <c r="AB13" i="3"/>
  <c r="AA14" i="3"/>
  <c r="AA15" i="3"/>
  <c r="AA17" i="3"/>
  <c r="AA37" i="3"/>
  <c r="Z35" i="3"/>
  <c r="BM3" i="3"/>
  <c r="BL7" i="3"/>
  <c r="BL16" i="3"/>
  <c r="Y33" i="3"/>
  <c r="Y40" i="3"/>
  <c r="T26" i="3"/>
  <c r="T27" i="3"/>
  <c r="T29" i="3"/>
  <c r="T30" i="3"/>
  <c r="U25" i="3"/>
  <c r="AE92" i="19"/>
  <c r="AE63" i="19"/>
  <c r="AE86" i="19"/>
  <c r="AE88" i="19"/>
  <c r="AD64" i="19"/>
  <c r="AE57" i="19"/>
  <c r="AE62" i="19"/>
  <c r="AE55" i="19"/>
  <c r="AG74" i="19"/>
  <c r="AG48" i="19"/>
  <c r="AD93" i="19"/>
  <c r="AG70" i="19"/>
  <c r="AG72" i="19"/>
  <c r="AH76" i="19"/>
  <c r="AG43" i="19"/>
  <c r="AG69" i="19"/>
  <c r="AG77" i="19"/>
  <c r="AH71" i="19"/>
  <c r="AE87" i="19"/>
  <c r="AE89" i="19"/>
  <c r="AE85" i="19"/>
  <c r="AE82" i="19"/>
  <c r="AE90" i="19"/>
  <c r="AE84" i="19"/>
  <c r="AH68" i="19"/>
  <c r="AG78" i="19"/>
  <c r="AH47" i="19"/>
  <c r="AH73" i="19"/>
  <c r="AE60" i="19"/>
  <c r="AE53" i="19"/>
  <c r="AE56" i="19"/>
  <c r="AE58" i="19"/>
  <c r="AE61" i="19"/>
  <c r="AG49" i="19"/>
  <c r="AE91" i="19"/>
  <c r="AF79" i="19"/>
  <c r="AF83" i="19"/>
  <c r="AG67" i="19"/>
  <c r="AG45" i="19"/>
  <c r="AG40" i="19"/>
  <c r="AI46" i="19"/>
  <c r="AH75" i="19"/>
  <c r="AG41" i="19"/>
  <c r="AF50" i="19"/>
  <c r="AF62" i="19"/>
  <c r="AG38" i="19"/>
  <c r="AH42" i="19"/>
  <c r="AH44" i="19"/>
  <c r="AH39" i="19"/>
  <c r="AE81" i="19"/>
  <c r="AE59" i="19"/>
  <c r="AE54" i="19"/>
  <c r="AB91" i="17"/>
  <c r="AB61" i="17"/>
  <c r="AB54" i="17"/>
  <c r="AB82" i="17"/>
  <c r="AB55" i="17"/>
  <c r="AB63" i="17"/>
  <c r="AB62" i="17"/>
  <c r="AB53" i="17"/>
  <c r="AB60" i="17"/>
  <c r="AA64" i="17"/>
  <c r="AB57" i="17"/>
  <c r="AD48" i="17"/>
  <c r="AD70" i="17"/>
  <c r="AD71" i="17"/>
  <c r="AD74" i="17"/>
  <c r="AD69" i="17"/>
  <c r="AB58" i="17"/>
  <c r="AB56" i="17"/>
  <c r="AD78" i="17"/>
  <c r="AD39" i="17"/>
  <c r="AB92" i="17"/>
  <c r="AE42" i="17"/>
  <c r="AA93" i="17"/>
  <c r="AF67" i="17"/>
  <c r="AB84" i="17"/>
  <c r="AB85" i="17"/>
  <c r="AB88" i="17"/>
  <c r="AD72" i="17"/>
  <c r="AD77" i="17"/>
  <c r="AB81" i="17"/>
  <c r="AB87" i="17"/>
  <c r="AE44" i="17"/>
  <c r="AE73" i="17"/>
  <c r="AD76" i="17"/>
  <c r="AD75" i="17"/>
  <c r="AD40" i="17"/>
  <c r="AD45" i="17"/>
  <c r="AD49" i="17"/>
  <c r="AB52" i="17"/>
  <c r="AB86" i="17"/>
  <c r="AD47" i="17"/>
  <c r="AD68" i="17"/>
  <c r="AC79" i="17"/>
  <c r="AC84" i="17"/>
  <c r="AD41" i="17"/>
  <c r="AD43" i="17"/>
  <c r="AD46" i="17"/>
  <c r="AB90" i="17"/>
  <c r="AB89" i="17"/>
  <c r="AD38" i="17"/>
  <c r="AC50" i="17"/>
  <c r="Z33" i="3"/>
  <c r="Z40" i="3"/>
  <c r="AC13" i="3"/>
  <c r="AB14" i="3"/>
  <c r="AB15" i="3"/>
  <c r="AB17" i="3"/>
  <c r="AD4" i="3"/>
  <c r="AC5" i="3"/>
  <c r="AC6" i="3"/>
  <c r="AC9" i="3"/>
  <c r="BN3" i="3"/>
  <c r="BM16" i="3"/>
  <c r="BM7" i="3"/>
  <c r="AA35" i="3"/>
  <c r="AB37" i="3"/>
  <c r="AA38" i="3"/>
  <c r="Z36" i="3"/>
  <c r="Z34" i="3"/>
  <c r="V25" i="3"/>
  <c r="U26" i="3"/>
  <c r="U27" i="3"/>
  <c r="U29" i="3"/>
  <c r="U30" i="3"/>
  <c r="AF81" i="19"/>
  <c r="AF63" i="19"/>
  <c r="AF55" i="19"/>
  <c r="AF54" i="19"/>
  <c r="AE64" i="19"/>
  <c r="AF59" i="19"/>
  <c r="AF52" i="19"/>
  <c r="AI39" i="19"/>
  <c r="AI42" i="19"/>
  <c r="AF87" i="19"/>
  <c r="AF85" i="19"/>
  <c r="AF90" i="19"/>
  <c r="AF82" i="19"/>
  <c r="AF89" i="19"/>
  <c r="AI47" i="19"/>
  <c r="AI68" i="19"/>
  <c r="AI71" i="19"/>
  <c r="AH69" i="19"/>
  <c r="AI76" i="19"/>
  <c r="AF84" i="19"/>
  <c r="AH48" i="19"/>
  <c r="AH70" i="19"/>
  <c r="AH41" i="19"/>
  <c r="AG50" i="19"/>
  <c r="AG62" i="19"/>
  <c r="AH38" i="19"/>
  <c r="AH45" i="19"/>
  <c r="AI73" i="19"/>
  <c r="AH78" i="19"/>
  <c r="AH77" i="19"/>
  <c r="AH43" i="19"/>
  <c r="AH72" i="19"/>
  <c r="AH74" i="19"/>
  <c r="AJ46" i="19"/>
  <c r="AE93" i="19"/>
  <c r="AI44" i="19"/>
  <c r="AF60" i="19"/>
  <c r="AF61" i="19"/>
  <c r="AF53" i="19"/>
  <c r="AF58" i="19"/>
  <c r="AF56" i="19"/>
  <c r="AI75" i="19"/>
  <c r="AH40" i="19"/>
  <c r="AG79" i="19"/>
  <c r="AG91" i="19"/>
  <c r="AH67" i="19"/>
  <c r="AH49" i="19"/>
  <c r="AF92" i="19"/>
  <c r="AF91" i="19"/>
  <c r="AF57" i="19"/>
  <c r="AF86" i="19"/>
  <c r="AF88" i="19"/>
  <c r="AB64" i="17"/>
  <c r="AC82" i="17"/>
  <c r="AC89" i="17"/>
  <c r="AC86" i="17"/>
  <c r="AC56" i="17"/>
  <c r="AC58" i="17"/>
  <c r="AE68" i="17"/>
  <c r="AD79" i="17"/>
  <c r="AD84" i="17"/>
  <c r="AE75" i="17"/>
  <c r="AF73" i="17"/>
  <c r="AE72" i="17"/>
  <c r="AC53" i="17"/>
  <c r="AE74" i="17"/>
  <c r="AE70" i="17"/>
  <c r="AE43" i="17"/>
  <c r="AC55" i="17"/>
  <c r="AC59" i="17"/>
  <c r="AB93" i="17"/>
  <c r="AG67" i="17"/>
  <c r="AF42" i="17"/>
  <c r="AE39" i="17"/>
  <c r="AC88" i="17"/>
  <c r="AE38" i="17"/>
  <c r="AD50" i="17"/>
  <c r="AD63" i="17"/>
  <c r="AC60" i="17"/>
  <c r="AE47" i="17"/>
  <c r="AE49" i="17"/>
  <c r="AE76" i="17"/>
  <c r="AE77" i="17"/>
  <c r="AE78" i="17"/>
  <c r="AE69" i="17"/>
  <c r="AE71" i="17"/>
  <c r="AE48" i="17"/>
  <c r="AE45" i="17"/>
  <c r="AE46" i="17"/>
  <c r="AC52" i="17"/>
  <c r="AE41" i="17"/>
  <c r="AE40" i="17"/>
  <c r="AC57" i="17"/>
  <c r="AC81" i="17"/>
  <c r="AC87" i="17"/>
  <c r="AC61" i="17"/>
  <c r="AC63" i="17"/>
  <c r="AC54" i="17"/>
  <c r="AC90" i="17"/>
  <c r="AF44" i="17"/>
  <c r="AC91" i="17"/>
  <c r="AC92" i="17"/>
  <c r="AC83" i="17"/>
  <c r="AC85" i="17"/>
  <c r="AC62" i="17"/>
  <c r="AA33" i="3"/>
  <c r="AA40" i="3"/>
  <c r="AB38" i="3"/>
  <c r="AA36" i="3"/>
  <c r="AA34" i="3"/>
  <c r="AD13" i="3"/>
  <c r="AC14" i="3"/>
  <c r="AC15" i="3"/>
  <c r="AC17" i="3"/>
  <c r="AC37" i="3"/>
  <c r="AB35" i="3"/>
  <c r="BO3" i="3"/>
  <c r="BN16" i="3"/>
  <c r="BN7" i="3"/>
  <c r="AE4" i="3"/>
  <c r="AD5" i="3"/>
  <c r="AD6" i="3"/>
  <c r="AD9" i="3"/>
  <c r="W25" i="3"/>
  <c r="V26" i="3"/>
  <c r="V27" i="3"/>
  <c r="V29" i="3"/>
  <c r="V30" i="3"/>
  <c r="AG81" i="19"/>
  <c r="AG88" i="19"/>
  <c r="AF93" i="19"/>
  <c r="AG86" i="19"/>
  <c r="AG84" i="19"/>
  <c r="AG92" i="19"/>
  <c r="AG63" i="19"/>
  <c r="AG54" i="19"/>
  <c r="AG57" i="19"/>
  <c r="AG52" i="19"/>
  <c r="AF64" i="19"/>
  <c r="AG59" i="19"/>
  <c r="AG55" i="19"/>
  <c r="AJ47" i="19"/>
  <c r="AI40" i="19"/>
  <c r="AK46" i="19"/>
  <c r="AI77" i="19"/>
  <c r="AJ73" i="19"/>
  <c r="AH50" i="19"/>
  <c r="AH62" i="19"/>
  <c r="AI38" i="19"/>
  <c r="AI41" i="19"/>
  <c r="AI48" i="19"/>
  <c r="AJ71" i="19"/>
  <c r="AH79" i="19"/>
  <c r="AH91" i="19"/>
  <c r="AI67" i="19"/>
  <c r="AJ44" i="19"/>
  <c r="AI72" i="19"/>
  <c r="AI69" i="19"/>
  <c r="AJ68" i="19"/>
  <c r="AJ39" i="19"/>
  <c r="AI49" i="19"/>
  <c r="AJ76" i="19"/>
  <c r="AJ42" i="19"/>
  <c r="AG87" i="19"/>
  <c r="AG90" i="19"/>
  <c r="AG85" i="19"/>
  <c r="AG82" i="19"/>
  <c r="AG89" i="19"/>
  <c r="AJ75" i="19"/>
  <c r="AI74" i="19"/>
  <c r="AI43" i="19"/>
  <c r="AI78" i="19"/>
  <c r="AI45" i="19"/>
  <c r="AG60" i="19"/>
  <c r="AG58" i="19"/>
  <c r="AG61" i="19"/>
  <c r="AG53" i="19"/>
  <c r="AG56" i="19"/>
  <c r="AI70" i="19"/>
  <c r="AG83" i="19"/>
  <c r="AD54" i="17"/>
  <c r="AD55" i="17"/>
  <c r="AD60" i="17"/>
  <c r="AD62" i="17"/>
  <c r="AD88" i="17"/>
  <c r="AF49" i="17"/>
  <c r="AF43" i="17"/>
  <c r="AC93" i="17"/>
  <c r="AF41" i="17"/>
  <c r="AF48" i="17"/>
  <c r="AD83" i="17"/>
  <c r="AD91" i="17"/>
  <c r="AD56" i="17"/>
  <c r="AD58" i="17"/>
  <c r="AD53" i="17"/>
  <c r="AH67" i="17"/>
  <c r="AF70" i="17"/>
  <c r="AD82" i="17"/>
  <c r="AF46" i="17"/>
  <c r="AF77" i="17"/>
  <c r="AG42" i="17"/>
  <c r="AG73" i="17"/>
  <c r="AF45" i="17"/>
  <c r="AF71" i="17"/>
  <c r="AF78" i="17"/>
  <c r="AF76" i="17"/>
  <c r="AF47" i="17"/>
  <c r="AF38" i="17"/>
  <c r="AE50" i="17"/>
  <c r="AE62" i="17"/>
  <c r="AF39" i="17"/>
  <c r="AF72" i="17"/>
  <c r="AF75" i="17"/>
  <c r="AF68" i="17"/>
  <c r="AE79" i="17"/>
  <c r="AE91" i="17"/>
  <c r="AF69" i="17"/>
  <c r="AD81" i="17"/>
  <c r="AD87" i="17"/>
  <c r="AG44" i="17"/>
  <c r="AF40" i="17"/>
  <c r="AC64" i="17"/>
  <c r="AD59" i="17"/>
  <c r="AD85" i="17"/>
  <c r="AD92" i="17"/>
  <c r="AD90" i="17"/>
  <c r="AD61" i="17"/>
  <c r="AD52" i="17"/>
  <c r="AD57" i="17"/>
  <c r="AF74" i="17"/>
  <c r="AD86" i="17"/>
  <c r="AD89" i="17"/>
  <c r="BP3" i="3"/>
  <c r="BO16" i="3"/>
  <c r="BO7" i="3"/>
  <c r="AB33" i="3"/>
  <c r="AB40" i="3"/>
  <c r="AF4" i="3"/>
  <c r="AE5" i="3"/>
  <c r="AE6" i="3"/>
  <c r="AE9" i="3"/>
  <c r="AC38" i="3"/>
  <c r="AB36" i="3"/>
  <c r="AB34" i="3"/>
  <c r="AC35" i="3"/>
  <c r="AD37" i="3"/>
  <c r="AE13" i="3"/>
  <c r="AD14" i="3"/>
  <c r="AD15" i="3"/>
  <c r="AD17" i="3"/>
  <c r="W26" i="3"/>
  <c r="W27" i="3"/>
  <c r="W29" i="3"/>
  <c r="W30" i="3"/>
  <c r="X25" i="3"/>
  <c r="AH84" i="19"/>
  <c r="AH88" i="19"/>
  <c r="AH86" i="19"/>
  <c r="AH83" i="19"/>
  <c r="AH81" i="19"/>
  <c r="AH92" i="19"/>
  <c r="AG93" i="19"/>
  <c r="AH57" i="19"/>
  <c r="AG64" i="19"/>
  <c r="AH59" i="19"/>
  <c r="AH63" i="19"/>
  <c r="AK42" i="19"/>
  <c r="AJ49" i="19"/>
  <c r="AK68" i="19"/>
  <c r="AK71" i="19"/>
  <c r="AH60" i="19"/>
  <c r="AH53" i="19"/>
  <c r="AH58" i="19"/>
  <c r="AH56" i="19"/>
  <c r="AH61" i="19"/>
  <c r="AJ77" i="19"/>
  <c r="AH54" i="19"/>
  <c r="AJ45" i="19"/>
  <c r="AK75" i="19"/>
  <c r="AJ72" i="19"/>
  <c r="AJ41" i="19"/>
  <c r="AH52" i="19"/>
  <c r="AJ40" i="19"/>
  <c r="AJ43" i="19"/>
  <c r="AK76" i="19"/>
  <c r="AK39" i="19"/>
  <c r="AJ69" i="19"/>
  <c r="AI79" i="19"/>
  <c r="AI88" i="19"/>
  <c r="AJ67" i="19"/>
  <c r="AH55" i="19"/>
  <c r="AK73" i="19"/>
  <c r="AL46" i="19"/>
  <c r="AK47" i="19"/>
  <c r="AJ70" i="19"/>
  <c r="AJ78" i="19"/>
  <c r="AJ74" i="19"/>
  <c r="AK44" i="19"/>
  <c r="AH82" i="19"/>
  <c r="AH89" i="19"/>
  <c r="AH87" i="19"/>
  <c r="AH85" i="19"/>
  <c r="AH90" i="19"/>
  <c r="AJ48" i="19"/>
  <c r="AI50" i="19"/>
  <c r="AI63" i="19"/>
  <c r="AJ38" i="19"/>
  <c r="AE86" i="17"/>
  <c r="AE88" i="17"/>
  <c r="AE82" i="17"/>
  <c r="AE83" i="17"/>
  <c r="AE85" i="17"/>
  <c r="AG69" i="17"/>
  <c r="AH73" i="17"/>
  <c r="AG43" i="17"/>
  <c r="AH44" i="17"/>
  <c r="AE56" i="17"/>
  <c r="AE58" i="17"/>
  <c r="AG77" i="17"/>
  <c r="AG75" i="17"/>
  <c r="AG39" i="17"/>
  <c r="AF50" i="17"/>
  <c r="AF52" i="17"/>
  <c r="AG38" i="17"/>
  <c r="AE90" i="17"/>
  <c r="AG71" i="17"/>
  <c r="AG70" i="17"/>
  <c r="AG41" i="17"/>
  <c r="AE57" i="17"/>
  <c r="AG74" i="17"/>
  <c r="AE54" i="17"/>
  <c r="AE81" i="17"/>
  <c r="AE87" i="17"/>
  <c r="AE89" i="17"/>
  <c r="AE53" i="17"/>
  <c r="AG47" i="17"/>
  <c r="AE92" i="17"/>
  <c r="AG45" i="17"/>
  <c r="AH42" i="17"/>
  <c r="AG46" i="17"/>
  <c r="AE84" i="17"/>
  <c r="AE55" i="17"/>
  <c r="AE63" i="17"/>
  <c r="AG76" i="17"/>
  <c r="AD64" i="17"/>
  <c r="AG40" i="17"/>
  <c r="AD93" i="17"/>
  <c r="AG68" i="17"/>
  <c r="AF79" i="17"/>
  <c r="AF85" i="17"/>
  <c r="AG72" i="17"/>
  <c r="AE52" i="17"/>
  <c r="AE61" i="17"/>
  <c r="AG78" i="17"/>
  <c r="AE59" i="17"/>
  <c r="AE60" i="17"/>
  <c r="AI67" i="17"/>
  <c r="AG48" i="17"/>
  <c r="AG49" i="17"/>
  <c r="AF63" i="17"/>
  <c r="AF13" i="3"/>
  <c r="AE14" i="3"/>
  <c r="AE15" i="3"/>
  <c r="AE17" i="3"/>
  <c r="AD38" i="3"/>
  <c r="AC36" i="3"/>
  <c r="AC34" i="3"/>
  <c r="AG4" i="3"/>
  <c r="AF5" i="3"/>
  <c r="AF6" i="3"/>
  <c r="AF9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AD35" i="3"/>
  <c r="BQ3" i="3"/>
  <c r="BP7" i="3"/>
  <c r="BP16" i="3"/>
  <c r="AC33" i="3"/>
  <c r="AC40" i="3"/>
  <c r="X26" i="3"/>
  <c r="X27" i="3"/>
  <c r="X29" i="3"/>
  <c r="X30" i="3"/>
  <c r="Y25" i="3"/>
  <c r="AI62" i="19"/>
  <c r="AH93" i="19"/>
  <c r="AI84" i="19"/>
  <c r="AI83" i="19"/>
  <c r="AJ50" i="19"/>
  <c r="AJ55" i="19"/>
  <c r="AK38" i="19"/>
  <c r="AK74" i="19"/>
  <c r="AK70" i="19"/>
  <c r="AK69" i="19"/>
  <c r="AL76" i="19"/>
  <c r="AK40" i="19"/>
  <c r="AK41" i="19"/>
  <c r="AL75" i="19"/>
  <c r="AI60" i="19"/>
  <c r="AI61" i="19"/>
  <c r="AI53" i="19"/>
  <c r="AI56" i="19"/>
  <c r="AI58" i="19"/>
  <c r="AM46" i="19"/>
  <c r="AK67" i="19"/>
  <c r="AJ79" i="19"/>
  <c r="AJ83" i="19"/>
  <c r="AI54" i="19"/>
  <c r="AK77" i="19"/>
  <c r="AL71" i="19"/>
  <c r="AK49" i="19"/>
  <c r="AL44" i="19"/>
  <c r="AL47" i="19"/>
  <c r="AL73" i="19"/>
  <c r="AI87" i="19"/>
  <c r="AI90" i="19"/>
  <c r="AI89" i="19"/>
  <c r="AI85" i="19"/>
  <c r="AI82" i="19"/>
  <c r="AL39" i="19"/>
  <c r="AK43" i="19"/>
  <c r="AH64" i="19"/>
  <c r="AK72" i="19"/>
  <c r="AK45" i="19"/>
  <c r="AI91" i="19"/>
  <c r="AL42" i="19"/>
  <c r="AI52" i="19"/>
  <c r="AK78" i="19"/>
  <c r="AK48" i="19"/>
  <c r="AI92" i="19"/>
  <c r="AI81" i="19"/>
  <c r="AI57" i="19"/>
  <c r="AI55" i="19"/>
  <c r="AI86" i="19"/>
  <c r="AI59" i="19"/>
  <c r="AL68" i="19"/>
  <c r="AF62" i="17"/>
  <c r="AF59" i="17"/>
  <c r="AF61" i="17"/>
  <c r="AF55" i="17"/>
  <c r="AF53" i="17"/>
  <c r="AF54" i="17"/>
  <c r="AF60" i="17"/>
  <c r="AH48" i="17"/>
  <c r="AF92" i="17"/>
  <c r="AF86" i="17"/>
  <c r="AH76" i="17"/>
  <c r="AH47" i="17"/>
  <c r="AF88" i="17"/>
  <c r="AH70" i="17"/>
  <c r="AH39" i="17"/>
  <c r="AH77" i="17"/>
  <c r="AI44" i="17"/>
  <c r="AI73" i="17"/>
  <c r="AF90" i="17"/>
  <c r="AH46" i="17"/>
  <c r="AE93" i="17"/>
  <c r="AF84" i="17"/>
  <c r="AG50" i="17"/>
  <c r="AG61" i="17"/>
  <c r="AH38" i="17"/>
  <c r="AF91" i="17"/>
  <c r="AE64" i="17"/>
  <c r="AF82" i="17"/>
  <c r="AH40" i="17"/>
  <c r="AH45" i="17"/>
  <c r="AH41" i="17"/>
  <c r="AH75" i="17"/>
  <c r="AH43" i="17"/>
  <c r="AH69" i="17"/>
  <c r="AF81" i="17"/>
  <c r="AF87" i="17"/>
  <c r="AH49" i="17"/>
  <c r="AJ67" i="17"/>
  <c r="AH78" i="17"/>
  <c r="AH72" i="17"/>
  <c r="AH68" i="17"/>
  <c r="AG79" i="17"/>
  <c r="AG92" i="17"/>
  <c r="AI42" i="17"/>
  <c r="AH74" i="17"/>
  <c r="AH71" i="17"/>
  <c r="AF56" i="17"/>
  <c r="AF58" i="17"/>
  <c r="AF89" i="17"/>
  <c r="AF57" i="17"/>
  <c r="AF83" i="17"/>
  <c r="AE35" i="3"/>
  <c r="AG5" i="3"/>
  <c r="AG6" i="3"/>
  <c r="AG9" i="3"/>
  <c r="AH4" i="3"/>
  <c r="AG13" i="3"/>
  <c r="AF14" i="3"/>
  <c r="AF15" i="3"/>
  <c r="AF17" i="3"/>
  <c r="AD33" i="3"/>
  <c r="AD40" i="3"/>
  <c r="BR3" i="3"/>
  <c r="BQ7" i="3"/>
  <c r="BQ16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AD36" i="3"/>
  <c r="AD34" i="3"/>
  <c r="Z25" i="3"/>
  <c r="Y26" i="3"/>
  <c r="Y27" i="3"/>
  <c r="Y29" i="3"/>
  <c r="Y30" i="3"/>
  <c r="AJ92" i="19"/>
  <c r="AJ62" i="19"/>
  <c r="AJ59" i="19"/>
  <c r="AJ54" i="19"/>
  <c r="AJ63" i="19"/>
  <c r="AJ86" i="19"/>
  <c r="AI93" i="19"/>
  <c r="AJ57" i="19"/>
  <c r="AJ52" i="19"/>
  <c r="AL78" i="19"/>
  <c r="AL72" i="19"/>
  <c r="AM73" i="19"/>
  <c r="AM44" i="19"/>
  <c r="AM71" i="19"/>
  <c r="AL40" i="19"/>
  <c r="AL74" i="19"/>
  <c r="AM39" i="19"/>
  <c r="AJ87" i="19"/>
  <c r="AJ82" i="19"/>
  <c r="AJ89" i="19"/>
  <c r="AJ90" i="19"/>
  <c r="AJ85" i="19"/>
  <c r="AL41" i="19"/>
  <c r="AM76" i="19"/>
  <c r="AL70" i="19"/>
  <c r="AM68" i="19"/>
  <c r="AI64" i="19"/>
  <c r="AL45" i="19"/>
  <c r="AM47" i="19"/>
  <c r="AL49" i="19"/>
  <c r="AL77" i="19"/>
  <c r="AK79" i="19"/>
  <c r="AK86" i="19"/>
  <c r="AL67" i="19"/>
  <c r="AJ84" i="19"/>
  <c r="AK50" i="19"/>
  <c r="AK55" i="19"/>
  <c r="AL38" i="19"/>
  <c r="AL48" i="19"/>
  <c r="AM42" i="19"/>
  <c r="AL43" i="19"/>
  <c r="AJ91" i="19"/>
  <c r="AJ81" i="19"/>
  <c r="AM75" i="19"/>
  <c r="AL69" i="19"/>
  <c r="AJ88" i="19"/>
  <c r="AJ60" i="19"/>
  <c r="AJ56" i="19"/>
  <c r="AJ53" i="19"/>
  <c r="AJ61" i="19"/>
  <c r="AJ58" i="19"/>
  <c r="AG63" i="17"/>
  <c r="AG54" i="17"/>
  <c r="AG84" i="17"/>
  <c r="AG85" i="17"/>
  <c r="AG89" i="17"/>
  <c r="AF64" i="17"/>
  <c r="AG88" i="17"/>
  <c r="AG82" i="17"/>
  <c r="AG83" i="17"/>
  <c r="AG91" i="17"/>
  <c r="AJ42" i="17"/>
  <c r="AI68" i="17"/>
  <c r="AH79" i="17"/>
  <c r="AH92" i="17"/>
  <c r="AI78" i="17"/>
  <c r="AF93" i="17"/>
  <c r="AI43" i="17"/>
  <c r="AG55" i="17"/>
  <c r="AI40" i="17"/>
  <c r="AI39" i="17"/>
  <c r="AI47" i="17"/>
  <c r="AI49" i="17"/>
  <c r="AI69" i="17"/>
  <c r="AI41" i="17"/>
  <c r="AI38" i="17"/>
  <c r="AH50" i="17"/>
  <c r="AH52" i="17"/>
  <c r="AJ73" i="17"/>
  <c r="AI77" i="17"/>
  <c r="AI70" i="17"/>
  <c r="AK67" i="17"/>
  <c r="AI75" i="17"/>
  <c r="AG58" i="17"/>
  <c r="AG56" i="17"/>
  <c r="AG60" i="17"/>
  <c r="AI76" i="17"/>
  <c r="AI48" i="17"/>
  <c r="AI71" i="17"/>
  <c r="AI72" i="17"/>
  <c r="AI45" i="17"/>
  <c r="AI74" i="17"/>
  <c r="AG81" i="17"/>
  <c r="AG87" i="17"/>
  <c r="AG86" i="17"/>
  <c r="AG57" i="17"/>
  <c r="AG59" i="17"/>
  <c r="AG52" i="17"/>
  <c r="AI46" i="17"/>
  <c r="AJ44" i="17"/>
  <c r="AG53" i="17"/>
  <c r="AG90" i="17"/>
  <c r="AG62" i="17"/>
  <c r="AE36" i="3"/>
  <c r="AE34" i="3"/>
  <c r="AE33" i="3"/>
  <c r="AE40" i="3"/>
  <c r="AH13" i="3"/>
  <c r="AG14" i="3"/>
  <c r="AG15" i="3"/>
  <c r="AG17" i="3"/>
  <c r="AF35" i="3"/>
  <c r="BS3" i="3"/>
  <c r="BR16" i="3"/>
  <c r="BR7" i="3"/>
  <c r="AI4" i="3"/>
  <c r="AH5" i="3"/>
  <c r="AH6" i="3"/>
  <c r="AH9" i="3"/>
  <c r="AK83" i="19"/>
  <c r="AA25" i="3"/>
  <c r="Z26" i="3"/>
  <c r="Z27" i="3"/>
  <c r="Z29" i="3"/>
  <c r="Z30" i="3"/>
  <c r="AK62" i="19"/>
  <c r="AK54" i="19"/>
  <c r="AJ93" i="19"/>
  <c r="AK91" i="19"/>
  <c r="AK57" i="19"/>
  <c r="AK52" i="19"/>
  <c r="AJ64" i="19"/>
  <c r="AM48" i="19"/>
  <c r="AM77" i="19"/>
  <c r="AM70" i="19"/>
  <c r="AM41" i="19"/>
  <c r="AM72" i="19"/>
  <c r="AM69" i="19"/>
  <c r="AL79" i="19"/>
  <c r="AL92" i="19"/>
  <c r="AM67" i="19"/>
  <c r="AK84" i="19"/>
  <c r="AM74" i="19"/>
  <c r="AL50" i="19"/>
  <c r="AL55" i="19"/>
  <c r="AM38" i="19"/>
  <c r="AK82" i="19"/>
  <c r="AK90" i="19"/>
  <c r="AK85" i="19"/>
  <c r="AK87" i="19"/>
  <c r="AK89" i="19"/>
  <c r="AM49" i="19"/>
  <c r="AM45" i="19"/>
  <c r="AK88" i="19"/>
  <c r="AM78" i="19"/>
  <c r="AM43" i="19"/>
  <c r="AK60" i="19"/>
  <c r="AK61" i="19"/>
  <c r="AK53" i="19"/>
  <c r="AK58" i="19"/>
  <c r="AK56" i="19"/>
  <c r="AK81" i="19"/>
  <c r="AK63" i="19"/>
  <c r="AK59" i="19"/>
  <c r="AM40" i="19"/>
  <c r="AK92" i="19"/>
  <c r="AH84" i="17"/>
  <c r="AH90" i="17"/>
  <c r="AH85" i="17"/>
  <c r="AH89" i="17"/>
  <c r="AH55" i="17"/>
  <c r="AH59" i="17"/>
  <c r="AH82" i="17"/>
  <c r="AH88" i="17"/>
  <c r="AH60" i="17"/>
  <c r="AH61" i="17"/>
  <c r="AH54" i="17"/>
  <c r="AH86" i="17"/>
  <c r="AH62" i="17"/>
  <c r="AH91" i="17"/>
  <c r="AH83" i="17"/>
  <c r="AJ72" i="17"/>
  <c r="AJ48" i="17"/>
  <c r="AJ70" i="17"/>
  <c r="AK73" i="17"/>
  <c r="AJ68" i="17"/>
  <c r="AI79" i="17"/>
  <c r="AI85" i="17"/>
  <c r="AJ46" i="17"/>
  <c r="AJ74" i="17"/>
  <c r="AJ49" i="17"/>
  <c r="AJ39" i="17"/>
  <c r="AJ78" i="17"/>
  <c r="AK44" i="17"/>
  <c r="AG64" i="17"/>
  <c r="AJ45" i="17"/>
  <c r="AJ71" i="17"/>
  <c r="AJ76" i="17"/>
  <c r="AJ77" i="17"/>
  <c r="AH56" i="17"/>
  <c r="AH58" i="17"/>
  <c r="AJ41" i="17"/>
  <c r="AH63" i="17"/>
  <c r="AH53" i="17"/>
  <c r="AJ43" i="17"/>
  <c r="AG93" i="17"/>
  <c r="AJ75" i="17"/>
  <c r="AL67" i="17"/>
  <c r="AJ38" i="17"/>
  <c r="AI50" i="17"/>
  <c r="AI59" i="17"/>
  <c r="AJ69" i="17"/>
  <c r="AJ47" i="17"/>
  <c r="AJ40" i="17"/>
  <c r="AH57" i="17"/>
  <c r="AH81" i="17"/>
  <c r="AH87" i="17"/>
  <c r="AK42" i="17"/>
  <c r="BT3" i="3"/>
  <c r="BS16" i="3"/>
  <c r="BS7" i="3"/>
  <c r="AI13" i="3"/>
  <c r="AH14" i="3"/>
  <c r="AH15" i="3"/>
  <c r="AH17" i="3"/>
  <c r="AJ4" i="3"/>
  <c r="AI5" i="3"/>
  <c r="AI6" i="3"/>
  <c r="AI9" i="3"/>
  <c r="AF36" i="3"/>
  <c r="AF34" i="3"/>
  <c r="AG35" i="3"/>
  <c r="AF33" i="3"/>
  <c r="AF40" i="3"/>
  <c r="AA26" i="3"/>
  <c r="AA27" i="3"/>
  <c r="AA29" i="3"/>
  <c r="AA30" i="3"/>
  <c r="AB25" i="3"/>
  <c r="AL54" i="19"/>
  <c r="AL57" i="19"/>
  <c r="AL59" i="19"/>
  <c r="AK64" i="19"/>
  <c r="AL63" i="19"/>
  <c r="AL52" i="19"/>
  <c r="AL87" i="19"/>
  <c r="AL85" i="19"/>
  <c r="AL90" i="19"/>
  <c r="AL82" i="19"/>
  <c r="AL89" i="19"/>
  <c r="AL91" i="19"/>
  <c r="AK93" i="19"/>
  <c r="AM50" i="19"/>
  <c r="AM54" i="19"/>
  <c r="AL81" i="19"/>
  <c r="AL86" i="19"/>
  <c r="AL84" i="19"/>
  <c r="AL60" i="19"/>
  <c r="AL56" i="19"/>
  <c r="AL61" i="19"/>
  <c r="AL58" i="19"/>
  <c r="AL53" i="19"/>
  <c r="AL88" i="19"/>
  <c r="AM79" i="19"/>
  <c r="AM88" i="19"/>
  <c r="AL83" i="19"/>
  <c r="AL62" i="19"/>
  <c r="AI54" i="17"/>
  <c r="AI61" i="17"/>
  <c r="AI91" i="17"/>
  <c r="AH64" i="17"/>
  <c r="AL42" i="17"/>
  <c r="AJ50" i="17"/>
  <c r="AJ52" i="17"/>
  <c r="AK38" i="17"/>
  <c r="AI57" i="17"/>
  <c r="AL44" i="17"/>
  <c r="AI81" i="17"/>
  <c r="AI87" i="17"/>
  <c r="AL73" i="17"/>
  <c r="AK40" i="17"/>
  <c r="AI83" i="17"/>
  <c r="AM67" i="17"/>
  <c r="AI89" i="17"/>
  <c r="AK76" i="17"/>
  <c r="AK45" i="17"/>
  <c r="AI53" i="17"/>
  <c r="AK74" i="17"/>
  <c r="AI82" i="17"/>
  <c r="AI62" i="17"/>
  <c r="AK69" i="17"/>
  <c r="AK75" i="17"/>
  <c r="AI55" i="17"/>
  <c r="AK39" i="17"/>
  <c r="AI88" i="17"/>
  <c r="AK48" i="17"/>
  <c r="AH93" i="17"/>
  <c r="AK47" i="17"/>
  <c r="AI52" i="17"/>
  <c r="AI90" i="17"/>
  <c r="AK78" i="17"/>
  <c r="AK49" i="17"/>
  <c r="AK46" i="17"/>
  <c r="AK68" i="17"/>
  <c r="AJ79" i="17"/>
  <c r="AJ84" i="17"/>
  <c r="AK70" i="17"/>
  <c r="AI86" i="17"/>
  <c r="AI58" i="17"/>
  <c r="AI56" i="17"/>
  <c r="AK43" i="17"/>
  <c r="AK41" i="17"/>
  <c r="AK77" i="17"/>
  <c r="AK71" i="17"/>
  <c r="AI92" i="17"/>
  <c r="AI63" i="17"/>
  <c r="AI60" i="17"/>
  <c r="AI84" i="17"/>
  <c r="AK72" i="17"/>
  <c r="AG36" i="3"/>
  <c r="AG34" i="3"/>
  <c r="AG33" i="3"/>
  <c r="AG40" i="3"/>
  <c r="BT7" i="3"/>
  <c r="BU3" i="3"/>
  <c r="BT16" i="3"/>
  <c r="AK4" i="3"/>
  <c r="AJ5" i="3"/>
  <c r="AJ6" i="3"/>
  <c r="AJ9" i="3"/>
  <c r="AJ13" i="3"/>
  <c r="AI14" i="3"/>
  <c r="AI15" i="3"/>
  <c r="AI17" i="3"/>
  <c r="AH35" i="3"/>
  <c r="AC25" i="3"/>
  <c r="AB26" i="3"/>
  <c r="AB27" i="3"/>
  <c r="AB29" i="3"/>
  <c r="AB30" i="3"/>
  <c r="AM63" i="19"/>
  <c r="AM62" i="19"/>
  <c r="AL93" i="19"/>
  <c r="AM59" i="19"/>
  <c r="AM55" i="19"/>
  <c r="AL64" i="19"/>
  <c r="AM52" i="19"/>
  <c r="AM81" i="19"/>
  <c r="AM84" i="19"/>
  <c r="AM83" i="19"/>
  <c r="AM92" i="19"/>
  <c r="AM86" i="19"/>
  <c r="AM85" i="19"/>
  <c r="AM89" i="19"/>
  <c r="AM82" i="19"/>
  <c r="AM87" i="19"/>
  <c r="AM90" i="19"/>
  <c r="AM60" i="19"/>
  <c r="AM61" i="19"/>
  <c r="AM53" i="19"/>
  <c r="AM56" i="19"/>
  <c r="AM58" i="19"/>
  <c r="AM91" i="19"/>
  <c r="AM57" i="19"/>
  <c r="AJ57" i="17"/>
  <c r="AJ60" i="17"/>
  <c r="AJ54" i="17"/>
  <c r="AJ85" i="17"/>
  <c r="AJ86" i="17"/>
  <c r="AJ91" i="17"/>
  <c r="AJ55" i="17"/>
  <c r="AJ53" i="17"/>
  <c r="AJ63" i="17"/>
  <c r="AJ61" i="17"/>
  <c r="AJ62" i="17"/>
  <c r="AJ59" i="17"/>
  <c r="AL41" i="17"/>
  <c r="AJ81" i="17"/>
  <c r="AJ87" i="17"/>
  <c r="AJ92" i="17"/>
  <c r="AL47" i="17"/>
  <c r="AL75" i="17"/>
  <c r="AJ90" i="17"/>
  <c r="AM73" i="17"/>
  <c r="AM44" i="17"/>
  <c r="AL38" i="17"/>
  <c r="AK50" i="17"/>
  <c r="AK60" i="17"/>
  <c r="AL46" i="17"/>
  <c r="AL72" i="17"/>
  <c r="AL77" i="17"/>
  <c r="AL43" i="17"/>
  <c r="AJ82" i="17"/>
  <c r="AL49" i="17"/>
  <c r="AL39" i="17"/>
  <c r="AJ89" i="17"/>
  <c r="AL45" i="17"/>
  <c r="AJ56" i="17"/>
  <c r="AJ58" i="17"/>
  <c r="AL70" i="17"/>
  <c r="AL68" i="17"/>
  <c r="AK79" i="17"/>
  <c r="AK86" i="17"/>
  <c r="AI64" i="17"/>
  <c r="AL48" i="17"/>
  <c r="AJ83" i="17"/>
  <c r="AL74" i="17"/>
  <c r="AL40" i="17"/>
  <c r="AM42" i="17"/>
  <c r="AL71" i="17"/>
  <c r="AL78" i="17"/>
  <c r="AL69" i="17"/>
  <c r="AJ88" i="17"/>
  <c r="AL76" i="17"/>
  <c r="AI93" i="17"/>
  <c r="AK13" i="3"/>
  <c r="AJ14" i="3"/>
  <c r="AJ15" i="3"/>
  <c r="AJ17" i="3"/>
  <c r="AI35" i="3"/>
  <c r="AL4" i="3"/>
  <c r="AK5" i="3"/>
  <c r="AK6" i="3"/>
  <c r="AK9" i="3"/>
  <c r="BV3" i="3"/>
  <c r="BU16" i="3"/>
  <c r="BU7" i="3"/>
  <c r="AH36" i="3"/>
  <c r="AH34" i="3"/>
  <c r="AH33" i="3"/>
  <c r="AH40" i="3"/>
  <c r="AD25" i="3"/>
  <c r="AC26" i="3"/>
  <c r="AC27" i="3"/>
  <c r="AC29" i="3"/>
  <c r="AC30" i="3"/>
  <c r="AM64" i="19"/>
  <c r="AM93" i="19"/>
  <c r="AK62" i="17"/>
  <c r="AK63" i="17"/>
  <c r="AK83" i="17"/>
  <c r="AK53" i="17"/>
  <c r="AJ64" i="17"/>
  <c r="AK57" i="17"/>
  <c r="AK54" i="17"/>
  <c r="AK59" i="17"/>
  <c r="AK90" i="17"/>
  <c r="AM78" i="17"/>
  <c r="AM74" i="17"/>
  <c r="AM48" i="17"/>
  <c r="AK82" i="17"/>
  <c r="AM77" i="17"/>
  <c r="AK89" i="17"/>
  <c r="AK92" i="17"/>
  <c r="AK88" i="17"/>
  <c r="AM70" i="17"/>
  <c r="AM45" i="17"/>
  <c r="AM39" i="17"/>
  <c r="AK56" i="17"/>
  <c r="AK58" i="17"/>
  <c r="AM47" i="17"/>
  <c r="AJ93" i="17"/>
  <c r="AM71" i="17"/>
  <c r="AM40" i="17"/>
  <c r="AK81" i="17"/>
  <c r="AK87" i="17"/>
  <c r="AK84" i="17"/>
  <c r="AM49" i="17"/>
  <c r="AM43" i="17"/>
  <c r="AM72" i="17"/>
  <c r="AM38" i="17"/>
  <c r="AL50" i="17"/>
  <c r="AL62" i="17"/>
  <c r="AK61" i="17"/>
  <c r="AK55" i="17"/>
  <c r="AM76" i="17"/>
  <c r="AM69" i="17"/>
  <c r="AK85" i="17"/>
  <c r="AM68" i="17"/>
  <c r="AL79" i="17"/>
  <c r="AL84" i="17"/>
  <c r="AK91" i="17"/>
  <c r="AM46" i="17"/>
  <c r="AK52" i="17"/>
  <c r="AM75" i="17"/>
  <c r="AM41" i="17"/>
  <c r="AI36" i="3"/>
  <c r="AI34" i="3"/>
  <c r="AI33" i="3"/>
  <c r="AI40" i="3"/>
  <c r="AJ35" i="3"/>
  <c r="AL13" i="3"/>
  <c r="AK14" i="3"/>
  <c r="AK15" i="3"/>
  <c r="AK17" i="3"/>
  <c r="BW3" i="3"/>
  <c r="BV16" i="3"/>
  <c r="BV7" i="3"/>
  <c r="AM4" i="3"/>
  <c r="AL5" i="3"/>
  <c r="AL6" i="3"/>
  <c r="AL9" i="3"/>
  <c r="AE25" i="3"/>
  <c r="AD26" i="3"/>
  <c r="AD27" i="3"/>
  <c r="AD29" i="3"/>
  <c r="AD30" i="3"/>
  <c r="AL54" i="17"/>
  <c r="AL61" i="17"/>
  <c r="AL57" i="17"/>
  <c r="AK64" i="17"/>
  <c r="AL55" i="17"/>
  <c r="AL60" i="17"/>
  <c r="AL59" i="17"/>
  <c r="AL52" i="17"/>
  <c r="AL53" i="17"/>
  <c r="AM50" i="17"/>
  <c r="AM61" i="17"/>
  <c r="AL88" i="17"/>
  <c r="AM79" i="17"/>
  <c r="AM82" i="17"/>
  <c r="AL82" i="17"/>
  <c r="AK93" i="17"/>
  <c r="AL85" i="17"/>
  <c r="AL81" i="17"/>
  <c r="AL87" i="17"/>
  <c r="AL83" i="17"/>
  <c r="AL89" i="17"/>
  <c r="AL90" i="17"/>
  <c r="AL56" i="17"/>
  <c r="AL58" i="17"/>
  <c r="AL86" i="17"/>
  <c r="AL63" i="17"/>
  <c r="AL91" i="17"/>
  <c r="AL92" i="17"/>
  <c r="BX3" i="3"/>
  <c r="BW16" i="3"/>
  <c r="BW7" i="3"/>
  <c r="AJ33" i="3"/>
  <c r="AJ40" i="3"/>
  <c r="AN4" i="3"/>
  <c r="AM5" i="3"/>
  <c r="AM6" i="3"/>
  <c r="AM9" i="3"/>
  <c r="AM13" i="3"/>
  <c r="AL14" i="3"/>
  <c r="AL15" i="3"/>
  <c r="AL17" i="3"/>
  <c r="AK35" i="3"/>
  <c r="AJ36" i="3"/>
  <c r="AJ34" i="3"/>
  <c r="AE26" i="3"/>
  <c r="AE27" i="3"/>
  <c r="AE29" i="3"/>
  <c r="AE30" i="3"/>
  <c r="AF25" i="3"/>
  <c r="AM60" i="17"/>
  <c r="AM91" i="17"/>
  <c r="AM85" i="17"/>
  <c r="AM86" i="17"/>
  <c r="AM84" i="17"/>
  <c r="AM83" i="17"/>
  <c r="AM52" i="17"/>
  <c r="AM62" i="17"/>
  <c r="AM63" i="17"/>
  <c r="AM57" i="17"/>
  <c r="AM89" i="17"/>
  <c r="AM59" i="17"/>
  <c r="AM53" i="17"/>
  <c r="AM55" i="17"/>
  <c r="AM54" i="17"/>
  <c r="AL64" i="17"/>
  <c r="AM81" i="17"/>
  <c r="AM87" i="17"/>
  <c r="AL93" i="17"/>
  <c r="AM88" i="17"/>
  <c r="AM92" i="17"/>
  <c r="AM90" i="17"/>
  <c r="AM58" i="17"/>
  <c r="AM56" i="17"/>
  <c r="AK33" i="3"/>
  <c r="AK40" i="3"/>
  <c r="AN13" i="3"/>
  <c r="AM14" i="3"/>
  <c r="AM15" i="3"/>
  <c r="AM17" i="3"/>
  <c r="AO4" i="3"/>
  <c r="AN5" i="3"/>
  <c r="AN6" i="3"/>
  <c r="AN9" i="3"/>
  <c r="AK36" i="3"/>
  <c r="AK34" i="3"/>
  <c r="BY3" i="3"/>
  <c r="BX7" i="3"/>
  <c r="BX16" i="3"/>
  <c r="AL35" i="3"/>
  <c r="AG25" i="3"/>
  <c r="AF26" i="3"/>
  <c r="AF27" i="3"/>
  <c r="AF29" i="3"/>
  <c r="AF30" i="3"/>
  <c r="AM64" i="17"/>
  <c r="AM93" i="17"/>
  <c r="AP4" i="3"/>
  <c r="AO5" i="3"/>
  <c r="AO6" i="3"/>
  <c r="AO9" i="3"/>
  <c r="AL33" i="3"/>
  <c r="AL40" i="3"/>
  <c r="AM35" i="3"/>
  <c r="BY7" i="3"/>
  <c r="BY16" i="3"/>
  <c r="BZ3" i="3"/>
  <c r="AL36" i="3"/>
  <c r="AL34" i="3"/>
  <c r="AO13" i="3"/>
  <c r="AN14" i="3"/>
  <c r="AN15" i="3"/>
  <c r="AN17" i="3"/>
  <c r="AH25" i="3"/>
  <c r="AG26" i="3"/>
  <c r="AG27" i="3"/>
  <c r="AG29" i="3"/>
  <c r="AG30" i="3"/>
  <c r="CA3" i="3"/>
  <c r="BZ16" i="3"/>
  <c r="BZ7" i="3"/>
  <c r="AN35" i="3"/>
  <c r="AP13" i="3"/>
  <c r="AO14" i="3"/>
  <c r="AO15" i="3"/>
  <c r="AO17" i="3"/>
  <c r="AQ4" i="3"/>
  <c r="AP5" i="3"/>
  <c r="AP6" i="3"/>
  <c r="AP9" i="3"/>
  <c r="AM36" i="3"/>
  <c r="AM34" i="3"/>
  <c r="AM33" i="3"/>
  <c r="AM40" i="3"/>
  <c r="AI25" i="3"/>
  <c r="AH26" i="3"/>
  <c r="AH27" i="3"/>
  <c r="AH29" i="3"/>
  <c r="AH30" i="3"/>
  <c r="CB3" i="3"/>
  <c r="CA16" i="3"/>
  <c r="CA7" i="3"/>
  <c r="AN33" i="3"/>
  <c r="AN40" i="3"/>
  <c r="AR4" i="3"/>
  <c r="AQ5" i="3"/>
  <c r="AQ6" i="3"/>
  <c r="AQ9" i="3"/>
  <c r="AO35" i="3"/>
  <c r="AN36" i="3"/>
  <c r="AN34" i="3"/>
  <c r="AP14" i="3"/>
  <c r="AP15" i="3"/>
  <c r="AP17" i="3"/>
  <c r="AQ13" i="3"/>
  <c r="AI26" i="3"/>
  <c r="AI27" i="3"/>
  <c r="AI29" i="3"/>
  <c r="AI30" i="3"/>
  <c r="AJ25" i="3"/>
  <c r="CC3" i="3"/>
  <c r="CB7" i="3"/>
  <c r="CB16" i="3"/>
  <c r="AO36" i="3"/>
  <c r="AO34" i="3"/>
  <c r="AS4" i="3"/>
  <c r="AR5" i="3"/>
  <c r="AR6" i="3"/>
  <c r="AR9" i="3"/>
  <c r="AQ14" i="3"/>
  <c r="AQ15" i="3"/>
  <c r="AQ17" i="3"/>
  <c r="AR13" i="3"/>
  <c r="AO33" i="3"/>
  <c r="AO40" i="3"/>
  <c r="AP35" i="3"/>
  <c r="AK25" i="3"/>
  <c r="AJ26" i="3"/>
  <c r="AJ27" i="3"/>
  <c r="AJ29" i="3"/>
  <c r="AJ30" i="3"/>
  <c r="CD3" i="3"/>
  <c r="CC16" i="3"/>
  <c r="CC7" i="3"/>
  <c r="AR14" i="3"/>
  <c r="AR15" i="3"/>
  <c r="AR17" i="3"/>
  <c r="AS13" i="3"/>
  <c r="AP33" i="3"/>
  <c r="AP40" i="3"/>
  <c r="AS5" i="3"/>
  <c r="AS6" i="3"/>
  <c r="AS9" i="3"/>
  <c r="AT4" i="3"/>
  <c r="AP36" i="3"/>
  <c r="AP34" i="3"/>
  <c r="AQ35" i="3"/>
  <c r="AK26" i="3"/>
  <c r="AK27" i="3"/>
  <c r="AK29" i="3"/>
  <c r="AK30" i="3"/>
  <c r="AL25" i="3"/>
  <c r="AQ36" i="3"/>
  <c r="AQ34" i="3"/>
  <c r="AR35" i="3"/>
  <c r="AT5" i="3"/>
  <c r="AT6" i="3"/>
  <c r="AT9" i="3"/>
  <c r="AU4" i="3"/>
  <c r="AQ33" i="3"/>
  <c r="AQ40" i="3"/>
  <c r="AT13" i="3"/>
  <c r="AS14" i="3"/>
  <c r="AS15" i="3"/>
  <c r="AS17" i="3"/>
  <c r="CE3" i="3"/>
  <c r="CD16" i="3"/>
  <c r="CD7" i="3"/>
  <c r="AL26" i="3"/>
  <c r="AL27" i="3"/>
  <c r="AL29" i="3"/>
  <c r="AL30" i="3"/>
  <c r="AM25" i="3"/>
  <c r="AT14" i="3"/>
  <c r="AT15" i="3"/>
  <c r="AT17" i="3"/>
  <c r="AU13" i="3"/>
  <c r="AR36" i="3"/>
  <c r="AR34" i="3"/>
  <c r="CE16" i="3"/>
  <c r="CE7" i="3"/>
  <c r="CF3" i="3"/>
  <c r="AR33" i="3"/>
  <c r="AR40" i="3"/>
  <c r="AS35" i="3"/>
  <c r="AV4" i="3"/>
  <c r="AU5" i="3"/>
  <c r="AU6" i="3"/>
  <c r="AU9" i="3"/>
  <c r="AN25" i="3"/>
  <c r="AM26" i="3"/>
  <c r="AM27" i="3"/>
  <c r="AM29" i="3"/>
  <c r="AM30" i="3"/>
  <c r="AS36" i="3"/>
  <c r="AS34" i="3"/>
  <c r="AW4" i="3"/>
  <c r="AV5" i="3"/>
  <c r="AV6" i="3"/>
  <c r="AV9" i="3"/>
  <c r="AS33" i="3"/>
  <c r="AS40" i="3"/>
  <c r="AU14" i="3"/>
  <c r="AV13" i="3"/>
  <c r="AT35" i="3"/>
  <c r="CG3" i="3"/>
  <c r="CF7" i="3"/>
  <c r="CF16" i="3"/>
  <c r="AN26" i="3"/>
  <c r="AN27" i="3"/>
  <c r="AN29" i="3"/>
  <c r="AN30" i="3"/>
  <c r="AO25" i="3"/>
  <c r="AW5" i="3"/>
  <c r="AW6" i="3"/>
  <c r="AW9" i="3"/>
  <c r="AX4" i="3"/>
  <c r="AU35" i="3"/>
  <c r="AV14" i="3"/>
  <c r="AW13" i="3"/>
  <c r="CH3" i="3"/>
  <c r="CG16" i="3"/>
  <c r="CG7" i="3"/>
  <c r="AU15" i="3"/>
  <c r="AU17" i="3"/>
  <c r="AU28" i="3"/>
  <c r="AT33" i="3"/>
  <c r="AT40" i="3"/>
  <c r="AT36" i="3"/>
  <c r="AT34" i="3"/>
  <c r="AP25" i="3"/>
  <c r="AO26" i="3"/>
  <c r="AO27" i="3"/>
  <c r="AO29" i="3"/>
  <c r="AO30" i="3"/>
  <c r="AU33" i="3"/>
  <c r="AU40" i="3"/>
  <c r="AV28" i="3"/>
  <c r="AV15" i="3"/>
  <c r="AV17" i="3"/>
  <c r="AV35" i="3"/>
  <c r="AY4" i="3"/>
  <c r="AX5" i="3"/>
  <c r="AX6" i="3"/>
  <c r="AX9" i="3"/>
  <c r="AU36" i="3"/>
  <c r="AU34" i="3"/>
  <c r="CI3" i="3"/>
  <c r="CH16" i="3"/>
  <c r="CH7" i="3"/>
  <c r="AX13" i="3"/>
  <c r="AW14" i="3"/>
  <c r="AP26" i="3"/>
  <c r="AP27" i="3"/>
  <c r="AP29" i="3"/>
  <c r="AP30" i="3"/>
  <c r="AQ25" i="3"/>
  <c r="AW28" i="3"/>
  <c r="AW15" i="3"/>
  <c r="AW17" i="3"/>
  <c r="AV36" i="3"/>
  <c r="AV34" i="3"/>
  <c r="AW35" i="3"/>
  <c r="AX14" i="3"/>
  <c r="AY13" i="3"/>
  <c r="AV33" i="3"/>
  <c r="AV40" i="3"/>
  <c r="CJ3" i="3"/>
  <c r="CI16" i="3"/>
  <c r="CI7" i="3"/>
  <c r="AZ4" i="3"/>
  <c r="AY5" i="3"/>
  <c r="AY6" i="3"/>
  <c r="AY9" i="3"/>
  <c r="AQ26" i="3"/>
  <c r="AQ27" i="3"/>
  <c r="AQ29" i="3"/>
  <c r="AQ30" i="3"/>
  <c r="AR25" i="3"/>
  <c r="AW33" i="3"/>
  <c r="AW40" i="3"/>
  <c r="CK3" i="3"/>
  <c r="CJ16" i="3"/>
  <c r="CJ7" i="3"/>
  <c r="AX35" i="3"/>
  <c r="BA4" i="3"/>
  <c r="AZ5" i="3"/>
  <c r="AZ6" i="3"/>
  <c r="AZ9" i="3"/>
  <c r="AZ13" i="3"/>
  <c r="AY14" i="3"/>
  <c r="AX15" i="3"/>
  <c r="AX17" i="3"/>
  <c r="AX28" i="3"/>
  <c r="AW36" i="3"/>
  <c r="AW34" i="3"/>
  <c r="AR26" i="3"/>
  <c r="AR27" i="3"/>
  <c r="AR29" i="3"/>
  <c r="AR30" i="3"/>
  <c r="AS25" i="3"/>
  <c r="AX33" i="3"/>
  <c r="AX40" i="3"/>
  <c r="CL3" i="3"/>
  <c r="CK16" i="3"/>
  <c r="CK7" i="3"/>
  <c r="AY35" i="3"/>
  <c r="AX36" i="3"/>
  <c r="AX34" i="3"/>
  <c r="AY28" i="3"/>
  <c r="AY15" i="3"/>
  <c r="AY17" i="3"/>
  <c r="BA13" i="3"/>
  <c r="AZ14" i="3"/>
  <c r="BA5" i="3"/>
  <c r="BA6" i="3"/>
  <c r="BA9" i="3"/>
  <c r="BB4" i="3"/>
  <c r="AT25" i="3"/>
  <c r="AS26" i="3"/>
  <c r="AS27" i="3"/>
  <c r="AS29" i="3"/>
  <c r="AS30" i="3"/>
  <c r="AY36" i="3"/>
  <c r="AY34" i="3"/>
  <c r="AZ15" i="3"/>
  <c r="AZ17" i="3"/>
  <c r="AZ28" i="3"/>
  <c r="BC4" i="3"/>
  <c r="BB5" i="3"/>
  <c r="BB6" i="3"/>
  <c r="BB9" i="3"/>
  <c r="AY33" i="3"/>
  <c r="AY40" i="3"/>
  <c r="CM3" i="3"/>
  <c r="CL16" i="3"/>
  <c r="CL7" i="3"/>
  <c r="BB13" i="3"/>
  <c r="BA14" i="3"/>
  <c r="AZ35" i="3"/>
  <c r="AT26" i="3"/>
  <c r="AT27" i="3"/>
  <c r="AT29" i="3"/>
  <c r="AT30" i="3"/>
  <c r="AU25" i="3"/>
  <c r="CN3" i="3"/>
  <c r="CM16" i="3"/>
  <c r="CM7" i="3"/>
  <c r="BC13" i="3"/>
  <c r="BB14" i="3"/>
  <c r="BC5" i="3"/>
  <c r="BC6" i="3"/>
  <c r="BC9" i="3"/>
  <c r="BD4" i="3"/>
  <c r="BA35" i="3"/>
  <c r="AZ36" i="3"/>
  <c r="AZ34" i="3"/>
  <c r="BA28" i="3"/>
  <c r="BA15" i="3"/>
  <c r="BA17" i="3"/>
  <c r="AZ33" i="3"/>
  <c r="AZ40" i="3"/>
  <c r="AV25" i="3"/>
  <c r="AU26" i="3"/>
  <c r="AU27" i="3"/>
  <c r="AU29" i="3"/>
  <c r="BB35" i="3"/>
  <c r="BA33" i="3"/>
  <c r="BA40" i="3"/>
  <c r="BE4" i="3"/>
  <c r="BD5" i="3"/>
  <c r="BD6" i="3"/>
  <c r="BD9" i="3"/>
  <c r="BB15" i="3"/>
  <c r="BB17" i="3"/>
  <c r="BB28" i="3"/>
  <c r="CO3" i="3"/>
  <c r="CN16" i="3"/>
  <c r="CN7" i="3"/>
  <c r="BA36" i="3"/>
  <c r="BA34" i="3"/>
  <c r="BD13" i="3"/>
  <c r="BC14" i="3"/>
  <c r="AW25" i="3"/>
  <c r="AV26" i="3"/>
  <c r="AV27" i="3"/>
  <c r="AV29" i="3"/>
  <c r="BC28" i="3"/>
  <c r="BC15" i="3"/>
  <c r="BC17" i="3"/>
  <c r="BE13" i="3"/>
  <c r="BD14" i="3"/>
  <c r="BC35" i="3"/>
  <c r="BB33" i="3"/>
  <c r="BB40" i="3"/>
  <c r="BF4" i="3"/>
  <c r="BE5" i="3"/>
  <c r="BE6" i="3"/>
  <c r="BE9" i="3"/>
  <c r="BB36" i="3"/>
  <c r="BB34" i="3"/>
  <c r="CP3" i="3"/>
  <c r="CO16" i="3"/>
  <c r="CO7" i="3"/>
  <c r="AX25" i="3"/>
  <c r="AW26" i="3"/>
  <c r="AW27" i="3"/>
  <c r="AW29" i="3"/>
  <c r="BD35" i="3"/>
  <c r="BC36" i="3"/>
  <c r="BC34" i="3"/>
  <c r="BD15" i="3"/>
  <c r="BD17" i="3"/>
  <c r="BD28" i="3"/>
  <c r="CQ3" i="3"/>
  <c r="CP7" i="3"/>
  <c r="CP16" i="3"/>
  <c r="BG4" i="3"/>
  <c r="BF5" i="3"/>
  <c r="BF6" i="3"/>
  <c r="BF9" i="3"/>
  <c r="BC33" i="3"/>
  <c r="BC40" i="3"/>
  <c r="BF13" i="3"/>
  <c r="BE14" i="3"/>
  <c r="AY25" i="3"/>
  <c r="AX26" i="3"/>
  <c r="AX27" i="3"/>
  <c r="AX29" i="3"/>
  <c r="BE28" i="3"/>
  <c r="BE15" i="3"/>
  <c r="BE17" i="3"/>
  <c r="BD33" i="3"/>
  <c r="BD40" i="3"/>
  <c r="BD36" i="3"/>
  <c r="BD34" i="3"/>
  <c r="CR3" i="3"/>
  <c r="CQ16" i="3"/>
  <c r="CQ7" i="3"/>
  <c r="BG13" i="3"/>
  <c r="BF14" i="3"/>
  <c r="BH4" i="3"/>
  <c r="BG5" i="3"/>
  <c r="BG6" i="3"/>
  <c r="BG9" i="3"/>
  <c r="BE35" i="3"/>
  <c r="AZ25" i="3"/>
  <c r="AY26" i="3"/>
  <c r="AY27" i="3"/>
  <c r="AY29" i="3"/>
  <c r="BH13" i="3"/>
  <c r="BG14" i="3"/>
  <c r="CS3" i="3"/>
  <c r="CR16" i="3"/>
  <c r="CR7" i="3"/>
  <c r="BE33" i="3"/>
  <c r="BE40" i="3"/>
  <c r="BI4" i="3"/>
  <c r="BH5" i="3"/>
  <c r="BH6" i="3"/>
  <c r="BH9" i="3"/>
  <c r="BF35" i="3"/>
  <c r="BF15" i="3"/>
  <c r="BF17" i="3"/>
  <c r="BF28" i="3"/>
  <c r="BE36" i="3"/>
  <c r="BE34" i="3"/>
  <c r="BA25" i="3"/>
  <c r="AZ26" i="3"/>
  <c r="AZ27" i="3"/>
  <c r="AZ29" i="3"/>
  <c r="BF33" i="3"/>
  <c r="BF40" i="3"/>
  <c r="BF36" i="3"/>
  <c r="BF34" i="3"/>
  <c r="BJ4" i="3"/>
  <c r="BI5" i="3"/>
  <c r="BI6" i="3"/>
  <c r="BI9" i="3"/>
  <c r="BG35" i="3"/>
  <c r="BG28" i="3"/>
  <c r="BG15" i="3"/>
  <c r="BG17" i="3"/>
  <c r="CT3" i="3"/>
  <c r="CS16" i="3"/>
  <c r="CS7" i="3"/>
  <c r="BH14" i="3"/>
  <c r="BI13" i="3"/>
  <c r="BB25" i="3"/>
  <c r="BA26" i="3"/>
  <c r="BA27" i="3"/>
  <c r="BA29" i="3"/>
  <c r="CU3" i="3"/>
  <c r="CT7" i="3"/>
  <c r="CT16" i="3"/>
  <c r="BH35" i="3"/>
  <c r="BG36" i="3"/>
  <c r="BG34" i="3"/>
  <c r="BI14" i="3"/>
  <c r="BJ13" i="3"/>
  <c r="BH15" i="3"/>
  <c r="BH17" i="3"/>
  <c r="BH28" i="3"/>
  <c r="BK4" i="3"/>
  <c r="BJ5" i="3"/>
  <c r="BJ6" i="3"/>
  <c r="BJ9" i="3"/>
  <c r="BG33" i="3"/>
  <c r="BG40" i="3"/>
  <c r="BC25" i="3"/>
  <c r="BB26" i="3"/>
  <c r="BB27" i="3"/>
  <c r="BB29" i="3"/>
  <c r="BK5" i="3"/>
  <c r="BK6" i="3"/>
  <c r="BK9" i="3"/>
  <c r="BL4" i="3"/>
  <c r="BI28" i="3"/>
  <c r="BI15" i="3"/>
  <c r="BI17" i="3"/>
  <c r="BH33" i="3"/>
  <c r="BH40" i="3"/>
  <c r="CU7" i="3"/>
  <c r="CV3" i="3"/>
  <c r="CU16" i="3"/>
  <c r="BJ14" i="3"/>
  <c r="BK13" i="3"/>
  <c r="BH36" i="3"/>
  <c r="BH34" i="3"/>
  <c r="BI35" i="3"/>
  <c r="BD25" i="3"/>
  <c r="BC26" i="3"/>
  <c r="BC27" i="3"/>
  <c r="BC29" i="3"/>
  <c r="BI36" i="3"/>
  <c r="BI34" i="3"/>
  <c r="CW3" i="3"/>
  <c r="CV16" i="3"/>
  <c r="CV7" i="3"/>
  <c r="BJ35" i="3"/>
  <c r="BK14" i="3"/>
  <c r="BL13" i="3"/>
  <c r="BM4" i="3"/>
  <c r="BL5" i="3"/>
  <c r="BL6" i="3"/>
  <c r="BL9" i="3"/>
  <c r="BJ15" i="3"/>
  <c r="BJ17" i="3"/>
  <c r="BJ28" i="3"/>
  <c r="BI33" i="3"/>
  <c r="BI40" i="3"/>
  <c r="BE25" i="3"/>
  <c r="BD26" i="3"/>
  <c r="BD27" i="3"/>
  <c r="BD29" i="3"/>
  <c r="CX3" i="3"/>
  <c r="CW16" i="3"/>
  <c r="CW7" i="3"/>
  <c r="BJ33" i="3"/>
  <c r="BJ40" i="3"/>
  <c r="BN4" i="3"/>
  <c r="BM5" i="3"/>
  <c r="BM6" i="3"/>
  <c r="BM9" i="3"/>
  <c r="BK35" i="3"/>
  <c r="BM13" i="3"/>
  <c r="BL14" i="3"/>
  <c r="BJ36" i="3"/>
  <c r="BJ34" i="3"/>
  <c r="BK28" i="3"/>
  <c r="BK15" i="3"/>
  <c r="BK17" i="3"/>
  <c r="BF25" i="3"/>
  <c r="BE26" i="3"/>
  <c r="BE27" i="3"/>
  <c r="BE29" i="3"/>
  <c r="BK36" i="3"/>
  <c r="BK34" i="3"/>
  <c r="BN5" i="3"/>
  <c r="BN6" i="3"/>
  <c r="BN9" i="3"/>
  <c r="BO4" i="3"/>
  <c r="BL15" i="3"/>
  <c r="BL17" i="3"/>
  <c r="BL28" i="3"/>
  <c r="BL35" i="3"/>
  <c r="CY3" i="3"/>
  <c r="CX7" i="3"/>
  <c r="CX16" i="3"/>
  <c r="BN13" i="3"/>
  <c r="BM14" i="3"/>
  <c r="BK33" i="3"/>
  <c r="BK40" i="3"/>
  <c r="BG25" i="3"/>
  <c r="BF26" i="3"/>
  <c r="BF27" i="3"/>
  <c r="BF29" i="3"/>
  <c r="BO13" i="3"/>
  <c r="BN14" i="3"/>
  <c r="BM35" i="3"/>
  <c r="BO5" i="3"/>
  <c r="BO6" i="3"/>
  <c r="BO9" i="3"/>
  <c r="BP4" i="3"/>
  <c r="BL33" i="3"/>
  <c r="BL40" i="3"/>
  <c r="BL36" i="3"/>
  <c r="BL34" i="3"/>
  <c r="BM28" i="3"/>
  <c r="BM15" i="3"/>
  <c r="BM17" i="3"/>
  <c r="CZ3" i="3"/>
  <c r="CY7" i="3"/>
  <c r="CY16" i="3"/>
  <c r="BH25" i="3"/>
  <c r="BG26" i="3"/>
  <c r="BG27" i="3"/>
  <c r="BG29" i="3"/>
  <c r="BM33" i="3"/>
  <c r="BM40" i="3"/>
  <c r="DA3" i="3"/>
  <c r="CZ16" i="3"/>
  <c r="CZ7" i="3"/>
  <c r="BP5" i="3"/>
  <c r="BP6" i="3"/>
  <c r="BP9" i="3"/>
  <c r="BQ4" i="3"/>
  <c r="BN15" i="3"/>
  <c r="BN17" i="3"/>
  <c r="BN28" i="3"/>
  <c r="BM36" i="3"/>
  <c r="BM34" i="3"/>
  <c r="BP13" i="3"/>
  <c r="BO14" i="3"/>
  <c r="BN35" i="3"/>
  <c r="BI25" i="3"/>
  <c r="BH26" i="3"/>
  <c r="BH27" i="3"/>
  <c r="BH29" i="3"/>
  <c r="DB3" i="3"/>
  <c r="DA7" i="3"/>
  <c r="DA16" i="3"/>
  <c r="BN36" i="3"/>
  <c r="BN34" i="3"/>
  <c r="BO28" i="3"/>
  <c r="BO15" i="3"/>
  <c r="BO17" i="3"/>
  <c r="BN33" i="3"/>
  <c r="BN40" i="3"/>
  <c r="BO35" i="3"/>
  <c r="BQ5" i="3"/>
  <c r="BQ6" i="3"/>
  <c r="BQ9" i="3"/>
  <c r="BR4" i="3"/>
  <c r="BQ13" i="3"/>
  <c r="BP14" i="3"/>
  <c r="BJ25" i="3"/>
  <c r="BI26" i="3"/>
  <c r="BI27" i="3"/>
  <c r="BI29" i="3"/>
  <c r="BO33" i="3"/>
  <c r="BO40" i="3"/>
  <c r="BP15" i="3"/>
  <c r="BP17" i="3"/>
  <c r="BP28" i="3"/>
  <c r="BO36" i="3"/>
  <c r="BO34" i="3"/>
  <c r="BR13" i="3"/>
  <c r="BQ14" i="3"/>
  <c r="BP35" i="3"/>
  <c r="DC3" i="3"/>
  <c r="DB16" i="3"/>
  <c r="DB7" i="3"/>
  <c r="BR5" i="3"/>
  <c r="BR6" i="3"/>
  <c r="BR9" i="3"/>
  <c r="BS4" i="3"/>
  <c r="BK25" i="3"/>
  <c r="BJ26" i="3"/>
  <c r="BJ27" i="3"/>
  <c r="BJ29" i="3"/>
  <c r="BQ35" i="3"/>
  <c r="BP36" i="3"/>
  <c r="BP34" i="3"/>
  <c r="BQ28" i="3"/>
  <c r="BQ15" i="3"/>
  <c r="BQ17" i="3"/>
  <c r="BP33" i="3"/>
  <c r="BP40" i="3"/>
  <c r="BS5" i="3"/>
  <c r="BS6" i="3"/>
  <c r="BS9" i="3"/>
  <c r="BT4" i="3"/>
  <c r="DD3" i="3"/>
  <c r="DC7" i="3"/>
  <c r="DC16" i="3"/>
  <c r="BR14" i="3"/>
  <c r="BS13" i="3"/>
  <c r="BL25" i="3"/>
  <c r="BK26" i="3"/>
  <c r="BK27" i="3"/>
  <c r="BK29" i="3"/>
  <c r="BS14" i="3"/>
  <c r="BT13" i="3"/>
  <c r="DE3" i="3"/>
  <c r="DD7" i="3"/>
  <c r="DD16" i="3"/>
  <c r="BQ33" i="3"/>
  <c r="BQ40" i="3"/>
  <c r="BR15" i="3"/>
  <c r="BR17" i="3"/>
  <c r="BR28" i="3"/>
  <c r="BT5" i="3"/>
  <c r="BT6" i="3"/>
  <c r="BT9" i="3"/>
  <c r="BU4" i="3"/>
  <c r="BQ36" i="3"/>
  <c r="BQ34" i="3"/>
  <c r="BR35" i="3"/>
  <c r="BM25" i="3"/>
  <c r="BL26" i="3"/>
  <c r="BL27" i="3"/>
  <c r="BL29" i="3"/>
  <c r="BR33" i="3"/>
  <c r="BR40" i="3"/>
  <c r="BU5" i="3"/>
  <c r="BU6" i="3"/>
  <c r="BU9" i="3"/>
  <c r="BV4" i="3"/>
  <c r="BS35" i="3"/>
  <c r="BT14" i="3"/>
  <c r="BU13" i="3"/>
  <c r="BS28" i="3"/>
  <c r="BS15" i="3"/>
  <c r="BS17" i="3"/>
  <c r="BR36" i="3"/>
  <c r="BR34" i="3"/>
  <c r="DF3" i="3"/>
  <c r="DE16" i="3"/>
  <c r="DE7" i="3"/>
  <c r="BN25" i="3"/>
  <c r="BM26" i="3"/>
  <c r="BM27" i="3"/>
  <c r="BM29" i="3"/>
  <c r="BT15" i="3"/>
  <c r="BT17" i="3"/>
  <c r="BT28" i="3"/>
  <c r="BS36" i="3"/>
  <c r="BS34" i="3"/>
  <c r="BT35" i="3"/>
  <c r="BS33" i="3"/>
  <c r="BS40" i="3"/>
  <c r="DG3" i="3"/>
  <c r="DF16" i="3"/>
  <c r="DF7" i="3"/>
  <c r="BV13" i="3"/>
  <c r="BU14" i="3"/>
  <c r="BV5" i="3"/>
  <c r="BV6" i="3"/>
  <c r="BV9" i="3"/>
  <c r="BW4" i="3"/>
  <c r="BO25" i="3"/>
  <c r="BN26" i="3"/>
  <c r="BN27" i="3"/>
  <c r="BN29" i="3"/>
  <c r="BW5" i="3"/>
  <c r="BW6" i="3"/>
  <c r="BW9" i="3"/>
  <c r="BX4" i="3"/>
  <c r="BT33" i="3"/>
  <c r="BT40" i="3"/>
  <c r="BU35" i="3"/>
  <c r="BU28" i="3"/>
  <c r="BU15" i="3"/>
  <c r="BU17" i="3"/>
  <c r="DH3" i="3"/>
  <c r="DG7" i="3"/>
  <c r="DG16" i="3"/>
  <c r="BV14" i="3"/>
  <c r="BW13" i="3"/>
  <c r="BT36" i="3"/>
  <c r="BT34" i="3"/>
  <c r="BP25" i="3"/>
  <c r="BO26" i="3"/>
  <c r="BO27" i="3"/>
  <c r="BO29" i="3"/>
  <c r="BV15" i="3"/>
  <c r="BV17" i="3"/>
  <c r="BV28" i="3"/>
  <c r="BV35" i="3"/>
  <c r="BX5" i="3"/>
  <c r="BX6" i="3"/>
  <c r="BX9" i="3"/>
  <c r="BY4" i="3"/>
  <c r="BU33" i="3"/>
  <c r="BU40" i="3"/>
  <c r="BU36" i="3"/>
  <c r="BU34" i="3"/>
  <c r="BW14" i="3"/>
  <c r="BX13" i="3"/>
  <c r="DI3" i="3"/>
  <c r="DH16" i="3"/>
  <c r="DH7" i="3"/>
  <c r="BQ25" i="3"/>
  <c r="BP26" i="3"/>
  <c r="BP27" i="3"/>
  <c r="BP29" i="3"/>
  <c r="BW28" i="3"/>
  <c r="BW15" i="3"/>
  <c r="BW17" i="3"/>
  <c r="BX14" i="3"/>
  <c r="BY13" i="3"/>
  <c r="BY5" i="3"/>
  <c r="BY6" i="3"/>
  <c r="BY9" i="3"/>
  <c r="BZ4" i="3"/>
  <c r="DJ3" i="3"/>
  <c r="DI7" i="3"/>
  <c r="DI16" i="3"/>
  <c r="BV36" i="3"/>
  <c r="BV34" i="3"/>
  <c r="BV33" i="3"/>
  <c r="BV40" i="3"/>
  <c r="BW35" i="3"/>
  <c r="BR25" i="3"/>
  <c r="BQ26" i="3"/>
  <c r="BQ27" i="3"/>
  <c r="BQ29" i="3"/>
  <c r="DK3" i="3"/>
  <c r="DJ16" i="3"/>
  <c r="DJ7" i="3"/>
  <c r="BW33" i="3"/>
  <c r="BW40" i="3"/>
  <c r="BZ13" i="3"/>
  <c r="BY14" i="3"/>
  <c r="BX15" i="3"/>
  <c r="BX17" i="3"/>
  <c r="BX28" i="3"/>
  <c r="BX35" i="3"/>
  <c r="BW36" i="3"/>
  <c r="BW34" i="3"/>
  <c r="BZ5" i="3"/>
  <c r="BZ6" i="3"/>
  <c r="BZ9" i="3"/>
  <c r="CA4" i="3"/>
  <c r="BS25" i="3"/>
  <c r="BR26" i="3"/>
  <c r="BR27" i="3"/>
  <c r="BR29" i="3"/>
  <c r="BY28" i="3"/>
  <c r="BY15" i="3"/>
  <c r="BY17" i="3"/>
  <c r="BZ14" i="3"/>
  <c r="CA13" i="3"/>
  <c r="BY35" i="3"/>
  <c r="BX36" i="3"/>
  <c r="BX34" i="3"/>
  <c r="DL3" i="3"/>
  <c r="DK7" i="3"/>
  <c r="DK16" i="3"/>
  <c r="CA5" i="3"/>
  <c r="CA6" i="3"/>
  <c r="CA9" i="3"/>
  <c r="CB4" i="3"/>
  <c r="BX33" i="3"/>
  <c r="BX40" i="3"/>
  <c r="BT25" i="3"/>
  <c r="BS26" i="3"/>
  <c r="BS27" i="3"/>
  <c r="BS29" i="3"/>
  <c r="DM3" i="3"/>
  <c r="DL16" i="3"/>
  <c r="DL7" i="3"/>
  <c r="CA14" i="3"/>
  <c r="CB13" i="3"/>
  <c r="BY36" i="3"/>
  <c r="BY34" i="3"/>
  <c r="BZ15" i="3"/>
  <c r="BZ17" i="3"/>
  <c r="BZ28" i="3"/>
  <c r="BY33" i="3"/>
  <c r="BY40" i="3"/>
  <c r="CB5" i="3"/>
  <c r="CB6" i="3"/>
  <c r="CB9" i="3"/>
  <c r="CC4" i="3"/>
  <c r="BZ35" i="3"/>
  <c r="BU25" i="3"/>
  <c r="BT26" i="3"/>
  <c r="BT27" i="3"/>
  <c r="BT29" i="3"/>
  <c r="BZ36" i="3"/>
  <c r="BZ34" i="3"/>
  <c r="CA35" i="3"/>
  <c r="CC5" i="3"/>
  <c r="CC6" i="3"/>
  <c r="CC9" i="3"/>
  <c r="CD4" i="3"/>
  <c r="CC13" i="3"/>
  <c r="CB14" i="3"/>
  <c r="DN3" i="3"/>
  <c r="DM7" i="3"/>
  <c r="DM16" i="3"/>
  <c r="BZ33" i="3"/>
  <c r="BZ40" i="3"/>
  <c r="CA28" i="3"/>
  <c r="CA15" i="3"/>
  <c r="CA17" i="3"/>
  <c r="BV25" i="3"/>
  <c r="BU26" i="3"/>
  <c r="BU27" i="3"/>
  <c r="BU29" i="3"/>
  <c r="DO3" i="3"/>
  <c r="DN16" i="3"/>
  <c r="DN7" i="3"/>
  <c r="CA33" i="3"/>
  <c r="CA40" i="3"/>
  <c r="CC14" i="3"/>
  <c r="CD13" i="3"/>
  <c r="CA36" i="3"/>
  <c r="CA34" i="3"/>
  <c r="CB15" i="3"/>
  <c r="CB17" i="3"/>
  <c r="CB28" i="3"/>
  <c r="CD5" i="3"/>
  <c r="CD6" i="3"/>
  <c r="CD9" i="3"/>
  <c r="CE4" i="3"/>
  <c r="CB35" i="3"/>
  <c r="BW25" i="3"/>
  <c r="BV26" i="3"/>
  <c r="BV27" i="3"/>
  <c r="BV29" i="3"/>
  <c r="CE13" i="3"/>
  <c r="CD14" i="3"/>
  <c r="CC28" i="3"/>
  <c r="CC15" i="3"/>
  <c r="CC17" i="3"/>
  <c r="CC35" i="3"/>
  <c r="DP3" i="3"/>
  <c r="DO7" i="3"/>
  <c r="DO16" i="3"/>
  <c r="CE5" i="3"/>
  <c r="CE6" i="3"/>
  <c r="CE9" i="3"/>
  <c r="CF4" i="3"/>
  <c r="CB36" i="3"/>
  <c r="CB34" i="3"/>
  <c r="CB33" i="3"/>
  <c r="CB40" i="3"/>
  <c r="BX25" i="3"/>
  <c r="BW26" i="3"/>
  <c r="BW27" i="3"/>
  <c r="BW29" i="3"/>
  <c r="DP16" i="3"/>
  <c r="DQ3" i="3"/>
  <c r="DP7" i="3"/>
  <c r="CD15" i="3"/>
  <c r="CD17" i="3"/>
  <c r="CD28" i="3"/>
  <c r="CC33" i="3"/>
  <c r="CC40" i="3"/>
  <c r="CG4" i="3"/>
  <c r="CF5" i="3"/>
  <c r="CF6" i="3"/>
  <c r="CF9" i="3"/>
  <c r="CF13" i="3"/>
  <c r="CE14" i="3"/>
  <c r="CC36" i="3"/>
  <c r="CC34" i="3"/>
  <c r="CD35" i="3"/>
  <c r="BY25" i="3"/>
  <c r="BX26" i="3"/>
  <c r="BX27" i="3"/>
  <c r="BX29" i="3"/>
  <c r="CG13" i="3"/>
  <c r="CF14" i="3"/>
  <c r="CE35" i="3"/>
  <c r="CD33" i="3"/>
  <c r="CD40" i="3"/>
  <c r="DR3" i="3"/>
  <c r="DQ7" i="3"/>
  <c r="DQ16" i="3"/>
  <c r="CD36" i="3"/>
  <c r="CD34" i="3"/>
  <c r="CH4" i="3"/>
  <c r="CG5" i="3"/>
  <c r="CG6" i="3"/>
  <c r="CG9" i="3"/>
  <c r="CE28" i="3"/>
  <c r="CE15" i="3"/>
  <c r="CE17" i="3"/>
  <c r="BZ25" i="3"/>
  <c r="BY26" i="3"/>
  <c r="BY27" i="3"/>
  <c r="BY29" i="3"/>
  <c r="DS3" i="3"/>
  <c r="DR16" i="3"/>
  <c r="DR7" i="3"/>
  <c r="CF35" i="3"/>
  <c r="CI4" i="3"/>
  <c r="CH5" i="3"/>
  <c r="CH6" i="3"/>
  <c r="CH9" i="3"/>
  <c r="CF15" i="3"/>
  <c r="CF17" i="3"/>
  <c r="CF28" i="3"/>
  <c r="CE33" i="3"/>
  <c r="CE40" i="3"/>
  <c r="CG14" i="3"/>
  <c r="CH13" i="3"/>
  <c r="CE36" i="3"/>
  <c r="CE34" i="3"/>
  <c r="CA25" i="3"/>
  <c r="BZ26" i="3"/>
  <c r="BZ27" i="3"/>
  <c r="BZ29" i="3"/>
  <c r="CG28" i="3"/>
  <c r="CG15" i="3"/>
  <c r="CG17" i="3"/>
  <c r="CF36" i="3"/>
  <c r="CF34" i="3"/>
  <c r="DT3" i="3"/>
  <c r="DS7" i="3"/>
  <c r="DS16" i="3"/>
  <c r="CJ4" i="3"/>
  <c r="CI5" i="3"/>
  <c r="CI6" i="3"/>
  <c r="CI9" i="3"/>
  <c r="CF33" i="3"/>
  <c r="CF40" i="3"/>
  <c r="CI13" i="3"/>
  <c r="CH14" i="3"/>
  <c r="CG35" i="3"/>
  <c r="CB25" i="3"/>
  <c r="CA26" i="3"/>
  <c r="CA27" i="3"/>
  <c r="CA29" i="3"/>
  <c r="CI14" i="3"/>
  <c r="CJ13" i="3"/>
  <c r="CG33" i="3"/>
  <c r="CG40" i="3"/>
  <c r="CH35" i="3"/>
  <c r="DU3" i="3"/>
  <c r="DT16" i="3"/>
  <c r="DT7" i="3"/>
  <c r="CK4" i="3"/>
  <c r="CJ5" i="3"/>
  <c r="CJ6" i="3"/>
  <c r="CJ9" i="3"/>
  <c r="CH28" i="3"/>
  <c r="CH15" i="3"/>
  <c r="CH17" i="3"/>
  <c r="CG36" i="3"/>
  <c r="CG34" i="3"/>
  <c r="CC25" i="3"/>
  <c r="CB26" i="3"/>
  <c r="CB27" i="3"/>
  <c r="CB29" i="3"/>
  <c r="CI35" i="3"/>
  <c r="DV3" i="3"/>
  <c r="DU7" i="3"/>
  <c r="DU16" i="3"/>
  <c r="CJ14" i="3"/>
  <c r="CK13" i="3"/>
  <c r="CH36" i="3"/>
  <c r="CH34" i="3"/>
  <c r="CH33" i="3"/>
  <c r="CH40" i="3"/>
  <c r="CI28" i="3"/>
  <c r="CI15" i="3"/>
  <c r="CI17" i="3"/>
  <c r="CL4" i="3"/>
  <c r="CK5" i="3"/>
  <c r="CK6" i="3"/>
  <c r="CK9" i="3"/>
  <c r="CD25" i="3"/>
  <c r="CC26" i="3"/>
  <c r="CC27" i="3"/>
  <c r="CC29" i="3"/>
  <c r="DW3" i="3"/>
  <c r="DV16" i="3"/>
  <c r="DV7" i="3"/>
  <c r="CM4" i="3"/>
  <c r="CL5" i="3"/>
  <c r="CL6" i="3"/>
  <c r="CL9" i="3"/>
  <c r="CI36" i="3"/>
  <c r="CI34" i="3"/>
  <c r="CJ35" i="3"/>
  <c r="CL13" i="3"/>
  <c r="CK14" i="3"/>
  <c r="CI33" i="3"/>
  <c r="CI40" i="3"/>
  <c r="CJ15" i="3"/>
  <c r="CJ17" i="3"/>
  <c r="CJ28" i="3"/>
  <c r="CE25" i="3"/>
  <c r="CD26" i="3"/>
  <c r="CD27" i="3"/>
  <c r="CD29" i="3"/>
  <c r="CJ33" i="3"/>
  <c r="CJ40" i="3"/>
  <c r="CK35" i="3"/>
  <c r="CJ36" i="3"/>
  <c r="CJ34" i="3"/>
  <c r="CK28" i="3"/>
  <c r="CK15" i="3"/>
  <c r="CK17" i="3"/>
  <c r="DX3" i="3"/>
  <c r="DW7" i="3"/>
  <c r="DW16" i="3"/>
  <c r="CM13" i="3"/>
  <c r="CL14" i="3"/>
  <c r="CN4" i="3"/>
  <c r="CM5" i="3"/>
  <c r="CM6" i="3"/>
  <c r="CM9" i="3"/>
  <c r="CF25" i="3"/>
  <c r="CE26" i="3"/>
  <c r="CE27" i="3"/>
  <c r="CE29" i="3"/>
  <c r="CL35" i="3"/>
  <c r="CK36" i="3"/>
  <c r="CK34" i="3"/>
  <c r="CK33" i="3"/>
  <c r="CK40" i="3"/>
  <c r="CM14" i="3"/>
  <c r="CN13" i="3"/>
  <c r="CO4" i="3"/>
  <c r="CN5" i="3"/>
  <c r="CN6" i="3"/>
  <c r="CN9" i="3"/>
  <c r="CL15" i="3"/>
  <c r="CL17" i="3"/>
  <c r="CL28" i="3"/>
  <c r="DY3" i="3"/>
  <c r="DX16" i="3"/>
  <c r="DX7" i="3"/>
  <c r="CG25" i="3"/>
  <c r="CF26" i="3"/>
  <c r="CF27" i="3"/>
  <c r="CF29" i="3"/>
  <c r="CO13" i="3"/>
  <c r="CN14" i="3"/>
  <c r="CM35" i="3"/>
  <c r="CL36" i="3"/>
  <c r="CL34" i="3"/>
  <c r="CM28" i="3"/>
  <c r="CM15" i="3"/>
  <c r="CM17" i="3"/>
  <c r="DZ3" i="3"/>
  <c r="DY7" i="3"/>
  <c r="DY16" i="3"/>
  <c r="CP4" i="3"/>
  <c r="CO5" i="3"/>
  <c r="CO6" i="3"/>
  <c r="CO9" i="3"/>
  <c r="CL33" i="3"/>
  <c r="CL40" i="3"/>
  <c r="CH25" i="3"/>
  <c r="CG26" i="3"/>
  <c r="CG27" i="3"/>
  <c r="CG29" i="3"/>
  <c r="CN15" i="3"/>
  <c r="CN17" i="3"/>
  <c r="CN28" i="3"/>
  <c r="CN35" i="3"/>
  <c r="CM33" i="3"/>
  <c r="CM40" i="3"/>
  <c r="EA3" i="3"/>
  <c r="DZ16" i="3"/>
  <c r="DZ7" i="3"/>
  <c r="CM36" i="3"/>
  <c r="CM34" i="3"/>
  <c r="CO14" i="3"/>
  <c r="CP13" i="3"/>
  <c r="CQ4" i="3"/>
  <c r="CP5" i="3"/>
  <c r="CP6" i="3"/>
  <c r="CP9" i="3"/>
  <c r="CI25" i="3"/>
  <c r="CH26" i="3"/>
  <c r="CH27" i="3"/>
  <c r="CH29" i="3"/>
  <c r="CN33" i="3"/>
  <c r="CN40" i="3"/>
  <c r="CR4" i="3"/>
  <c r="CQ5" i="3"/>
  <c r="CQ6" i="3"/>
  <c r="CQ9" i="3"/>
  <c r="CN36" i="3"/>
  <c r="CN34" i="3"/>
  <c r="CP14" i="3"/>
  <c r="CQ13" i="3"/>
  <c r="CO28" i="3"/>
  <c r="CO15" i="3"/>
  <c r="CO17" i="3"/>
  <c r="EB3" i="3"/>
  <c r="EA7" i="3"/>
  <c r="EA16" i="3"/>
  <c r="CO35" i="3"/>
  <c r="CJ25" i="3"/>
  <c r="CI26" i="3"/>
  <c r="CI27" i="3"/>
  <c r="CI29" i="3"/>
  <c r="EC3" i="3"/>
  <c r="EB16" i="3"/>
  <c r="EB7" i="3"/>
  <c r="CS4" i="3"/>
  <c r="CR5" i="3"/>
  <c r="CR6" i="3"/>
  <c r="CR9" i="3"/>
  <c r="CO36" i="3"/>
  <c r="CO34" i="3"/>
  <c r="CO33" i="3"/>
  <c r="CO40" i="3"/>
  <c r="CP15" i="3"/>
  <c r="CP17" i="3"/>
  <c r="CP28" i="3"/>
  <c r="CP35" i="3"/>
  <c r="CQ14" i="3"/>
  <c r="CR13" i="3"/>
  <c r="CK25" i="3"/>
  <c r="CJ26" i="3"/>
  <c r="CJ27" i="3"/>
  <c r="CJ29" i="3"/>
  <c r="CS13" i="3"/>
  <c r="CR14" i="3"/>
  <c r="CP36" i="3"/>
  <c r="CP34" i="3"/>
  <c r="CQ28" i="3"/>
  <c r="CQ15" i="3"/>
  <c r="CQ17" i="3"/>
  <c r="CQ35" i="3"/>
  <c r="CR35" i="3"/>
  <c r="ED3" i="3"/>
  <c r="EC7" i="3"/>
  <c r="EC16" i="3"/>
  <c r="CP33" i="3"/>
  <c r="CP40" i="3"/>
  <c r="CT4" i="3"/>
  <c r="CS5" i="3"/>
  <c r="CS6" i="3"/>
  <c r="CS9" i="3"/>
  <c r="CL25" i="3"/>
  <c r="CK26" i="3"/>
  <c r="CK27" i="3"/>
  <c r="CK29" i="3"/>
  <c r="CS14" i="3"/>
  <c r="CT13" i="3"/>
  <c r="CU4" i="3"/>
  <c r="CT5" i="3"/>
  <c r="CT6" i="3"/>
  <c r="CT9" i="3"/>
  <c r="CR36" i="3"/>
  <c r="CQ36" i="3"/>
  <c r="CQ34" i="3"/>
  <c r="CQ33" i="3"/>
  <c r="CQ40" i="3"/>
  <c r="EE3" i="3"/>
  <c r="ED16" i="3"/>
  <c r="ED7" i="3"/>
  <c r="CR15" i="3"/>
  <c r="CR17" i="3"/>
  <c r="CR28" i="3"/>
  <c r="CM25" i="3"/>
  <c r="CL26" i="3"/>
  <c r="CL27" i="3"/>
  <c r="CL29" i="3"/>
  <c r="CR34" i="3"/>
  <c r="CV4" i="3"/>
  <c r="CU5" i="3"/>
  <c r="CU6" i="3"/>
  <c r="CU9" i="3"/>
  <c r="CR33" i="3"/>
  <c r="CR40" i="3"/>
  <c r="CT14" i="3"/>
  <c r="CU13" i="3"/>
  <c r="CS15" i="3"/>
  <c r="CS17" i="3"/>
  <c r="CS28" i="3"/>
  <c r="EF3" i="3"/>
  <c r="EE7" i="3"/>
  <c r="EE16" i="3"/>
  <c r="CN25" i="3"/>
  <c r="CM26" i="3"/>
  <c r="CM27" i="3"/>
  <c r="CM29" i="3"/>
  <c r="EG3" i="3"/>
  <c r="EF16" i="3"/>
  <c r="EF7" i="3"/>
  <c r="CV13" i="3"/>
  <c r="CU14" i="3"/>
  <c r="CT28" i="3"/>
  <c r="CT15" i="3"/>
  <c r="CT17" i="3"/>
  <c r="CW4" i="3"/>
  <c r="CV5" i="3"/>
  <c r="CV6" i="3"/>
  <c r="CV9" i="3"/>
  <c r="CO25" i="3"/>
  <c r="CN26" i="3"/>
  <c r="CN27" i="3"/>
  <c r="CN29" i="3"/>
  <c r="CX4" i="3"/>
  <c r="CW5" i="3"/>
  <c r="CW6" i="3"/>
  <c r="CW9" i="3"/>
  <c r="CU28" i="3"/>
  <c r="CU15" i="3"/>
  <c r="CU17" i="3"/>
  <c r="CV14" i="3"/>
  <c r="CW13" i="3"/>
  <c r="EH3" i="3"/>
  <c r="EG7" i="3"/>
  <c r="EG16" i="3"/>
  <c r="CP25" i="3"/>
  <c r="CO26" i="3"/>
  <c r="CO27" i="3"/>
  <c r="CO29" i="3"/>
  <c r="CV15" i="3"/>
  <c r="CV17" i="3"/>
  <c r="CV28" i="3"/>
  <c r="CW14" i="3"/>
  <c r="CX13" i="3"/>
  <c r="EI3" i="3"/>
  <c r="EH16" i="3"/>
  <c r="EH7" i="3"/>
  <c r="CY4" i="3"/>
  <c r="CX5" i="3"/>
  <c r="CX6" i="3"/>
  <c r="CX9" i="3"/>
  <c r="CQ25" i="3"/>
  <c r="CP26" i="3"/>
  <c r="CP27" i="3"/>
  <c r="CP29" i="3"/>
  <c r="CX14" i="3"/>
  <c r="CY13" i="3"/>
  <c r="CZ4" i="3"/>
  <c r="CY5" i="3"/>
  <c r="CY6" i="3"/>
  <c r="CY9" i="3"/>
  <c r="CW28" i="3"/>
  <c r="CW15" i="3"/>
  <c r="CW17" i="3"/>
  <c r="EJ3" i="3"/>
  <c r="EI16" i="3"/>
  <c r="EI7" i="3"/>
  <c r="CR25" i="3"/>
  <c r="CQ26" i="3"/>
  <c r="CQ27" i="3"/>
  <c r="CQ29" i="3"/>
  <c r="DA4" i="3"/>
  <c r="CZ5" i="3"/>
  <c r="CZ6" i="3"/>
  <c r="CZ9" i="3"/>
  <c r="EK3" i="3"/>
  <c r="EJ16" i="3"/>
  <c r="EJ7" i="3"/>
  <c r="CZ13" i="3"/>
  <c r="CY14" i="3"/>
  <c r="CX15" i="3"/>
  <c r="CX17" i="3"/>
  <c r="CX28" i="3"/>
  <c r="CS25" i="3"/>
  <c r="CR26" i="3"/>
  <c r="CR27" i="3"/>
  <c r="CR29" i="3"/>
  <c r="EL3" i="3"/>
  <c r="EK16" i="3"/>
  <c r="EK7" i="3"/>
  <c r="DA13" i="3"/>
  <c r="CZ14" i="3"/>
  <c r="CY28" i="3"/>
  <c r="CY15" i="3"/>
  <c r="CY17" i="3"/>
  <c r="DB4" i="3"/>
  <c r="DA5" i="3"/>
  <c r="DA6" i="3"/>
  <c r="DA9" i="3"/>
  <c r="CT25" i="3"/>
  <c r="CS26" i="3"/>
  <c r="CS27" i="3"/>
  <c r="CS29" i="3"/>
  <c r="DA14" i="3"/>
  <c r="DB13" i="3"/>
  <c r="DC4" i="3"/>
  <c r="DB5" i="3"/>
  <c r="DB6" i="3"/>
  <c r="DB9" i="3"/>
  <c r="CZ15" i="3"/>
  <c r="CZ17" i="3"/>
  <c r="CZ28" i="3"/>
  <c r="EM3" i="3"/>
  <c r="EL16" i="3"/>
  <c r="EL7" i="3"/>
  <c r="CU25" i="3"/>
  <c r="CT26" i="3"/>
  <c r="CT27" i="3"/>
  <c r="CT29" i="3"/>
  <c r="EN3" i="3"/>
  <c r="EM16" i="3"/>
  <c r="EM7" i="3"/>
  <c r="DC13" i="3"/>
  <c r="DB14" i="3"/>
  <c r="DD4" i="3"/>
  <c r="DC5" i="3"/>
  <c r="DC6" i="3"/>
  <c r="DC9" i="3"/>
  <c r="DA28" i="3"/>
  <c r="DA15" i="3"/>
  <c r="DA17" i="3"/>
  <c r="CV25" i="3"/>
  <c r="CU26" i="3"/>
  <c r="CU27" i="3"/>
  <c r="CU29" i="3"/>
  <c r="DE4" i="3"/>
  <c r="DD5" i="3"/>
  <c r="DD6" i="3"/>
  <c r="DD9" i="3"/>
  <c r="DD13" i="3"/>
  <c r="DC14" i="3"/>
  <c r="DB15" i="3"/>
  <c r="DB17" i="3"/>
  <c r="DB28" i="3"/>
  <c r="EO3" i="3"/>
  <c r="EN16" i="3"/>
  <c r="EN7" i="3"/>
  <c r="CW25" i="3"/>
  <c r="CV26" i="3"/>
  <c r="CV27" i="3"/>
  <c r="CV29" i="3"/>
  <c r="EP3" i="3"/>
  <c r="EO16" i="3"/>
  <c r="EO7" i="3"/>
  <c r="DD14" i="3"/>
  <c r="DE13" i="3"/>
  <c r="DC28" i="3"/>
  <c r="DC15" i="3"/>
  <c r="DC17" i="3"/>
  <c r="DF4" i="3"/>
  <c r="DE5" i="3"/>
  <c r="DE6" i="3"/>
  <c r="DE9" i="3"/>
  <c r="CX25" i="3"/>
  <c r="CW26" i="3"/>
  <c r="CW27" i="3"/>
  <c r="CW29" i="3"/>
  <c r="DD15" i="3"/>
  <c r="DD17" i="3"/>
  <c r="DD28" i="3"/>
  <c r="DG4" i="3"/>
  <c r="DF5" i="3"/>
  <c r="DF6" i="3"/>
  <c r="DF9" i="3"/>
  <c r="DF13" i="3"/>
  <c r="DE14" i="3"/>
  <c r="EP16" i="3"/>
  <c r="EP7" i="3"/>
  <c r="CY25" i="3"/>
  <c r="CX26" i="3"/>
  <c r="CX27" i="3"/>
  <c r="CX29" i="3"/>
  <c r="DH4" i="3"/>
  <c r="DG5" i="3"/>
  <c r="DG6" i="3"/>
  <c r="DG9" i="3"/>
  <c r="DG13" i="3"/>
  <c r="DF14" i="3"/>
  <c r="DE15" i="3"/>
  <c r="DE17" i="3"/>
  <c r="DE28" i="3"/>
  <c r="CZ25" i="3"/>
  <c r="CY26" i="3"/>
  <c r="CY27" i="3"/>
  <c r="CY29" i="3"/>
  <c r="DF15" i="3"/>
  <c r="DF17" i="3"/>
  <c r="DF28" i="3"/>
  <c r="DG14" i="3"/>
  <c r="DH13" i="3"/>
  <c r="DI4" i="3"/>
  <c r="DH5" i="3"/>
  <c r="DH6" i="3"/>
  <c r="DH9" i="3"/>
  <c r="DA25" i="3"/>
  <c r="CZ26" i="3"/>
  <c r="CZ27" i="3"/>
  <c r="CZ29" i="3"/>
  <c r="DH14" i="3"/>
  <c r="DI13" i="3"/>
  <c r="DJ4" i="3"/>
  <c r="DI5" i="3"/>
  <c r="DI6" i="3"/>
  <c r="DI9" i="3"/>
  <c r="DG28" i="3"/>
  <c r="DG15" i="3"/>
  <c r="DG17" i="3"/>
  <c r="DB25" i="3"/>
  <c r="DA26" i="3"/>
  <c r="DA27" i="3"/>
  <c r="DA29" i="3"/>
  <c r="DK4" i="3"/>
  <c r="DJ5" i="3"/>
  <c r="DJ6" i="3"/>
  <c r="DJ9" i="3"/>
  <c r="DI14" i="3"/>
  <c r="DJ13" i="3"/>
  <c r="DH15" i="3"/>
  <c r="DH17" i="3"/>
  <c r="DH28" i="3"/>
  <c r="DC25" i="3"/>
  <c r="DB26" i="3"/>
  <c r="DB27" i="3"/>
  <c r="DB29" i="3"/>
  <c r="DJ14" i="3"/>
  <c r="DK13" i="3"/>
  <c r="DI28" i="3"/>
  <c r="DI15" i="3"/>
  <c r="DI17" i="3"/>
  <c r="DK5" i="3"/>
  <c r="DK6" i="3"/>
  <c r="DK9" i="3"/>
  <c r="DL4" i="3"/>
  <c r="DD25" i="3"/>
  <c r="DC26" i="3"/>
  <c r="DC27" i="3"/>
  <c r="DC29" i="3"/>
  <c r="DK14" i="3"/>
  <c r="DL13" i="3"/>
  <c r="DJ28" i="3"/>
  <c r="DJ15" i="3"/>
  <c r="DJ17" i="3"/>
  <c r="DM4" i="3"/>
  <c r="DL5" i="3"/>
  <c r="DL6" i="3"/>
  <c r="DL9" i="3"/>
  <c r="DE25" i="3"/>
  <c r="DD26" i="3"/>
  <c r="DD27" i="3"/>
  <c r="DD29" i="3"/>
  <c r="DM5" i="3"/>
  <c r="DM6" i="3"/>
  <c r="DM9" i="3"/>
  <c r="DN4" i="3"/>
  <c r="DL14" i="3"/>
  <c r="DM13" i="3"/>
  <c r="DK28" i="3"/>
  <c r="DK15" i="3"/>
  <c r="DK17" i="3"/>
  <c r="DF25" i="3"/>
  <c r="DE26" i="3"/>
  <c r="DE27" i="3"/>
  <c r="DE29" i="3"/>
  <c r="DN5" i="3"/>
  <c r="DN6" i="3"/>
  <c r="DN9" i="3"/>
  <c r="DO4" i="3"/>
  <c r="DM14" i="3"/>
  <c r="DN13" i="3"/>
  <c r="DL15" i="3"/>
  <c r="DL17" i="3"/>
  <c r="DL28" i="3"/>
  <c r="DG25" i="3"/>
  <c r="DF26" i="3"/>
  <c r="DF27" i="3"/>
  <c r="DF29" i="3"/>
  <c r="DN14" i="3"/>
  <c r="DO13" i="3"/>
  <c r="DM15" i="3"/>
  <c r="DM17" i="3"/>
  <c r="DM28" i="3"/>
  <c r="DO5" i="3"/>
  <c r="DO6" i="3"/>
  <c r="DO9" i="3"/>
  <c r="DP4" i="3"/>
  <c r="DH25" i="3"/>
  <c r="DG26" i="3"/>
  <c r="DG27" i="3"/>
  <c r="DG29" i="3"/>
  <c r="DP13" i="3"/>
  <c r="DO14" i="3"/>
  <c r="DQ4" i="3"/>
  <c r="DP5" i="3"/>
  <c r="DP6" i="3"/>
  <c r="DP9" i="3"/>
  <c r="DN15" i="3"/>
  <c r="DN17" i="3"/>
  <c r="DN28" i="3"/>
  <c r="DI25" i="3"/>
  <c r="DH26" i="3"/>
  <c r="DH27" i="3"/>
  <c r="DH29" i="3"/>
  <c r="DQ5" i="3"/>
  <c r="DQ6" i="3"/>
  <c r="DQ9" i="3"/>
  <c r="DR4" i="3"/>
  <c r="DO28" i="3"/>
  <c r="DO15" i="3"/>
  <c r="DO17" i="3"/>
  <c r="DP14" i="3"/>
  <c r="DQ13" i="3"/>
  <c r="DJ25" i="3"/>
  <c r="DI26" i="3"/>
  <c r="DI27" i="3"/>
  <c r="DI29" i="3"/>
  <c r="DP15" i="3"/>
  <c r="DP17" i="3"/>
  <c r="DP28" i="3"/>
  <c r="DS4" i="3"/>
  <c r="DR5" i="3"/>
  <c r="DR6" i="3"/>
  <c r="DR9" i="3"/>
  <c r="DQ14" i="3"/>
  <c r="DR13" i="3"/>
  <c r="DK25" i="3"/>
  <c r="DJ26" i="3"/>
  <c r="DJ27" i="3"/>
  <c r="DJ29" i="3"/>
  <c r="DQ15" i="3"/>
  <c r="DQ17" i="3"/>
  <c r="DQ28" i="3"/>
  <c r="DT4" i="3"/>
  <c r="DS5" i="3"/>
  <c r="DS6" i="3"/>
  <c r="DS9" i="3"/>
  <c r="DS13" i="3"/>
  <c r="DR14" i="3"/>
  <c r="DL25" i="3"/>
  <c r="DK26" i="3"/>
  <c r="DK27" i="3"/>
  <c r="DK29" i="3"/>
  <c r="DR15" i="3"/>
  <c r="DR17" i="3"/>
  <c r="DR28" i="3"/>
  <c r="DU4" i="3"/>
  <c r="DT5" i="3"/>
  <c r="DT6" i="3"/>
  <c r="DT9" i="3"/>
  <c r="DS14" i="3"/>
  <c r="DT13" i="3"/>
  <c r="DM25" i="3"/>
  <c r="DL26" i="3"/>
  <c r="DL27" i="3"/>
  <c r="DL29" i="3"/>
  <c r="DU5" i="3"/>
  <c r="DU6" i="3"/>
  <c r="DU9" i="3"/>
  <c r="DV4" i="3"/>
  <c r="DU13" i="3"/>
  <c r="DT14" i="3"/>
  <c r="DS28" i="3"/>
  <c r="DS15" i="3"/>
  <c r="DS17" i="3"/>
  <c r="DN25" i="3"/>
  <c r="DM26" i="3"/>
  <c r="DM27" i="3"/>
  <c r="DM29" i="3"/>
  <c r="DT15" i="3"/>
  <c r="DT17" i="3"/>
  <c r="DT28" i="3"/>
  <c r="DW4" i="3"/>
  <c r="DV5" i="3"/>
  <c r="DV6" i="3"/>
  <c r="DV9" i="3"/>
  <c r="DV13" i="3"/>
  <c r="DU14" i="3"/>
  <c r="DO25" i="3"/>
  <c r="DN26" i="3"/>
  <c r="DN27" i="3"/>
  <c r="DN29" i="3"/>
  <c r="DU15" i="3"/>
  <c r="DU17" i="3"/>
  <c r="DU28" i="3"/>
  <c r="DW5" i="3"/>
  <c r="DW6" i="3"/>
  <c r="DW9" i="3"/>
  <c r="DX4" i="3"/>
  <c r="DW13" i="3"/>
  <c r="DV14" i="3"/>
  <c r="DP25" i="3"/>
  <c r="DO26" i="3"/>
  <c r="DO27" i="3"/>
  <c r="DO29" i="3"/>
  <c r="DW14" i="3"/>
  <c r="DX13" i="3"/>
  <c r="DX5" i="3"/>
  <c r="DX6" i="3"/>
  <c r="DX9" i="3"/>
  <c r="DY4" i="3"/>
  <c r="DV15" i="3"/>
  <c r="DV17" i="3"/>
  <c r="DV28" i="3"/>
  <c r="DQ25" i="3"/>
  <c r="DP26" i="3"/>
  <c r="DP27" i="3"/>
  <c r="DP29" i="3"/>
  <c r="DX14" i="3"/>
  <c r="DY13" i="3"/>
  <c r="DW15" i="3"/>
  <c r="DW17" i="3"/>
  <c r="DW28" i="3"/>
  <c r="DY5" i="3"/>
  <c r="DY6" i="3"/>
  <c r="DY9" i="3"/>
  <c r="DZ4" i="3"/>
  <c r="DR25" i="3"/>
  <c r="DQ26" i="3"/>
  <c r="DQ27" i="3"/>
  <c r="DQ29" i="3"/>
  <c r="DZ5" i="3"/>
  <c r="DZ6" i="3"/>
  <c r="DZ9" i="3"/>
  <c r="EA4" i="3"/>
  <c r="DZ13" i="3"/>
  <c r="DY14" i="3"/>
  <c r="DX15" i="3"/>
  <c r="DX17" i="3"/>
  <c r="DX28" i="3"/>
  <c r="DS25" i="3"/>
  <c r="DR26" i="3"/>
  <c r="DR27" i="3"/>
  <c r="DR29" i="3"/>
  <c r="DZ14" i="3"/>
  <c r="EA13" i="3"/>
  <c r="DY28" i="3"/>
  <c r="DY15" i="3"/>
  <c r="DY17" i="3"/>
  <c r="EB4" i="3"/>
  <c r="EA5" i="3"/>
  <c r="EA6" i="3"/>
  <c r="EA9" i="3"/>
  <c r="DT25" i="3"/>
  <c r="DS26" i="3"/>
  <c r="DS27" i="3"/>
  <c r="DS29" i="3"/>
  <c r="EC4" i="3"/>
  <c r="EB5" i="3"/>
  <c r="EB6" i="3"/>
  <c r="EB9" i="3"/>
  <c r="EA14" i="3"/>
  <c r="EB13" i="3"/>
  <c r="DZ28" i="3"/>
  <c r="DZ15" i="3"/>
  <c r="DZ17" i="3"/>
  <c r="DU25" i="3"/>
  <c r="DT26" i="3"/>
  <c r="DT27" i="3"/>
  <c r="DT29" i="3"/>
  <c r="EB14" i="3"/>
  <c r="EC13" i="3"/>
  <c r="EC5" i="3"/>
  <c r="EC6" i="3"/>
  <c r="EC9" i="3"/>
  <c r="ED4" i="3"/>
  <c r="EA28" i="3"/>
  <c r="EA15" i="3"/>
  <c r="EA17" i="3"/>
  <c r="DV25" i="3"/>
  <c r="DU26" i="3"/>
  <c r="DU27" i="3"/>
  <c r="DU29" i="3"/>
  <c r="EE4" i="3"/>
  <c r="ED5" i="3"/>
  <c r="ED6" i="3"/>
  <c r="ED9" i="3"/>
  <c r="ED13" i="3"/>
  <c r="EC14" i="3"/>
  <c r="EB15" i="3"/>
  <c r="EB17" i="3"/>
  <c r="EB28" i="3"/>
  <c r="DW25" i="3"/>
  <c r="DV26" i="3"/>
  <c r="DV27" i="3"/>
  <c r="DV29" i="3"/>
  <c r="EE13" i="3"/>
  <c r="ED14" i="3"/>
  <c r="EC15" i="3"/>
  <c r="EC17" i="3"/>
  <c r="EC28" i="3"/>
  <c r="EF4" i="3"/>
  <c r="EE5" i="3"/>
  <c r="EE6" i="3"/>
  <c r="EE9" i="3"/>
  <c r="DX25" i="3"/>
  <c r="DW26" i="3"/>
  <c r="DW27" i="3"/>
  <c r="DW29" i="3"/>
  <c r="EG4" i="3"/>
  <c r="EF5" i="3"/>
  <c r="EF6" i="3"/>
  <c r="EF9" i="3"/>
  <c r="ED15" i="3"/>
  <c r="ED17" i="3"/>
  <c r="ED28" i="3"/>
  <c r="EE14" i="3"/>
  <c r="EF13" i="3"/>
  <c r="DY25" i="3"/>
  <c r="DX26" i="3"/>
  <c r="DX27" i="3"/>
  <c r="DX29" i="3"/>
  <c r="EG5" i="3"/>
  <c r="EG6" i="3"/>
  <c r="EG9" i="3"/>
  <c r="EH4" i="3"/>
  <c r="EG13" i="3"/>
  <c r="EF14" i="3"/>
  <c r="EE28" i="3"/>
  <c r="EE15" i="3"/>
  <c r="EE17" i="3"/>
  <c r="DZ25" i="3"/>
  <c r="DY26" i="3"/>
  <c r="DY27" i="3"/>
  <c r="DY29" i="3"/>
  <c r="EH13" i="3"/>
  <c r="EG14" i="3"/>
  <c r="EI4" i="3"/>
  <c r="EH5" i="3"/>
  <c r="EH6" i="3"/>
  <c r="EH9" i="3"/>
  <c r="EF15" i="3"/>
  <c r="EF17" i="3"/>
  <c r="EF28" i="3"/>
  <c r="EA25" i="3"/>
  <c r="DZ26" i="3"/>
  <c r="DZ27" i="3"/>
  <c r="DZ29" i="3"/>
  <c r="EH14" i="3"/>
  <c r="EI13" i="3"/>
  <c r="EG15" i="3"/>
  <c r="EG17" i="3"/>
  <c r="EG28" i="3"/>
  <c r="EI5" i="3"/>
  <c r="EI6" i="3"/>
  <c r="EI9" i="3"/>
  <c r="EJ4" i="3"/>
  <c r="EA26" i="3"/>
  <c r="EA27" i="3"/>
  <c r="EA29" i="3"/>
  <c r="EB25" i="3"/>
  <c r="EK4" i="3"/>
  <c r="EJ5" i="3"/>
  <c r="EJ6" i="3"/>
  <c r="EJ9" i="3"/>
  <c r="EI14" i="3"/>
  <c r="EJ13" i="3"/>
  <c r="EH15" i="3"/>
  <c r="EH17" i="3"/>
  <c r="EH28" i="3"/>
  <c r="EB26" i="3"/>
  <c r="EB27" i="3"/>
  <c r="EB29" i="3"/>
  <c r="EC25" i="3"/>
  <c r="EI28" i="3"/>
  <c r="EI15" i="3"/>
  <c r="EI17" i="3"/>
  <c r="EK5" i="3"/>
  <c r="EK6" i="3"/>
  <c r="EK9" i="3"/>
  <c r="EL4" i="3"/>
  <c r="EK13" i="3"/>
  <c r="EJ14" i="3"/>
  <c r="ED25" i="3"/>
  <c r="EC26" i="3"/>
  <c r="EC27" i="3"/>
  <c r="EC29" i="3"/>
  <c r="EL13" i="3"/>
  <c r="EK14" i="3"/>
  <c r="EJ15" i="3"/>
  <c r="EJ17" i="3"/>
  <c r="EJ28" i="3"/>
  <c r="EL5" i="3"/>
  <c r="EL6" i="3"/>
  <c r="EL9" i="3"/>
  <c r="EM4" i="3"/>
  <c r="EE25" i="3"/>
  <c r="ED26" i="3"/>
  <c r="ED27" i="3"/>
  <c r="ED29" i="3"/>
  <c r="EK15" i="3"/>
  <c r="EK17" i="3"/>
  <c r="EK28" i="3"/>
  <c r="EM5" i="3"/>
  <c r="EM6" i="3"/>
  <c r="EM9" i="3"/>
  <c r="EN4" i="3"/>
  <c r="EL14" i="3"/>
  <c r="EM13" i="3"/>
  <c r="EE26" i="3"/>
  <c r="EE27" i="3"/>
  <c r="EE29" i="3"/>
  <c r="EF25" i="3"/>
  <c r="EO4" i="3"/>
  <c r="EN5" i="3"/>
  <c r="EN6" i="3"/>
  <c r="EN9" i="3"/>
  <c r="EM14" i="3"/>
  <c r="EN13" i="3"/>
  <c r="EL28" i="3"/>
  <c r="EL15" i="3"/>
  <c r="EL17" i="3"/>
  <c r="EF26" i="3"/>
  <c r="EF27" i="3"/>
  <c r="EF29" i="3"/>
  <c r="EG25" i="3"/>
  <c r="EO13" i="3"/>
  <c r="EN14" i="3"/>
  <c r="EM28" i="3"/>
  <c r="EM15" i="3"/>
  <c r="EM17" i="3"/>
  <c r="EP4" i="3"/>
  <c r="EP5" i="3"/>
  <c r="EO5" i="3"/>
  <c r="EO6" i="3"/>
  <c r="EO9" i="3"/>
  <c r="EH25" i="3"/>
  <c r="EG26" i="3"/>
  <c r="EG27" i="3"/>
  <c r="EG29" i="3"/>
  <c r="EN15" i="3"/>
  <c r="EN17" i="3"/>
  <c r="EN28" i="3"/>
  <c r="EP6" i="3"/>
  <c r="EP9" i="3"/>
  <c r="EP13" i="3"/>
  <c r="EP14" i="3"/>
  <c r="EO14" i="3"/>
  <c r="EI25" i="3"/>
  <c r="EH26" i="3"/>
  <c r="EH27" i="3"/>
  <c r="EH29" i="3"/>
  <c r="EO28" i="3"/>
  <c r="EO15" i="3"/>
  <c r="EO17" i="3"/>
  <c r="EP28" i="3"/>
  <c r="EP15" i="3"/>
  <c r="EP17" i="3"/>
  <c r="EI26" i="3"/>
  <c r="EI27" i="3"/>
  <c r="EI29" i="3"/>
  <c r="EJ25" i="3"/>
  <c r="EK25" i="3"/>
  <c r="EJ26" i="3"/>
  <c r="EJ27" i="3"/>
  <c r="EJ29" i="3"/>
  <c r="EL25" i="3"/>
  <c r="EK26" i="3"/>
  <c r="EK27" i="3"/>
  <c r="EK29" i="3"/>
  <c r="EM25" i="3"/>
  <c r="EL26" i="3"/>
  <c r="EL27" i="3"/>
  <c r="EL29" i="3"/>
  <c r="EN25" i="3"/>
  <c r="EM26" i="3"/>
  <c r="EM27" i="3"/>
  <c r="EM29" i="3"/>
  <c r="EO25" i="3"/>
  <c r="EN26" i="3"/>
  <c r="EN27" i="3"/>
  <c r="EN29" i="3"/>
  <c r="D3" i="5"/>
  <c r="EP25" i="3"/>
  <c r="EP26" i="3"/>
  <c r="EO26" i="3"/>
  <c r="EO27" i="3"/>
  <c r="EO29" i="3"/>
  <c r="EP27" i="3"/>
  <c r="EP29" i="3"/>
  <c r="O91" i="22"/>
  <c r="O97" i="22"/>
  <c r="P91" i="22"/>
  <c r="P97" i="22"/>
  <c r="Q91" i="22"/>
  <c r="Q97" i="22"/>
  <c r="R91" i="22"/>
  <c r="R97" i="22"/>
  <c r="S97" i="22"/>
  <c r="O98" i="22"/>
  <c r="P98" i="22"/>
  <c r="Q98" i="22"/>
  <c r="R98" i="22"/>
  <c r="S98" i="22"/>
  <c r="O99" i="22"/>
  <c r="P99" i="22"/>
  <c r="Q99" i="22"/>
  <c r="R99" i="22"/>
  <c r="S99" i="22"/>
  <c r="O100" i="22"/>
  <c r="P100" i="22"/>
  <c r="Q100" i="22"/>
  <c r="R100" i="22"/>
  <c r="S100" i="22"/>
  <c r="O101" i="22"/>
  <c r="P101" i="22"/>
  <c r="Q101" i="22"/>
  <c r="R101" i="22"/>
  <c r="S101" i="22"/>
  <c r="O102" i="22"/>
  <c r="P102" i="22"/>
  <c r="Q102" i="22"/>
  <c r="R102" i="22"/>
  <c r="S102" i="22"/>
  <c r="O103" i="22"/>
  <c r="P103" i="22"/>
  <c r="Q103" i="22"/>
  <c r="R103" i="22"/>
  <c r="S103" i="22"/>
  <c r="O104" i="22"/>
  <c r="P104" i="22"/>
  <c r="Q104" i="22"/>
  <c r="R104" i="22"/>
  <c r="S104" i="22"/>
  <c r="O105" i="22"/>
  <c r="P105" i="22"/>
  <c r="Q105" i="22"/>
  <c r="R105" i="22"/>
  <c r="S105" i="22"/>
  <c r="O106" i="22"/>
  <c r="P106" i="22"/>
  <c r="Q106" i="22"/>
  <c r="R106" i="22"/>
  <c r="S106" i="22"/>
  <c r="O107" i="22"/>
  <c r="P107" i="22"/>
  <c r="Q107" i="22"/>
  <c r="R107" i="22"/>
  <c r="S107" i="22"/>
  <c r="S96" i="22"/>
  <c r="S108" i="22"/>
  <c r="R96" i="22"/>
  <c r="R108" i="22"/>
  <c r="Q96" i="22"/>
  <c r="Q108" i="22"/>
  <c r="P96" i="22"/>
  <c r="P108" i="22"/>
  <c r="O96" i="22"/>
  <c r="O108" i="22"/>
</calcChain>
</file>

<file path=xl/comments1.xml><?xml version="1.0" encoding="utf-8"?>
<comments xmlns="http://schemas.openxmlformats.org/spreadsheetml/2006/main">
  <authors>
    <author>Gissela Landa</author>
    <author>SCIENCES.PO</author>
    <author>gissela landa</author>
  </authors>
  <commentList>
    <comment ref="E2" authorId="0" shape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data INEGI: GDP observado 2009-2013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</rPr>
          <t>SCIENCES.PO:</t>
        </r>
        <r>
          <rPr>
            <sz val="9"/>
            <color indexed="81"/>
            <rFont val="Tahoma"/>
            <family val="2"/>
          </rPr>
          <t xml:space="preserve">
source CONAPO 2013-2015 using growth raye population. sources CONAPO updated 2016-2050 (calculation made by CONUEE)</t>
        </r>
      </text>
    </comment>
    <comment ref="A24" authorId="2" shapeId="0">
      <text>
        <r>
          <rPr>
            <b/>
            <sz val="9"/>
            <color rgb="FF000000"/>
            <rFont val="Calibri"/>
            <family val="2"/>
          </rPr>
          <t>gissela landa: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GDP uses for THREEME-MEX in MEX_BAUREA</t>
        </r>
      </text>
    </comment>
    <comment ref="A27" authorId="0" shape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growth productivity rate (GR_PROG_L) uses in THREEME-MEX in MEX_BAUREA</t>
        </r>
      </text>
    </comment>
    <comment ref="A33" authorId="0" shapeId="0">
      <text>
        <r>
          <rPr>
            <b/>
            <sz val="8"/>
            <color rgb="FF000000"/>
            <rFont val="Tahoma"/>
            <family val="2"/>
          </rPr>
          <t>Gissela Landa: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Energy prices uses for THREEME-MEX in MEX_BAUREA</t>
        </r>
      </text>
    </comment>
  </commentList>
</comments>
</file>

<file path=xl/sharedStrings.xml><?xml version="1.0" encoding="utf-8"?>
<sst xmlns="http://schemas.openxmlformats.org/spreadsheetml/2006/main" count="772" uniqueCount="181">
  <si>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</si>
  <si>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</si>
  <si>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</si>
  <si>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</si>
  <si>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</si>
  <si>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</si>
  <si>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</si>
  <si>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</si>
  <si>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</si>
  <si>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</si>
  <si>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</si>
  <si>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</si>
  <si>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</si>
  <si>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</si>
  <si>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</si>
  <si>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</si>
  <si>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</si>
  <si>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</si>
  <si>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</si>
  <si>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</si>
  <si>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</si>
  <si>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</si>
  <si>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</si>
  <si>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</si>
  <si>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</si>
  <si>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</si>
  <si>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</si>
  <si>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</si>
  <si>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</si>
  <si>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</si>
  <si>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</si>
  <si>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</si>
  <si>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</si>
  <si>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</si>
  <si>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</si>
  <si>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</si>
  <si>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</si>
  <si>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</si>
  <si>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</si>
  <si>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</si>
  <si>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</si>
  <si>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</si>
  <si>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</si>
  <si>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</si>
  <si>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</si>
  <si>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</si>
  <si>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</si>
  <si>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</si>
  <si>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</si>
  <si>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</si>
  <si>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</si>
  <si>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</si>
  <si>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</si>
  <si>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</si>
  <si>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</si>
  <si>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</si>
  <si>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</si>
  <si>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</si>
  <si>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</si>
  <si>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</si>
  <si>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</si>
  <si>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</si>
  <si>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</si>
  <si>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</si>
  <si>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</si>
  <si>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</si>
  <si>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</si>
  <si>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</si>
  <si>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</si>
  <si>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</si>
  <si>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</si>
  <si>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</si>
  <si>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</si>
  <si>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</si>
  <si>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</si>
  <si>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</si>
  <si>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</si>
  <si>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</si>
  <si>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</si>
  <si>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</si>
  <si>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</si>
  <si>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</si>
  <si>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</si>
  <si>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</si>
  <si>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</si>
  <si>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</si>
  <si>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</si>
  <si>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</si>
  <si>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</si>
  <si>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</si>
  <si>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</si>
  <si>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</si>
  <si>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</si>
  <si>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</si>
  <si>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</si>
  <si>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</si>
  <si>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</si>
  <si>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</si>
  <si>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</si>
  <si>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</si>
  <si>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</si>
  <si>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</si>
  <si>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</si>
  <si>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</si>
  <si>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</si>
  <si>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</si>
  <si>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</si>
  <si>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</si>
  <si>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</si>
  <si>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</si>
  <si>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</si>
  <si>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</si>
  <si>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</si>
  <si>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</si>
  <si>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</si>
  <si>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</si>
  <si>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</si>
  <si>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</si>
  <si>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</si>
  <si>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</si>
  <si>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</si>
  <si>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</si>
  <si>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</si>
  <si>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</si>
  <si>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</si>
  <si>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</si>
  <si>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</si>
  <si>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</si>
  <si>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</si>
  <si>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</si>
  <si>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</si>
  <si>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</si>
  <si>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</si>
  <si>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</si>
  <si>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</si>
  <si>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</si>
  <si>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</si>
  <si>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</si>
  <si>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</si>
  <si>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</si>
  <si>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</si>
  <si>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</si>
  <si>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</si>
  <si>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</si>
  <si>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</si>
  <si>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</si>
  <si>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</si>
  <si>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</si>
  <si>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</si>
  <si>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</si>
  <si>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</si>
  <si>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</si>
  <si>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</si>
  <si>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</si>
  <si>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</si>
  <si>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</si>
  <si>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</si>
  <si>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</si>
  <si>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</si>
  <si>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</si>
  <si>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</si>
  <si>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</si>
  <si>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</si>
  <si>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</si>
  <si>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</si>
  <si>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</si>
  <si>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</si>
  <si>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</si>
  <si>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Installed electric capacity trajectory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</si>
  <si>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</si>
  <si>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</si>
  <si>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</si>
  <si>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</si>
  <si>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</si>
  <si>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t>CO2 CAP Scenario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</si>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</sst>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\ _€_-;\-* #,##0.00\ _€_-;_-* &quot;-&quot;??\ _€_-;_-@_-"/>
    <numFmt numFmtId="164" formatCode="_-* #,##0.00_-;\-* #,##0.00_-;_-* &quot;-&quot;??_-;_-@_-"/>
    <numFmt numFmtId="165" formatCode="_(* #,##0.00_);_(* \(#,##0.00\);_(* &quot;-&quot;??_);_(@_)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165" fontId="4" fillId="0" borderId="0" xfId="0" applyNumberFormat="1" applyFont="1"/>
    <xf numFmtId="165" fontId="0" fillId="0" borderId="0" xfId="0" applyNumberFormat="1"/>
    <xf numFmtId="165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31" fillId="0" borderId="0" xfId="0" applyFont="1"/>
    <xf numFmtId="187" fontId="0" fillId="0" borderId="0" xfId="0" applyNumberFormat="1" applyFont="1"/>
    <xf numFmtId="0" fontId="3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35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165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6" fillId="10" borderId="0" xfId="0" applyFont="1" applyFill="1" applyAlignment="1">
      <alignment wrapText="1"/>
    </xf>
    <xf numFmtId="168" fontId="0" fillId="2" borderId="0" xfId="0" applyNumberFormat="1" applyFill="1"/>
    <xf numFmtId="3" fontId="37" fillId="0" borderId="0" xfId="0" applyNumberFormat="1" applyFont="1"/>
    <xf numFmtId="0" fontId="37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8" fillId="0" borderId="0" xfId="0" applyNumberFormat="1" applyFont="1"/>
    <xf numFmtId="0" fontId="38" fillId="0" borderId="0" xfId="0" applyFont="1"/>
    <xf numFmtId="0" fontId="39" fillId="9" borderId="0" xfId="0" applyFont="1" applyFill="1" applyBorder="1" applyAlignment="1">
      <alignment horizontal="center" wrapText="1"/>
    </xf>
    <xf numFmtId="4" fontId="39" fillId="9" borderId="0" xfId="0" applyNumberFormat="1" applyFont="1" applyFill="1" applyBorder="1"/>
    <xf numFmtId="4" fontId="6" fillId="9" borderId="0" xfId="44" applyNumberFormat="1" applyFill="1" applyBorder="1"/>
    <xf numFmtId="0" fontId="39" fillId="9" borderId="0" xfId="44" applyFont="1" applyFill="1" applyBorder="1" applyAlignment="1">
      <alignment horizontal="left"/>
    </xf>
    <xf numFmtId="0" fontId="39" fillId="9" borderId="0" xfId="44" applyFont="1" applyFill="1" applyBorder="1" applyAlignment="1">
      <alignment horizontal="left" vertical="top"/>
    </xf>
    <xf numFmtId="0" fontId="39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9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40" fillId="0" borderId="0" xfId="0" applyFont="1"/>
    <xf numFmtId="0" fontId="43" fillId="0" borderId="0" xfId="0" applyFont="1"/>
    <xf numFmtId="0" fontId="44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45" fillId="0" borderId="0" xfId="0" applyNumberFormat="1" applyFont="1"/>
    <xf numFmtId="3" fontId="45" fillId="12" borderId="0" xfId="0" applyNumberFormat="1" applyFont="1" applyFill="1"/>
    <xf numFmtId="3" fontId="2" fillId="12" borderId="0" xfId="0" applyNumberFormat="1" applyFont="1" applyFill="1"/>
    <xf numFmtId="3" fontId="5" fillId="12" borderId="0" xfId="0" applyNumberFormat="1" applyFont="1" applyFill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0" fillId="9" borderId="0" xfId="0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5" fillId="0" borderId="3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9" borderId="0" xfId="0" applyFill="1" applyBorder="1" applyAlignment="1">
      <alignment horizontal="left" wrapText="1"/>
    </xf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" xfId="2" builtinId="5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"/>
          <c:y val="7.4548570931395997E-2"/>
          <c:w val="0.678484331400934"/>
          <c:h val="0.75577845191976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"/>
                  <c:y val="6.8792510861435799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085464"/>
        <c:axId val="2118065144"/>
      </c:lineChart>
      <c:catAx>
        <c:axId val="2116085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065144"/>
        <c:crosses val="autoZero"/>
        <c:auto val="1"/>
        <c:lblAlgn val="ctr"/>
        <c:lblOffset val="100"/>
        <c:noMultiLvlLbl val="0"/>
      </c:catAx>
      <c:valAx>
        <c:axId val="2118065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116085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2.0012746096583701E-2"/>
                  <c:y val="0.16874632281703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641384"/>
        <c:axId val="2073644392"/>
      </c:lineChart>
      <c:catAx>
        <c:axId val="2073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44392"/>
        <c:crosses val="autoZero"/>
        <c:auto val="1"/>
        <c:lblAlgn val="ctr"/>
        <c:lblOffset val="100"/>
        <c:noMultiLvlLbl val="0"/>
      </c:catAx>
      <c:valAx>
        <c:axId val="207364439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2073641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01"/>
          <c:y val="7.2047067942010601E-2"/>
          <c:w val="0.70197637367310495"/>
          <c:h val="0.727137452159649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2.9353408995580244E-2</c:v>
                </c:pt>
                <c:pt idx="2">
                  <c:v>2.8881931709551237E-2</c:v>
                </c:pt>
                <c:pt idx="3" formatCode="0.000%">
                  <c:v>2.8512906103941912E-2</c:v>
                </c:pt>
                <c:pt idx="4" formatCode="0.000%">
                  <c:v>2.8233018945682826E-2</c:v>
                </c:pt>
                <c:pt idx="5" formatCode="0.000%">
                  <c:v>2.802971161362244E-2</c:v>
                </c:pt>
                <c:pt idx="6" formatCode="0.000%">
                  <c:v>2.7891180098527046E-2</c:v>
                </c:pt>
                <c:pt idx="7" formatCode="0.000%">
                  <c:v>2.780637500308079E-2</c:v>
                </c:pt>
                <c:pt idx="8" formatCode="0.000%">
                  <c:v>2.7765001541885687E-2</c:v>
                </c:pt>
                <c:pt idx="9" formatCode="0.000%">
                  <c:v>2.7757519541461616E-2</c:v>
                </c:pt>
                <c:pt idx="10" formatCode="0.000%">
                  <c:v>2.7775143440246296E-2</c:v>
                </c:pt>
                <c:pt idx="11" formatCode="0.000%">
                  <c:v>2.7809842288595298E-2</c:v>
                </c:pt>
                <c:pt idx="12" formatCode="0.000%">
                  <c:v>2.7854339748782084E-2</c:v>
                </c:pt>
                <c:pt idx="13" formatCode="0.000%">
                  <c:v>2.7902114094997942E-2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2.8011200370500793E-2</c:v>
                </c:pt>
                <c:pt idx="17" formatCode="0.000%">
                  <c:v>2.8021957241103068E-2</c:v>
                </c:pt>
                <c:pt idx="18" formatCode="0.000%">
                  <c:v>2.8014701547458776E-2</c:v>
                </c:pt>
                <c:pt idx="19" formatCode="0.000%">
                  <c:v>2.7987439235266344E-2</c:v>
                </c:pt>
                <c:pt idx="20" formatCode="0.000%">
                  <c:v>2.7938930862142074E-2</c:v>
                </c:pt>
                <c:pt idx="21" formatCode="0.000%">
                  <c:v>2.7868691597620138E-2</c:v>
                </c:pt>
                <c:pt idx="22" formatCode="0.000%">
                  <c:v>2.7776991223152525E-2</c:v>
                </c:pt>
                <c:pt idx="23" formatCode="0.000%">
                  <c:v>2.7664854132109135E-2</c:v>
                </c:pt>
                <c:pt idx="24" formatCode="0.000%">
                  <c:v>2.7534059329777663E-2</c:v>
                </c:pt>
                <c:pt idx="25" formatCode="0.000%">
                  <c:v>2.7387140433363731E-2</c:v>
                </c:pt>
                <c:pt idx="26" formatCode="0.000%">
                  <c:v>2.7227385671990761E-2</c:v>
                </c:pt>
                <c:pt idx="27" formatCode="0.000%">
                  <c:v>2.7058837886700059E-2</c:v>
                </c:pt>
                <c:pt idx="28" formatCode="0.000%">
                  <c:v>2.6886294530450779E-2</c:v>
                </c:pt>
                <c:pt idx="29" formatCode="0.000%">
                  <c:v>2.6715307668119938E-2</c:v>
                </c:pt>
                <c:pt idx="30" formatCode="0.000%">
                  <c:v>2.6552183976502407E-2</c:v>
                </c:pt>
                <c:pt idx="31" formatCode="0.000%">
                  <c:v>2.6403984744310924E-2</c:v>
                </c:pt>
                <c:pt idx="32" formatCode="0.000%">
                  <c:v>2.6278525872176065E-2</c:v>
                </c:pt>
                <c:pt idx="33" formatCode="0.000%">
                  <c:v>2.6184377872646269E-2</c:v>
                </c:pt>
                <c:pt idx="34" formatCode="0.000%">
                  <c:v>2.613086587018789E-2</c:v>
                </c:pt>
                <c:pt idx="35" formatCode="0.000%">
                  <c:v>2.6128069601185015E-2</c:v>
                </c:pt>
                <c:pt idx="36" formatCode="0.000%">
                  <c:v>2.6186823413939707E-2</c:v>
                </c:pt>
                <c:pt idx="37" formatCode="0.000%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679768"/>
        <c:axId val="2073682856"/>
      </c:lineChart>
      <c:catAx>
        <c:axId val="207367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82856"/>
        <c:crosses val="autoZero"/>
        <c:auto val="1"/>
        <c:lblAlgn val="ctr"/>
        <c:lblOffset val="100"/>
        <c:noMultiLvlLbl val="0"/>
      </c:catAx>
      <c:valAx>
        <c:axId val="2073682856"/>
        <c:scaling>
          <c:orientation val="minMax"/>
          <c:min val="0.0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207367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14726823573798E-2"/>
          <c:y val="1.4525481629113501E-2"/>
          <c:w val="0.91670581076567503"/>
          <c:h val="0.83740070683855194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6.2996094408820499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2.9941405807016191E-2</c:v>
                </c:pt>
                <c:pt idx="1">
                  <c:v>2.9353408995580244E-2</c:v>
                </c:pt>
                <c:pt idx="2">
                  <c:v>2.8881931709551237E-2</c:v>
                </c:pt>
                <c:pt idx="3">
                  <c:v>2.8512906103941912E-2</c:v>
                </c:pt>
                <c:pt idx="4">
                  <c:v>2.8233018945682826E-2</c:v>
                </c:pt>
                <c:pt idx="5">
                  <c:v>2.802971161362244E-2</c:v>
                </c:pt>
                <c:pt idx="6">
                  <c:v>2.7891180098527046E-2</c:v>
                </c:pt>
                <c:pt idx="7">
                  <c:v>2.780637500308079E-2</c:v>
                </c:pt>
                <c:pt idx="8">
                  <c:v>2.7765001541885687E-2</c:v>
                </c:pt>
                <c:pt idx="9">
                  <c:v>2.7757519541461616E-2</c:v>
                </c:pt>
                <c:pt idx="10">
                  <c:v>2.7775143440246296E-2</c:v>
                </c:pt>
                <c:pt idx="11">
                  <c:v>2.7809842288595298E-2</c:v>
                </c:pt>
                <c:pt idx="12">
                  <c:v>2.7854339748782084E-2</c:v>
                </c:pt>
                <c:pt idx="13">
                  <c:v>2.7902114094997942E-2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2.8011200370500793E-2</c:v>
                </c:pt>
                <c:pt idx="17">
                  <c:v>2.8021957241103068E-2</c:v>
                </c:pt>
                <c:pt idx="18">
                  <c:v>2.8014701547458776E-2</c:v>
                </c:pt>
                <c:pt idx="19">
                  <c:v>2.7987439235266344E-2</c:v>
                </c:pt>
                <c:pt idx="20">
                  <c:v>2.7938930862142074E-2</c:v>
                </c:pt>
                <c:pt idx="21">
                  <c:v>2.7868691597620138E-2</c:v>
                </c:pt>
                <c:pt idx="22">
                  <c:v>2.7776991223152525E-2</c:v>
                </c:pt>
                <c:pt idx="23">
                  <c:v>2.7664854132109135E-2</c:v>
                </c:pt>
                <c:pt idx="24">
                  <c:v>2.7534059329777663E-2</c:v>
                </c:pt>
                <c:pt idx="25">
                  <c:v>2.7387140433363731E-2</c:v>
                </c:pt>
                <c:pt idx="26">
                  <c:v>2.7227385671990761E-2</c:v>
                </c:pt>
                <c:pt idx="27">
                  <c:v>2.7058837886700059E-2</c:v>
                </c:pt>
                <c:pt idx="28">
                  <c:v>2.6886294530450779E-2</c:v>
                </c:pt>
                <c:pt idx="29">
                  <c:v>2.6715307668119938E-2</c:v>
                </c:pt>
                <c:pt idx="30">
                  <c:v>2.6552183976502407E-2</c:v>
                </c:pt>
                <c:pt idx="31">
                  <c:v>2.6403984744310924E-2</c:v>
                </c:pt>
                <c:pt idx="32">
                  <c:v>2.6278525872176065E-2</c:v>
                </c:pt>
                <c:pt idx="33">
                  <c:v>2.6184377872646269E-2</c:v>
                </c:pt>
                <c:pt idx="34">
                  <c:v>2.613086587018789E-2</c:v>
                </c:pt>
                <c:pt idx="35">
                  <c:v>2.6128069601185015E-2</c:v>
                </c:pt>
                <c:pt idx="36">
                  <c:v>2.6186823413939707E-2</c:v>
                </c:pt>
                <c:pt idx="37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062904"/>
        <c:axId val="2117150616"/>
      </c:lineChart>
      <c:catAx>
        <c:axId val="211606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2117150616"/>
        <c:crosses val="autoZero"/>
        <c:auto val="1"/>
        <c:lblAlgn val="ctr"/>
        <c:lblOffset val="100"/>
        <c:noMultiLvlLbl val="0"/>
      </c:catAx>
      <c:valAx>
        <c:axId val="2117150616"/>
        <c:scaling>
          <c:orientation val="minMax"/>
          <c:min val="1.4999999999999999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062904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8398856"/>
        <c:axId val="21171082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726744"/>
        <c:axId val="2117101992"/>
      </c:lineChart>
      <c:catAx>
        <c:axId val="21183988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7108248"/>
        <c:crosses val="autoZero"/>
        <c:auto val="1"/>
        <c:lblAlgn val="ctr"/>
        <c:lblOffset val="100"/>
        <c:noMultiLvlLbl val="0"/>
      </c:catAx>
      <c:valAx>
        <c:axId val="21171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8398856"/>
        <c:crosses val="autoZero"/>
        <c:crossBetween val="between"/>
      </c:valAx>
      <c:valAx>
        <c:axId val="21171019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726744"/>
        <c:crosses val="max"/>
        <c:crossBetween val="between"/>
      </c:valAx>
      <c:catAx>
        <c:axId val="2073726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710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803"/>
          <c:y val="6.3348681561846296E-2"/>
          <c:w val="0.23817836929675801"/>
          <c:h val="0.915567793725550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15997112"/>
        <c:axId val="2116003560"/>
      </c:barChart>
      <c:catAx>
        <c:axId val="21159971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003560"/>
        <c:crosses val="autoZero"/>
        <c:auto val="1"/>
        <c:lblAlgn val="ctr"/>
        <c:lblOffset val="100"/>
        <c:noMultiLvlLbl val="0"/>
      </c:catAx>
      <c:valAx>
        <c:axId val="211600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599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195"/>
          <c:y val="5.8032620922384703E-2"/>
          <c:w val="0.280445971418259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14982648"/>
        <c:axId val="2119267528"/>
      </c:barChart>
      <c:catAx>
        <c:axId val="21149826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9267528"/>
        <c:crosses val="autoZero"/>
        <c:auto val="1"/>
        <c:lblAlgn val="ctr"/>
        <c:lblOffset val="100"/>
        <c:noMultiLvlLbl val="0"/>
      </c:catAx>
      <c:valAx>
        <c:axId val="211926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98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195"/>
          <c:y val="5.8032620922384703E-2"/>
          <c:w val="0.280445971418259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E-3"/>
                  <c:y val="7.9872900621031806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097"/>
          <c:y val="6.6519839655366605E-2"/>
          <c:w val="0.24224210371043201"/>
          <c:h val="0.8894290132068219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D31">
            <v>32.94565526905771</v>
          </cell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RowHeight="15" x14ac:dyDescent="0.25"/>
  <cols>
    <col min="2" max="2" width="55" customWidth="1"/>
    <col min="4" max="4" width="12.42578125" customWidth="1"/>
    <col min="5" max="5" width="12.85546875" customWidth="1"/>
  </cols>
  <sheetData>
    <row r="1" spans="2:12" x14ac:dyDescent="0.25">
      <c r="B1" t="s">
        <v>130</v>
      </c>
      <c r="C1">
        <v>2</v>
      </c>
    </row>
    <row r="2" spans="2:12" ht="30" customHeight="1" x14ac:dyDescent="0.25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 x14ac:dyDescent="0.25">
      <c r="B3" s="44" t="s">
        <v>129</v>
      </c>
      <c r="C3" s="164">
        <f>IF($C$1=1,C4,C6)</f>
        <v>0.02</v>
      </c>
      <c r="D3" s="164">
        <f>IF($C$1=1,D4,D6)</f>
        <v>2.9000000000000001E-2</v>
      </c>
      <c r="E3" s="164">
        <f t="shared" ref="E3:I3" si="0">IF($C$1=1,E4,E6)</f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 x14ac:dyDescent="0.25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 x14ac:dyDescent="0.25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 x14ac:dyDescent="0.25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 x14ac:dyDescent="0.25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 x14ac:dyDescent="0.25">
      <c r="K8" s="43"/>
      <c r="L8" s="43"/>
    </row>
    <row r="9" spans="2:12" x14ac:dyDescent="0.25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 x14ac:dyDescent="0.25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 x14ac:dyDescent="0.25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 x14ac:dyDescent="0.25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M33"/>
  <sheetViews>
    <sheetView workbookViewId="0">
      <selection activeCell="D21" sqref="D21"/>
    </sheetView>
  </sheetViews>
  <sheetFormatPr baseColWidth="10" defaultRowHeight="15" x14ac:dyDescent="0.25"/>
  <cols>
    <col min="2" max="2" width="23.85546875" customWidth="1"/>
  </cols>
  <sheetData>
    <row r="2" spans="2:13" ht="23.25" customHeight="1" x14ac:dyDescent="0.25">
      <c r="B2" s="220"/>
      <c r="C2" s="220"/>
      <c r="D2" s="220"/>
      <c r="E2" s="220"/>
      <c r="F2" s="221" t="s">
        <v>34</v>
      </c>
      <c r="G2" s="221"/>
      <c r="H2" s="221"/>
      <c r="I2" s="221"/>
      <c r="J2" s="222" t="s">
        <v>35</v>
      </c>
      <c r="K2" s="222"/>
      <c r="L2" s="223" t="s">
        <v>36</v>
      </c>
      <c r="M2" s="223"/>
    </row>
    <row r="3" spans="2:13" x14ac:dyDescent="0.25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 x14ac:dyDescent="0.25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 x14ac:dyDescent="0.25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 x14ac:dyDescent="0.25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 x14ac:dyDescent="0.25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 x14ac:dyDescent="0.25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 x14ac:dyDescent="0.25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 x14ac:dyDescent="0.25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 x14ac:dyDescent="0.25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 x14ac:dyDescent="0.25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 x14ac:dyDescent="0.25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 x14ac:dyDescent="0.25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 x14ac:dyDescent="0.25">
      <c r="B15" s="224" t="s">
        <v>33</v>
      </c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</row>
    <row r="16" spans="2:13" ht="42.75" customHeight="1" x14ac:dyDescent="0.25"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</row>
    <row r="17" spans="2:9" x14ac:dyDescent="0.25">
      <c r="B17" s="114" t="s">
        <v>46</v>
      </c>
      <c r="C17" s="113"/>
      <c r="D17" s="113"/>
    </row>
    <row r="18" spans="2:9" x14ac:dyDescent="0.25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 x14ac:dyDescent="0.25">
      <c r="B19" s="123" t="s">
        <v>53</v>
      </c>
    </row>
    <row r="20" spans="2:9" x14ac:dyDescent="0.25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 x14ac:dyDescent="0.25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 t="shared" ref="G21" si="0">(G20/F20)^(1/(G18-F18))-1</f>
        <v>2.2785301836105942E-2</v>
      </c>
    </row>
    <row r="22" spans="2:9" x14ac:dyDescent="0.25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 x14ac:dyDescent="0.25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 x14ac:dyDescent="0.25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 x14ac:dyDescent="0.25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 x14ac:dyDescent="0.25">
      <c r="B27" s="123" t="s">
        <v>52</v>
      </c>
    </row>
    <row r="28" spans="2:9" x14ac:dyDescent="0.25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 x14ac:dyDescent="0.25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 x14ac:dyDescent="0.25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 x14ac:dyDescent="0.25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 x14ac:dyDescent="0.25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 x14ac:dyDescent="0.25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RowHeight="15" x14ac:dyDescent="0.2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 x14ac:dyDescent="0.25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 x14ac:dyDescent="0.25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 x14ac:dyDescent="0.25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 x14ac:dyDescent="0.25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 x14ac:dyDescent="0.25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 x14ac:dyDescent="0.25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 x14ac:dyDescent="0.25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 x14ac:dyDescent="0.25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 x14ac:dyDescent="0.3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 x14ac:dyDescent="0.25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 x14ac:dyDescent="0.25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 x14ac:dyDescent="0.25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 x14ac:dyDescent="0.25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 x14ac:dyDescent="0.25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 x14ac:dyDescent="0.25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 x14ac:dyDescent="0.25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 x14ac:dyDescent="0.3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 x14ac:dyDescent="0.3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 x14ac:dyDescent="0.25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 x14ac:dyDescent="0.25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 x14ac:dyDescent="0.25">
      <c r="A25" s="12" t="s">
        <v>28</v>
      </c>
      <c r="B25" s="178">
        <f>B4</f>
        <v>15369163.176483501</v>
      </c>
      <c r="C25" s="178">
        <f t="shared" ref="C25:D25" si="331">C4</f>
        <v>15816660.338261301</v>
      </c>
      <c r="D25" s="178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41106583.800539814</v>
      </c>
      <c r="AM25" s="7">
        <f t="shared" si="332"/>
        <v>42180619.483147264</v>
      </c>
      <c r="AN25" s="7">
        <f t="shared" si="332"/>
        <v>43285195.91704303</v>
      </c>
      <c r="AO25" s="7">
        <f t="shared" si="332"/>
        <v>44424406.707017556</v>
      </c>
      <c r="AP25" s="72">
        <f>AO25*(1+AP24)</f>
        <v>45593600.062543631</v>
      </c>
      <c r="AQ25" s="72">
        <f t="shared" si="332"/>
        <v>46793565.086257011</v>
      </c>
      <c r="AR25" s="72">
        <f t="shared" si="332"/>
        <v>48025111.648961835</v>
      </c>
      <c r="AS25" s="72">
        <f t="shared" si="332"/>
        <v>49289070.936222143</v>
      </c>
      <c r="AT25" s="72">
        <f t="shared" si="332"/>
        <v>50586296.009339012</v>
      </c>
      <c r="AU25" s="72">
        <f>AT25*(1+AU23)</f>
        <v>51901539.705581829</v>
      </c>
      <c r="AV25" s="72">
        <f t="shared" ref="AV25" si="333">AU25*(1+AV23)</f>
        <v>53250979.73792696</v>
      </c>
      <c r="AW25" s="72">
        <f t="shared" ref="AW25" si="334">AV25*(1+AW23)</f>
        <v>54635505.211113065</v>
      </c>
      <c r="AX25" s="72">
        <f t="shared" ref="AX25" si="335">AW25*(1+AX23)</f>
        <v>56056028.346602008</v>
      </c>
      <c r="AY25" s="72">
        <f t="shared" ref="AY25" si="336">AX25*(1+AY23)</f>
        <v>57513485.083613664</v>
      </c>
      <c r="AZ25" s="72">
        <f t="shared" ref="AZ25" si="337">AY25*(1+AZ23)</f>
        <v>59008835.695787624</v>
      </c>
      <c r="BA25" s="72">
        <f t="shared" ref="BA25" si="338">AZ25*(1+BA23)</f>
        <v>60543065.423878103</v>
      </c>
      <c r="BB25" s="72">
        <f t="shared" ref="BB25" si="339">BA25*(1+BB23)</f>
        <v>62117185.124898933</v>
      </c>
      <c r="BC25" s="72">
        <f t="shared" ref="BC25" si="340">BB25*(1+BC23)</f>
        <v>63732231.938146308</v>
      </c>
      <c r="BD25" s="72">
        <f t="shared" ref="BD25" si="341">BC25*(1+BD23)</f>
        <v>65389269.968538113</v>
      </c>
      <c r="BE25" s="72">
        <f t="shared" ref="BE25" si="342">BD25*(1+BE23)</f>
        <v>67089390.987720102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 x14ac:dyDescent="0.25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278478.58361717494</v>
      </c>
      <c r="AM26" s="7">
        <f t="shared" ref="AM26" si="457">AM25*1000000/AM3</f>
        <v>285300.02447299368</v>
      </c>
      <c r="AN26" s="7">
        <f t="shared" ref="AN26:AO26" si="458">AN25*1000000/AN3</f>
        <v>292376.89326551044</v>
      </c>
      <c r="AO26" s="7">
        <f t="shared" si="458"/>
        <v>299740.42508353107</v>
      </c>
      <c r="AP26" s="72">
        <f t="shared" ref="AP26" si="459">AP25*1000000/AP3</f>
        <v>305500.38830749562</v>
      </c>
      <c r="AQ26" s="72">
        <f t="shared" ref="AQ26" si="460">AQ25*1000000/AQ3</f>
        <v>311371.03789060633</v>
      </c>
      <c r="AR26" s="72">
        <f t="shared" ref="AR26:AS26" si="461">AR25*1000000/AR3</f>
        <v>317354.50083778059</v>
      </c>
      <c r="AS26" s="72">
        <f t="shared" si="461"/>
        <v>323452.9450275352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157190425.89280874</v>
      </c>
      <c r="AW26" s="72">
        <f t="shared" si="463"/>
        <v>157638017.74381602</v>
      </c>
      <c r="AX26" s="72">
        <f t="shared" si="463"/>
        <v>158086884.09016198</v>
      </c>
      <c r="AY26" s="72">
        <f t="shared" si="463"/>
        <v>158537028.56090817</v>
      </c>
      <c r="AZ26" s="72">
        <f t="shared" si="463"/>
        <v>158988454.7954497</v>
      </c>
      <c r="BA26" s="72">
        <f t="shared" si="463"/>
        <v>159441166.44354466</v>
      </c>
      <c r="BB26" s="72">
        <f t="shared" si="463"/>
        <v>159895167.16534361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 x14ac:dyDescent="0.25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2.4244194711099176E-2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6.9683053100322301E-3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2.8474498269537296E-3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 x14ac:dyDescent="0.25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 x14ac:dyDescent="0.25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2.613086587018798E-2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2.6000000000000245E-2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2.6000000000000023E-2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 x14ac:dyDescent="0.25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2.0816681711721685E-16</v>
      </c>
      <c r="G30" s="20">
        <f t="shared" si="616"/>
        <v>-1.6306400674181987E-16</v>
      </c>
      <c r="H30" s="20">
        <f t="shared" si="616"/>
        <v>-7.2858385991025898E-17</v>
      </c>
      <c r="I30" s="20">
        <f t="shared" si="616"/>
        <v>-1.0755285551056204E-16</v>
      </c>
      <c r="J30" s="20">
        <f t="shared" si="616"/>
        <v>4.5102810375396984E-17</v>
      </c>
      <c r="K30" s="20">
        <f t="shared" si="616"/>
        <v>-2.0469737016526324E-16</v>
      </c>
      <c r="L30" s="20">
        <f t="shared" si="616"/>
        <v>-3.6082248300317588E-16</v>
      </c>
      <c r="M30" s="20">
        <f t="shared" si="616"/>
        <v>4.891920202254596E-16</v>
      </c>
      <c r="N30" s="20">
        <f t="shared" si="616"/>
        <v>-2.8796409701214998E-16</v>
      </c>
      <c r="O30" s="20">
        <f t="shared" si="616"/>
        <v>0</v>
      </c>
      <c r="P30" s="20">
        <f t="shared" si="616"/>
        <v>-2.6367796834847468E-16</v>
      </c>
      <c r="Q30" s="20">
        <f t="shared" si="616"/>
        <v>-1.7694179454963432E-16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7.2858385991025898E-17</v>
      </c>
      <c r="U30" s="20">
        <f t="shared" si="616"/>
        <v>-1.6653345369377348E-16</v>
      </c>
      <c r="V30" s="20">
        <f t="shared" si="616"/>
        <v>-2.2204460492503131E-16</v>
      </c>
      <c r="W30" s="20">
        <f t="shared" si="616"/>
        <v>2.4286128663675299E-16</v>
      </c>
      <c r="X30" s="20">
        <f t="shared" si="616"/>
        <v>0</v>
      </c>
      <c r="Y30" s="20">
        <f t="shared" si="616"/>
        <v>-7.2858385991025898E-17</v>
      </c>
      <c r="Z30" s="20">
        <f t="shared" si="616"/>
        <v>-5.5511151231257827E-17</v>
      </c>
      <c r="AA30" s="20">
        <f t="shared" si="616"/>
        <v>3.8163916471489756E-17</v>
      </c>
      <c r="AB30" s="20">
        <f t="shared" si="616"/>
        <v>4.163336342344337E-17</v>
      </c>
      <c r="AC30" s="20">
        <f t="shared" si="616"/>
        <v>-2.9837243786801082E-16</v>
      </c>
      <c r="AD30" s="20">
        <f t="shared" si="616"/>
        <v>-8.3266726846886741E-17</v>
      </c>
      <c r="AE30" s="20">
        <f t="shared" si="616"/>
        <v>0</v>
      </c>
      <c r="AF30" s="20">
        <f t="shared" si="616"/>
        <v>1.0408340855860843E-16</v>
      </c>
      <c r="AG30" s="20">
        <f t="shared" si="616"/>
        <v>1.9775847626135601E-16</v>
      </c>
      <c r="AH30" s="20">
        <f t="shared" si="616"/>
        <v>2.0122792321330962E-16</v>
      </c>
      <c r="AI30" s="20">
        <f t="shared" si="616"/>
        <v>0</v>
      </c>
      <c r="AJ30" s="20">
        <f t="shared" si="616"/>
        <v>-2.3592239273284576E-16</v>
      </c>
      <c r="AK30" s="20">
        <f t="shared" si="616"/>
        <v>2.2204460492503131E-16</v>
      </c>
      <c r="AL30" s="20">
        <f t="shared" si="616"/>
        <v>9.0205620750793969E-17</v>
      </c>
      <c r="AM30" s="20">
        <f t="shared" si="616"/>
        <v>1.7347234759768071E-16</v>
      </c>
      <c r="AN30" s="20">
        <f t="shared" si="616"/>
        <v>-1.8735013540549517E-16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 x14ac:dyDescent="0.3">
      <c r="A32" s="35" t="s">
        <v>19</v>
      </c>
    </row>
    <row r="33" spans="1:96" s="21" customFormat="1" ht="15.75" thickTop="1" x14ac:dyDescent="0.25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 x14ac:dyDescent="0.25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 x14ac:dyDescent="0.25">
      <c r="A35" t="s">
        <v>89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 x14ac:dyDescent="0.25">
      <c r="A36" t="s">
        <v>90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 x14ac:dyDescent="0.25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 x14ac:dyDescent="0.25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 x14ac:dyDescent="0.25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 x14ac:dyDescent="0.25">
      <c r="B41" s="16"/>
      <c r="C41" s="16"/>
    </row>
    <row r="42" spans="1:96" x14ac:dyDescent="0.25">
      <c r="B42" s="12"/>
      <c r="C42" s="12"/>
      <c r="AN42" t="s">
        <v>20</v>
      </c>
    </row>
    <row r="43" spans="1:96" x14ac:dyDescent="0.25">
      <c r="B43" s="15"/>
      <c r="C43" s="15"/>
    </row>
    <row r="59" spans="1:46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 x14ac:dyDescent="0.25">
      <c r="A60" s="40" t="s">
        <v>22</v>
      </c>
    </row>
    <row r="61" spans="1:46" s="12" customFormat="1" x14ac:dyDescent="0.25">
      <c r="A61" s="34"/>
    </row>
    <row r="62" spans="1:46" s="12" customFormat="1" x14ac:dyDescent="0.25"/>
    <row r="63" spans="1:46" ht="30" x14ac:dyDescent="0.25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 x14ac:dyDescent="0.25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 x14ac:dyDescent="0.25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 x14ac:dyDescent="0.25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 x14ac:dyDescent="0.25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.25" x14ac:dyDescent="0.35">
      <c r="B74" s="61">
        <v>15369163.176483501</v>
      </c>
      <c r="C74" s="61"/>
      <c r="D74" s="61"/>
      <c r="E74" s="62"/>
      <c r="F74" s="61"/>
      <c r="G74" s="61"/>
      <c r="H74" s="61"/>
    </row>
    <row r="75" spans="1:46" x14ac:dyDescent="0.25">
      <c r="B75" s="12">
        <v>15816660.338261301</v>
      </c>
      <c r="C75" s="12"/>
      <c r="D75" s="12"/>
      <c r="E75" s="60"/>
      <c r="F75" s="12"/>
      <c r="G75" s="12"/>
      <c r="H75" s="12"/>
    </row>
    <row r="76" spans="1:46" x14ac:dyDescent="0.25">
      <c r="B76" s="12">
        <v>16277187.08</v>
      </c>
      <c r="C76" s="12"/>
      <c r="D76" s="12"/>
      <c r="E76" s="60"/>
      <c r="F76" s="12"/>
      <c r="G76" s="12"/>
      <c r="H76" s="12"/>
    </row>
    <row r="77" spans="1:46" x14ac:dyDescent="0.25">
      <c r="B77" s="12"/>
      <c r="C77" s="12"/>
      <c r="D77" s="12"/>
      <c r="E77" s="60"/>
      <c r="F77" s="12"/>
      <c r="G77" s="12"/>
      <c r="H77" s="12"/>
    </row>
    <row r="80" spans="1:46" x14ac:dyDescent="0.25">
      <c r="B80">
        <f>2.911656/100</f>
        <v>2.911656E-2</v>
      </c>
    </row>
    <row r="81" spans="2:2" x14ac:dyDescent="0.25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RowHeight="15" x14ac:dyDescent="0.2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 x14ac:dyDescent="0.25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 x14ac:dyDescent="0.25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 x14ac:dyDescent="0.25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 x14ac:dyDescent="0.25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 x14ac:dyDescent="0.25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 x14ac:dyDescent="0.25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 x14ac:dyDescent="0.25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 x14ac:dyDescent="0.25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 x14ac:dyDescent="0.25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 x14ac:dyDescent="0.25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 x14ac:dyDescent="0.25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 x14ac:dyDescent="0.25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 x14ac:dyDescent="0.25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 x14ac:dyDescent="0.25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 x14ac:dyDescent="0.25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 x14ac:dyDescent="0.25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 x14ac:dyDescent="0.25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 x14ac:dyDescent="0.25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 x14ac:dyDescent="0.25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 x14ac:dyDescent="0.25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 x14ac:dyDescent="0.25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 x14ac:dyDescent="0.25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 x14ac:dyDescent="0.25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 x14ac:dyDescent="0.25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 x14ac:dyDescent="0.25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 x14ac:dyDescent="0.25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 x14ac:dyDescent="0.25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 x14ac:dyDescent="0.25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 x14ac:dyDescent="0.25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 x14ac:dyDescent="0.25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 x14ac:dyDescent="0.25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 x14ac:dyDescent="0.25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 x14ac:dyDescent="0.25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 x14ac:dyDescent="0.25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 x14ac:dyDescent="0.25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 x14ac:dyDescent="0.25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 x14ac:dyDescent="0.25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 x14ac:dyDescent="0.25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 x14ac:dyDescent="0.25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2.6186823413939707E-2</v>
      </c>
      <c r="R40" s="12"/>
      <c r="S40">
        <v>2.6186823413939707E-2</v>
      </c>
    </row>
    <row r="41" spans="1:19" x14ac:dyDescent="0.25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 x14ac:dyDescent="0.25">
      <c r="Q42" s="12"/>
      <c r="R42" s="12"/>
    </row>
    <row r="44" spans="1:19" x14ac:dyDescent="0.25">
      <c r="H44"/>
      <c r="J44" s="12"/>
      <c r="K44" s="60"/>
    </row>
    <row r="46" spans="1:19" x14ac:dyDescent="0.25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 x14ac:dyDescent="0.35">
      <c r="A1" s="159" t="s">
        <v>116</v>
      </c>
    </row>
    <row r="2" spans="1:35" ht="30" customHeight="1" x14ac:dyDescent="0.25">
      <c r="B2" s="237" t="s">
        <v>84</v>
      </c>
      <c r="C2" s="237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25" t="s">
        <v>70</v>
      </c>
      <c r="AF4" s="225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25" t="s">
        <v>71</v>
      </c>
      <c r="AF5" s="225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25" t="s">
        <v>72</v>
      </c>
      <c r="AF6" s="225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25" t="s">
        <v>58</v>
      </c>
      <c r="AF7" s="225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25" t="s">
        <v>73</v>
      </c>
      <c r="AF8" s="225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AE9" s="225" t="s">
        <v>74</v>
      </c>
      <c r="AF9" s="225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4" t="s">
        <v>75</v>
      </c>
      <c r="AF10" s="244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38" t="s">
        <v>96</v>
      </c>
      <c r="Z11" s="239"/>
      <c r="AA11" s="229" t="s">
        <v>97</v>
      </c>
      <c r="AB11" s="229"/>
      <c r="AC11" s="230"/>
      <c r="AE11" s="225" t="s">
        <v>76</v>
      </c>
      <c r="AF11" s="225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0"/>
      <c r="Z12" s="241"/>
      <c r="AA12" s="232"/>
      <c r="AB12" s="232"/>
      <c r="AC12" s="233"/>
      <c r="AE12" s="225" t="s">
        <v>77</v>
      </c>
      <c r="AF12" s="225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0"/>
      <c r="Z13" s="241"/>
      <c r="AA13" s="232"/>
      <c r="AB13" s="232"/>
      <c r="AC13" s="233"/>
      <c r="AE13" s="225" t="s">
        <v>78</v>
      </c>
      <c r="AF13" s="225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0"/>
      <c r="Z14" s="241"/>
      <c r="AA14" s="232"/>
      <c r="AB14" s="232"/>
      <c r="AC14" s="233"/>
      <c r="AE14" s="225" t="s">
        <v>79</v>
      </c>
      <c r="AF14" s="225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0"/>
      <c r="Z15" s="241"/>
      <c r="AA15" s="232"/>
      <c r="AB15" s="232"/>
      <c r="AC15" s="233"/>
      <c r="AE15" s="225" t="s">
        <v>80</v>
      </c>
      <c r="AF15" s="225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40"/>
      <c r="Z16" s="241"/>
      <c r="AA16" s="232"/>
      <c r="AB16" s="232"/>
      <c r="AC16" s="233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0"/>
      <c r="Z17" s="241"/>
      <c r="AA17" s="232"/>
      <c r="AB17" s="232"/>
      <c r="AC17" s="233"/>
      <c r="AG17" s="136"/>
      <c r="AH17" s="137"/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42"/>
      <c r="Z18" s="243"/>
      <c r="AA18" s="235"/>
      <c r="AB18" s="235"/>
      <c r="AC18" s="236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38" t="s">
        <v>99</v>
      </c>
      <c r="Z19" s="239"/>
      <c r="AA19" s="228" t="s">
        <v>100</v>
      </c>
      <c r="AB19" s="229"/>
      <c r="AC19" s="230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40"/>
      <c r="Z20" s="241"/>
      <c r="AA20" s="231"/>
      <c r="AB20" s="232"/>
      <c r="AC20" s="233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40"/>
      <c r="Z21" s="241"/>
      <c r="AA21" s="231"/>
      <c r="AB21" s="232"/>
      <c r="AC21" s="233"/>
      <c r="AD21" s="152"/>
      <c r="AE21" s="227" t="s">
        <v>103</v>
      </c>
      <c r="AF21" s="227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40"/>
      <c r="Z22" s="241"/>
      <c r="AA22" s="231"/>
      <c r="AB22" s="232"/>
      <c r="AC22" s="233"/>
      <c r="AD22" s="152"/>
      <c r="AE22" s="227" t="s">
        <v>104</v>
      </c>
      <c r="AF22" s="227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40"/>
      <c r="Z23" s="241"/>
      <c r="AA23" s="231"/>
      <c r="AB23" s="232"/>
      <c r="AC23" s="233"/>
      <c r="AD23" s="152"/>
      <c r="AE23" s="227" t="s">
        <v>79</v>
      </c>
      <c r="AF23" s="227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40"/>
      <c r="Z24" s="241"/>
      <c r="AA24" s="231"/>
      <c r="AB24" s="232"/>
      <c r="AC24" s="233"/>
      <c r="AD24" s="152"/>
      <c r="AE24" s="227" t="s">
        <v>105</v>
      </c>
      <c r="AF24" s="227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40"/>
      <c r="Z25" s="241"/>
      <c r="AA25" s="231"/>
      <c r="AB25" s="232"/>
      <c r="AC25" s="233"/>
      <c r="AD25" s="152"/>
      <c r="AE25" s="227" t="s">
        <v>106</v>
      </c>
      <c r="AF25" s="227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42"/>
      <c r="Z26" s="243"/>
      <c r="AA26" s="234"/>
      <c r="AB26" s="235"/>
      <c r="AC26" s="236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0.26991259094041131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0.26979457708506432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0.73008740905958869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0.73020542291493573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 t="shared" si="14"/>
        <v>29.877616225201383</v>
      </c>
      <c r="E38" s="146">
        <f>D38*($C4/$B4)^(1/($C$3-$B$3))</f>
        <v>30.847079627417141</v>
      </c>
      <c r="F38" s="146">
        <f t="shared" si="14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5">H38*($E4/$C4)^(1/($E$3-$C$3))</f>
        <v>32.945655251567977</v>
      </c>
      <c r="J38" s="146">
        <f t="shared" ref="J38:N49" si="16">I38*($F4/$E4)^(1/($F$3-$E$3))</f>
        <v>33.465206240756949</v>
      </c>
      <c r="K38" s="146">
        <f t="shared" si="16"/>
        <v>33.992950517598153</v>
      </c>
      <c r="L38" s="146">
        <f t="shared" si="16"/>
        <v>34.529017289741937</v>
      </c>
      <c r="M38" s="146">
        <f t="shared" si="16"/>
        <v>35.073537802435482</v>
      </c>
      <c r="N38" s="146">
        <f t="shared" si="16"/>
        <v>35.626645370655574</v>
      </c>
      <c r="O38" s="146">
        <f t="shared" ref="O38:S49" si="17">N38*($G4/$F4)^(1/($G$3-$F$3))</f>
        <v>36.476522760540774</v>
      </c>
      <c r="P38" s="146">
        <f t="shared" si="17"/>
        <v>37.34667406536586</v>
      </c>
      <c r="Q38" s="146">
        <f t="shared" si="17"/>
        <v>38.237582921514012</v>
      </c>
      <c r="R38" s="146">
        <f t="shared" si="17"/>
        <v>39.149744502565426</v>
      </c>
      <c r="S38" s="146">
        <f t="shared" si="17"/>
        <v>40.083665794518389</v>
      </c>
      <c r="T38" s="146">
        <f t="shared" ref="T38:AC38" si="18">S38*($H4/$G4)^(1/($H$3-$G$3))</f>
        <v>40.083665788844733</v>
      </c>
      <c r="U38" s="146">
        <f t="shared" si="18"/>
        <v>40.083665783171078</v>
      </c>
      <c r="V38" s="146">
        <f t="shared" si="18"/>
        <v>40.083665777497423</v>
      </c>
      <c r="W38" s="146">
        <f t="shared" si="18"/>
        <v>40.083665771823767</v>
      </c>
      <c r="X38" s="146">
        <f t="shared" si="18"/>
        <v>40.083665766150112</v>
      </c>
      <c r="Y38" s="146">
        <f t="shared" si="18"/>
        <v>40.083665760476457</v>
      </c>
      <c r="Z38" s="146">
        <f t="shared" si="18"/>
        <v>40.083665754802801</v>
      </c>
      <c r="AA38" s="146">
        <f t="shared" si="18"/>
        <v>40.083665749129146</v>
      </c>
      <c r="AB38" s="146">
        <f t="shared" si="18"/>
        <v>40.083665743455491</v>
      </c>
      <c r="AC38" s="146">
        <f t="shared" si="18"/>
        <v>40.083665737781836</v>
      </c>
      <c r="AD38" s="146">
        <f t="shared" ref="AD38:AM38" si="19">AC38*($I4/$H4)^(1/($I$3-$H$3))</f>
        <v>40.083665733238959</v>
      </c>
      <c r="AE38" s="146">
        <f t="shared" si="19"/>
        <v>40.083665728696083</v>
      </c>
      <c r="AF38" s="146">
        <f t="shared" si="19"/>
        <v>40.083665724153207</v>
      </c>
      <c r="AG38" s="146">
        <f t="shared" si="19"/>
        <v>40.08366571961033</v>
      </c>
      <c r="AH38" s="146">
        <f t="shared" si="19"/>
        <v>40.083665715067454</v>
      </c>
      <c r="AI38" s="146">
        <f t="shared" si="19"/>
        <v>40.083665710524578</v>
      </c>
      <c r="AJ38" s="146">
        <f t="shared" si="19"/>
        <v>40.083665705981701</v>
      </c>
      <c r="AK38" s="146">
        <f t="shared" si="19"/>
        <v>40.083665701438825</v>
      </c>
      <c r="AL38" s="146">
        <f t="shared" si="19"/>
        <v>40.083665696895949</v>
      </c>
      <c r="AM38" s="146">
        <f t="shared" si="19"/>
        <v>40.083665692353073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si="15"/>
        <v>14.371395343437744</v>
      </c>
      <c r="H39" s="146">
        <f t="shared" si="15"/>
        <v>19.447928824612443</v>
      </c>
      <c r="I39" s="146">
        <f t="shared" si="15"/>
        <v>26.317690560220722</v>
      </c>
      <c r="J39" s="146">
        <f t="shared" si="16"/>
        <v>28.022893919371366</v>
      </c>
      <c r="K39" s="146">
        <f t="shared" si="16"/>
        <v>29.838582599770284</v>
      </c>
      <c r="L39" s="146">
        <f t="shared" si="16"/>
        <v>31.77191528202048</v>
      </c>
      <c r="M39" s="146">
        <f t="shared" si="16"/>
        <v>33.830514479453122</v>
      </c>
      <c r="N39" s="146">
        <f t="shared" si="16"/>
        <v>36.022496591263241</v>
      </c>
      <c r="O39" s="146">
        <f t="shared" si="17"/>
        <v>39.680831772297864</v>
      </c>
      <c r="P39" s="146">
        <f t="shared" si="17"/>
        <v>43.71069634644072</v>
      </c>
      <c r="Q39" s="146">
        <f t="shared" si="17"/>
        <v>48.149821708742486</v>
      </c>
      <c r="R39" s="146">
        <f t="shared" si="17"/>
        <v>53.039771139964294</v>
      </c>
      <c r="S39" s="146">
        <f t="shared" si="17"/>
        <v>58.426328961234717</v>
      </c>
      <c r="T39" s="146">
        <f t="shared" ref="T39:AC39" si="20">S39*($H5/$G5)^(1/($H$3-$G$3))</f>
        <v>61.428378677971523</v>
      </c>
      <c r="U39" s="146">
        <f t="shared" si="20"/>
        <v>64.584679100888053</v>
      </c>
      <c r="V39" s="146">
        <f t="shared" si="20"/>
        <v>67.903155908304797</v>
      </c>
      <c r="W39" s="146">
        <f t="shared" si="20"/>
        <v>71.392142014128993</v>
      </c>
      <c r="X39" s="146">
        <f t="shared" si="20"/>
        <v>75.060398492350487</v>
      </c>
      <c r="Y39" s="146">
        <f t="shared" si="20"/>
        <v>78.917136576675787</v>
      </c>
      <c r="Z39" s="146">
        <f t="shared" si="20"/>
        <v>82.972040790542763</v>
      </c>
      <c r="AA39" s="146">
        <f t="shared" si="20"/>
        <v>87.235293265597107</v>
      </c>
      <c r="AB39" s="146">
        <f t="shared" si="20"/>
        <v>91.717599309695743</v>
      </c>
      <c r="AC39" s="146">
        <f t="shared" si="20"/>
        <v>96.430214288640215</v>
      </c>
      <c r="AD39" s="146">
        <f t="shared" ref="AD39:AM39" si="21">AC39*($I5/$H5)^(1/($I$3-$H$3))</f>
        <v>97.72156124062812</v>
      </c>
      <c r="AE39" s="146">
        <f t="shared" si="21"/>
        <v>99.030201288589211</v>
      </c>
      <c r="AF39" s="146">
        <f t="shared" si="21"/>
        <v>100.35636601332978</v>
      </c>
      <c r="AG39" s="146">
        <f t="shared" si="21"/>
        <v>101.70029009687464</v>
      </c>
      <c r="AH39" s="146">
        <f t="shared" si="21"/>
        <v>103.06221136399719</v>
      </c>
      <c r="AI39" s="146">
        <f t="shared" si="21"/>
        <v>104.44237082430557</v>
      </c>
      <c r="AJ39" s="146">
        <f t="shared" si="21"/>
        <v>105.8410127148924</v>
      </c>
      <c r="AK39" s="146">
        <f t="shared" si="21"/>
        <v>107.25838454355576</v>
      </c>
      <c r="AL39" s="146">
        <f t="shared" si="21"/>
        <v>108.69473713259885</v>
      </c>
      <c r="AM39" s="146">
        <f t="shared" si="21"/>
        <v>110.15032466321624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5"/>
        <v>6.2626537889986009</v>
      </c>
      <c r="H40" s="146">
        <f t="shared" si="15"/>
        <v>6.4924404040487564</v>
      </c>
      <c r="I40" s="146">
        <f t="shared" si="15"/>
        <v>6.7306582513265285</v>
      </c>
      <c r="J40" s="146">
        <f t="shared" si="16"/>
        <v>7.8657564676336573</v>
      </c>
      <c r="K40" s="146">
        <f t="shared" si="16"/>
        <v>9.192284394461252</v>
      </c>
      <c r="L40" s="146">
        <f t="shared" si="16"/>
        <v>10.742525876100048</v>
      </c>
      <c r="M40" s="146">
        <f t="shared" si="16"/>
        <v>12.554209296245633</v>
      </c>
      <c r="N40" s="146">
        <f t="shared" si="16"/>
        <v>14.671425777487455</v>
      </c>
      <c r="O40" s="146">
        <f t="shared" si="17"/>
        <v>14.671193776020505</v>
      </c>
      <c r="P40" s="146">
        <f t="shared" si="17"/>
        <v>14.67096177822223</v>
      </c>
      <c r="Q40" s="146">
        <f t="shared" si="17"/>
        <v>14.67072978409257</v>
      </c>
      <c r="R40" s="146">
        <f t="shared" si="17"/>
        <v>14.670497793631469</v>
      </c>
      <c r="S40" s="146">
        <f t="shared" si="17"/>
        <v>14.670265806838868</v>
      </c>
      <c r="T40" s="146">
        <f t="shared" ref="T40:AC40" si="22">S40*($H6/$G6)^(1/($H$3-$G$3))</f>
        <v>14.669243439850533</v>
      </c>
      <c r="U40" s="146">
        <f t="shared" si="22"/>
        <v>14.668221144110685</v>
      </c>
      <c r="V40" s="146">
        <f t="shared" si="22"/>
        <v>14.667198919614361</v>
      </c>
      <c r="W40" s="146">
        <f t="shared" si="22"/>
        <v>14.666176766356593</v>
      </c>
      <c r="X40" s="146">
        <f t="shared" si="22"/>
        <v>14.665154684332418</v>
      </c>
      <c r="Y40" s="146">
        <f t="shared" si="22"/>
        <v>14.664132673536873</v>
      </c>
      <c r="Z40" s="146">
        <f t="shared" si="22"/>
        <v>14.663110733964993</v>
      </c>
      <c r="AA40" s="146">
        <f t="shared" si="22"/>
        <v>14.662088865611814</v>
      </c>
      <c r="AB40" s="146">
        <f t="shared" si="22"/>
        <v>14.661067068472374</v>
      </c>
      <c r="AC40" s="146">
        <f t="shared" si="22"/>
        <v>14.660045342541709</v>
      </c>
      <c r="AD40" s="146">
        <f t="shared" ref="AD40:AM40" si="23">AC40*($I6/$H6)^(1/($I$3-$H$3))</f>
        <v>14.639363030249761</v>
      </c>
      <c r="AE40" s="146">
        <f t="shared" si="23"/>
        <v>14.618709896451586</v>
      </c>
      <c r="AF40" s="146">
        <f t="shared" si="23"/>
        <v>14.598085899982324</v>
      </c>
      <c r="AG40" s="146">
        <f t="shared" si="23"/>
        <v>14.57749099973519</v>
      </c>
      <c r="AH40" s="146">
        <f t="shared" si="23"/>
        <v>14.556925154661391</v>
      </c>
      <c r="AI40" s="146">
        <f t="shared" si="23"/>
        <v>14.536388323770046</v>
      </c>
      <c r="AJ40" s="146">
        <f t="shared" si="23"/>
        <v>14.515880466128106</v>
      </c>
      <c r="AK40" s="146">
        <f t="shared" si="23"/>
        <v>14.495401540860266</v>
      </c>
      <c r="AL40" s="146">
        <f t="shared" si="23"/>
        <v>14.474951507148893</v>
      </c>
      <c r="AM40" s="146">
        <f t="shared" si="23"/>
        <v>14.454530324233932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5"/>
        <v>1.0931289580801509</v>
      </c>
      <c r="H41" s="146">
        <f t="shared" si="15"/>
        <v>3.4736363924226641</v>
      </c>
      <c r="I41" s="146">
        <f t="shared" si="15"/>
        <v>11.038175960460121</v>
      </c>
      <c r="J41" s="146">
        <f t="shared" si="16"/>
        <v>13.310356359988683</v>
      </c>
      <c r="K41" s="146">
        <f t="shared" si="16"/>
        <v>16.050259305932112</v>
      </c>
      <c r="L41" s="146">
        <f t="shared" si="16"/>
        <v>19.354164292854392</v>
      </c>
      <c r="M41" s="146">
        <f t="shared" si="16"/>
        <v>23.338169703984491</v>
      </c>
      <c r="N41" s="146">
        <f t="shared" si="16"/>
        <v>28.142272478955508</v>
      </c>
      <c r="O41" s="146">
        <f t="shared" si="17"/>
        <v>29.36844837579131</v>
      </c>
      <c r="P41" s="146">
        <f t="shared" si="17"/>
        <v>30.64804950085292</v>
      </c>
      <c r="Q41" s="146">
        <f t="shared" si="17"/>
        <v>31.983403623768126</v>
      </c>
      <c r="R41" s="146">
        <f t="shared" si="17"/>
        <v>33.37693993650057</v>
      </c>
      <c r="S41" s="146">
        <f t="shared" si="17"/>
        <v>34.831193472382481</v>
      </c>
      <c r="T41" s="146">
        <f t="shared" ref="T41:AC41" si="24">S41*($H7/$G7)^(1/($H$3-$G$3))</f>
        <v>39.054121417851292</v>
      </c>
      <c r="U41" s="146">
        <f t="shared" si="24"/>
        <v>43.789036425915626</v>
      </c>
      <c r="V41" s="146">
        <f t="shared" si="24"/>
        <v>49.098011720568437</v>
      </c>
      <c r="W41" s="146">
        <f t="shared" si="24"/>
        <v>55.050646272873998</v>
      </c>
      <c r="X41" s="146">
        <f t="shared" si="24"/>
        <v>61.724977221256992</v>
      </c>
      <c r="Y41" s="146">
        <f t="shared" si="24"/>
        <v>69.208502913471605</v>
      </c>
      <c r="Z41" s="146">
        <f t="shared" si="24"/>
        <v>77.599329982004093</v>
      </c>
      <c r="AA41" s="146">
        <f t="shared" si="24"/>
        <v>87.007459490701237</v>
      </c>
      <c r="AB41" s="146">
        <f t="shared" si="24"/>
        <v>97.556229013596251</v>
      </c>
      <c r="AC41" s="146">
        <f t="shared" si="24"/>
        <v>109.38392955112514</v>
      </c>
      <c r="AD41" s="146">
        <f t="shared" ref="AD41:AM41" si="25">AC41*($I7/$H7)^(1/($I$3-$H$3))</f>
        <v>111.81394017768395</v>
      </c>
      <c r="AE41" s="146">
        <f t="shared" si="25"/>
        <v>114.29793452625221</v>
      </c>
      <c r="AF41" s="146">
        <f t="shared" si="25"/>
        <v>116.83711186822821</v>
      </c>
      <c r="AG41" s="146">
        <f t="shared" si="25"/>
        <v>119.43269811733563</v>
      </c>
      <c r="AH41" s="146">
        <f t="shared" si="25"/>
        <v>122.08594642149414</v>
      </c>
      <c r="AI41" s="146">
        <f t="shared" si="25"/>
        <v>124.79813776783867</v>
      </c>
      <c r="AJ41" s="146">
        <f t="shared" si="25"/>
        <v>127.57058160117944</v>
      </c>
      <c r="AK41" s="146">
        <f t="shared" si="25"/>
        <v>130.40461645620138</v>
      </c>
      <c r="AL41" s="146">
        <f t="shared" si="25"/>
        <v>133.3016106037081</v>
      </c>
      <c r="AM41" s="146">
        <f t="shared" si="25"/>
        <v>136.26296271122237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5"/>
        <v>8.4759530586511271</v>
      </c>
      <c r="H42" s="146">
        <f t="shared" si="15"/>
        <v>10.363788264924613</v>
      </c>
      <c r="I42" s="146">
        <f t="shared" si="15"/>
        <v>12.672097928923899</v>
      </c>
      <c r="J42" s="146">
        <f t="shared" si="16"/>
        <v>12.672097928923899</v>
      </c>
      <c r="K42" s="146">
        <f t="shared" si="16"/>
        <v>12.672097928923899</v>
      </c>
      <c r="L42" s="146">
        <f t="shared" si="16"/>
        <v>12.672097928923899</v>
      </c>
      <c r="M42" s="146">
        <f t="shared" si="16"/>
        <v>12.672097928923899</v>
      </c>
      <c r="N42" s="146">
        <f t="shared" si="16"/>
        <v>12.672097928923899</v>
      </c>
      <c r="O42" s="146">
        <f t="shared" si="17"/>
        <v>12.672029478582882</v>
      </c>
      <c r="P42" s="146">
        <f t="shared" si="17"/>
        <v>12.67196102861161</v>
      </c>
      <c r="Q42" s="146">
        <f t="shared" si="17"/>
        <v>12.671892579010082</v>
      </c>
      <c r="R42" s="146">
        <f t="shared" si="17"/>
        <v>12.671824129778296</v>
      </c>
      <c r="S42" s="146">
        <f t="shared" si="17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5"/>
        <v>2.003222528616194</v>
      </c>
      <c r="H43" s="146">
        <f t="shared" si="15"/>
        <v>2.1299896492332588</v>
      </c>
      <c r="I43" s="146">
        <f t="shared" si="15"/>
        <v>2.2647787956811949</v>
      </c>
      <c r="J43" s="146">
        <f t="shared" si="16"/>
        <v>2.2805515690402784</v>
      </c>
      <c r="K43" s="146">
        <f t="shared" si="16"/>
        <v>2.2964341899394003</v>
      </c>
      <c r="L43" s="146">
        <f t="shared" si="16"/>
        <v>2.3124274233982423</v>
      </c>
      <c r="M43" s="146">
        <f t="shared" si="16"/>
        <v>2.3285320397643714</v>
      </c>
      <c r="N43" s="146">
        <f t="shared" si="16"/>
        <v>2.3447488147503455</v>
      </c>
      <c r="O43" s="146">
        <f t="shared" si="17"/>
        <v>2.3321327257528748</v>
      </c>
      <c r="P43" s="146">
        <f t="shared" si="17"/>
        <v>2.3195845185261894</v>
      </c>
      <c r="Q43" s="146">
        <f t="shared" si="17"/>
        <v>2.3071038278275582</v>
      </c>
      <c r="R43" s="146">
        <f t="shared" si="17"/>
        <v>2.2946902903794641</v>
      </c>
      <c r="S43" s="146">
        <f t="shared" si="17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5"/>
        <v>1.3131999608070861</v>
      </c>
      <c r="H44" s="146">
        <f t="shared" si="15"/>
        <v>2.0384091454654061</v>
      </c>
      <c r="I44" s="146">
        <f t="shared" si="15"/>
        <v>3.1641120684798802</v>
      </c>
      <c r="J44" s="146">
        <f t="shared" si="16"/>
        <v>2.9925517914020823</v>
      </c>
      <c r="K44" s="146">
        <f t="shared" si="16"/>
        <v>2.8302936275345636</v>
      </c>
      <c r="L44" s="146">
        <f t="shared" si="16"/>
        <v>2.6768332100643839</v>
      </c>
      <c r="M44" s="146">
        <f t="shared" si="16"/>
        <v>2.5316935192852497</v>
      </c>
      <c r="N44" s="146">
        <f t="shared" si="16"/>
        <v>2.3944233998190607</v>
      </c>
      <c r="O44" s="146">
        <f t="shared" si="17"/>
        <v>2.3944233998190607</v>
      </c>
      <c r="P44" s="146">
        <f t="shared" si="17"/>
        <v>2.3944233998190607</v>
      </c>
      <c r="Q44" s="146">
        <f t="shared" si="17"/>
        <v>2.3944233998190607</v>
      </c>
      <c r="R44" s="146">
        <f t="shared" si="17"/>
        <v>2.3944233998190607</v>
      </c>
      <c r="S44" s="146">
        <f t="shared" si="17"/>
        <v>2.3944233998190607</v>
      </c>
      <c r="T44" s="146">
        <f t="shared" ref="T44:AC44" si="30">S44*($H10/$G10)^(1/($H$3-$G$3))</f>
        <v>2.222583733014416</v>
      </c>
      <c r="U44" s="146">
        <f t="shared" si="30"/>
        <v>2.0630764177436576</v>
      </c>
      <c r="V44" s="146">
        <f t="shared" si="30"/>
        <v>1.9150164028589134</v>
      </c>
      <c r="W44" s="146">
        <f t="shared" si="30"/>
        <v>1.7775821543389683</v>
      </c>
      <c r="X44" s="146">
        <f t="shared" si="30"/>
        <v>1.6500110968799686</v>
      </c>
      <c r="Y44" s="146">
        <f t="shared" si="30"/>
        <v>1.5315953826277415</v>
      </c>
      <c r="Z44" s="146">
        <f t="shared" si="30"/>
        <v>1.4216779635738801</v>
      </c>
      <c r="AA44" s="146">
        <f t="shared" si="30"/>
        <v>1.3196489458226743</v>
      </c>
      <c r="AB44" s="146">
        <f t="shared" si="30"/>
        <v>1.2249422054999708</v>
      </c>
      <c r="AC44" s="146">
        <f t="shared" si="30"/>
        <v>1.1370322475268038</v>
      </c>
      <c r="AD44" s="146">
        <f t="shared" ref="AD44:AM44" si="31">AC44*($I10/$H10)^(1/($I$3-$H$3))</f>
        <v>1.1039346472436689</v>
      </c>
      <c r="AE44" s="146">
        <f t="shared" si="31"/>
        <v>1.0718004771067633</v>
      </c>
      <c r="AF44" s="146">
        <f t="shared" si="31"/>
        <v>1.0406016928579316</v>
      </c>
      <c r="AG44" s="146">
        <f t="shared" si="31"/>
        <v>1.0103110665726349</v>
      </c>
      <c r="AH44" s="146">
        <f t="shared" si="31"/>
        <v>0.98090216289749044</v>
      </c>
      <c r="AI44" s="146">
        <f t="shared" si="31"/>
        <v>0.95234931597950689</v>
      </c>
      <c r="AJ44" s="146">
        <f t="shared" si="31"/>
        <v>0.92462760706688119</v>
      </c>
      <c r="AK44" s="146">
        <f t="shared" si="31"/>
        <v>0.89771284276180829</v>
      </c>
      <c r="AL44" s="146">
        <f t="shared" si="31"/>
        <v>0.87158153390632509</v>
      </c>
      <c r="AM44" s="146">
        <f t="shared" si="31"/>
        <v>0.84621087508276072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5"/>
        <v>11.101127378868874</v>
      </c>
      <c r="H45" s="146">
        <f t="shared" si="15"/>
        <v>11.323626672964451</v>
      </c>
      <c r="I45" s="146">
        <f t="shared" si="15"/>
        <v>11.550585508346554</v>
      </c>
      <c r="J45" s="146">
        <f t="shared" si="16"/>
        <v>11.550585508346554</v>
      </c>
      <c r="K45" s="146">
        <f t="shared" si="16"/>
        <v>11.550585508346554</v>
      </c>
      <c r="L45" s="146">
        <f t="shared" si="16"/>
        <v>11.550585508346554</v>
      </c>
      <c r="M45" s="146">
        <f t="shared" si="16"/>
        <v>11.550585508346554</v>
      </c>
      <c r="N45" s="146">
        <f t="shared" si="16"/>
        <v>11.550585508346554</v>
      </c>
      <c r="O45" s="146">
        <f t="shared" si="17"/>
        <v>11.550585508346554</v>
      </c>
      <c r="P45" s="146">
        <f t="shared" si="17"/>
        <v>11.550585508346554</v>
      </c>
      <c r="Q45" s="146">
        <f t="shared" si="17"/>
        <v>11.550585508346554</v>
      </c>
      <c r="R45" s="146">
        <f t="shared" si="17"/>
        <v>11.550585508346554</v>
      </c>
      <c r="S45" s="146">
        <f t="shared" si="17"/>
        <v>11.550585508346554</v>
      </c>
      <c r="T45" s="146">
        <f t="shared" ref="T45:AC45" si="32">S45*($H11/$G11)^(1/($H$3-$G$3))</f>
        <v>11.550585508346554</v>
      </c>
      <c r="U45" s="146">
        <f t="shared" si="32"/>
        <v>11.550585508346554</v>
      </c>
      <c r="V45" s="146">
        <f t="shared" si="32"/>
        <v>11.550585508346554</v>
      </c>
      <c r="W45" s="146">
        <f t="shared" si="32"/>
        <v>11.550585508346554</v>
      </c>
      <c r="X45" s="146">
        <f t="shared" si="32"/>
        <v>11.550585508346554</v>
      </c>
      <c r="Y45" s="146">
        <f t="shared" si="32"/>
        <v>11.550585508346554</v>
      </c>
      <c r="Z45" s="146">
        <f t="shared" si="32"/>
        <v>11.550585508346554</v>
      </c>
      <c r="AA45" s="146">
        <f t="shared" si="32"/>
        <v>11.550585508346554</v>
      </c>
      <c r="AB45" s="146">
        <f t="shared" si="32"/>
        <v>11.550585508346554</v>
      </c>
      <c r="AC45" s="146">
        <f t="shared" si="32"/>
        <v>11.550585508346554</v>
      </c>
      <c r="AD45" s="146">
        <f t="shared" ref="AD45:AM45" si="33">AC45*($I11/$H11)^(1/($I$3-$H$3))</f>
        <v>11.549509037076982</v>
      </c>
      <c r="AE45" s="146">
        <f t="shared" si="33"/>
        <v>11.548432666130497</v>
      </c>
      <c r="AF45" s="146">
        <f t="shared" si="33"/>
        <v>11.547356395497749</v>
      </c>
      <c r="AG45" s="146">
        <f t="shared" si="33"/>
        <v>11.546280225169388</v>
      </c>
      <c r="AH45" s="146">
        <f t="shared" si="33"/>
        <v>11.545204155136069</v>
      </c>
      <c r="AI45" s="146">
        <f t="shared" si="33"/>
        <v>11.544128185388443</v>
      </c>
      <c r="AJ45" s="146">
        <f t="shared" si="33"/>
        <v>11.543052315917164</v>
      </c>
      <c r="AK45" s="146">
        <f t="shared" si="33"/>
        <v>11.541976546712887</v>
      </c>
      <c r="AL45" s="146">
        <f t="shared" si="33"/>
        <v>11.540900877766266</v>
      </c>
      <c r="AM45" s="146">
        <f t="shared" si="33"/>
        <v>11.539825309067959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5"/>
        <v>28.53547438072032</v>
      </c>
      <c r="H46" s="146">
        <f t="shared" si="15"/>
        <v>23.340976269355775</v>
      </c>
      <c r="I46" s="146">
        <f t="shared" si="15"/>
        <v>19.092066455174066</v>
      </c>
      <c r="J46" s="146">
        <f t="shared" si="16"/>
        <v>22.009048313737857</v>
      </c>
      <c r="K46" s="146">
        <f t="shared" si="16"/>
        <v>25.371701319695141</v>
      </c>
      <c r="L46" s="146">
        <f t="shared" si="16"/>
        <v>29.248117350626821</v>
      </c>
      <c r="M46" s="146">
        <f t="shared" si="16"/>
        <v>33.716791703360492</v>
      </c>
      <c r="N46" s="146">
        <f t="shared" si="16"/>
        <v>38.86821258064446</v>
      </c>
      <c r="O46" s="146">
        <f t="shared" si="17"/>
        <v>37.232448669933717</v>
      </c>
      <c r="P46" s="146">
        <f t="shared" si="17"/>
        <v>35.665525680735172</v>
      </c>
      <c r="Q46" s="146">
        <f t="shared" si="17"/>
        <v>34.164546451396333</v>
      </c>
      <c r="R46" s="146">
        <f t="shared" si="17"/>
        <v>32.726735746953892</v>
      </c>
      <c r="S46" s="146">
        <f t="shared" si="17"/>
        <v>31.349435127864123</v>
      </c>
      <c r="T46" s="146">
        <f t="shared" ref="T46:AC46" si="34">S46*($H12/$G12)^(1/($H$3-$G$3))</f>
        <v>30.506027057555617</v>
      </c>
      <c r="U46" s="146">
        <f t="shared" si="34"/>
        <v>29.685309577050731</v>
      </c>
      <c r="V46" s="146">
        <f t="shared" si="34"/>
        <v>28.886672231121725</v>
      </c>
      <c r="W46" s="146">
        <f t="shared" si="34"/>
        <v>28.109520987894697</v>
      </c>
      <c r="X46" s="146">
        <f t="shared" si="34"/>
        <v>27.353277797004644</v>
      </c>
      <c r="Y46" s="146">
        <f t="shared" si="34"/>
        <v>26.61738015963768</v>
      </c>
      <c r="Z46" s="146">
        <f t="shared" si="34"/>
        <v>25.9012807101406</v>
      </c>
      <c r="AA46" s="146">
        <f t="shared" si="34"/>
        <v>25.204446808886605</v>
      </c>
      <c r="AB46" s="146">
        <f t="shared" si="34"/>
        <v>24.526360146094326</v>
      </c>
      <c r="AC46" s="146">
        <f t="shared" si="34"/>
        <v>23.8665163563055</v>
      </c>
      <c r="AD46" s="146">
        <f t="shared" ref="AD46:AM46" si="35">AC46*($I12/$H12)^(1/($I$3-$H$3))</f>
        <v>16.879493929925662</v>
      </c>
      <c r="AE46" s="146">
        <f t="shared" si="35"/>
        <v>11.937951524924689</v>
      </c>
      <c r="AF46" s="146">
        <f t="shared" si="35"/>
        <v>8.4430663148488918</v>
      </c>
      <c r="AG46" s="146">
        <f t="shared" si="35"/>
        <v>5.9713233587942343</v>
      </c>
      <c r="AH46" s="146">
        <f t="shared" si="35"/>
        <v>4.2231934851171209</v>
      </c>
      <c r="AI46" s="146">
        <f t="shared" si="35"/>
        <v>2.9868359392175203</v>
      </c>
      <c r="AJ46" s="146">
        <f t="shared" si="35"/>
        <v>2.1124272329080838</v>
      </c>
      <c r="AK46" s="146">
        <f t="shared" si="35"/>
        <v>1.4940053304369749</v>
      </c>
      <c r="AL46" s="146">
        <f t="shared" si="35"/>
        <v>1.0566290249446031</v>
      </c>
      <c r="AM46" s="146">
        <f t="shared" si="35"/>
        <v>0.74729646113701131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5"/>
        <v>191.19004749696884</v>
      </c>
      <c r="H47" s="146">
        <f t="shared" si="15"/>
        <v>205.24910587607215</v>
      </c>
      <c r="I47" s="146">
        <f t="shared" si="15"/>
        <v>220.34198962995168</v>
      </c>
      <c r="J47" s="146">
        <f t="shared" si="16"/>
        <v>220.72962364758064</v>
      </c>
      <c r="K47" s="146">
        <f t="shared" si="16"/>
        <v>221.11793960573249</v>
      </c>
      <c r="L47" s="146">
        <f t="shared" si="16"/>
        <v>221.50693870410296</v>
      </c>
      <c r="M47" s="146">
        <f t="shared" si="16"/>
        <v>221.89662214449834</v>
      </c>
      <c r="N47" s="146">
        <f t="shared" si="16"/>
        <v>222.28699113083917</v>
      </c>
      <c r="O47" s="146">
        <f t="shared" si="17"/>
        <v>229.460074329496</v>
      </c>
      <c r="P47" s="146">
        <f t="shared" si="17"/>
        <v>236.86462911501042</v>
      </c>
      <c r="Q47" s="146">
        <f t="shared" si="17"/>
        <v>244.50812495260936</v>
      </c>
      <c r="R47" s="146">
        <f t="shared" si="17"/>
        <v>252.39827234319736</v>
      </c>
      <c r="S47" s="146">
        <f t="shared" si="17"/>
        <v>260.54303060144986</v>
      </c>
      <c r="T47" s="146">
        <f t="shared" ref="T47:AC47" si="36">S47*($H13/$G13)^(1/($H$3-$G$3))</f>
        <v>259.06759717067587</v>
      </c>
      <c r="U47" s="146">
        <f t="shared" si="36"/>
        <v>257.60051899624335</v>
      </c>
      <c r="V47" s="146">
        <f t="shared" si="36"/>
        <v>256.14174876303309</v>
      </c>
      <c r="W47" s="146">
        <f t="shared" si="36"/>
        <v>254.69123942386759</v>
      </c>
      <c r="X47" s="146">
        <f t="shared" si="36"/>
        <v>253.24894419799352</v>
      </c>
      <c r="Y47" s="146">
        <f t="shared" si="36"/>
        <v>251.81481656957308</v>
      </c>
      <c r="Z47" s="146">
        <f t="shared" si="36"/>
        <v>250.38881028618377</v>
      </c>
      <c r="AA47" s="146">
        <f t="shared" si="36"/>
        <v>248.97087935732668</v>
      </c>
      <c r="AB47" s="146">
        <f t="shared" si="36"/>
        <v>247.56097805294328</v>
      </c>
      <c r="AC47" s="146">
        <f t="shared" si="36"/>
        <v>246.15906090194051</v>
      </c>
      <c r="AD47" s="146">
        <f t="shared" ref="AD47:AM47" si="37">AC47*($I13/$H13)^(1/($I$3-$H$3))</f>
        <v>251.76836643724479</v>
      </c>
      <c r="AE47" s="146">
        <f t="shared" si="37"/>
        <v>257.50549301831154</v>
      </c>
      <c r="AF47" s="146">
        <f t="shared" si="37"/>
        <v>263.37335334433982</v>
      </c>
      <c r="AG47" s="146">
        <f t="shared" si="37"/>
        <v>269.37492648714021</v>
      </c>
      <c r="AH47" s="146">
        <f t="shared" si="37"/>
        <v>275.51325940358896</v>
      </c>
      <c r="AI47" s="146">
        <f t="shared" si="37"/>
        <v>281.79146848254669</v>
      </c>
      <c r="AJ47" s="146">
        <f t="shared" si="37"/>
        <v>288.2127411270273</v>
      </c>
      <c r="AK47" s="146">
        <f t="shared" si="37"/>
        <v>294.78033737242032</v>
      </c>
      <c r="AL47" s="146">
        <f t="shared" si="37"/>
        <v>301.49759154158806</v>
      </c>
      <c r="AM47" s="146">
        <f t="shared" si="37"/>
        <v>308.36791393767828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5"/>
        <v>3.223027684820909</v>
      </c>
      <c r="H48" s="146">
        <f t="shared" si="15"/>
        <v>2.5930872334303614</v>
      </c>
      <c r="I48" s="146">
        <f t="shared" si="15"/>
        <v>2.0862685827513014</v>
      </c>
      <c r="J48" s="146">
        <f t="shared" si="16"/>
        <v>1.136308288228715</v>
      </c>
      <c r="K48" s="146">
        <f t="shared" si="16"/>
        <v>0.61890234870645722</v>
      </c>
      <c r="L48" s="146">
        <f t="shared" si="16"/>
        <v>0.33709172167656604</v>
      </c>
      <c r="M48" s="146">
        <f t="shared" si="16"/>
        <v>0.1836005777977199</v>
      </c>
      <c r="N48" s="146">
        <f t="shared" si="16"/>
        <v>9.9999999999999978E-2</v>
      </c>
      <c r="O48" s="146">
        <f t="shared" si="17"/>
        <v>9.4385729370823623E-2</v>
      </c>
      <c r="P48" s="146">
        <f t="shared" si="17"/>
        <v>8.9086659088623593E-2</v>
      </c>
      <c r="Q48" s="146">
        <f t="shared" si="17"/>
        <v>8.4085092952896526E-2</v>
      </c>
      <c r="R48" s="146">
        <f t="shared" si="17"/>
        <v>7.9364328275726426E-2</v>
      </c>
      <c r="S48" s="146">
        <f t="shared" si="17"/>
        <v>7.4908600103299208E-2</v>
      </c>
      <c r="T48" s="146">
        <f t="shared" ref="T48:AC48" si="38">S48*($H14/$G14)^(1/($H$3-$G$3))</f>
        <v>8.3784763989822597E-2</v>
      </c>
      <c r="U48" s="146">
        <f t="shared" si="38"/>
        <v>9.3712693431058994E-2</v>
      </c>
      <c r="V48" s="146">
        <f t="shared" si="38"/>
        <v>0.10481701555154363</v>
      </c>
      <c r="W48" s="146">
        <f t="shared" si="38"/>
        <v>0.11723712494951374</v>
      </c>
      <c r="X48" s="146">
        <f t="shared" si="38"/>
        <v>0.13112893354294214</v>
      </c>
      <c r="Y48" s="146">
        <f t="shared" si="38"/>
        <v>0.14666682776052378</v>
      </c>
      <c r="Z48" s="146">
        <f t="shared" si="38"/>
        <v>0.16404585764659382</v>
      </c>
      <c r="AA48" s="146">
        <f t="shared" si="38"/>
        <v>0.18348418536021399</v>
      </c>
      <c r="AB48" s="146">
        <f t="shared" si="38"/>
        <v>0.20522582380488658</v>
      </c>
      <c r="AC48" s="146">
        <f t="shared" si="38"/>
        <v>0.22954369976741862</v>
      </c>
      <c r="AD48" s="146">
        <f t="shared" ref="AD48:AM48" si="39">AC48*($I14/$H14)^(1/($I$3-$H$3))</f>
        <v>0.24638845635285495</v>
      </c>
      <c r="AE48" s="146">
        <f t="shared" si="39"/>
        <v>0.26446934281120915</v>
      </c>
      <c r="AF48" s="146">
        <f t="shared" si="39"/>
        <v>0.28387707087553421</v>
      </c>
      <c r="AG48" s="146">
        <f t="shared" si="39"/>
        <v>0.30470900903776715</v>
      </c>
      <c r="AH48" s="146">
        <f t="shared" si="39"/>
        <v>0.32706967104605306</v>
      </c>
      <c r="AI48" s="146">
        <f t="shared" si="39"/>
        <v>0.35107124024978992</v>
      </c>
      <c r="AJ48" s="146">
        <f t="shared" si="39"/>
        <v>0.37683413242303149</v>
      </c>
      <c r="AK48" s="146">
        <f t="shared" si="39"/>
        <v>0.40448759988993094</v>
      </c>
      <c r="AL48" s="146">
        <f t="shared" si="39"/>
        <v>0.43417037998311975</v>
      </c>
      <c r="AM48" s="146">
        <f t="shared" si="39"/>
        <v>0.46603139108833552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5"/>
        <v>5.6775441509130689</v>
      </c>
      <c r="H49" s="146">
        <f t="shared" si="15"/>
        <v>0.75349480097165045</v>
      </c>
      <c r="I49" s="146">
        <f t="shared" si="15"/>
        <v>0.10000000000000005</v>
      </c>
      <c r="J49" s="146">
        <f t="shared" si="16"/>
        <v>0.10000000000000005</v>
      </c>
      <c r="K49" s="146">
        <f t="shared" si="16"/>
        <v>0.10000000000000005</v>
      </c>
      <c r="L49" s="146">
        <f t="shared" si="16"/>
        <v>0.10000000000000005</v>
      </c>
      <c r="M49" s="146">
        <f t="shared" si="16"/>
        <v>0.10000000000000005</v>
      </c>
      <c r="N49" s="146">
        <f t="shared" si="16"/>
        <v>0.10000000000000005</v>
      </c>
      <c r="O49" s="146">
        <f t="shared" si="17"/>
        <v>0.10000000000000005</v>
      </c>
      <c r="P49" s="146">
        <f t="shared" si="17"/>
        <v>0.10000000000000005</v>
      </c>
      <c r="Q49" s="146">
        <f t="shared" si="17"/>
        <v>0.10000000000000005</v>
      </c>
      <c r="R49" s="146">
        <f t="shared" si="17"/>
        <v>0.10000000000000005</v>
      </c>
      <c r="S49" s="146">
        <f t="shared" si="17"/>
        <v>0.10000000000000005</v>
      </c>
      <c r="T49" s="146">
        <f t="shared" ref="T49:AC49" si="40">S49*($H15/$G15)^(1/($H$3-$G$3))</f>
        <v>0.10000000000000005</v>
      </c>
      <c r="U49" s="146">
        <f t="shared" si="40"/>
        <v>0.10000000000000005</v>
      </c>
      <c r="V49" s="146">
        <f t="shared" si="40"/>
        <v>0.10000000000000005</v>
      </c>
      <c r="W49" s="146">
        <f t="shared" si="40"/>
        <v>0.10000000000000005</v>
      </c>
      <c r="X49" s="146">
        <f t="shared" si="40"/>
        <v>0.10000000000000005</v>
      </c>
      <c r="Y49" s="146">
        <f t="shared" si="40"/>
        <v>0.10000000000000005</v>
      </c>
      <c r="Z49" s="146">
        <f t="shared" si="40"/>
        <v>0.10000000000000005</v>
      </c>
      <c r="AA49" s="146">
        <f t="shared" si="40"/>
        <v>0.10000000000000005</v>
      </c>
      <c r="AB49" s="146">
        <f t="shared" si="40"/>
        <v>0.10000000000000005</v>
      </c>
      <c r="AC49" s="146">
        <f t="shared" si="40"/>
        <v>0.10000000000000005</v>
      </c>
      <c r="AD49" s="146">
        <f t="shared" ref="AD49:AM49" si="41">AC49*($I15/$H15)^(1/($I$3-$H$3))</f>
        <v>0.10000000000000005</v>
      </c>
      <c r="AE49" s="146">
        <f t="shared" si="41"/>
        <v>0.10000000000000005</v>
      </c>
      <c r="AF49" s="146">
        <f t="shared" si="41"/>
        <v>0.10000000000000005</v>
      </c>
      <c r="AG49" s="146">
        <f t="shared" si="41"/>
        <v>0.10000000000000005</v>
      </c>
      <c r="AH49" s="146">
        <f t="shared" si="41"/>
        <v>0.10000000000000005</v>
      </c>
      <c r="AI49" s="146">
        <f t="shared" si="41"/>
        <v>0.10000000000000005</v>
      </c>
      <c r="AJ49" s="146">
        <f t="shared" si="41"/>
        <v>0.10000000000000005</v>
      </c>
      <c r="AK49" s="146">
        <f t="shared" si="41"/>
        <v>0.10000000000000005</v>
      </c>
      <c r="AL49" s="146">
        <f t="shared" si="41"/>
        <v>0.10000000000000005</v>
      </c>
      <c r="AM49" s="146">
        <f t="shared" si="41"/>
        <v>0.10000000000000005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305.4565350334538</v>
      </c>
      <c r="H50" s="145">
        <f t="shared" si="42"/>
        <v>319.78211336109104</v>
      </c>
      <c r="I50" s="145">
        <f t="shared" si="42"/>
        <v>348.30407899288394</v>
      </c>
      <c r="J50" s="145">
        <f t="shared" si="42"/>
        <v>356.1349800350107</v>
      </c>
      <c r="K50" s="145">
        <f t="shared" si="42"/>
        <v>365.63203134664036</v>
      </c>
      <c r="L50" s="145">
        <f t="shared" si="42"/>
        <v>376.80171458785634</v>
      </c>
      <c r="M50" s="145">
        <f t="shared" si="42"/>
        <v>389.77635470409541</v>
      </c>
      <c r="N50" s="145">
        <f t="shared" si="42"/>
        <v>404.7798995816853</v>
      </c>
      <c r="O50" s="145">
        <f t="shared" si="42"/>
        <v>416.03307652595237</v>
      </c>
      <c r="P50" s="145">
        <f t="shared" si="42"/>
        <v>428.03217760101944</v>
      </c>
      <c r="Q50" s="145">
        <f t="shared" si="42"/>
        <v>440.82229985007905</v>
      </c>
      <c r="R50" s="145">
        <f t="shared" si="42"/>
        <v>454.45284911941218</v>
      </c>
      <c r="S50" s="145">
        <f t="shared" si="42"/>
        <v>468.97793649833267</v>
      </c>
      <c r="T50" s="145">
        <f t="shared" si="42"/>
        <v>473.50167906511183</v>
      </c>
      <c r="U50" s="145">
        <f t="shared" si="42"/>
        <v>478.75422910053345</v>
      </c>
      <c r="V50" s="145">
        <f t="shared" si="42"/>
        <v>484.80255251497391</v>
      </c>
      <c r="W50" s="145">
        <f t="shared" si="42"/>
        <v>491.72178706481679</v>
      </c>
      <c r="X50" s="145">
        <f t="shared" si="42"/>
        <v>499.5961596239755</v>
      </c>
      <c r="Y50" s="145">
        <f t="shared" si="42"/>
        <v>508.52001684108353</v>
      </c>
      <c r="Z50" s="145">
        <f t="shared" si="42"/>
        <v>518.59898254831842</v>
      </c>
      <c r="AA50" s="145">
        <f t="shared" si="42"/>
        <v>529.95125693037835</v>
      </c>
      <c r="AB50" s="145">
        <f t="shared" si="42"/>
        <v>542.70907430138527</v>
      </c>
      <c r="AC50" s="145">
        <f t="shared" si="42"/>
        <v>557.02033839747719</v>
      </c>
      <c r="AD50" s="145">
        <f t="shared" si="42"/>
        <v>552.77739613146673</v>
      </c>
      <c r="AE50" s="145">
        <f t="shared" si="42"/>
        <v>554.06728140412918</v>
      </c>
      <c r="AF50" s="145">
        <f t="shared" si="42"/>
        <v>558.62953868164095</v>
      </c>
      <c r="AG50" s="145">
        <f t="shared" si="42"/>
        <v>565.22697760932385</v>
      </c>
      <c r="AH50" s="145">
        <f t="shared" si="42"/>
        <v>573.16230133535385</v>
      </c>
      <c r="AI50" s="145">
        <f t="shared" si="42"/>
        <v>582.03003098027261</v>
      </c>
      <c r="AJ50" s="145">
        <f t="shared" si="42"/>
        <v>591.58700873009309</v>
      </c>
      <c r="AK50" s="145">
        <f t="shared" si="42"/>
        <v>601.68332595430229</v>
      </c>
      <c r="AL50" s="145">
        <f t="shared" si="42"/>
        <v>612.22450148162341</v>
      </c>
      <c r="AM50" s="145">
        <f t="shared" si="42"/>
        <v>623.15013401265799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47">
        <f t="shared" si="43"/>
        <v>0.10544793320281476</v>
      </c>
      <c r="H52" s="147">
        <f t="shared" si="43"/>
        <v>0.10186820483860468</v>
      </c>
      <c r="I52" s="147">
        <f t="shared" si="43"/>
        <v>9.4588772393449566E-2</v>
      </c>
      <c r="J52" s="147">
        <f t="shared" si="43"/>
        <v>9.3967759745103033E-2</v>
      </c>
      <c r="K52" s="147">
        <f t="shared" si="43"/>
        <v>9.2970384439242049E-2</v>
      </c>
      <c r="L52" s="147">
        <f t="shared" si="43"/>
        <v>9.163710236167473E-2</v>
      </c>
      <c r="M52" s="147">
        <f t="shared" si="43"/>
        <v>8.9983749345344685E-2</v>
      </c>
      <c r="N52" s="147">
        <f t="shared" si="43"/>
        <v>8.8014857969660756E-2</v>
      </c>
      <c r="O52" s="147">
        <f t="shared" si="43"/>
        <v>8.7676977669984252E-2</v>
      </c>
      <c r="P52" s="147">
        <f t="shared" si="43"/>
        <v>8.7252024543298987E-2</v>
      </c>
      <c r="Q52" s="147">
        <f t="shared" si="43"/>
        <v>8.6741489562842847E-2</v>
      </c>
      <c r="R52" s="147">
        <f t="shared" si="43"/>
        <v>8.6146988798563848E-2</v>
      </c>
      <c r="S52" s="147">
        <f t="shared" si="43"/>
        <v>8.5470259206236451E-2</v>
      </c>
      <c r="T52" s="147">
        <f t="shared" si="43"/>
        <v>8.4653693030162999E-2</v>
      </c>
      <c r="U52" s="147">
        <f t="shared" si="43"/>
        <v>8.3724933059032933E-2</v>
      </c>
      <c r="V52" s="147">
        <f t="shared" si="43"/>
        <v>8.2680393429362925E-2</v>
      </c>
      <c r="W52" s="147">
        <f t="shared" si="43"/>
        <v>8.1516961066726332E-2</v>
      </c>
      <c r="X52" s="147">
        <f t="shared" si="43"/>
        <v>8.023213348220963E-2</v>
      </c>
      <c r="Y52" s="147">
        <f t="shared" si="43"/>
        <v>7.882416509280285E-2</v>
      </c>
      <c r="Z52" s="147">
        <f t="shared" si="43"/>
        <v>7.7292218272079161E-2</v>
      </c>
      <c r="AA52" s="147">
        <f t="shared" si="43"/>
        <v>7.5636514160386428E-2</v>
      </c>
      <c r="AB52" s="147">
        <f t="shared" si="43"/>
        <v>7.3858477113274937E-2</v>
      </c>
      <c r="AC52" s="147">
        <f t="shared" si="43"/>
        <v>7.1960865653668521E-2</v>
      </c>
      <c r="AD52" s="147">
        <f t="shared" si="43"/>
        <v>7.2513214204775273E-2</v>
      </c>
      <c r="AE52" s="147">
        <f t="shared" si="43"/>
        <v>7.234440125595433E-2</v>
      </c>
      <c r="AF52" s="147">
        <f t="shared" si="43"/>
        <v>7.1753573609355095E-2</v>
      </c>
      <c r="AG52" s="147">
        <f t="shared" si="43"/>
        <v>7.0916051971099542E-2</v>
      </c>
      <c r="AH52" s="147">
        <f t="shared" si="43"/>
        <v>6.9934232627792345E-2</v>
      </c>
      <c r="AI52" s="147">
        <f t="shared" si="43"/>
        <v>6.8868724252964156E-2</v>
      </c>
      <c r="AJ52" s="147">
        <f t="shared" si="43"/>
        <v>6.7756162854261656E-2</v>
      </c>
      <c r="AK52" s="147">
        <f t="shared" si="43"/>
        <v>6.6619206436980716E-2</v>
      </c>
      <c r="AL52" s="147">
        <f t="shared" si="43"/>
        <v>6.5472168460900954E-2</v>
      </c>
      <c r="AM52" s="147">
        <f t="shared" si="43"/>
        <v>6.4324251098594576E-2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47">
        <f t="shared" si="44"/>
        <v>4.7048904492627011E-2</v>
      </c>
      <c r="H53" s="147">
        <f t="shared" si="44"/>
        <v>6.0816187060006896E-2</v>
      </c>
      <c r="I53" s="147">
        <f t="shared" si="44"/>
        <v>7.5559524414178361E-2</v>
      </c>
      <c r="J53" s="147">
        <f t="shared" si="44"/>
        <v>7.868615971566878E-2</v>
      </c>
      <c r="K53" s="147">
        <f t="shared" si="44"/>
        <v>8.1608229152881795E-2</v>
      </c>
      <c r="L53" s="147">
        <f t="shared" si="44"/>
        <v>8.4319985955404755E-2</v>
      </c>
      <c r="M53" s="147">
        <f t="shared" si="44"/>
        <v>8.6794681286236741E-2</v>
      </c>
      <c r="N53" s="147">
        <f t="shared" si="44"/>
        <v>8.8992799861085589E-2</v>
      </c>
      <c r="O53" s="147">
        <f t="shared" si="44"/>
        <v>9.537903116658214E-2</v>
      </c>
      <c r="P53" s="147">
        <f t="shared" si="44"/>
        <v>0.10212011767765895</v>
      </c>
      <c r="Q53" s="147">
        <f t="shared" si="44"/>
        <v>0.1092272821159863</v>
      </c>
      <c r="R53" s="147">
        <f t="shared" si="43"/>
        <v>0.11671127432194302</v>
      </c>
      <c r="S53" s="147">
        <f t="shared" si="43"/>
        <v>0.12458225518556444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0.14006352804053665</v>
      </c>
      <c r="W53" s="147">
        <f t="shared" si="43"/>
        <v>0.14518807970719094</v>
      </c>
      <c r="X53" s="147">
        <f t="shared" si="43"/>
        <v>0.15024214467309999</v>
      </c>
      <c r="Y53" s="147">
        <f t="shared" si="43"/>
        <v>0.15518983316902155</v>
      </c>
      <c r="Z53" s="147">
        <f t="shared" si="43"/>
        <v>0.15999267947428372</v>
      </c>
      <c r="AA53" s="147">
        <f t="shared" si="43"/>
        <v>0.16461003181856312</v>
      </c>
      <c r="AB53" s="147">
        <f t="shared" si="43"/>
        <v>0.16899956837419999</v>
      </c>
      <c r="AC53" s="147">
        <f t="shared" si="43"/>
        <v>0.1731179413772676</v>
      </c>
      <c r="AD53" s="147">
        <f t="shared" si="43"/>
        <v>0.17678284590599841</v>
      </c>
      <c r="AE53" s="147">
        <f t="shared" si="43"/>
        <v>0.17873316944040579</v>
      </c>
      <c r="AF53" s="147">
        <f t="shared" si="43"/>
        <v>0.17964743907056832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0.17944498610905105</v>
      </c>
      <c r="AJ53" s="147">
        <f t="shared" si="43"/>
        <v>0.17891030592793414</v>
      </c>
      <c r="AK53" s="147">
        <f t="shared" si="43"/>
        <v>0.17826384730445732</v>
      </c>
      <c r="AL53" s="147">
        <f t="shared" si="43"/>
        <v>0.17754065194965321</v>
      </c>
      <c r="AM53" s="147">
        <f t="shared" si="43"/>
        <v>0.17676370211769668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47">
        <f t="shared" si="43"/>
        <v>2.0502602074998037E-2</v>
      </c>
      <c r="H54" s="147">
        <f t="shared" si="43"/>
        <v>2.0302700284920667E-2</v>
      </c>
      <c r="I54" s="147">
        <f t="shared" si="43"/>
        <v>1.9324086788728191E-2</v>
      </c>
      <c r="J54" s="147">
        <f t="shared" si="43"/>
        <v>2.2086447298326033E-2</v>
      </c>
      <c r="K54" s="147">
        <f t="shared" si="43"/>
        <v>2.5140807167811929E-2</v>
      </c>
      <c r="L54" s="147">
        <f t="shared" si="43"/>
        <v>2.8509758475622024E-2</v>
      </c>
      <c r="M54" s="147">
        <f t="shared" si="43"/>
        <v>3.2208750337809358E-2</v>
      </c>
      <c r="N54" s="147">
        <f t="shared" si="43"/>
        <v>3.6245440528666212E-2</v>
      </c>
      <c r="O54" s="147">
        <f t="shared" si="43"/>
        <v>3.5264488820290492E-2</v>
      </c>
      <c r="P54" s="147">
        <f t="shared" si="43"/>
        <v>3.4275371212622793E-2</v>
      </c>
      <c r="Q54" s="147">
        <f t="shared" si="43"/>
        <v>3.3280371226868499E-2</v>
      </c>
      <c r="R54" s="147">
        <f t="shared" si="43"/>
        <v>3.2281671953555392E-2</v>
      </c>
      <c r="S54" s="147">
        <f t="shared" si="43"/>
        <v>3.1281356040703687E-2</v>
      </c>
      <c r="T54" s="147">
        <f t="shared" si="43"/>
        <v>3.098034091201891E-2</v>
      </c>
      <c r="U54" s="147">
        <f t="shared" si="43"/>
        <v>3.0638311376734617E-2</v>
      </c>
      <c r="V54" s="147">
        <f t="shared" si="43"/>
        <v>3.0253963894221331E-2</v>
      </c>
      <c r="W54" s="147">
        <f t="shared" si="43"/>
        <v>2.9826168276784849E-2</v>
      </c>
      <c r="X54" s="147">
        <f t="shared" si="43"/>
        <v>2.93540180440343E-2</v>
      </c>
      <c r="Y54" s="147">
        <f t="shared" si="43"/>
        <v>2.8836883874562461E-2</v>
      </c>
      <c r="Z54" s="147">
        <f t="shared" si="43"/>
        <v>2.8274468765659054E-2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2.6318689519880027E-2</v>
      </c>
      <c r="AD54" s="147">
        <f t="shared" si="43"/>
        <v>2.6483288087937824E-2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2.5790508197948977E-2</v>
      </c>
      <c r="AH54" s="147">
        <f t="shared" si="43"/>
        <v>2.5397562122886762E-2</v>
      </c>
      <c r="AI54" s="147">
        <f t="shared" si="43"/>
        <v>2.4975323522890083E-2</v>
      </c>
      <c r="AJ54" s="147">
        <f t="shared" si="43"/>
        <v>2.4537185996169945E-2</v>
      </c>
      <c r="AK54" s="147">
        <f t="shared" si="43"/>
        <v>2.4091413066615691E-2</v>
      </c>
      <c r="AL54" s="147">
        <f t="shared" si="43"/>
        <v>2.3643208450688534E-2</v>
      </c>
      <c r="AM54" s="147">
        <f t="shared" si="43"/>
        <v>2.3195903419223719E-2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47">
        <f t="shared" si="43"/>
        <v>3.5786726840217405E-3</v>
      </c>
      <c r="H55" s="147">
        <f t="shared" si="43"/>
        <v>1.0862509963152033E-2</v>
      </c>
      <c r="I55" s="147">
        <f t="shared" si="43"/>
        <v>3.1691204973472727E-2</v>
      </c>
      <c r="J55" s="147">
        <f t="shared" si="43"/>
        <v>3.7374470653458912E-2</v>
      </c>
      <c r="K55" s="147">
        <f t="shared" si="43"/>
        <v>4.3897300919775097E-2</v>
      </c>
      <c r="L55" s="147">
        <f t="shared" si="43"/>
        <v>5.1364321189525032E-2</v>
      </c>
      <c r="M55" s="147">
        <f t="shared" si="43"/>
        <v>5.9875796523629593E-2</v>
      </c>
      <c r="N55" s="147">
        <f t="shared" si="43"/>
        <v>6.9524876378591893E-2</v>
      </c>
      <c r="O55" s="147">
        <f t="shared" si="43"/>
        <v>7.0591618870859879E-2</v>
      </c>
      <c r="P55" s="147">
        <f t="shared" si="43"/>
        <v>7.1602209143773327E-2</v>
      </c>
      <c r="Q55" s="147">
        <f t="shared" si="43"/>
        <v>7.2553960257104699E-2</v>
      </c>
      <c r="R55" s="147">
        <f t="shared" si="43"/>
        <v>7.3444230795724277E-2</v>
      </c>
      <c r="S55" s="147">
        <f t="shared" si="43"/>
        <v>7.4270430998210332E-2</v>
      </c>
      <c r="T55" s="147">
        <f t="shared" si="43"/>
        <v>8.2479372607421969E-2</v>
      </c>
      <c r="U55" s="147">
        <f t="shared" si="43"/>
        <v>9.1464542272942262E-2</v>
      </c>
      <c r="V55" s="147">
        <f t="shared" si="43"/>
        <v>0.10127424343346865</v>
      </c>
      <c r="W55" s="147">
        <f t="shared" si="43"/>
        <v>0.11195486496842459</v>
      </c>
      <c r="X55" s="147">
        <f t="shared" si="43"/>
        <v>0.12354974319201077</v>
      </c>
      <c r="Y55" s="147">
        <f t="shared" si="43"/>
        <v>0.13609789314370255</v>
      </c>
      <c r="Z55" s="147">
        <f t="shared" si="43"/>
        <v>0.14963263059385984</v>
      </c>
      <c r="AA55" s="147">
        <f t="shared" si="43"/>
        <v>0.16418011723318118</v>
      </c>
      <c r="AB55" s="147">
        <f t="shared" si="43"/>
        <v>0.17975787329367535</v>
      </c>
      <c r="AC55" s="147">
        <f t="shared" si="43"/>
        <v>0.19637331352355616</v>
      </c>
      <c r="AD55" s="147">
        <f t="shared" si="43"/>
        <v>0.20227661434819469</v>
      </c>
      <c r="AE55" s="147">
        <f t="shared" si="43"/>
        <v>0.20628890815677825</v>
      </c>
      <c r="AF55" s="147">
        <f t="shared" si="43"/>
        <v>0.20914954147244413</v>
      </c>
      <c r="AG55" s="147">
        <f t="shared" si="43"/>
        <v>0.21130042062480192</v>
      </c>
      <c r="AH55" s="147">
        <f t="shared" si="43"/>
        <v>0.21300414583628099</v>
      </c>
      <c r="AI55" s="147">
        <f t="shared" si="43"/>
        <v>0.21441872605379117</v>
      </c>
      <c r="AJ55" s="147">
        <f t="shared" si="43"/>
        <v>0.21564128305492</v>
      </c>
      <c r="AK55" s="147">
        <f t="shared" si="43"/>
        <v>0.21673297369404845</v>
      </c>
      <c r="AL55" s="147">
        <f t="shared" si="43"/>
        <v>0.21773321760417863</v>
      </c>
      <c r="AM55" s="147">
        <f t="shared" si="43"/>
        <v>0.21866795058484972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47">
        <f t="shared" si="43"/>
        <v>2.7748475107015915E-2</v>
      </c>
      <c r="H56" s="147">
        <f t="shared" si="43"/>
        <v>3.2408905413737282E-2</v>
      </c>
      <c r="I56" s="147">
        <f t="shared" si="43"/>
        <v>3.6382284024824171E-2</v>
      </c>
      <c r="J56" s="147">
        <f t="shared" si="43"/>
        <v>3.5582289410824336E-2</v>
      </c>
      <c r="K56" s="147">
        <f t="shared" si="43"/>
        <v>3.4658062867883734E-2</v>
      </c>
      <c r="L56" s="147">
        <f t="shared" si="43"/>
        <v>3.3630680111911303E-2</v>
      </c>
      <c r="M56" s="147">
        <f t="shared" si="43"/>
        <v>3.2511202324071488E-2</v>
      </c>
      <c r="N56" s="147">
        <f t="shared" si="43"/>
        <v>3.1306144257705774E-2</v>
      </c>
      <c r="O56" s="147">
        <f t="shared" si="43"/>
        <v>3.0459187486724736E-2</v>
      </c>
      <c r="P56" s="147">
        <f t="shared" si="43"/>
        <v>2.9605159826146279E-2</v>
      </c>
      <c r="Q56" s="147">
        <f t="shared" si="43"/>
        <v>2.8746033454568234E-2</v>
      </c>
      <c r="R56" s="147">
        <f t="shared" si="43"/>
        <v>2.7883693884486228E-2</v>
      </c>
      <c r="S56" s="147">
        <f t="shared" si="43"/>
        <v>2.7019939947561473E-2</v>
      </c>
      <c r="T56" s="147">
        <f t="shared" si="43"/>
        <v>2.6730042720731952E-2</v>
      </c>
      <c r="U56" s="147">
        <f t="shared" si="43"/>
        <v>2.6405411400061599E-2</v>
      </c>
      <c r="V56" s="147">
        <f t="shared" si="43"/>
        <v>2.6045041227105506E-2</v>
      </c>
      <c r="W56" s="147">
        <f t="shared" si="43"/>
        <v>2.5648081263403063E-2</v>
      </c>
      <c r="X56" s="147">
        <f t="shared" si="43"/>
        <v>2.5213876796769261E-2</v>
      </c>
      <c r="Y56" s="147">
        <f t="shared" si="43"/>
        <v>2.4742014118037576E-2</v>
      </c>
      <c r="Z56" s="147">
        <f t="shared" si="43"/>
        <v>2.423236645793405E-2</v>
      </c>
      <c r="AA56" s="147">
        <f t="shared" si="43"/>
        <v>2.3685139516541182E-2</v>
      </c>
      <c r="AB56" s="147">
        <f t="shared" si="43"/>
        <v>2.3100914672795375E-2</v>
      </c>
      <c r="AC56" s="147">
        <f t="shared" si="43"/>
        <v>2.2480687663097503E-2</v>
      </c>
      <c r="AD56" s="147">
        <f t="shared" si="43"/>
        <v>1.1101005154208629E-2</v>
      </c>
      <c r="AE56" s="147">
        <f t="shared" si="43"/>
        <v>5.4272772831519614E-3</v>
      </c>
      <c r="AF56" s="147">
        <f t="shared" si="43"/>
        <v>2.6378649358510661E-3</v>
      </c>
      <c r="AG56" s="147">
        <f t="shared" si="43"/>
        <v>1.2775723521637331E-3</v>
      </c>
      <c r="AH56" s="147">
        <f t="shared" si="43"/>
        <v>6.1739442638245956E-4</v>
      </c>
      <c r="AI56" s="147">
        <f t="shared" si="43"/>
        <v>2.9793866284868591E-4</v>
      </c>
      <c r="AJ56" s="147">
        <f t="shared" si="43"/>
        <v>1.4364336323674252E-4</v>
      </c>
      <c r="AK56" s="147">
        <f t="shared" si="43"/>
        <v>6.9209888976162127E-5</v>
      </c>
      <c r="AL56" s="147">
        <f t="shared" si="43"/>
        <v>3.3331691854550649E-5</v>
      </c>
      <c r="AM56" s="147">
        <f t="shared" si="43"/>
        <v>1.6047497150657549E-5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47">
        <f t="shared" si="43"/>
        <v>6.5581262761223941E-3</v>
      </c>
      <c r="H57" s="147">
        <f t="shared" si="43"/>
        <v>6.6607529321945557E-3</v>
      </c>
      <c r="I57" s="147">
        <f t="shared" si="43"/>
        <v>6.5023033960146803E-3</v>
      </c>
      <c r="J57" s="147">
        <f t="shared" si="43"/>
        <v>6.4036157549479788E-3</v>
      </c>
      <c r="K57" s="147">
        <f t="shared" si="43"/>
        <v>6.280724862866972E-3</v>
      </c>
      <c r="L57" s="147">
        <f t="shared" si="43"/>
        <v>6.13698752917715E-3</v>
      </c>
      <c r="M57" s="147">
        <f t="shared" si="43"/>
        <v>5.97402077284065E-3</v>
      </c>
      <c r="N57" s="147">
        <f t="shared" si="43"/>
        <v>5.7926513079663705E-3</v>
      </c>
      <c r="O57" s="147">
        <f t="shared" si="43"/>
        <v>5.6056425734875319E-3</v>
      </c>
      <c r="P57" s="147">
        <f t="shared" si="43"/>
        <v>5.4191825753070787E-3</v>
      </c>
      <c r="Q57" s="147">
        <f t="shared" si="43"/>
        <v>5.2336368387266028E-3</v>
      </c>
      <c r="R57" s="147">
        <f t="shared" si="43"/>
        <v>5.0493473521529414E-3</v>
      </c>
      <c r="S57" s="147">
        <f t="shared" si="43"/>
        <v>4.866633091314191E-3</v>
      </c>
      <c r="T57" s="147">
        <f t="shared" si="43"/>
        <v>4.3906315208162199E-3</v>
      </c>
      <c r="U57" s="147">
        <f t="shared" si="43"/>
        <v>3.9555182170851518E-3</v>
      </c>
      <c r="V57" s="147">
        <f t="shared" si="43"/>
        <v>3.5581037927090607E-3</v>
      </c>
      <c r="W57" s="147">
        <f t="shared" si="43"/>
        <v>3.1954465471036335E-3</v>
      </c>
      <c r="X57" s="147">
        <f t="shared" si="43"/>
        <v>2.8648336894684934E-3</v>
      </c>
      <c r="Y57" s="147">
        <f t="shared" si="43"/>
        <v>2.5637634504323903E-3</v>
      </c>
      <c r="Z57" s="147">
        <f t="shared" si="43"/>
        <v>2.2899280778654082E-3</v>
      </c>
      <c r="AA57" s="147">
        <f t="shared" si="43"/>
        <v>2.0411977178801232E-3</v>
      </c>
      <c r="AB57" s="147">
        <f t="shared" si="43"/>
        <v>1.8156051898649478E-3</v>
      </c>
      <c r="AC57" s="147">
        <f t="shared" si="43"/>
        <v>1.611331673412751E-3</v>
      </c>
      <c r="AD57" s="147">
        <f t="shared" si="43"/>
        <v>1.3292669406868875E-3</v>
      </c>
      <c r="AE57" s="147">
        <f t="shared" si="43"/>
        <v>1.0856915492798338E-3</v>
      </c>
      <c r="AF57" s="147">
        <f t="shared" si="43"/>
        <v>8.8155933621205274E-4</v>
      </c>
      <c r="AG57" s="147">
        <f t="shared" si="43"/>
        <v>7.1327835672015604E-4</v>
      </c>
      <c r="AH57" s="147">
        <f t="shared" si="43"/>
        <v>5.7585188579569368E-4</v>
      </c>
      <c r="AI57" s="147">
        <f t="shared" si="43"/>
        <v>4.6424742178445072E-4</v>
      </c>
      <c r="AJ57" s="147">
        <f t="shared" si="43"/>
        <v>3.7392349007569207E-4</v>
      </c>
      <c r="AK57" s="147">
        <f t="shared" si="43"/>
        <v>3.0098155628430722E-4</v>
      </c>
      <c r="AL57" s="147">
        <f t="shared" si="43"/>
        <v>2.4216068500236288E-4</v>
      </c>
      <c r="AM57" s="147">
        <f t="shared" si="43"/>
        <v>1.9477272161761618E-4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47">
        <f t="shared" si="43"/>
        <v>4.2991385359074531E-3</v>
      </c>
      <c r="H58" s="147">
        <f t="shared" si="43"/>
        <v>6.3743688602235192E-3</v>
      </c>
      <c r="I58" s="147">
        <f t="shared" si="43"/>
        <v>9.0843382530255267E-3</v>
      </c>
      <c r="J58" s="147">
        <f t="shared" si="43"/>
        <v>8.4028583519313166E-3</v>
      </c>
      <c r="K58" s="147">
        <f t="shared" si="43"/>
        <v>7.7408251599578298E-3</v>
      </c>
      <c r="L58" s="147">
        <f t="shared" si="43"/>
        <v>7.1040897809934054E-3</v>
      </c>
      <c r="M58" s="147">
        <f t="shared" si="43"/>
        <v>6.4952465400504424E-3</v>
      </c>
      <c r="N58" s="147">
        <f t="shared" si="43"/>
        <v>5.9153712975707233E-3</v>
      </c>
      <c r="O58" s="147">
        <f t="shared" si="43"/>
        <v>5.755367865972299E-3</v>
      </c>
      <c r="P58" s="147">
        <f t="shared" si="43"/>
        <v>5.5940266295843033E-3</v>
      </c>
      <c r="Q58" s="147">
        <f t="shared" si="43"/>
        <v>5.4317202206725689E-3</v>
      </c>
      <c r="R58" s="147">
        <f t="shared" si="43"/>
        <v>5.2688049034321296E-3</v>
      </c>
      <c r="S58" s="147">
        <f t="shared" si="43"/>
        <v>5.1056205707612715E-3</v>
      </c>
      <c r="T58" s="147">
        <f t="shared" si="43"/>
        <v>4.6939299928201216E-3</v>
      </c>
      <c r="U58" s="147">
        <f t="shared" si="43"/>
        <v>4.3092599340995748E-3</v>
      </c>
      <c r="V58" s="147">
        <f t="shared" si="43"/>
        <v>3.9500955449275716E-3</v>
      </c>
      <c r="W58" s="147">
        <f t="shared" si="43"/>
        <v>3.6150160539961075E-3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2.7413820917811401E-3</v>
      </c>
      <c r="AA58" s="147">
        <f t="shared" si="43"/>
        <v>2.4901326840253944E-3</v>
      </c>
      <c r="AB58" s="147">
        <f t="shared" si="43"/>
        <v>2.2570881223550679E-3</v>
      </c>
      <c r="AC58" s="147">
        <f t="shared" si="43"/>
        <v>2.0412759986430571E-3</v>
      </c>
      <c r="AD58" s="147">
        <f t="shared" si="43"/>
        <v>1.9970690823637094E-3</v>
      </c>
      <c r="AE58" s="147">
        <f t="shared" si="43"/>
        <v>1.9344229718646869E-3</v>
      </c>
      <c r="AF58" s="147">
        <f t="shared" si="43"/>
        <v>1.8627759916057056E-3</v>
      </c>
      <c r="AG58" s="147">
        <f t="shared" si="43"/>
        <v>1.7874431097500557E-3</v>
      </c>
      <c r="AH58" s="147">
        <f t="shared" si="43"/>
        <v>1.711386391973415E-3</v>
      </c>
      <c r="AI58" s="147">
        <f t="shared" si="43"/>
        <v>1.6362546007729728E-3</v>
      </c>
      <c r="AJ58" s="147">
        <f t="shared" si="43"/>
        <v>1.5629613115604019E-3</v>
      </c>
      <c r="AK58" s="147">
        <f t="shared" si="43"/>
        <v>1.4920021945730125E-3</v>
      </c>
      <c r="AL58" s="147">
        <f t="shared" si="43"/>
        <v>1.4236305992279641E-3</v>
      </c>
      <c r="AM58" s="147">
        <f t="shared" si="43"/>
        <v>1.3579566606746036E-3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47">
        <f t="shared" si="43"/>
        <v>3.6342739819441319E-2</v>
      </c>
      <c r="H59" s="147">
        <f t="shared" si="43"/>
        <v>3.5410444173836757E-2</v>
      </c>
      <c r="I59" s="147">
        <f t="shared" si="43"/>
        <v>3.3162360721542224E-2</v>
      </c>
      <c r="J59" s="147">
        <f t="shared" si="43"/>
        <v>3.2433167635515743E-2</v>
      </c>
      <c r="K59" s="147">
        <f t="shared" si="43"/>
        <v>3.1590737457561344E-2</v>
      </c>
      <c r="L59" s="147">
        <f t="shared" si="43"/>
        <v>3.0654280649918278E-2</v>
      </c>
      <c r="M59" s="147">
        <f t="shared" si="43"/>
        <v>2.9633879451500734E-2</v>
      </c>
      <c r="N59" s="147">
        <f t="shared" ref="C59:AM63" si="45">N45/N$50</f>
        <v>2.8535472043654742E-2</v>
      </c>
      <c r="O59" s="147">
        <f t="shared" si="45"/>
        <v>2.7763623038818699E-2</v>
      </c>
      <c r="P59" s="147">
        <f t="shared" si="45"/>
        <v>2.6985320526797339E-2</v>
      </c>
      <c r="Q59" s="147">
        <f t="shared" si="45"/>
        <v>2.6202362068059707E-2</v>
      </c>
      <c r="R59" s="147">
        <f t="shared" si="45"/>
        <v>2.5416466264273588E-2</v>
      </c>
      <c r="S59" s="147">
        <f t="shared" si="45"/>
        <v>2.4629272742743666E-2</v>
      </c>
      <c r="T59" s="147">
        <f t="shared" si="45"/>
        <v>2.4393969481063271E-2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2.3490082831786347E-2</v>
      </c>
      <c r="X59" s="147">
        <f t="shared" si="45"/>
        <v>2.3119844470061945E-2</v>
      </c>
      <c r="Y59" s="147">
        <f t="shared" si="45"/>
        <v>2.2714121619240413E-2</v>
      </c>
      <c r="Z59" s="147">
        <f t="shared" si="45"/>
        <v>2.2272672907279321E-2</v>
      </c>
      <c r="AA59" s="147">
        <f t="shared" si="45"/>
        <v>2.1795562058387563E-2</v>
      </c>
      <c r="AB59" s="147">
        <f t="shared" si="45"/>
        <v>2.1283199517559772E-2</v>
      </c>
      <c r="AC59" s="147">
        <f t="shared" si="45"/>
        <v>2.0736380186003756E-2</v>
      </c>
      <c r="AD59" s="147">
        <f t="shared" si="45"/>
        <v>2.0893598612939969E-2</v>
      </c>
      <c r="AE59" s="147">
        <f t="shared" si="45"/>
        <v>2.0843015015909641E-2</v>
      </c>
      <c r="AF59" s="147">
        <f t="shared" si="45"/>
        <v>2.0670866103409735E-2</v>
      </c>
      <c r="AG59" s="147">
        <f t="shared" si="45"/>
        <v>2.042768778306615E-2</v>
      </c>
      <c r="AH59" s="147">
        <f t="shared" si="45"/>
        <v>2.0142992880442495E-2</v>
      </c>
      <c r="AI59" s="147">
        <f t="shared" si="45"/>
        <v>1.9834248356473072E-2</v>
      </c>
      <c r="AJ59" s="147">
        <f t="shared" si="45"/>
        <v>1.9512011159094927E-2</v>
      </c>
      <c r="AK59" s="147">
        <f t="shared" si="45"/>
        <v>1.918280937635539E-2</v>
      </c>
      <c r="AL59" s="147">
        <f t="shared" si="45"/>
        <v>1.8850766099423544E-2</v>
      </c>
      <c r="AM59" s="147">
        <f t="shared" si="45"/>
        <v>1.8518531376635398E-2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47">
        <f t="shared" si="45"/>
        <v>9.3419099308499315E-2</v>
      </c>
      <c r="H60" s="147">
        <f t="shared" si="45"/>
        <v>7.2990249592226719E-2</v>
      </c>
      <c r="I60" s="147">
        <f t="shared" si="45"/>
        <v>5.4814363674345966E-2</v>
      </c>
      <c r="J60" s="147">
        <f t="shared" si="45"/>
        <v>6.1799737592679621E-2</v>
      </c>
      <c r="K60" s="147">
        <f t="shared" si="45"/>
        <v>6.9391352902670872E-2</v>
      </c>
      <c r="L60" s="147">
        <f t="shared" si="45"/>
        <v>7.7622038908762001E-2</v>
      </c>
      <c r="M60" s="147">
        <f t="shared" si="45"/>
        <v>8.6502917112447994E-2</v>
      </c>
      <c r="N60" s="147">
        <f>N46/N$50</f>
        <v>9.6023079754731705E-2</v>
      </c>
      <c r="O60" s="147">
        <f t="shared" si="45"/>
        <v>8.9493962789785872E-2</v>
      </c>
      <c r="P60" s="147">
        <f t="shared" si="45"/>
        <v>8.3324403040511572E-2</v>
      </c>
      <c r="Q60" s="147">
        <f t="shared" si="45"/>
        <v>7.7501856106225758E-2</v>
      </c>
      <c r="R60" s="147">
        <f t="shared" si="45"/>
        <v>7.2013490091146076E-2</v>
      </c>
      <c r="S60" s="147">
        <f t="shared" si="45"/>
        <v>6.6846289959688915E-2</v>
      </c>
      <c r="T60" s="147">
        <f t="shared" si="45"/>
        <v>6.4426439031403507E-2</v>
      </c>
      <c r="U60" s="147">
        <f t="shared" si="45"/>
        <v>6.2005320836167742E-2</v>
      </c>
      <c r="V60" s="147">
        <f t="shared" si="45"/>
        <v>5.9584406231502907E-2</v>
      </c>
      <c r="W60" s="147">
        <f t="shared" si="45"/>
        <v>5.7165498310916642E-2</v>
      </c>
      <c r="X60" s="147">
        <f t="shared" si="45"/>
        <v>5.4750776742543972E-2</v>
      </c>
      <c r="Y60" s="147">
        <f t="shared" si="45"/>
        <v>5.2342836620246198E-2</v>
      </c>
      <c r="Z60" s="147">
        <f t="shared" si="45"/>
        <v>4.9944719488005072E-2</v>
      </c>
      <c r="AA60" s="147">
        <f t="shared" si="45"/>
        <v>4.7559934011436461E-2</v>
      </c>
      <c r="AB60" s="147">
        <f t="shared" si="45"/>
        <v>4.5192463711181623E-2</v>
      </c>
      <c r="AC60" s="147">
        <f t="shared" si="45"/>
        <v>4.284675928525053E-2</v>
      </c>
      <c r="AD60" s="147">
        <f t="shared" si="45"/>
        <v>3.0535788995813464E-2</v>
      </c>
      <c r="AE60" s="147">
        <f t="shared" si="45"/>
        <v>2.1546032270072464E-2</v>
      </c>
      <c r="AF60" s="147">
        <f t="shared" si="45"/>
        <v>1.5113891640557403E-2</v>
      </c>
      <c r="AG60" s="147">
        <f t="shared" si="45"/>
        <v>1.0564469841921666E-2</v>
      </c>
      <c r="AH60" s="147">
        <f t="shared" si="45"/>
        <v>7.3682331780682755E-3</v>
      </c>
      <c r="AI60" s="147">
        <f t="shared" si="45"/>
        <v>5.1317557174618651E-3</v>
      </c>
      <c r="AJ60" s="147">
        <f t="shared" si="45"/>
        <v>3.5707802939125427E-3</v>
      </c>
      <c r="AK60" s="147">
        <f t="shared" si="45"/>
        <v>2.4830426006361432E-3</v>
      </c>
      <c r="AL60" s="147">
        <f t="shared" si="45"/>
        <v>1.7258849039649535E-3</v>
      </c>
      <c r="AM60" s="147">
        <f t="shared" si="45"/>
        <v>1.1992237830792661E-3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47">
        <f t="shared" si="45"/>
        <v>0.62591572144963137</v>
      </c>
      <c r="H61" s="147">
        <f t="shared" si="45"/>
        <v>0.64184048231712476</v>
      </c>
      <c r="I61" s="147">
        <f t="shared" si="45"/>
        <v>0.63261386506602868</v>
      </c>
      <c r="J61" s="147">
        <f t="shared" si="45"/>
        <v>0.61979203398071503</v>
      </c>
      <c r="K61" s="147">
        <f t="shared" si="45"/>
        <v>0.60475538423519537</v>
      </c>
      <c r="L61" s="147">
        <f t="shared" si="45"/>
        <v>0.58786075043842634</v>
      </c>
      <c r="M61" s="147">
        <f t="shared" si="45"/>
        <v>0.56929215809654354</v>
      </c>
      <c r="N61" s="147">
        <f t="shared" si="45"/>
        <v>0.54915521091970942</v>
      </c>
      <c r="O61" s="147">
        <f t="shared" si="45"/>
        <v>0.55154286347994774</v>
      </c>
      <c r="P61" s="147">
        <f t="shared" si="45"/>
        <v>0.55338042677669541</v>
      </c>
      <c r="Q61" s="147">
        <f t="shared" si="45"/>
        <v>0.5546636933652519</v>
      </c>
      <c r="R61" s="147">
        <f t="shared" si="45"/>
        <v>0.5553893497032012</v>
      </c>
      <c r="S61" s="147">
        <f t="shared" si="45"/>
        <v>0.55555498526608438</v>
      </c>
      <c r="T61" s="147">
        <f t="shared" si="45"/>
        <v>0.54713131679317895</v>
      </c>
      <c r="U61" s="147">
        <f t="shared" si="45"/>
        <v>0.53806421612236011</v>
      </c>
      <c r="V61" s="147">
        <f t="shared" si="45"/>
        <v>0.52834240957327006</v>
      </c>
      <c r="W61" s="147">
        <f t="shared" si="45"/>
        <v>0.51795801228204519</v>
      </c>
      <c r="X61" s="147">
        <f t="shared" si="45"/>
        <v>0.5069073076714663</v>
      </c>
      <c r="Y61" s="147">
        <f t="shared" si="45"/>
        <v>0.49519155240700619</v>
      </c>
      <c r="Z61" s="147">
        <f t="shared" si="45"/>
        <v>0.48281778158493549</v>
      </c>
      <c r="AA61" s="147">
        <f t="shared" si="45"/>
        <v>0.46979958270017824</v>
      </c>
      <c r="AB61" s="147">
        <f t="shared" si="45"/>
        <v>0.45615780125221206</v>
      </c>
      <c r="AC61" s="147">
        <f t="shared" si="45"/>
        <v>0.44192113632713881</v>
      </c>
      <c r="AD61" s="147">
        <f t="shared" si="45"/>
        <v>0.45546067585109229</v>
      </c>
      <c r="AE61" s="147">
        <f t="shared" si="45"/>
        <v>0.46475491634470023</v>
      </c>
      <c r="AF61" s="147">
        <f t="shared" si="45"/>
        <v>0.47146334933504913</v>
      </c>
      <c r="AG61" s="147">
        <f t="shared" si="45"/>
        <v>0.47657832544809636</v>
      </c>
      <c r="AH61" s="147">
        <f t="shared" si="45"/>
        <v>0.48068977802918655</v>
      </c>
      <c r="AI61" s="147">
        <f t="shared" si="45"/>
        <v>0.48415279879621498</v>
      </c>
      <c r="AJ61" s="147">
        <f t="shared" si="45"/>
        <v>0.48718571718758297</v>
      </c>
      <c r="AK61" s="147">
        <f t="shared" si="45"/>
        <v>0.48992605355131419</v>
      </c>
      <c r="AL61" s="147">
        <f t="shared" si="45"/>
        <v>0.49246247220087425</v>
      </c>
      <c r="AM61" s="147">
        <f t="shared" si="45"/>
        <v>0.49485332202691051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47">
        <f t="shared" si="45"/>
        <v>1.0551510002782951E-2</v>
      </c>
      <c r="H62" s="147">
        <f t="shared" si="45"/>
        <v>8.1089189328807255E-3</v>
      </c>
      <c r="I62" s="147">
        <f t="shared" si="45"/>
        <v>5.9897908424837174E-3</v>
      </c>
      <c r="J62" s="147">
        <f t="shared" si="45"/>
        <v>3.1906674489459237E-3</v>
      </c>
      <c r="K62" s="147">
        <f t="shared" si="45"/>
        <v>1.6926918203173011E-3</v>
      </c>
      <c r="L62" s="147">
        <f t="shared" si="45"/>
        <v>8.9461302490429254E-4</v>
      </c>
      <c r="M62" s="147">
        <f t="shared" si="45"/>
        <v>4.7104083041954415E-4</v>
      </c>
      <c r="N62" s="147">
        <f t="shared" si="45"/>
        <v>2.4704784032839505E-4</v>
      </c>
      <c r="O62" s="147">
        <f t="shared" si="45"/>
        <v>2.2687073383439451E-4</v>
      </c>
      <c r="P62" s="147">
        <f t="shared" si="45"/>
        <v>2.0813075219700824E-4</v>
      </c>
      <c r="Q62" s="147">
        <f t="shared" si="45"/>
        <v>1.9074600577487425E-4</v>
      </c>
      <c r="R62" s="147">
        <f t="shared" si="45"/>
        <v>1.7463710136158181E-4</v>
      </c>
      <c r="S62" s="147">
        <f t="shared" si="45"/>
        <v>1.5972734381197382E-4</v>
      </c>
      <c r="T62" s="147">
        <f t="shared" si="45"/>
        <v>1.7694713175093354E-4</v>
      </c>
      <c r="U62" s="147">
        <f t="shared" si="45"/>
        <v>1.9574280024037196E-4</v>
      </c>
      <c r="V62" s="147">
        <f t="shared" si="45"/>
        <v>2.1620557690505597E-4</v>
      </c>
      <c r="W62" s="147">
        <f t="shared" si="45"/>
        <v>2.3842166044609289E-4</v>
      </c>
      <c r="X62" s="147">
        <f t="shared" si="45"/>
        <v>2.6246985893894225E-4</v>
      </c>
      <c r="Y62" s="147">
        <f t="shared" si="45"/>
        <v>2.8841898628025552E-4</v>
      </c>
      <c r="Z62" s="147">
        <f t="shared" si="45"/>
        <v>3.1632506650995889E-4</v>
      </c>
      <c r="AA62" s="147">
        <f t="shared" si="45"/>
        <v>3.4622841810585421E-4</v>
      </c>
      <c r="AB62" s="147">
        <f t="shared" si="45"/>
        <v>3.7815071374855532E-4</v>
      </c>
      <c r="AC62" s="147">
        <f t="shared" si="45"/>
        <v>4.1209213370521739E-4</v>
      </c>
      <c r="AD62" s="147">
        <f t="shared" si="45"/>
        <v>4.4572816847644135E-4</v>
      </c>
      <c r="AE62" s="147">
        <f t="shared" si="45"/>
        <v>4.7732351591125408E-4</v>
      </c>
      <c r="AF62" s="147">
        <f t="shared" si="45"/>
        <v>5.0816695362275455E-4</v>
      </c>
      <c r="AG62" s="147">
        <f t="shared" si="45"/>
        <v>5.3909141125315729E-4</v>
      </c>
      <c r="AH62" s="147">
        <f t="shared" si="45"/>
        <v>5.7064058519558239E-4</v>
      </c>
      <c r="AI62" s="147">
        <f t="shared" si="45"/>
        <v>6.0318406536258122E-4</v>
      </c>
      <c r="AJ62" s="147">
        <f t="shared" si="45"/>
        <v>6.3698851878432486E-4</v>
      </c>
      <c r="AK62" s="147">
        <f t="shared" si="45"/>
        <v>6.7225994545950184E-4</v>
      </c>
      <c r="AL62" s="147">
        <f t="shared" si="45"/>
        <v>7.0916857938942168E-4</v>
      </c>
      <c r="AM62" s="147">
        <f t="shared" si="45"/>
        <v>7.4786374206070388E-4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47">
        <f t="shared" si="45"/>
        <v>1.8587077046137712E-2</v>
      </c>
      <c r="H63" s="147">
        <f t="shared" si="45"/>
        <v>2.3562756310914128E-3</v>
      </c>
      <c r="I63" s="147">
        <f t="shared" si="45"/>
        <v>2.8710545190612912E-4</v>
      </c>
      <c r="J63" s="147">
        <f t="shared" si="45"/>
        <v>2.8079241188318346E-4</v>
      </c>
      <c r="K63" s="147">
        <f t="shared" si="45"/>
        <v>2.7349901383556368E-4</v>
      </c>
      <c r="L63" s="147">
        <f t="shared" si="45"/>
        <v>2.653915736805484E-4</v>
      </c>
      <c r="M63" s="147">
        <f t="shared" si="45"/>
        <v>2.5655737910504231E-4</v>
      </c>
      <c r="N63" s="147">
        <f t="shared" si="45"/>
        <v>2.4704784032839521E-4</v>
      </c>
      <c r="O63" s="147">
        <f t="shared" si="45"/>
        <v>2.4036550371196746E-4</v>
      </c>
      <c r="P63" s="147">
        <f t="shared" si="45"/>
        <v>2.336272954067785E-4</v>
      </c>
      <c r="Q63" s="147">
        <f t="shared" si="45"/>
        <v>2.2684877791801693E-4</v>
      </c>
      <c r="R63" s="147">
        <f t="shared" si="45"/>
        <v>2.2004483015953988E-4</v>
      </c>
      <c r="S63" s="147">
        <f t="shared" si="45"/>
        <v>2.1322964731914542E-4</v>
      </c>
      <c r="T63" s="147">
        <f t="shared" si="45"/>
        <v>2.111924929124674E-4</v>
      </c>
      <c r="U63" s="147">
        <f t="shared" si="45"/>
        <v>2.0887543946687743E-4</v>
      </c>
      <c r="V63" s="147">
        <f t="shared" si="45"/>
        <v>2.0626954103528856E-4</v>
      </c>
      <c r="W63" s="147">
        <f t="shared" si="45"/>
        <v>2.0336703117614444E-4</v>
      </c>
      <c r="X63" s="147">
        <f t="shared" si="45"/>
        <v>2.0016166672551233E-4</v>
      </c>
      <c r="Y63" s="147">
        <f t="shared" si="45"/>
        <v>1.9664909283453207E-4</v>
      </c>
      <c r="Z63" s="147">
        <f t="shared" si="45"/>
        <v>1.9282721980790415E-4</v>
      </c>
      <c r="AA63" s="147">
        <f t="shared" si="45"/>
        <v>1.8869659934241351E-4</v>
      </c>
      <c r="AB63" s="147">
        <f t="shared" si="45"/>
        <v>1.8426078489424069E-4</v>
      </c>
      <c r="AC63" s="147">
        <f t="shared" si="45"/>
        <v>1.7952665837605788E-4</v>
      </c>
      <c r="AD63" s="147">
        <f t="shared" si="45"/>
        <v>1.8090464751242669E-4</v>
      </c>
      <c r="AE63" s="147">
        <f t="shared" si="45"/>
        <v>1.8048349605950004E-4</v>
      </c>
      <c r="AF63" s="147">
        <f t="shared" si="45"/>
        <v>1.7900951001624234E-4</v>
      </c>
      <c r="AG63" s="147">
        <f t="shared" si="45"/>
        <v>1.7692007629034032E-4</v>
      </c>
      <c r="AH63" s="147">
        <f t="shared" si="45"/>
        <v>1.7447065127455171E-4</v>
      </c>
      <c r="AI63" s="147">
        <f t="shared" si="45"/>
        <v>1.7181244038486643E-4</v>
      </c>
      <c r="AJ63" s="147">
        <f t="shared" si="45"/>
        <v>1.6903684246660707E-4</v>
      </c>
      <c r="AK63" s="147">
        <f t="shared" si="45"/>
        <v>1.6620038429915711E-4</v>
      </c>
      <c r="AL63" s="147">
        <f t="shared" si="45"/>
        <v>1.6333877484157118E-4</v>
      </c>
      <c r="AM63" s="147">
        <f t="shared" si="45"/>
        <v>1.6047497150657559E-4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0.99999999999999989</v>
      </c>
      <c r="I64" s="147">
        <f t="shared" si="46"/>
        <v>0.99999999999999989</v>
      </c>
      <c r="J64" s="147">
        <f t="shared" si="46"/>
        <v>0.99999999999999989</v>
      </c>
      <c r="K64" s="147">
        <f t="shared" si="46"/>
        <v>0.99999999999999978</v>
      </c>
      <c r="L64" s="147">
        <f t="shared" si="46"/>
        <v>0.99999999999999989</v>
      </c>
      <c r="M64" s="147">
        <f t="shared" si="46"/>
        <v>0.99999999999999978</v>
      </c>
      <c r="N64" s="147">
        <f t="shared" si="46"/>
        <v>1</v>
      </c>
      <c r="O64" s="147">
        <f t="shared" si="46"/>
        <v>1</v>
      </c>
      <c r="P64" s="147">
        <f t="shared" si="46"/>
        <v>0.99999999999999989</v>
      </c>
      <c r="Q64" s="147">
        <f t="shared" si="46"/>
        <v>1</v>
      </c>
      <c r="R64" s="147">
        <f t="shared" si="46"/>
        <v>0.99999999999999989</v>
      </c>
      <c r="S64" s="147">
        <f t="shared" si="46"/>
        <v>1</v>
      </c>
      <c r="T64" s="147">
        <f t="shared" si="46"/>
        <v>0.99999999999999978</v>
      </c>
      <c r="U64" s="147">
        <f t="shared" si="46"/>
        <v>1</v>
      </c>
      <c r="V64" s="147">
        <f t="shared" si="46"/>
        <v>1</v>
      </c>
      <c r="W64" s="147">
        <f t="shared" si="46"/>
        <v>1</v>
      </c>
      <c r="X64" s="147">
        <f t="shared" si="46"/>
        <v>1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1.0000000000000002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0.99999999999999978</v>
      </c>
      <c r="AF64" s="147">
        <f t="shared" si="46"/>
        <v>1.0000000000000002</v>
      </c>
      <c r="AG64" s="147">
        <f t="shared" si="46"/>
        <v>1</v>
      </c>
      <c r="AH64" s="147">
        <f t="shared" si="46"/>
        <v>0.99999999999999989</v>
      </c>
      <c r="AI64" s="147">
        <f t="shared" si="46"/>
        <v>0.99999999999999989</v>
      </c>
      <c r="AJ64" s="147">
        <f t="shared" si="46"/>
        <v>1</v>
      </c>
      <c r="AK64" s="147">
        <f t="shared" si="46"/>
        <v>1</v>
      </c>
      <c r="AL64" s="147">
        <f t="shared" si="46"/>
        <v>0.99999999999999989</v>
      </c>
      <c r="AM64" s="147">
        <f t="shared" si="46"/>
        <v>1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 t="shared" ref="G67:I78" si="49">F67*($K4/$C4)^(1/($K$3-$C$3))</f>
        <v>32.209760301941557</v>
      </c>
      <c r="H67" s="146">
        <f t="shared" si="49"/>
        <v>32.575629826316579</v>
      </c>
      <c r="I67" s="146">
        <f t="shared" si="49"/>
        <v>32.945655249636879</v>
      </c>
      <c r="J67" s="146">
        <f t="shared" ref="J67:N78" si="50">I67*($L4/$K4)^(1/($L$3-$K$3))</f>
        <v>33.465206224067515</v>
      </c>
      <c r="K67" s="146">
        <f t="shared" si="50"/>
        <v>33.992950485685384</v>
      </c>
      <c r="L67" s="146">
        <f t="shared" si="50"/>
        <v>34.529017242129839</v>
      </c>
      <c r="M67" s="146">
        <f t="shared" si="50"/>
        <v>35.073537738636844</v>
      </c>
      <c r="N67" s="146">
        <f t="shared" si="50"/>
        <v>35.626645290171709</v>
      </c>
      <c r="O67" s="146">
        <f t="shared" ref="O67:S78" si="51">N67*($M4/$L4)^(1/($M$3-$L$3))</f>
        <v>37.386635607928461</v>
      </c>
      <c r="P67" s="146">
        <f t="shared" si="51"/>
        <v>39.233571129011786</v>
      </c>
      <c r="Q67" s="146">
        <f t="shared" si="51"/>
        <v>41.171747029540107</v>
      </c>
      <c r="R67" s="146">
        <f t="shared" si="51"/>
        <v>43.205670671436046</v>
      </c>
      <c r="S67" s="146">
        <f t="shared" si="51"/>
        <v>45.340072084607883</v>
      </c>
      <c r="T67" s="146">
        <f t="shared" ref="T67:AC67" si="52">S67*($N4/$M4)^(1/($N$3-$M$3))</f>
        <v>45.69685765123964</v>
      </c>
      <c r="U67" s="146">
        <f t="shared" si="52"/>
        <v>46.056450799216201</v>
      </c>
      <c r="V67" s="146">
        <f t="shared" si="52"/>
        <v>46.418873621676262</v>
      </c>
      <c r="W67" s="146">
        <f t="shared" si="52"/>
        <v>46.78414838561163</v>
      </c>
      <c r="X67" s="146">
        <f t="shared" si="52"/>
        <v>47.152297533235313</v>
      </c>
      <c r="Y67" s="146">
        <f t="shared" si="52"/>
        <v>47.523343683360331</v>
      </c>
      <c r="Z67" s="146">
        <f t="shared" si="52"/>
        <v>47.897309632789415</v>
      </c>
      <c r="AA67" s="146">
        <f t="shared" si="52"/>
        <v>48.274218357715618</v>
      </c>
      <c r="AB67" s="146">
        <f t="shared" si="52"/>
        <v>48.654093015133952</v>
      </c>
      <c r="AC67" s="146">
        <f t="shared" si="52"/>
        <v>49.036956944264141</v>
      </c>
      <c r="AD67" s="146">
        <f t="shared" ref="AD67:AM67" si="53">AC67*($O4/$N4)^(1/($O$3-$N$3))</f>
        <v>49.268607740177139</v>
      </c>
      <c r="AE67" s="146">
        <f t="shared" si="53"/>
        <v>49.501352855448253</v>
      </c>
      <c r="AF67" s="146">
        <f t="shared" si="53"/>
        <v>49.735197459646841</v>
      </c>
      <c r="AG67" s="146">
        <f t="shared" si="53"/>
        <v>49.970146746763341</v>
      </c>
      <c r="AH67" s="146">
        <f t="shared" si="53"/>
        <v>50.206205935324611</v>
      </c>
      <c r="AI67" s="146">
        <f t="shared" si="53"/>
        <v>50.443380268509863</v>
      </c>
      <c r="AJ67" s="146">
        <f t="shared" si="53"/>
        <v>50.681675014267107</v>
      </c>
      <c r="AK67" s="146">
        <f t="shared" si="53"/>
        <v>50.921095465430156</v>
      </c>
      <c r="AL67" s="146">
        <f t="shared" si="53"/>
        <v>51.161646939836203</v>
      </c>
      <c r="AM67" s="146">
        <f t="shared" si="53"/>
        <v>51.40333478044392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si="49"/>
        <v>14.371395343437744</v>
      </c>
      <c r="H68" s="146">
        <f t="shared" si="49"/>
        <v>19.447928824612443</v>
      </c>
      <c r="I68" s="146">
        <f t="shared" si="49"/>
        <v>26.317690560220722</v>
      </c>
      <c r="J68" s="146">
        <f t="shared" si="50"/>
        <v>29.656811426607856</v>
      </c>
      <c r="K68" s="146">
        <f t="shared" si="50"/>
        <v>33.419591357411335</v>
      </c>
      <c r="L68" s="146">
        <f t="shared" si="50"/>
        <v>37.659783124706266</v>
      </c>
      <c r="M68" s="146">
        <f t="shared" si="50"/>
        <v>42.437959513989952</v>
      </c>
      <c r="N68" s="146">
        <f t="shared" si="50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49"/>
        <v>6.2623322503724017</v>
      </c>
      <c r="H69" s="146">
        <f t="shared" si="49"/>
        <v>6.4917737483950138</v>
      </c>
      <c r="I69" s="146">
        <f t="shared" si="49"/>
        <v>6.7296216034919771</v>
      </c>
      <c r="J69" s="146">
        <f t="shared" si="50"/>
        <v>7.8647872732755717</v>
      </c>
      <c r="K69" s="146">
        <f t="shared" si="50"/>
        <v>9.1914348975848981</v>
      </c>
      <c r="L69" s="146">
        <f t="shared" si="50"/>
        <v>10.741864025186247</v>
      </c>
      <c r="M69" s="146">
        <f t="shared" si="50"/>
        <v>12.553822555595673</v>
      </c>
      <c r="N69" s="146">
        <f t="shared" si="50"/>
        <v>14.671425777487455</v>
      </c>
      <c r="O69" s="146">
        <f t="shared" si="51"/>
        <v>14.614236617998987</v>
      </c>
      <c r="P69" s="146">
        <f t="shared" si="51"/>
        <v>14.557270381627372</v>
      </c>
      <c r="Q69" s="146">
        <f t="shared" si="51"/>
        <v>14.500526199419186</v>
      </c>
      <c r="R69" s="146">
        <f t="shared" si="51"/>
        <v>14.444003205808178</v>
      </c>
      <c r="S69" s="146">
        <f t="shared" si="51"/>
        <v>14.387700538602076</v>
      </c>
      <c r="T69" s="146">
        <f t="shared" ref="T69:AC69" si="56">S69*($N6/$M6)^(1/($N$3-$M$3))</f>
        <v>14.247794670095052</v>
      </c>
      <c r="U69" s="146">
        <f t="shared" si="56"/>
        <v>14.109249244974391</v>
      </c>
      <c r="V69" s="146">
        <f t="shared" si="56"/>
        <v>13.972051034301041</v>
      </c>
      <c r="W69" s="146">
        <f t="shared" si="56"/>
        <v>13.836186937774032</v>
      </c>
      <c r="X69" s="146">
        <f t="shared" si="56"/>
        <v>13.701643982479601</v>
      </c>
      <c r="Y69" s="146">
        <f t="shared" si="56"/>
        <v>13.56840932165248</v>
      </c>
      <c r="Z69" s="146">
        <f t="shared" si="56"/>
        <v>13.43647023344923</v>
      </c>
      <c r="AA69" s="146">
        <f t="shared" si="56"/>
        <v>13.305814119733499</v>
      </c>
      <c r="AB69" s="146">
        <f t="shared" si="56"/>
        <v>13.176428504873101</v>
      </c>
      <c r="AC69" s="146">
        <f t="shared" si="56"/>
        <v>13.04830103454878</v>
      </c>
      <c r="AD69" s="146">
        <f t="shared" ref="AD69:AM69" si="57">AC69*($O6/$N6)^(1/($O$3-$N$3))</f>
        <v>12.773046933550527</v>
      </c>
      <c r="AE69" s="146">
        <f t="shared" si="57"/>
        <v>12.503599321835111</v>
      </c>
      <c r="AF69" s="146">
        <f t="shared" si="57"/>
        <v>12.239835711426261</v>
      </c>
      <c r="AG69" s="146">
        <f t="shared" si="57"/>
        <v>11.981636198233357</v>
      </c>
      <c r="AH69" s="146">
        <f t="shared" si="57"/>
        <v>11.728883407544318</v>
      </c>
      <c r="AI69" s="146">
        <f t="shared" si="57"/>
        <v>11.481462440668334</v>
      </c>
      <c r="AJ69" s="146">
        <f t="shared" si="57"/>
        <v>11.239260822704155</v>
      </c>
      <c r="AK69" s="146">
        <f t="shared" si="57"/>
        <v>11.002168451410215</v>
      </c>
      <c r="AL69" s="146">
        <f t="shared" si="57"/>
        <v>10.770077547153345</v>
      </c>
      <c r="AM69" s="146">
        <f t="shared" si="57"/>
        <v>10.542882603913313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49"/>
        <v>1.0933043193372367</v>
      </c>
      <c r="H70" s="146">
        <f t="shared" si="49"/>
        <v>3.4747509729112172</v>
      </c>
      <c r="I70" s="146">
        <f t="shared" si="49"/>
        <v>11.043489091003199</v>
      </c>
      <c r="J70" s="146">
        <f t="shared" si="50"/>
        <v>14.660506557261082</v>
      </c>
      <c r="K70" s="146">
        <f t="shared" si="50"/>
        <v>19.462187243938388</v>
      </c>
      <c r="L70" s="146">
        <f t="shared" si="50"/>
        <v>25.836537833033937</v>
      </c>
      <c r="M70" s="146">
        <f t="shared" si="50"/>
        <v>34.298646849454144</v>
      </c>
      <c r="N70" s="146">
        <f t="shared" si="50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49"/>
        <v>8.4759530586511271</v>
      </c>
      <c r="H71" s="146">
        <f t="shared" si="49"/>
        <v>10.363788264924613</v>
      </c>
      <c r="I71" s="146">
        <f t="shared" si="49"/>
        <v>12.672097928923899</v>
      </c>
      <c r="J71" s="146">
        <f t="shared" si="50"/>
        <v>12.672097928923899</v>
      </c>
      <c r="K71" s="146">
        <f t="shared" si="50"/>
        <v>12.672097928923899</v>
      </c>
      <c r="L71" s="146">
        <f t="shared" si="50"/>
        <v>12.672097928923899</v>
      </c>
      <c r="M71" s="146">
        <f t="shared" si="50"/>
        <v>12.672097928923899</v>
      </c>
      <c r="N71" s="146">
        <f t="shared" si="50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49"/>
        <v>2.003222528616194</v>
      </c>
      <c r="H72" s="146">
        <f t="shared" si="49"/>
        <v>2.1299896492332588</v>
      </c>
      <c r="I72" s="146">
        <f t="shared" si="49"/>
        <v>2.2647787956811949</v>
      </c>
      <c r="J72" s="146">
        <f t="shared" si="50"/>
        <v>2.3233754080674087</v>
      </c>
      <c r="K72" s="146">
        <f t="shared" si="50"/>
        <v>2.3834880903628286</v>
      </c>
      <c r="L72" s="146">
        <f t="shared" si="50"/>
        <v>2.4451560678379267</v>
      </c>
      <c r="M72" s="146">
        <f t="shared" si="50"/>
        <v>2.5084195806384355</v>
      </c>
      <c r="N72" s="146">
        <f t="shared" si="50"/>
        <v>2.5733199100432107</v>
      </c>
      <c r="O72" s="146">
        <f t="shared" si="51"/>
        <v>2.537520653495756</v>
      </c>
      <c r="P72" s="146">
        <f t="shared" si="51"/>
        <v>2.5022194254928087</v>
      </c>
      <c r="Q72" s="146">
        <f t="shared" si="51"/>
        <v>2.4674092976102879</v>
      </c>
      <c r="R72" s="146">
        <f t="shared" si="51"/>
        <v>2.433083437810275</v>
      </c>
      <c r="S72" s="146">
        <f t="shared" si="51"/>
        <v>2.3992351091001187</v>
      </c>
      <c r="T72" s="146">
        <f t="shared" ref="T72:AC72" si="62">S72*($N9/$M9)^(1/($N$3-$M$3))</f>
        <v>2.239398524761147</v>
      </c>
      <c r="U72" s="146">
        <f t="shared" si="62"/>
        <v>2.0902102231170425</v>
      </c>
      <c r="V72" s="146">
        <f t="shared" si="62"/>
        <v>1.9509608176101616</v>
      </c>
      <c r="W72" s="146">
        <f t="shared" si="62"/>
        <v>1.8209881808797264</v>
      </c>
      <c r="X72" s="146">
        <f t="shared" si="62"/>
        <v>1.6996742963631641</v>
      </c>
      <c r="Y72" s="146">
        <f t="shared" si="62"/>
        <v>1.5864423196431632</v>
      </c>
      <c r="Z72" s="146">
        <f t="shared" si="62"/>
        <v>1.4807538355672256</v>
      </c>
      <c r="AA72" s="146">
        <f t="shared" si="62"/>
        <v>1.3821062980973911</v>
      </c>
      <c r="AB72" s="146">
        <f t="shared" si="62"/>
        <v>1.2900306407166833</v>
      </c>
      <c r="AC72" s="146">
        <f t="shared" si="62"/>
        <v>1.2040890460298219</v>
      </c>
      <c r="AD72" s="146">
        <f t="shared" ref="AD72:AM72" si="63">AC72*($O9/$N9)^(1/($O$3-$N$3))</f>
        <v>1.351313428597221</v>
      </c>
      <c r="AE72" s="146">
        <f t="shared" si="63"/>
        <v>1.5165389871522432</v>
      </c>
      <c r="AF72" s="146">
        <f t="shared" si="63"/>
        <v>1.7019667316858049</v>
      </c>
      <c r="AG72" s="146">
        <f t="shared" si="63"/>
        <v>1.9100667904388442</v>
      </c>
      <c r="AH72" s="146">
        <f t="shared" si="63"/>
        <v>2.1436113150834841</v>
      </c>
      <c r="AI72" s="146">
        <f t="shared" si="63"/>
        <v>2.405711409232036</v>
      </c>
      <c r="AJ72" s="146">
        <f t="shared" si="63"/>
        <v>2.6998585722075243</v>
      </c>
      <c r="AK72" s="146">
        <f t="shared" si="63"/>
        <v>3.0299712101583127</v>
      </c>
      <c r="AL72" s="146">
        <f t="shared" si="63"/>
        <v>3.4004468341027434</v>
      </c>
      <c r="AM72" s="146">
        <f t="shared" si="63"/>
        <v>3.8162206402466823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49"/>
        <v>1.3131999608070861</v>
      </c>
      <c r="H73" s="146">
        <f t="shared" si="49"/>
        <v>2.0384091454654061</v>
      </c>
      <c r="I73" s="146">
        <f t="shared" si="49"/>
        <v>3.1641120684798802</v>
      </c>
      <c r="J73" s="146">
        <f t="shared" si="50"/>
        <v>2.9925517914020823</v>
      </c>
      <c r="K73" s="146">
        <f t="shared" si="50"/>
        <v>2.8302936275345636</v>
      </c>
      <c r="L73" s="146">
        <f t="shared" si="50"/>
        <v>2.6768332100643839</v>
      </c>
      <c r="M73" s="146">
        <f t="shared" si="50"/>
        <v>2.5316935192852497</v>
      </c>
      <c r="N73" s="146">
        <f t="shared" si="50"/>
        <v>2.3944233998190607</v>
      </c>
      <c r="O73" s="146">
        <f t="shared" si="51"/>
        <v>2.3915056619928343</v>
      </c>
      <c r="P73" s="146">
        <f t="shared" si="51"/>
        <v>2.3885914795921117</v>
      </c>
      <c r="Q73" s="146">
        <f t="shared" si="51"/>
        <v>2.3856808482844096</v>
      </c>
      <c r="R73" s="146">
        <f t="shared" si="51"/>
        <v>2.3827737637425237</v>
      </c>
      <c r="S73" s="146">
        <f t="shared" si="51"/>
        <v>2.3798702216445236</v>
      </c>
      <c r="T73" s="146">
        <f t="shared" ref="T73:AC73" si="64">S73*($N10/$M10)^(1/($N$3-$M$3))</f>
        <v>2.187327862021391</v>
      </c>
      <c r="U73" s="146">
        <f t="shared" si="64"/>
        <v>2.0103630578095055</v>
      </c>
      <c r="V73" s="146">
        <f t="shared" si="64"/>
        <v>1.8477155137000036</v>
      </c>
      <c r="W73" s="146">
        <f t="shared" si="64"/>
        <v>1.6982268980248896</v>
      </c>
      <c r="X73" s="146">
        <f t="shared" si="64"/>
        <v>1.5608325934332565</v>
      </c>
      <c r="Y73" s="146">
        <f t="shared" si="64"/>
        <v>1.4345541149754419</v>
      </c>
      <c r="Z73" s="146">
        <f t="shared" si="64"/>
        <v>1.318492141598768</v>
      </c>
      <c r="AA73" s="146">
        <f t="shared" si="64"/>
        <v>1.2118201114270726</v>
      </c>
      <c r="AB73" s="146">
        <f t="shared" si="64"/>
        <v>1.1137783352113495</v>
      </c>
      <c r="AC73" s="146">
        <f t="shared" si="64"/>
        <v>1.0236685860290895</v>
      </c>
      <c r="AD73" s="146">
        <f t="shared" ref="AD73:AM73" si="65">AC73*($O10/$N10)^(1/($O$3-$N$3))</f>
        <v>0.98001632484420731</v>
      </c>
      <c r="AE73" s="146">
        <f t="shared" si="65"/>
        <v>0.9382255253985633</v>
      </c>
      <c r="AF73" s="146">
        <f t="shared" si="65"/>
        <v>0.89821680944890969</v>
      </c>
      <c r="AG73" s="146">
        <f t="shared" si="65"/>
        <v>0.85991418367545347</v>
      </c>
      <c r="AH73" s="146">
        <f t="shared" si="65"/>
        <v>0.82324489533869194</v>
      </c>
      <c r="AI73" s="146">
        <f t="shared" si="65"/>
        <v>0.78813929409146921</v>
      </c>
      <c r="AJ73" s="146">
        <f t="shared" si="65"/>
        <v>0.75453069968377506</v>
      </c>
      <c r="AK73" s="146">
        <f t="shared" si="65"/>
        <v>0.72235527530900379</v>
      </c>
      <c r="AL73" s="146">
        <f t="shared" si="65"/>
        <v>0.69155190635110353</v>
      </c>
      <c r="AM73" s="146">
        <f t="shared" si="65"/>
        <v>0.66206208430230651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49"/>
        <v>11.101127378868874</v>
      </c>
      <c r="H74" s="146">
        <f t="shared" si="49"/>
        <v>11.323626672964451</v>
      </c>
      <c r="I74" s="146">
        <f t="shared" si="49"/>
        <v>11.550585508346554</v>
      </c>
      <c r="J74" s="146">
        <f t="shared" si="50"/>
        <v>11.550585508346554</v>
      </c>
      <c r="K74" s="146">
        <f t="shared" si="50"/>
        <v>11.550585508346554</v>
      </c>
      <c r="L74" s="146">
        <f t="shared" si="50"/>
        <v>11.550585508346554</v>
      </c>
      <c r="M74" s="146">
        <f t="shared" si="50"/>
        <v>11.550585508346554</v>
      </c>
      <c r="N74" s="146">
        <f t="shared" si="50"/>
        <v>11.550585508346554</v>
      </c>
      <c r="O74" s="146">
        <f t="shared" si="51"/>
        <v>11.54623704938799</v>
      </c>
      <c r="P74" s="146">
        <f t="shared" si="51"/>
        <v>11.541890227497548</v>
      </c>
      <c r="Q74" s="146">
        <f t="shared" si="51"/>
        <v>11.537545042058918</v>
      </c>
      <c r="R74" s="146">
        <f t="shared" si="51"/>
        <v>11.533201492456024</v>
      </c>
      <c r="S74" s="146">
        <f t="shared" si="51"/>
        <v>11.528859578073021</v>
      </c>
      <c r="T74" s="146">
        <f t="shared" ref="T74:AC74" si="66">S74*($N11/$M11)^(1/($N$3-$M$3))</f>
        <v>11.495185040476612</v>
      </c>
      <c r="U74" s="146">
        <f t="shared" si="66"/>
        <v>11.461608862520603</v>
      </c>
      <c r="V74" s="146">
        <f t="shared" si="66"/>
        <v>11.428130756907246</v>
      </c>
      <c r="W74" s="146">
        <f t="shared" si="66"/>
        <v>11.394750437177956</v>
      </c>
      <c r="X74" s="146">
        <f t="shared" si="66"/>
        <v>11.361467617710865</v>
      </c>
      <c r="Y74" s="146">
        <f t="shared" si="66"/>
        <v>11.328282013718372</v>
      </c>
      <c r="Z74" s="146">
        <f t="shared" si="66"/>
        <v>11.295193341244712</v>
      </c>
      <c r="AA74" s="146">
        <f t="shared" si="66"/>
        <v>11.262201317163521</v>
      </c>
      <c r="AB74" s="146">
        <f t="shared" si="66"/>
        <v>11.229305659175418</v>
      </c>
      <c r="AC74" s="146">
        <f t="shared" si="66"/>
        <v>11.196506085805588</v>
      </c>
      <c r="AD74" s="146">
        <f t="shared" ref="AD74:AM74" si="67">AC74*($O11/$N11)^(1/($O$3-$N$3))</f>
        <v>13.643958659493714</v>
      </c>
      <c r="AE74" s="146">
        <f t="shared" si="67"/>
        <v>16.626401707401875</v>
      </c>
      <c r="AF74" s="146">
        <f t="shared" si="67"/>
        <v>20.260779194280683</v>
      </c>
      <c r="AG74" s="146">
        <f t="shared" si="67"/>
        <v>24.689597952914109</v>
      </c>
      <c r="AH74" s="146">
        <f t="shared" si="67"/>
        <v>30.086515490411884</v>
      </c>
      <c r="AI74" s="146">
        <f t="shared" si="67"/>
        <v>36.663149237225788</v>
      </c>
      <c r="AJ74" s="146">
        <f t="shared" si="67"/>
        <v>44.677374234961228</v>
      </c>
      <c r="AK74" s="146">
        <f t="shared" si="67"/>
        <v>54.443434621924887</v>
      </c>
      <c r="AL74" s="146">
        <f t="shared" si="67"/>
        <v>66.344265395801443</v>
      </c>
      <c r="AM74" s="146">
        <f t="shared" si="67"/>
        <v>80.846507599577237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49"/>
        <v>25.584326864429006</v>
      </c>
      <c r="H75" s="146">
        <f t="shared" si="49"/>
        <v>18.762763891129495</v>
      </c>
      <c r="I75" s="146">
        <f t="shared" si="49"/>
        <v>13.760037959948482</v>
      </c>
      <c r="J75" s="146">
        <f t="shared" si="50"/>
        <v>9.3751329234594341</v>
      </c>
      <c r="K75" s="146">
        <f t="shared" si="50"/>
        <v>6.3875635800107995</v>
      </c>
      <c r="L75" s="146">
        <f t="shared" si="50"/>
        <v>4.3520416000272331</v>
      </c>
      <c r="M75" s="146">
        <f t="shared" si="50"/>
        <v>2.9651784833326973</v>
      </c>
      <c r="N75" s="146">
        <f t="shared" si="50"/>
        <v>2.0202664050739259</v>
      </c>
      <c r="O75" s="146">
        <f t="shared" si="51"/>
        <v>1.7939471266407934</v>
      </c>
      <c r="P75" s="146">
        <f t="shared" si="51"/>
        <v>1.5929811460013841</v>
      </c>
      <c r="Q75" s="146">
        <f t="shared" si="51"/>
        <v>1.4145282733430251</v>
      </c>
      <c r="R75" s="146">
        <f t="shared" si="51"/>
        <v>1.2560664896187426</v>
      </c>
      <c r="S75" s="146">
        <f t="shared" si="51"/>
        <v>1.1153563036350533</v>
      </c>
      <c r="T75" s="146">
        <f t="shared" ref="T75:AC75" si="68">S75*($N12/$M12)^(1/($N$3-$M$3))</f>
        <v>0.84508889277398724</v>
      </c>
      <c r="U75" s="146">
        <f t="shared" si="68"/>
        <v>0.64031129277917564</v>
      </c>
      <c r="V75" s="146">
        <f t="shared" si="68"/>
        <v>0.48515434904691174</v>
      </c>
      <c r="W75" s="146">
        <f t="shared" si="68"/>
        <v>0.36759423901072197</v>
      </c>
      <c r="X75" s="146">
        <f t="shared" si="68"/>
        <v>0.27852069103230054</v>
      </c>
      <c r="Y75" s="146">
        <f t="shared" si="68"/>
        <v>0.21103098770502643</v>
      </c>
      <c r="Z75" s="146">
        <f t="shared" si="68"/>
        <v>0.15989504265086835</v>
      </c>
      <c r="AA75" s="146">
        <f t="shared" si="68"/>
        <v>0.12115009716041837</v>
      </c>
      <c r="AB75" s="146">
        <f t="shared" si="68"/>
        <v>9.1793627861414512E-2</v>
      </c>
      <c r="AC75" s="146">
        <f t="shared" si="68"/>
        <v>6.955066742375493E-2</v>
      </c>
      <c r="AD75" s="146">
        <f t="shared" ref="AD75:AM75" si="69">AC75*($O12/$N12)^(1/($O$3-$N$3))</f>
        <v>7.2122566323269868E-2</v>
      </c>
      <c r="AE75" s="146">
        <f t="shared" si="69"/>
        <v>7.4789570908960684E-2</v>
      </c>
      <c r="AF75" s="146">
        <f t="shared" si="69"/>
        <v>7.7555198073168935E-2</v>
      </c>
      <c r="AG75" s="146">
        <f t="shared" si="69"/>
        <v>8.0423094758627911E-2</v>
      </c>
      <c r="AH75" s="146">
        <f t="shared" si="69"/>
        <v>8.339704276756757E-2</v>
      </c>
      <c r="AI75" s="146">
        <f t="shared" si="69"/>
        <v>8.6480963748654355E-2</v>
      </c>
      <c r="AJ75" s="146">
        <f t="shared" si="69"/>
        <v>8.967892436834192E-2</v>
      </c>
      <c r="AK75" s="146">
        <f t="shared" si="69"/>
        <v>9.2995141673452145E-2</v>
      </c>
      <c r="AL75" s="146">
        <f t="shared" si="69"/>
        <v>9.6433988652057809E-2</v>
      </c>
      <c r="AM75" s="146">
        <f t="shared" si="69"/>
        <v>0.1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49"/>
        <v>192.76781117255962</v>
      </c>
      <c r="H76" s="146">
        <f t="shared" si="49"/>
        <v>208.65065091614309</v>
      </c>
      <c r="I76" s="146">
        <f t="shared" si="49"/>
        <v>225.84213548370363</v>
      </c>
      <c r="J76" s="146">
        <f t="shared" si="50"/>
        <v>226.78333481252517</v>
      </c>
      <c r="K76" s="146">
        <f t="shared" si="50"/>
        <v>227.72845659883978</v>
      </c>
      <c r="L76" s="146">
        <f t="shared" si="50"/>
        <v>228.67751718952775</v>
      </c>
      <c r="M76" s="146">
        <f t="shared" si="50"/>
        <v>229.6305329995952</v>
      </c>
      <c r="N76" s="146">
        <f t="shared" si="50"/>
        <v>230.58752051245793</v>
      </c>
      <c r="O76" s="146">
        <f t="shared" si="51"/>
        <v>222.06188714533894</v>
      </c>
      <c r="P76" s="146">
        <f t="shared" si="51"/>
        <v>213.85147649343455</v>
      </c>
      <c r="Q76" s="146">
        <f t="shared" si="51"/>
        <v>205.94463366192241</v>
      </c>
      <c r="R76" s="146">
        <f t="shared" si="51"/>
        <v>198.33013467852092</v>
      </c>
      <c r="S76" s="146">
        <f t="shared" si="51"/>
        <v>190.99717056076398</v>
      </c>
      <c r="T76" s="146">
        <f t="shared" ref="T76:AC76" si="70">S76*($N13/$M13)^(1/($N$3-$M$3))</f>
        <v>183.49310969070876</v>
      </c>
      <c r="U76" s="146">
        <f t="shared" si="70"/>
        <v>176.28387480878817</v>
      </c>
      <c r="V76" s="146">
        <f t="shared" si="70"/>
        <v>169.35788253837657</v>
      </c>
      <c r="W76" s="146">
        <f t="shared" si="70"/>
        <v>162.70400460049726</v>
      </c>
      <c r="X76" s="146">
        <f t="shared" si="70"/>
        <v>156.31154993355526</v>
      </c>
      <c r="Y76" s="146">
        <f t="shared" si="70"/>
        <v>150.17024751556522</v>
      </c>
      <c r="Z76" s="146">
        <f t="shared" si="70"/>
        <v>144.27022986127463</v>
      </c>
      <c r="AA76" s="146">
        <f t="shared" si="70"/>
        <v>138.60201716766596</v>
      </c>
      <c r="AB76" s="146">
        <f t="shared" si="70"/>
        <v>133.15650208236414</v>
      </c>
      <c r="AC76" s="146">
        <f t="shared" si="70"/>
        <v>127.92493507047585</v>
      </c>
      <c r="AD76" s="146">
        <f t="shared" ref="AD76:AM76" si="71">AC76*($O13/$N13)^(1/($O$3-$N$3))</f>
        <v>119.63727642262468</v>
      </c>
      <c r="AE76" s="146">
        <f t="shared" si="71"/>
        <v>111.88653644372152</v>
      </c>
      <c r="AF76" s="146">
        <f t="shared" si="71"/>
        <v>104.63793068265491</v>
      </c>
      <c r="AG76" s="146">
        <f t="shared" si="71"/>
        <v>97.858928210325331</v>
      </c>
      <c r="AH76" s="146">
        <f t="shared" si="71"/>
        <v>91.519105624486642</v>
      </c>
      <c r="AI76" s="146">
        <f t="shared" si="71"/>
        <v>85.590010512931386</v>
      </c>
      <c r="AJ76" s="146">
        <f t="shared" si="71"/>
        <v>80.045033762258171</v>
      </c>
      <c r="AK76" s="146">
        <f t="shared" si="71"/>
        <v>74.859290139157267</v>
      </c>
      <c r="AL76" s="146">
        <f t="shared" si="71"/>
        <v>70.009506608276482</v>
      </c>
      <c r="AM76" s="146">
        <f t="shared" si="71"/>
        <v>65.47391788545066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49"/>
        <v>3.2208699070431197</v>
      </c>
      <c r="H77" s="146">
        <f t="shared" si="49"/>
        <v>2.5896163150514111</v>
      </c>
      <c r="I77" s="146">
        <f t="shared" si="49"/>
        <v>2.0820811931944543</v>
      </c>
      <c r="J77" s="146">
        <f t="shared" si="50"/>
        <v>1.1344833568514592</v>
      </c>
      <c r="K77" s="146">
        <f t="shared" si="50"/>
        <v>0.61815672279248723</v>
      </c>
      <c r="L77" s="146">
        <f t="shared" si="50"/>
        <v>0.33682092524833712</v>
      </c>
      <c r="M77" s="146">
        <f t="shared" si="50"/>
        <v>0.18352681690922912</v>
      </c>
      <c r="N77" s="146">
        <f t="shared" si="50"/>
        <v>9.9999999999999992E-2</v>
      </c>
      <c r="O77" s="146">
        <f t="shared" si="51"/>
        <v>9.3889810317471623E-2</v>
      </c>
      <c r="P77" s="146">
        <f t="shared" si="51"/>
        <v>8.8152964814508017E-2</v>
      </c>
      <c r="Q77" s="146">
        <f t="shared" si="51"/>
        <v>8.2766651453569082E-2</v>
      </c>
      <c r="R77" s="146">
        <f t="shared" si="51"/>
        <v>7.7709452055878883E-2</v>
      </c>
      <c r="S77" s="146">
        <f t="shared" si="51"/>
        <v>7.2961257134011248E-2</v>
      </c>
      <c r="T77" s="146">
        <f t="shared" ref="T77:AC77" si="72">S77*($N14/$M14)^(1/($N$3-$M$3))</f>
        <v>8.1895253201949444E-2</v>
      </c>
      <c r="U77" s="146">
        <f t="shared" si="72"/>
        <v>9.1923203635220649E-2</v>
      </c>
      <c r="V77" s="146">
        <f t="shared" si="72"/>
        <v>0.10317906149853751</v>
      </c>
      <c r="W77" s="146">
        <f t="shared" si="72"/>
        <v>0.11581318220767459</v>
      </c>
      <c r="X77" s="146">
        <f t="shared" si="72"/>
        <v>0.12999433197265658</v>
      </c>
      <c r="Y77" s="146">
        <f t="shared" si="72"/>
        <v>0.14591194217179046</v>
      </c>
      <c r="Z77" s="146">
        <f t="shared" si="72"/>
        <v>0.16377863977040316</v>
      </c>
      <c r="AA77" s="146">
        <f t="shared" si="72"/>
        <v>0.18383308758554329</v>
      </c>
      <c r="AB77" s="146">
        <f t="shared" si="72"/>
        <v>0.20634317233681856</v>
      </c>
      <c r="AC77" s="146">
        <f t="shared" si="72"/>
        <v>0.23160958306925766</v>
      </c>
      <c r="AD77" s="146">
        <f t="shared" ref="AD77:AM77" si="73">AC77*($O14/$N14)^(1/($O$3-$N$3))</f>
        <v>0.24806785188526537</v>
      </c>
      <c r="AE77" s="146">
        <f t="shared" si="73"/>
        <v>0.26569565180974614</v>
      </c>
      <c r="AF77" s="146">
        <f t="shared" si="73"/>
        <v>0.28457609018703717</v>
      </c>
      <c r="AG77" s="146">
        <f t="shared" si="73"/>
        <v>0.3047981800023199</v>
      </c>
      <c r="AH77" s="146">
        <f t="shared" si="73"/>
        <v>0.32645725953880017</v>
      </c>
      <c r="AI77" s="146">
        <f t="shared" si="73"/>
        <v>0.3496554418558942</v>
      </c>
      <c r="AJ77" s="146">
        <f t="shared" si="73"/>
        <v>0.37450209620751246</v>
      </c>
      <c r="AK77" s="146">
        <f t="shared" si="73"/>
        <v>0.40111436367011793</v>
      </c>
      <c r="AL77" s="146">
        <f t="shared" si="73"/>
        <v>0.42961770941151844</v>
      </c>
      <c r="AM77" s="146">
        <f t="shared" si="73"/>
        <v>0.46014651420409863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49"/>
        <v>5.6775441509130689</v>
      </c>
      <c r="H78" s="146">
        <f t="shared" si="49"/>
        <v>0.75349480097165045</v>
      </c>
      <c r="I78" s="146">
        <f t="shared" si="49"/>
        <v>0.10000000000000005</v>
      </c>
      <c r="J78" s="146">
        <f t="shared" si="50"/>
        <v>0.10000000000000005</v>
      </c>
      <c r="K78" s="146">
        <f t="shared" si="50"/>
        <v>0.10000000000000005</v>
      </c>
      <c r="L78" s="146">
        <f t="shared" si="50"/>
        <v>0.10000000000000005</v>
      </c>
      <c r="M78" s="146">
        <f t="shared" si="50"/>
        <v>0.10000000000000005</v>
      </c>
      <c r="N78" s="146">
        <f t="shared" si="50"/>
        <v>0.10000000000000005</v>
      </c>
      <c r="O78" s="146">
        <f t="shared" si="51"/>
        <v>0.10000000000000005</v>
      </c>
      <c r="P78" s="146">
        <f t="shared" si="51"/>
        <v>0.10000000000000005</v>
      </c>
      <c r="Q78" s="146">
        <f t="shared" si="51"/>
        <v>0.10000000000000005</v>
      </c>
      <c r="R78" s="146">
        <f t="shared" si="51"/>
        <v>0.10000000000000005</v>
      </c>
      <c r="S78" s="146">
        <f t="shared" si="51"/>
        <v>0.10000000000000005</v>
      </c>
      <c r="T78" s="146">
        <f t="shared" ref="T78:AC78" si="74">S78*($N15/$M15)^(1/($N$3-$M$3))</f>
        <v>0.10000000000000005</v>
      </c>
      <c r="U78" s="146">
        <f t="shared" si="74"/>
        <v>0.10000000000000005</v>
      </c>
      <c r="V78" s="146">
        <f t="shared" si="74"/>
        <v>0.10000000000000005</v>
      </c>
      <c r="W78" s="146">
        <f t="shared" si="74"/>
        <v>0.10000000000000005</v>
      </c>
      <c r="X78" s="146">
        <f t="shared" si="74"/>
        <v>0.10000000000000005</v>
      </c>
      <c r="Y78" s="146">
        <f t="shared" si="74"/>
        <v>0.10000000000000005</v>
      </c>
      <c r="Z78" s="146">
        <f t="shared" si="74"/>
        <v>0.10000000000000005</v>
      </c>
      <c r="AA78" s="146">
        <f t="shared" si="74"/>
        <v>0.10000000000000005</v>
      </c>
      <c r="AB78" s="146">
        <f t="shared" si="74"/>
        <v>0.10000000000000005</v>
      </c>
      <c r="AC78" s="146">
        <f t="shared" si="74"/>
        <v>0.10000000000000005</v>
      </c>
      <c r="AD78" s="146">
        <f t="shared" ref="AD78:AM78" si="75">AC78*($O15/$N15)^(1/($O$3-$N$3))</f>
        <v>0.10000000000000005</v>
      </c>
      <c r="AE78" s="146">
        <f t="shared" si="75"/>
        <v>0.10000000000000005</v>
      </c>
      <c r="AF78" s="146">
        <f t="shared" si="75"/>
        <v>0.10000000000000005</v>
      </c>
      <c r="AG78" s="146">
        <f t="shared" si="75"/>
        <v>0.10000000000000005</v>
      </c>
      <c r="AH78" s="146">
        <f t="shared" si="75"/>
        <v>0.10000000000000005</v>
      </c>
      <c r="AI78" s="146">
        <f t="shared" si="75"/>
        <v>0.10000000000000005</v>
      </c>
      <c r="AJ78" s="146">
        <f t="shared" si="75"/>
        <v>0.10000000000000005</v>
      </c>
      <c r="AK78" s="146">
        <f t="shared" si="75"/>
        <v>0.10000000000000005</v>
      </c>
      <c r="AL78" s="146">
        <f t="shared" si="75"/>
        <v>0.10000000000000005</v>
      </c>
      <c r="AM78" s="146">
        <f t="shared" si="75"/>
        <v>0.10000000000000005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304.08084723697704</v>
      </c>
      <c r="H79" s="145">
        <f t="shared" si="76"/>
        <v>318.60242302811855</v>
      </c>
      <c r="I79" s="145">
        <f t="shared" si="76"/>
        <v>348.47228544263089</v>
      </c>
      <c r="J79" s="145">
        <f t="shared" si="76"/>
        <v>352.57887321078806</v>
      </c>
      <c r="K79" s="145">
        <f t="shared" si="76"/>
        <v>360.33680604143092</v>
      </c>
      <c r="L79" s="145">
        <f t="shared" si="76"/>
        <v>371.57825465503237</v>
      </c>
      <c r="M79" s="145">
        <f t="shared" si="76"/>
        <v>386.50600149470796</v>
      </c>
      <c r="N79" s="145">
        <f t="shared" si="76"/>
        <v>405.65097048893335</v>
      </c>
      <c r="O79" s="145">
        <f t="shared" si="76"/>
        <v>412.86928477902688</v>
      </c>
      <c r="P79" s="145">
        <f t="shared" si="76"/>
        <v>422.60130850248743</v>
      </c>
      <c r="Q79" s="145">
        <f t="shared" si="76"/>
        <v>435.15790882210848</v>
      </c>
      <c r="R79" s="145">
        <f t="shared" si="76"/>
        <v>450.90235994828817</v>
      </c>
      <c r="S79" s="145">
        <f t="shared" si="76"/>
        <v>470.25877271480658</v>
      </c>
      <c r="T79" s="145">
        <f t="shared" si="76"/>
        <v>473.60541772102601</v>
      </c>
      <c r="U79" s="145">
        <f t="shared" si="76"/>
        <v>478.10702951263158</v>
      </c>
      <c r="V79" s="145">
        <f t="shared" si="76"/>
        <v>483.78882035331293</v>
      </c>
      <c r="W79" s="145">
        <f t="shared" si="76"/>
        <v>490.68450852571067</v>
      </c>
      <c r="X79" s="145">
        <f t="shared" si="76"/>
        <v>498.83566507151426</v>
      </c>
      <c r="Y79" s="145">
        <f t="shared" si="76"/>
        <v>508.29131155136298</v>
      </c>
      <c r="Z79" s="145">
        <f t="shared" si="76"/>
        <v>519.1077158509712</v>
      </c>
      <c r="AA79" s="145">
        <f t="shared" si="76"/>
        <v>531.34834646648994</v>
      </c>
      <c r="AB79" s="145">
        <f t="shared" si="76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565.81272727972055</v>
      </c>
      <c r="AH79" s="145">
        <f t="shared" si="77"/>
        <v>570.84109051804353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597.66957681441397</v>
      </c>
      <c r="AL79" s="145">
        <f t="shared" si="77"/>
        <v>611.52461234869509</v>
      </c>
      <c r="AM79" s="145">
        <f t="shared" si="77"/>
        <v>628.52072524312553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55">
        <f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 x14ac:dyDescent="0.25">
      <c r="A82" s="123" t="s">
        <v>56</v>
      </c>
      <c r="B82" s="155">
        <f t="shared" ref="B82:Q92" si="79">B68/B$79</f>
        <v>1.412083109228242E-2</v>
      </c>
      <c r="C82" s="155">
        <f t="shared" si="79"/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 x14ac:dyDescent="0.25">
      <c r="A83" s="123" t="s">
        <v>57</v>
      </c>
      <c r="B83" s="155">
        <f t="shared" si="79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 x14ac:dyDescent="0.25">
      <c r="A84" s="123" t="s">
        <v>58</v>
      </c>
      <c r="B84" s="155">
        <f t="shared" si="79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 x14ac:dyDescent="0.25">
      <c r="A85" s="123" t="s">
        <v>59</v>
      </c>
      <c r="B85" s="155">
        <f t="shared" si="79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 x14ac:dyDescent="0.25">
      <c r="A86" s="123" t="s">
        <v>60</v>
      </c>
      <c r="B86" s="155">
        <f t="shared" si="79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 x14ac:dyDescent="0.25">
      <c r="A87" s="123" t="s">
        <v>61</v>
      </c>
      <c r="B87" s="155">
        <f t="shared" si="79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 x14ac:dyDescent="0.25">
      <c r="A88" s="123" t="s">
        <v>62</v>
      </c>
      <c r="B88" s="155">
        <f t="shared" si="79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 x14ac:dyDescent="0.25">
      <c r="A89" s="123" t="s">
        <v>63</v>
      </c>
      <c r="B89" s="155">
        <f t="shared" si="79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 x14ac:dyDescent="0.25">
      <c r="A90" s="123" t="s">
        <v>64</v>
      </c>
      <c r="B90" s="155">
        <f t="shared" si="79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 x14ac:dyDescent="0.25">
      <c r="A91" s="123" t="s">
        <v>65</v>
      </c>
      <c r="B91" s="155">
        <f t="shared" si="79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 x14ac:dyDescent="0.25">
      <c r="A92" s="123" t="s">
        <v>66</v>
      </c>
      <c r="B92" s="167">
        <f t="shared" si="79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 x14ac:dyDescent="0.25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26" t="s">
        <v>85</v>
      </c>
      <c r="F98" s="226"/>
      <c r="G98" s="226"/>
      <c r="H98" s="226"/>
      <c r="I98" s="226"/>
      <c r="K98" s="226" t="s">
        <v>86</v>
      </c>
      <c r="L98" s="226"/>
      <c r="M98" s="226"/>
      <c r="N98" s="226"/>
      <c r="O98" s="226"/>
      <c r="Q98" s="226" t="s">
        <v>62</v>
      </c>
      <c r="R98" s="226"/>
      <c r="S98" s="226"/>
      <c r="T98" s="226"/>
      <c r="U98" s="226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94" zoomScale="113" zoomScaleNormal="90" zoomScalePageLayoutView="90" workbookViewId="0">
      <selection activeCell="E38" sqref="E38:E50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37" t="s">
        <v>84</v>
      </c>
      <c r="C2" s="237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25" t="s">
        <v>70</v>
      </c>
      <c r="AF4" s="225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25" t="s">
        <v>71</v>
      </c>
      <c r="AF5" s="225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25" t="s">
        <v>72</v>
      </c>
      <c r="AF6" s="225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25" t="s">
        <v>58</v>
      </c>
      <c r="AF7" s="225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25" t="s">
        <v>73</v>
      </c>
      <c r="AF8" s="225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25" t="s">
        <v>74</v>
      </c>
      <c r="AF9" s="225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44" t="s">
        <v>75</v>
      </c>
      <c r="AF10" s="244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38" t="s">
        <v>96</v>
      </c>
      <c r="Z11" s="239"/>
      <c r="AA11" s="229" t="s">
        <v>97</v>
      </c>
      <c r="AB11" s="229"/>
      <c r="AC11" s="230"/>
      <c r="AE11" s="225" t="s">
        <v>76</v>
      </c>
      <c r="AF11" s="225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0"/>
      <c r="Z12" s="241"/>
      <c r="AA12" s="232"/>
      <c r="AB12" s="232"/>
      <c r="AC12" s="233"/>
      <c r="AE12" s="225" t="s">
        <v>77</v>
      </c>
      <c r="AF12" s="225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0"/>
      <c r="Z13" s="241"/>
      <c r="AA13" s="232"/>
      <c r="AB13" s="232"/>
      <c r="AC13" s="233"/>
      <c r="AE13" s="225" t="s">
        <v>78</v>
      </c>
      <c r="AF13" s="225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0"/>
      <c r="Z14" s="241"/>
      <c r="AA14" s="232"/>
      <c r="AB14" s="232"/>
      <c r="AC14" s="233"/>
      <c r="AE14" s="225" t="s">
        <v>79</v>
      </c>
      <c r="AF14" s="225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0"/>
      <c r="Z15" s="241"/>
      <c r="AA15" s="232"/>
      <c r="AB15" s="232"/>
      <c r="AC15" s="233"/>
      <c r="AE15" s="225" t="s">
        <v>80</v>
      </c>
      <c r="AF15" s="225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40"/>
      <c r="Z16" s="241"/>
      <c r="AA16" s="232"/>
      <c r="AB16" s="232"/>
      <c r="AC16" s="233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0"/>
      <c r="Z17" s="241"/>
      <c r="AA17" s="232"/>
      <c r="AB17" s="232"/>
      <c r="AC17" s="233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42"/>
      <c r="Z18" s="243"/>
      <c r="AA18" s="235"/>
      <c r="AB18" s="235"/>
      <c r="AC18" s="236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38" t="s">
        <v>99</v>
      </c>
      <c r="Z19" s="239"/>
      <c r="AA19" s="228" t="s">
        <v>100</v>
      </c>
      <c r="AB19" s="229"/>
      <c r="AC19" s="230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40"/>
      <c r="Z20" s="241"/>
      <c r="AA20" s="231"/>
      <c r="AB20" s="232"/>
      <c r="AC20" s="233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40"/>
      <c r="Z21" s="241"/>
      <c r="AA21" s="231"/>
      <c r="AB21" s="232"/>
      <c r="AC21" s="233"/>
      <c r="AD21" s="152"/>
      <c r="AE21" s="227" t="s">
        <v>103</v>
      </c>
      <c r="AF21" s="227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40"/>
      <c r="Z22" s="241"/>
      <c r="AA22" s="231"/>
      <c r="AB22" s="232"/>
      <c r="AC22" s="233"/>
      <c r="AD22" s="152"/>
      <c r="AE22" s="227" t="s">
        <v>104</v>
      </c>
      <c r="AF22" s="227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40"/>
      <c r="Z23" s="241"/>
      <c r="AA23" s="231"/>
      <c r="AB23" s="232"/>
      <c r="AC23" s="233"/>
      <c r="AD23" s="152"/>
      <c r="AE23" s="227" t="s">
        <v>79</v>
      </c>
      <c r="AF23" s="227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40"/>
      <c r="Z24" s="241"/>
      <c r="AA24" s="231"/>
      <c r="AB24" s="232"/>
      <c r="AC24" s="233"/>
      <c r="AD24" s="152"/>
      <c r="AE24" s="227" t="s">
        <v>105</v>
      </c>
      <c r="AF24" s="227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40"/>
      <c r="Z25" s="241"/>
      <c r="AA25" s="231"/>
      <c r="AB25" s="232"/>
      <c r="AC25" s="233"/>
      <c r="AD25" s="152"/>
      <c r="AE25" s="227" t="s">
        <v>106</v>
      </c>
      <c r="AF25" s="227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3.3108349359685534E-2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42"/>
      <c r="Z26" s="243"/>
      <c r="AA26" s="234"/>
      <c r="AB26" s="235"/>
      <c r="AC26" s="236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0.26960297300680991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0.26948524374063687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0.73039702699319009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0.73051475625936313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>C38*($C4/$B4)^(1/($C$3-$B$3))</f>
        <v>29.877616225201383</v>
      </c>
      <c r="E38" s="146">
        <f t="shared" si="14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5">G38*($F4/$C4)^(1/($F$3-$C$3))</f>
        <v>32.75332210033168</v>
      </c>
      <c r="I38" s="146">
        <f t="shared" si="15"/>
        <v>33.215588532034538</v>
      </c>
      <c r="J38" s="146">
        <f t="shared" si="15"/>
        <v>33.684379195179467</v>
      </c>
      <c r="K38" s="146">
        <f t="shared" si="15"/>
        <v>34.159786169989026</v>
      </c>
      <c r="L38" s="146">
        <f t="shared" si="15"/>
        <v>34.64190283626678</v>
      </c>
      <c r="M38" s="146">
        <f t="shared" si="15"/>
        <v>35.130823891739077</v>
      </c>
      <c r="N38" s="146">
        <f t="shared" si="15"/>
        <v>35.626645370655602</v>
      </c>
      <c r="O38" s="146">
        <f t="shared" ref="O38:S49" si="16">N38*($G4/$F4)^(1/($G$3-$F$3))</f>
        <v>36.476522760540803</v>
      </c>
      <c r="P38" s="146">
        <f t="shared" si="16"/>
        <v>37.346674065365889</v>
      </c>
      <c r="Q38" s="146">
        <f t="shared" si="16"/>
        <v>38.23758292151404</v>
      </c>
      <c r="R38" s="146">
        <f t="shared" si="16"/>
        <v>39.149744502565454</v>
      </c>
      <c r="S38" s="146">
        <f t="shared" si="16"/>
        <v>40.083665794518417</v>
      </c>
      <c r="T38" s="146">
        <f t="shared" ref="T38:AC38" si="17">S38*($H4/$G4)^(1/($H$3-$G$3))</f>
        <v>40.083665788844762</v>
      </c>
      <c r="U38" s="146">
        <f t="shared" si="17"/>
        <v>40.083665783171107</v>
      </c>
      <c r="V38" s="146">
        <f t="shared" si="17"/>
        <v>40.083665777497451</v>
      </c>
      <c r="W38" s="146">
        <f t="shared" si="17"/>
        <v>40.083665771823796</v>
      </c>
      <c r="X38" s="146">
        <f t="shared" si="17"/>
        <v>40.083665766150141</v>
      </c>
      <c r="Y38" s="146">
        <f t="shared" si="17"/>
        <v>40.083665760476485</v>
      </c>
      <c r="Z38" s="146">
        <f t="shared" si="17"/>
        <v>40.08366575480283</v>
      </c>
      <c r="AA38" s="146">
        <f t="shared" si="17"/>
        <v>40.083665749129175</v>
      </c>
      <c r="AB38" s="146">
        <f t="shared" si="17"/>
        <v>40.083665743455519</v>
      </c>
      <c r="AC38" s="146">
        <f t="shared" si="17"/>
        <v>40.083665737781864</v>
      </c>
      <c r="AD38" s="146">
        <f t="shared" ref="AD38:AM38" si="18">AC38*($I4/$H4)^(1/($I$3-$H$3))</f>
        <v>40.083665733238988</v>
      </c>
      <c r="AE38" s="146">
        <f t="shared" si="18"/>
        <v>40.083665728696111</v>
      </c>
      <c r="AF38" s="146">
        <f t="shared" si="18"/>
        <v>40.083665724153235</v>
      </c>
      <c r="AG38" s="146">
        <f t="shared" si="18"/>
        <v>40.083665719610359</v>
      </c>
      <c r="AH38" s="146">
        <f t="shared" si="18"/>
        <v>40.083665715067482</v>
      </c>
      <c r="AI38" s="146">
        <f t="shared" si="18"/>
        <v>40.083665710524606</v>
      </c>
      <c r="AJ38" s="146">
        <f t="shared" si="18"/>
        <v>40.08366570598173</v>
      </c>
      <c r="AK38" s="146">
        <f t="shared" si="18"/>
        <v>40.083665701438854</v>
      </c>
      <c r="AL38" s="146">
        <f t="shared" si="18"/>
        <v>40.083665696895977</v>
      </c>
      <c r="AM38" s="146">
        <f t="shared" si="18"/>
        <v>40.083665692353101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ref="G39:N49" si="19">F39*($F5/$C5)^(1/($F$3-$C$3))</f>
        <v>12.371736975175388</v>
      </c>
      <c r="H39" s="146">
        <f t="shared" si="19"/>
        <v>14.412417682007714</v>
      </c>
      <c r="I39" s="146">
        <f t="shared" si="19"/>
        <v>16.789702517718123</v>
      </c>
      <c r="J39" s="146">
        <f t="shared" si="19"/>
        <v>19.559113318328503</v>
      </c>
      <c r="K39" s="146">
        <f t="shared" si="19"/>
        <v>22.78533007928533</v>
      </c>
      <c r="L39" s="146">
        <f t="shared" si="19"/>
        <v>26.543701566240149</v>
      </c>
      <c r="M39" s="146">
        <f t="shared" si="19"/>
        <v>30.922005096522998</v>
      </c>
      <c r="N39" s="146">
        <f t="shared" si="19"/>
        <v>36.022496591263234</v>
      </c>
      <c r="O39" s="146">
        <f t="shared" si="16"/>
        <v>39.68083177229785</v>
      </c>
      <c r="P39" s="146">
        <f t="shared" si="16"/>
        <v>43.710696346440706</v>
      </c>
      <c r="Q39" s="146">
        <f t="shared" si="16"/>
        <v>48.149821708742465</v>
      </c>
      <c r="R39" s="146">
        <f t="shared" si="16"/>
        <v>53.039771139964266</v>
      </c>
      <c r="S39" s="146">
        <f t="shared" si="16"/>
        <v>58.426328961234681</v>
      </c>
      <c r="T39" s="146">
        <f t="shared" ref="T39:AC39" si="20">S39*($H5/$G5)^(1/($H$3-$G$3))</f>
        <v>61.42837867797148</v>
      </c>
      <c r="U39" s="146">
        <f t="shared" si="20"/>
        <v>64.58467910088801</v>
      </c>
      <c r="V39" s="146">
        <f t="shared" si="20"/>
        <v>67.903155908304754</v>
      </c>
      <c r="W39" s="146">
        <f t="shared" si="20"/>
        <v>71.392142014128936</v>
      </c>
      <c r="X39" s="146">
        <f t="shared" si="20"/>
        <v>75.06039849235043</v>
      </c>
      <c r="Y39" s="146">
        <f t="shared" si="20"/>
        <v>78.91713657667573</v>
      </c>
      <c r="Z39" s="146">
        <f t="shared" si="20"/>
        <v>82.972040790542707</v>
      </c>
      <c r="AA39" s="146">
        <f t="shared" si="20"/>
        <v>87.235293265597051</v>
      </c>
      <c r="AB39" s="146">
        <f t="shared" si="20"/>
        <v>91.717599309695686</v>
      </c>
      <c r="AC39" s="146">
        <f t="shared" si="20"/>
        <v>96.430214288640158</v>
      </c>
      <c r="AD39" s="146">
        <f t="shared" ref="AD39:AM39" si="21">AC39*($I5/$H5)^(1/($I$3-$H$3))</f>
        <v>97.721561240628063</v>
      </c>
      <c r="AE39" s="146">
        <f t="shared" si="21"/>
        <v>99.030201288589154</v>
      </c>
      <c r="AF39" s="146">
        <f t="shared" si="21"/>
        <v>100.35636601332972</v>
      </c>
      <c r="AG39" s="146">
        <f t="shared" si="21"/>
        <v>101.70029009687458</v>
      </c>
      <c r="AH39" s="146">
        <f t="shared" si="21"/>
        <v>103.06221136399714</v>
      </c>
      <c r="AI39" s="146">
        <f t="shared" si="21"/>
        <v>104.44237082430551</v>
      </c>
      <c r="AJ39" s="146">
        <f t="shared" si="21"/>
        <v>105.84101271489234</v>
      </c>
      <c r="AK39" s="146">
        <f t="shared" si="21"/>
        <v>107.25838454355569</v>
      </c>
      <c r="AL39" s="146">
        <f t="shared" si="21"/>
        <v>108.69473713259877</v>
      </c>
      <c r="AM39" s="146">
        <f t="shared" si="21"/>
        <v>110.15032466321617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9"/>
        <v>6.7496191980723657</v>
      </c>
      <c r="H40" s="146">
        <f t="shared" si="19"/>
        <v>7.5413605891387281</v>
      </c>
      <c r="I40" s="146">
        <f t="shared" si="19"/>
        <v>8.4259745426315344</v>
      </c>
      <c r="J40" s="146">
        <f t="shared" si="19"/>
        <v>9.414355162293468</v>
      </c>
      <c r="K40" s="146">
        <f t="shared" si="19"/>
        <v>10.518674448086026</v>
      </c>
      <c r="L40" s="146">
        <f t="shared" si="19"/>
        <v>11.752532195509801</v>
      </c>
      <c r="M40" s="146">
        <f t="shared" si="19"/>
        <v>13.131123478360625</v>
      </c>
      <c r="N40" s="146">
        <f t="shared" si="19"/>
        <v>14.671425777487448</v>
      </c>
      <c r="O40" s="146">
        <f t="shared" si="16"/>
        <v>14.671193776020498</v>
      </c>
      <c r="P40" s="146">
        <f t="shared" si="16"/>
        <v>14.670961778222223</v>
      </c>
      <c r="Q40" s="146">
        <f t="shared" si="16"/>
        <v>14.670729784092563</v>
      </c>
      <c r="R40" s="146">
        <f t="shared" si="16"/>
        <v>14.670497793631462</v>
      </c>
      <c r="S40" s="146">
        <f t="shared" si="16"/>
        <v>14.670265806838861</v>
      </c>
      <c r="T40" s="146">
        <f t="shared" ref="T40:AC40" si="22">S40*($H6/$G6)^(1/($H$3-$G$3))</f>
        <v>14.669243439850526</v>
      </c>
      <c r="U40" s="146">
        <f t="shared" si="22"/>
        <v>14.668221144110678</v>
      </c>
      <c r="V40" s="146">
        <f t="shared" si="22"/>
        <v>14.667198919614354</v>
      </c>
      <c r="W40" s="146">
        <f t="shared" si="22"/>
        <v>14.666176766356585</v>
      </c>
      <c r="X40" s="146">
        <f t="shared" si="22"/>
        <v>14.665154684332411</v>
      </c>
      <c r="Y40" s="146">
        <f t="shared" si="22"/>
        <v>14.664132673536866</v>
      </c>
      <c r="Z40" s="146">
        <f t="shared" si="22"/>
        <v>14.663110733964986</v>
      </c>
      <c r="AA40" s="146">
        <f t="shared" si="22"/>
        <v>14.662088865611807</v>
      </c>
      <c r="AB40" s="146">
        <f t="shared" si="22"/>
        <v>14.661067068472367</v>
      </c>
      <c r="AC40" s="146">
        <f t="shared" si="22"/>
        <v>14.660045342541702</v>
      </c>
      <c r="AD40" s="146">
        <f t="shared" ref="AD40:AM40" si="23">AC40*($I6/$H6)^(1/($I$3-$H$3))</f>
        <v>14.639363030249754</v>
      </c>
      <c r="AE40" s="146">
        <f t="shared" si="23"/>
        <v>14.618709896451579</v>
      </c>
      <c r="AF40" s="146">
        <f t="shared" si="23"/>
        <v>14.598085899982317</v>
      </c>
      <c r="AG40" s="146">
        <f t="shared" si="23"/>
        <v>14.577490999735183</v>
      </c>
      <c r="AH40" s="146">
        <f t="shared" si="23"/>
        <v>14.556925154661384</v>
      </c>
      <c r="AI40" s="146">
        <f t="shared" si="23"/>
        <v>14.536388323770039</v>
      </c>
      <c r="AJ40" s="146">
        <f t="shared" si="23"/>
        <v>14.515880466128099</v>
      </c>
      <c r="AK40" s="146">
        <f t="shared" si="23"/>
        <v>14.495401540860259</v>
      </c>
      <c r="AL40" s="146">
        <f t="shared" si="23"/>
        <v>14.474951507148885</v>
      </c>
      <c r="AM40" s="146">
        <f t="shared" si="23"/>
        <v>14.454530324233925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9"/>
        <v>0.59656604760687393</v>
      </c>
      <c r="H41" s="146">
        <f t="shared" si="19"/>
        <v>1.0345670033642067</v>
      </c>
      <c r="I41" s="146">
        <f t="shared" si="19"/>
        <v>1.7941498493647454</v>
      </c>
      <c r="J41" s="146">
        <f t="shared" si="19"/>
        <v>3.1114211757267287</v>
      </c>
      <c r="K41" s="146">
        <f t="shared" si="19"/>
        <v>5.3958378873361275</v>
      </c>
      <c r="L41" s="146">
        <f t="shared" si="19"/>
        <v>9.3574816336498241</v>
      </c>
      <c r="M41" s="146">
        <f t="shared" si="19"/>
        <v>16.227778586454626</v>
      </c>
      <c r="N41" s="146">
        <f t="shared" si="19"/>
        <v>28.14227247895553</v>
      </c>
      <c r="O41" s="146">
        <f t="shared" si="16"/>
        <v>29.368448375791331</v>
      </c>
      <c r="P41" s="146">
        <f t="shared" si="16"/>
        <v>30.648049500852942</v>
      </c>
      <c r="Q41" s="146">
        <f t="shared" si="16"/>
        <v>31.983403623768147</v>
      </c>
      <c r="R41" s="146">
        <f t="shared" si="16"/>
        <v>33.376939936500591</v>
      </c>
      <c r="S41" s="146">
        <f t="shared" si="16"/>
        <v>34.831193472382502</v>
      </c>
      <c r="T41" s="146">
        <f t="shared" ref="T41:AC41" si="24">S41*($H7/$G7)^(1/($H$3-$G$3))</f>
        <v>39.05412141785132</v>
      </c>
      <c r="U41" s="146">
        <f t="shared" si="24"/>
        <v>43.789036425915661</v>
      </c>
      <c r="V41" s="146">
        <f t="shared" si="24"/>
        <v>49.098011720568479</v>
      </c>
      <c r="W41" s="146">
        <f t="shared" si="24"/>
        <v>55.05064627287404</v>
      </c>
      <c r="X41" s="146">
        <f t="shared" si="24"/>
        <v>61.724977221257042</v>
      </c>
      <c r="Y41" s="146">
        <f t="shared" si="24"/>
        <v>69.208502913471662</v>
      </c>
      <c r="Z41" s="146">
        <f t="shared" si="24"/>
        <v>77.59932998200415</v>
      </c>
      <c r="AA41" s="146">
        <f t="shared" si="24"/>
        <v>87.007459490701308</v>
      </c>
      <c r="AB41" s="146">
        <f t="shared" si="24"/>
        <v>97.556229013596322</v>
      </c>
      <c r="AC41" s="146">
        <f t="shared" si="24"/>
        <v>109.38392955112522</v>
      </c>
      <c r="AD41" s="146">
        <f t="shared" ref="AD41:AM41" si="25">AC41*($I7/$H7)^(1/($I$3-$H$3))</f>
        <v>111.81394017768403</v>
      </c>
      <c r="AE41" s="146">
        <f t="shared" si="25"/>
        <v>114.29793452625229</v>
      </c>
      <c r="AF41" s="146">
        <f t="shared" si="25"/>
        <v>116.83711186822829</v>
      </c>
      <c r="AG41" s="146">
        <f t="shared" si="25"/>
        <v>119.43269811733572</v>
      </c>
      <c r="AH41" s="146">
        <f t="shared" si="25"/>
        <v>122.08594642149423</v>
      </c>
      <c r="AI41" s="146">
        <f t="shared" si="25"/>
        <v>124.79813776783875</v>
      </c>
      <c r="AJ41" s="146">
        <f t="shared" si="25"/>
        <v>127.57058160117953</v>
      </c>
      <c r="AK41" s="146">
        <f t="shared" si="25"/>
        <v>130.40461645620147</v>
      </c>
      <c r="AL41" s="146">
        <f t="shared" si="25"/>
        <v>133.30161060370818</v>
      </c>
      <c r="AM41" s="146">
        <f t="shared" si="25"/>
        <v>136.26296271122246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9"/>
        <v>7.4749329231816555</v>
      </c>
      <c r="H42" s="146">
        <f t="shared" si="19"/>
        <v>8.0603898162240437</v>
      </c>
      <c r="I42" s="146">
        <f t="shared" si="19"/>
        <v>8.691701271057596</v>
      </c>
      <c r="J42" s="146">
        <f t="shared" si="19"/>
        <v>9.3724587405493782</v>
      </c>
      <c r="K42" s="146">
        <f t="shared" si="19"/>
        <v>10.106534969834716</v>
      </c>
      <c r="L42" s="146">
        <f t="shared" si="19"/>
        <v>10.898106027885785</v>
      </c>
      <c r="M42" s="146">
        <f t="shared" si="19"/>
        <v>11.751675064652039</v>
      </c>
      <c r="N42" s="146">
        <f t="shared" si="19"/>
        <v>12.672097928923899</v>
      </c>
      <c r="O42" s="146">
        <f t="shared" si="16"/>
        <v>12.672029478582882</v>
      </c>
      <c r="P42" s="146">
        <f t="shared" si="16"/>
        <v>12.67196102861161</v>
      </c>
      <c r="Q42" s="146">
        <f t="shared" si="16"/>
        <v>12.671892579010082</v>
      </c>
      <c r="R42" s="146">
        <f t="shared" si="16"/>
        <v>12.671824129778296</v>
      </c>
      <c r="S42" s="146">
        <f t="shared" si="16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9"/>
        <v>1.9362339320969175</v>
      </c>
      <c r="H43" s="146">
        <f t="shared" si="19"/>
        <v>1.9899160508511105</v>
      </c>
      <c r="I43" s="146">
        <f t="shared" si="19"/>
        <v>2.0450865072623232</v>
      </c>
      <c r="J43" s="146">
        <f t="shared" si="19"/>
        <v>2.1017865655174526</v>
      </c>
      <c r="K43" s="146">
        <f t="shared" si="19"/>
        <v>2.1600586338536805</v>
      </c>
      <c r="L43" s="146">
        <f t="shared" si="19"/>
        <v>2.2199462962772873</v>
      </c>
      <c r="M43" s="146">
        <f t="shared" si="19"/>
        <v>2.2814943451618697</v>
      </c>
      <c r="N43" s="146">
        <f t="shared" si="19"/>
        <v>2.3447488147503455</v>
      </c>
      <c r="O43" s="146">
        <f t="shared" si="16"/>
        <v>2.3321327257528748</v>
      </c>
      <c r="P43" s="146">
        <f t="shared" si="16"/>
        <v>2.3195845185261894</v>
      </c>
      <c r="Q43" s="146">
        <f t="shared" si="16"/>
        <v>2.3071038278275582</v>
      </c>
      <c r="R43" s="146">
        <f t="shared" si="16"/>
        <v>2.2946902903794641</v>
      </c>
      <c r="S43" s="146">
        <f t="shared" si="16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9"/>
        <v>0.96349438083941019</v>
      </c>
      <c r="H44" s="146">
        <f t="shared" si="19"/>
        <v>1.0973066452826465</v>
      </c>
      <c r="I44" s="146">
        <f t="shared" si="19"/>
        <v>1.2497030576685277</v>
      </c>
      <c r="J44" s="146">
        <f t="shared" si="19"/>
        <v>1.4232646262192157</v>
      </c>
      <c r="K44" s="146">
        <f t="shared" si="19"/>
        <v>1.6209308153779178</v>
      </c>
      <c r="L44" s="146">
        <f t="shared" si="19"/>
        <v>1.846049329014265</v>
      </c>
      <c r="M44" s="146">
        <f t="shared" si="19"/>
        <v>2.1024328076331074</v>
      </c>
      <c r="N44" s="146">
        <f t="shared" si="19"/>
        <v>2.3944233998190598</v>
      </c>
      <c r="O44" s="146">
        <f t="shared" si="16"/>
        <v>2.3944233998190598</v>
      </c>
      <c r="P44" s="146">
        <f t="shared" si="16"/>
        <v>2.3944233998190598</v>
      </c>
      <c r="Q44" s="146">
        <f t="shared" si="16"/>
        <v>2.3944233998190598</v>
      </c>
      <c r="R44" s="146">
        <f t="shared" si="16"/>
        <v>2.3944233998190598</v>
      </c>
      <c r="S44" s="146">
        <f t="shared" si="16"/>
        <v>2.3944233998190598</v>
      </c>
      <c r="T44" s="146">
        <f t="shared" ref="T44:AC44" si="30">S44*($H10/$G10)^(1/($H$3-$G$3))</f>
        <v>2.2225837330144151</v>
      </c>
      <c r="U44" s="146">
        <f t="shared" si="30"/>
        <v>2.0630764177436567</v>
      </c>
      <c r="V44" s="146">
        <f t="shared" si="30"/>
        <v>1.9150164028589125</v>
      </c>
      <c r="W44" s="146">
        <f t="shared" si="30"/>
        <v>1.7775821543389674</v>
      </c>
      <c r="X44" s="146">
        <f t="shared" si="30"/>
        <v>1.6500110968799677</v>
      </c>
      <c r="Y44" s="146">
        <f t="shared" si="30"/>
        <v>1.5315953826277406</v>
      </c>
      <c r="Z44" s="146">
        <f t="shared" si="30"/>
        <v>1.4216779635738792</v>
      </c>
      <c r="AA44" s="146">
        <f t="shared" si="30"/>
        <v>1.3196489458226737</v>
      </c>
      <c r="AB44" s="146">
        <f t="shared" si="30"/>
        <v>1.2249422054999701</v>
      </c>
      <c r="AC44" s="146">
        <f t="shared" si="30"/>
        <v>1.1370322475268031</v>
      </c>
      <c r="AD44" s="146">
        <f t="shared" ref="AD44:AM44" si="31">AC44*($I10/$H10)^(1/($I$3-$H$3))</f>
        <v>1.1039346472436682</v>
      </c>
      <c r="AE44" s="146">
        <f t="shared" si="31"/>
        <v>1.0718004771067626</v>
      </c>
      <c r="AF44" s="146">
        <f t="shared" si="31"/>
        <v>1.0406016928579309</v>
      </c>
      <c r="AG44" s="146">
        <f t="shared" si="31"/>
        <v>1.0103110665726343</v>
      </c>
      <c r="AH44" s="146">
        <f t="shared" si="31"/>
        <v>0.98090216289748977</v>
      </c>
      <c r="AI44" s="146">
        <f t="shared" si="31"/>
        <v>0.95234931597950623</v>
      </c>
      <c r="AJ44" s="146">
        <f t="shared" si="31"/>
        <v>0.92462760706688052</v>
      </c>
      <c r="AK44" s="146">
        <f t="shared" si="31"/>
        <v>0.89771284276180774</v>
      </c>
      <c r="AL44" s="146">
        <f t="shared" si="31"/>
        <v>0.87158153390632465</v>
      </c>
      <c r="AM44" s="146">
        <f t="shared" si="31"/>
        <v>0.84621087508276027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9"/>
        <v>10.964290923347553</v>
      </c>
      <c r="H45" s="146">
        <f t="shared" si="19"/>
        <v>11.046189051897597</v>
      </c>
      <c r="I45" s="146">
        <f t="shared" si="19"/>
        <v>11.128698921189191</v>
      </c>
      <c r="J45" s="146">
        <f t="shared" si="19"/>
        <v>11.211825100639746</v>
      </c>
      <c r="K45" s="146">
        <f t="shared" si="19"/>
        <v>11.295572193798094</v>
      </c>
      <c r="L45" s="146">
        <f t="shared" si="19"/>
        <v>11.379944838599418</v>
      </c>
      <c r="M45" s="146">
        <f t="shared" si="19"/>
        <v>11.464947707622112</v>
      </c>
      <c r="N45" s="146">
        <f t="shared" si="19"/>
        <v>11.550585508346547</v>
      </c>
      <c r="O45" s="146">
        <f t="shared" si="16"/>
        <v>11.550585508346547</v>
      </c>
      <c r="P45" s="146">
        <f t="shared" si="16"/>
        <v>11.550585508346547</v>
      </c>
      <c r="Q45" s="146">
        <f t="shared" si="16"/>
        <v>11.550585508346547</v>
      </c>
      <c r="R45" s="146">
        <f t="shared" si="16"/>
        <v>11.550585508346547</v>
      </c>
      <c r="S45" s="146">
        <f t="shared" si="16"/>
        <v>11.550585508346547</v>
      </c>
      <c r="T45" s="146">
        <f t="shared" ref="T45:AC45" si="32">S45*($H11/$G11)^(1/($H$3-$G$3))</f>
        <v>11.550585508346547</v>
      </c>
      <c r="U45" s="146">
        <f t="shared" si="32"/>
        <v>11.550585508346547</v>
      </c>
      <c r="V45" s="146">
        <f t="shared" si="32"/>
        <v>11.550585508346547</v>
      </c>
      <c r="W45" s="146">
        <f t="shared" si="32"/>
        <v>11.550585508346547</v>
      </c>
      <c r="X45" s="146">
        <f t="shared" si="32"/>
        <v>11.550585508346547</v>
      </c>
      <c r="Y45" s="146">
        <f t="shared" si="32"/>
        <v>11.550585508346547</v>
      </c>
      <c r="Z45" s="146">
        <f t="shared" si="32"/>
        <v>11.550585508346547</v>
      </c>
      <c r="AA45" s="146">
        <f t="shared" si="32"/>
        <v>11.550585508346547</v>
      </c>
      <c r="AB45" s="146">
        <f t="shared" si="32"/>
        <v>11.550585508346547</v>
      </c>
      <c r="AC45" s="146">
        <f t="shared" si="32"/>
        <v>11.550585508346547</v>
      </c>
      <c r="AD45" s="146">
        <f t="shared" ref="AD45:AM45" si="33">AC45*($I11/$H11)^(1/($I$3-$H$3))</f>
        <v>11.549509037076975</v>
      </c>
      <c r="AE45" s="146">
        <f t="shared" si="33"/>
        <v>11.548432666130489</v>
      </c>
      <c r="AF45" s="146">
        <f t="shared" si="33"/>
        <v>11.547356395497742</v>
      </c>
      <c r="AG45" s="146">
        <f t="shared" si="33"/>
        <v>11.546280225169381</v>
      </c>
      <c r="AH45" s="146">
        <f t="shared" si="33"/>
        <v>11.545204155136062</v>
      </c>
      <c r="AI45" s="146">
        <f t="shared" si="33"/>
        <v>11.544128185388436</v>
      </c>
      <c r="AJ45" s="146">
        <f t="shared" si="33"/>
        <v>11.543052315917157</v>
      </c>
      <c r="AK45" s="146">
        <f t="shared" si="33"/>
        <v>11.541976546712879</v>
      </c>
      <c r="AL45" s="146">
        <f t="shared" si="33"/>
        <v>11.540900877766259</v>
      </c>
      <c r="AM45" s="146">
        <f t="shared" si="33"/>
        <v>11.539825309067952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9"/>
        <v>35.360557257108809</v>
      </c>
      <c r="H46" s="146">
        <f t="shared" si="19"/>
        <v>35.841569957383193</v>
      </c>
      <c r="I46" s="146">
        <f t="shared" si="19"/>
        <v>36.329125914771517</v>
      </c>
      <c r="J46" s="146">
        <f t="shared" si="19"/>
        <v>36.823314137762807</v>
      </c>
      <c r="K46" s="146">
        <f t="shared" si="19"/>
        <v>37.324224845636238</v>
      </c>
      <c r="L46" s="146">
        <f t="shared" si="19"/>
        <v>37.831949484931577</v>
      </c>
      <c r="M46" s="146">
        <f t="shared" si="19"/>
        <v>38.346580746143751</v>
      </c>
      <c r="N46" s="146">
        <f t="shared" si="19"/>
        <v>38.868212580644439</v>
      </c>
      <c r="O46" s="146">
        <f t="shared" si="16"/>
        <v>37.232448669933696</v>
      </c>
      <c r="P46" s="146">
        <f t="shared" si="16"/>
        <v>35.665525680735151</v>
      </c>
      <c r="Q46" s="146">
        <f t="shared" si="16"/>
        <v>34.164546451396312</v>
      </c>
      <c r="R46" s="146">
        <f t="shared" si="16"/>
        <v>32.726735746953871</v>
      </c>
      <c r="S46" s="146">
        <f t="shared" si="16"/>
        <v>31.349435127864101</v>
      </c>
      <c r="T46" s="146">
        <f t="shared" ref="T46:AC46" si="34">S46*($H12/$G12)^(1/($H$3-$G$3))</f>
        <v>30.506027057555595</v>
      </c>
      <c r="U46" s="146">
        <f t="shared" si="34"/>
        <v>29.68530957705071</v>
      </c>
      <c r="V46" s="146">
        <f t="shared" si="34"/>
        <v>28.886672231121704</v>
      </c>
      <c r="W46" s="146">
        <f t="shared" si="34"/>
        <v>28.109520987894676</v>
      </c>
      <c r="X46" s="146">
        <f t="shared" si="34"/>
        <v>27.353277797004623</v>
      </c>
      <c r="Y46" s="146">
        <f t="shared" si="34"/>
        <v>26.617380159637658</v>
      </c>
      <c r="Z46" s="146">
        <f t="shared" si="34"/>
        <v>25.901280710140579</v>
      </c>
      <c r="AA46" s="146">
        <f t="shared" si="34"/>
        <v>25.204446808886583</v>
      </c>
      <c r="AB46" s="146">
        <f t="shared" si="34"/>
        <v>24.526360146094305</v>
      </c>
      <c r="AC46" s="146">
        <f t="shared" si="34"/>
        <v>23.866516356305478</v>
      </c>
      <c r="AD46" s="146">
        <f t="shared" ref="AD46:AM46" si="35">AC46*($I12/$H12)^(1/($I$3-$H$3))</f>
        <v>16.879493929925648</v>
      </c>
      <c r="AE46" s="146">
        <f t="shared" si="35"/>
        <v>11.937951524924678</v>
      </c>
      <c r="AF46" s="146">
        <f t="shared" si="35"/>
        <v>8.4430663148488847</v>
      </c>
      <c r="AG46" s="146">
        <f t="shared" si="35"/>
        <v>5.9713233587942298</v>
      </c>
      <c r="AH46" s="146">
        <f t="shared" si="35"/>
        <v>4.2231934851171173</v>
      </c>
      <c r="AI46" s="146">
        <f t="shared" si="35"/>
        <v>2.9868359392175177</v>
      </c>
      <c r="AJ46" s="146">
        <f t="shared" si="35"/>
        <v>2.112427232908082</v>
      </c>
      <c r="AK46" s="146">
        <f t="shared" si="35"/>
        <v>1.4940053304369736</v>
      </c>
      <c r="AL46" s="146">
        <f t="shared" si="35"/>
        <v>1.0566290249446022</v>
      </c>
      <c r="AM46" s="146">
        <f t="shared" si="35"/>
        <v>0.74729646113701076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9"/>
        <v>183.09748678458854</v>
      </c>
      <c r="H47" s="146">
        <f t="shared" si="19"/>
        <v>188.24154472824782</v>
      </c>
      <c r="I47" s="146">
        <f t="shared" si="19"/>
        <v>193.53012312706142</v>
      </c>
      <c r="J47" s="146">
        <f t="shared" si="19"/>
        <v>198.96728223116392</v>
      </c>
      <c r="K47" s="146">
        <f t="shared" si="19"/>
        <v>204.55719636195505</v>
      </c>
      <c r="L47" s="146">
        <f t="shared" si="19"/>
        <v>210.30415711689071</v>
      </c>
      <c r="M47" s="146">
        <f t="shared" si="19"/>
        <v>216.21257666431163</v>
      </c>
      <c r="N47" s="146">
        <f t="shared" si="19"/>
        <v>222.28699113083889</v>
      </c>
      <c r="O47" s="146">
        <f t="shared" si="16"/>
        <v>229.46007432949571</v>
      </c>
      <c r="P47" s="146">
        <f t="shared" si="16"/>
        <v>236.8646291150101</v>
      </c>
      <c r="Q47" s="146">
        <f t="shared" si="16"/>
        <v>244.50812495260905</v>
      </c>
      <c r="R47" s="146">
        <f t="shared" si="16"/>
        <v>252.39827234319705</v>
      </c>
      <c r="S47" s="146">
        <f t="shared" si="16"/>
        <v>260.54303060144952</v>
      </c>
      <c r="T47" s="146">
        <f t="shared" ref="T47:AC47" si="36">S47*($H13/$G13)^(1/($H$3-$G$3))</f>
        <v>259.06759717067558</v>
      </c>
      <c r="U47" s="146">
        <f t="shared" si="36"/>
        <v>257.60051899624307</v>
      </c>
      <c r="V47" s="146">
        <f t="shared" si="36"/>
        <v>256.14174876303281</v>
      </c>
      <c r="W47" s="146">
        <f t="shared" si="36"/>
        <v>254.6912394238673</v>
      </c>
      <c r="X47" s="146">
        <f t="shared" si="36"/>
        <v>253.24894419799324</v>
      </c>
      <c r="Y47" s="146">
        <f t="shared" si="36"/>
        <v>251.8148165695728</v>
      </c>
      <c r="Z47" s="146">
        <f t="shared" si="36"/>
        <v>250.38881028618349</v>
      </c>
      <c r="AA47" s="146">
        <f t="shared" si="36"/>
        <v>248.9708793573264</v>
      </c>
      <c r="AB47" s="146">
        <f t="shared" si="36"/>
        <v>247.560978052943</v>
      </c>
      <c r="AC47" s="146">
        <f t="shared" si="36"/>
        <v>246.15906090194022</v>
      </c>
      <c r="AD47" s="146">
        <f t="shared" ref="AD47:AM47" si="37">AC47*($I13/$H13)^(1/($I$3-$H$3))</f>
        <v>251.76836643724448</v>
      </c>
      <c r="AE47" s="146">
        <f t="shared" si="37"/>
        <v>257.5054930183112</v>
      </c>
      <c r="AF47" s="146">
        <f t="shared" si="37"/>
        <v>263.37335334433948</v>
      </c>
      <c r="AG47" s="146">
        <f t="shared" si="37"/>
        <v>269.37492648713987</v>
      </c>
      <c r="AH47" s="146">
        <f t="shared" si="37"/>
        <v>275.51325940358862</v>
      </c>
      <c r="AI47" s="146">
        <f t="shared" si="37"/>
        <v>281.79146848254635</v>
      </c>
      <c r="AJ47" s="146">
        <f t="shared" si="37"/>
        <v>288.21274112702696</v>
      </c>
      <c r="AK47" s="146">
        <f t="shared" si="37"/>
        <v>294.78033737241998</v>
      </c>
      <c r="AL47" s="146">
        <f t="shared" si="37"/>
        <v>301.49759154158772</v>
      </c>
      <c r="AM47" s="146">
        <f t="shared" si="37"/>
        <v>308.36791393767794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9"/>
        <v>2.5256436621982683</v>
      </c>
      <c r="H48" s="146">
        <f t="shared" si="19"/>
        <v>1.5923304813785024</v>
      </c>
      <c r="I48" s="146">
        <f t="shared" si="19"/>
        <v>1.0039089836292392</v>
      </c>
      <c r="J48" s="146">
        <f t="shared" si="19"/>
        <v>0.63292969593786641</v>
      </c>
      <c r="K48" s="146">
        <f t="shared" si="19"/>
        <v>0.39904015855280811</v>
      </c>
      <c r="L48" s="146">
        <f t="shared" si="19"/>
        <v>0.25158094044220963</v>
      </c>
      <c r="M48" s="146">
        <f t="shared" si="19"/>
        <v>0.15861303239085042</v>
      </c>
      <c r="N48" s="146">
        <f t="shared" si="19"/>
        <v>0.1</v>
      </c>
      <c r="O48" s="146">
        <f t="shared" si="16"/>
        <v>9.4385729370823651E-2</v>
      </c>
      <c r="P48" s="146">
        <f t="shared" si="16"/>
        <v>8.9086659088623621E-2</v>
      </c>
      <c r="Q48" s="146">
        <f t="shared" si="16"/>
        <v>8.4085092952896553E-2</v>
      </c>
      <c r="R48" s="146">
        <f t="shared" si="16"/>
        <v>7.936432827572644E-2</v>
      </c>
      <c r="S48" s="146">
        <f t="shared" si="16"/>
        <v>7.4908600103299222E-2</v>
      </c>
      <c r="T48" s="146">
        <f t="shared" ref="T48:AC48" si="38">S48*($H14/$G14)^(1/($H$3-$G$3))</f>
        <v>8.3784763989822611E-2</v>
      </c>
      <c r="U48" s="146">
        <f t="shared" si="38"/>
        <v>9.3712693431059021E-2</v>
      </c>
      <c r="V48" s="146">
        <f t="shared" si="38"/>
        <v>0.10481701555154366</v>
      </c>
      <c r="W48" s="146">
        <f t="shared" si="38"/>
        <v>0.11723712494951377</v>
      </c>
      <c r="X48" s="146">
        <f t="shared" si="38"/>
        <v>0.13112893354294217</v>
      </c>
      <c r="Y48" s="146">
        <f t="shared" si="38"/>
        <v>0.14666682776052381</v>
      </c>
      <c r="Z48" s="146">
        <f t="shared" si="38"/>
        <v>0.16404585764659385</v>
      </c>
      <c r="AA48" s="146">
        <f t="shared" si="38"/>
        <v>0.18348418536021405</v>
      </c>
      <c r="AB48" s="146">
        <f t="shared" si="38"/>
        <v>0.20522582380488663</v>
      </c>
      <c r="AC48" s="146">
        <f t="shared" si="38"/>
        <v>0.2295436997674187</v>
      </c>
      <c r="AD48" s="146">
        <f t="shared" ref="AD48:AM48" si="39">AC48*($I14/$H14)^(1/($I$3-$H$3))</f>
        <v>0.24638845635285503</v>
      </c>
      <c r="AE48" s="146">
        <f t="shared" si="39"/>
        <v>0.26446934281120926</v>
      </c>
      <c r="AF48" s="146">
        <f t="shared" si="39"/>
        <v>0.28387707087553432</v>
      </c>
      <c r="AG48" s="146">
        <f t="shared" si="39"/>
        <v>0.30470900903776726</v>
      </c>
      <c r="AH48" s="146">
        <f t="shared" si="39"/>
        <v>0.32706967104605317</v>
      </c>
      <c r="AI48" s="146">
        <f t="shared" si="39"/>
        <v>0.35107124024979003</v>
      </c>
      <c r="AJ48" s="146">
        <f t="shared" si="39"/>
        <v>0.3768341324230316</v>
      </c>
      <c r="AK48" s="146">
        <f t="shared" si="39"/>
        <v>0.40448759988993105</v>
      </c>
      <c r="AL48" s="146">
        <f t="shared" si="39"/>
        <v>0.43417037998311986</v>
      </c>
      <c r="AM48" s="146">
        <f t="shared" si="39"/>
        <v>0.46603139108833563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9"/>
        <v>20.060219588782868</v>
      </c>
      <c r="H49" s="146">
        <f t="shared" si="19"/>
        <v>9.4065546972928455</v>
      </c>
      <c r="I49" s="146">
        <f t="shared" si="19"/>
        <v>4.410882487180726</v>
      </c>
      <c r="J49" s="146">
        <f t="shared" si="19"/>
        <v>2.0683326618317466</v>
      </c>
      <c r="K49" s="146">
        <f t="shared" si="19"/>
        <v>0.96987394527808835</v>
      </c>
      <c r="L49" s="146">
        <f t="shared" si="19"/>
        <v>0.45478925469185683</v>
      </c>
      <c r="M49" s="146">
        <f t="shared" si="19"/>
        <v>0.21325788489335082</v>
      </c>
      <c r="N49" s="146">
        <f t="shared" si="19"/>
        <v>9.9999999999999978E-2</v>
      </c>
      <c r="O49" s="146">
        <f t="shared" si="16"/>
        <v>9.9999999999999978E-2</v>
      </c>
      <c r="P49" s="146">
        <f t="shared" si="16"/>
        <v>9.9999999999999978E-2</v>
      </c>
      <c r="Q49" s="146">
        <f t="shared" si="16"/>
        <v>9.9999999999999978E-2</v>
      </c>
      <c r="R49" s="146">
        <f t="shared" si="16"/>
        <v>9.9999999999999978E-2</v>
      </c>
      <c r="S49" s="146">
        <f t="shared" si="16"/>
        <v>9.9999999999999978E-2</v>
      </c>
      <c r="T49" s="146">
        <f t="shared" ref="T49:AC49" si="40">S49*($H15/$G15)^(1/($H$3-$G$3))</f>
        <v>9.9999999999999978E-2</v>
      </c>
      <c r="U49" s="146">
        <f t="shared" si="40"/>
        <v>9.9999999999999978E-2</v>
      </c>
      <c r="V49" s="146">
        <f t="shared" si="40"/>
        <v>9.9999999999999978E-2</v>
      </c>
      <c r="W49" s="146">
        <f t="shared" si="40"/>
        <v>9.9999999999999978E-2</v>
      </c>
      <c r="X49" s="146">
        <f t="shared" si="40"/>
        <v>9.9999999999999978E-2</v>
      </c>
      <c r="Y49" s="146">
        <f t="shared" si="40"/>
        <v>9.9999999999999978E-2</v>
      </c>
      <c r="Z49" s="146">
        <f t="shared" si="40"/>
        <v>9.9999999999999978E-2</v>
      </c>
      <c r="AA49" s="146">
        <f t="shared" si="40"/>
        <v>9.9999999999999978E-2</v>
      </c>
      <c r="AB49" s="146">
        <f t="shared" si="40"/>
        <v>9.9999999999999978E-2</v>
      </c>
      <c r="AC49" s="146">
        <f t="shared" si="40"/>
        <v>9.9999999999999978E-2</v>
      </c>
      <c r="AD49" s="146">
        <f t="shared" ref="AD49:AM49" si="41">AC49*($I15/$H15)^(1/($I$3-$H$3))</f>
        <v>9.9999999999999978E-2</v>
      </c>
      <c r="AE49" s="146">
        <f t="shared" si="41"/>
        <v>9.9999999999999978E-2</v>
      </c>
      <c r="AF49" s="146">
        <f t="shared" si="41"/>
        <v>9.9999999999999978E-2</v>
      </c>
      <c r="AG49" s="146">
        <f t="shared" si="41"/>
        <v>9.9999999999999978E-2</v>
      </c>
      <c r="AH49" s="146">
        <f t="shared" si="41"/>
        <v>9.9999999999999978E-2</v>
      </c>
      <c r="AI49" s="146">
        <f t="shared" si="41"/>
        <v>9.9999999999999978E-2</v>
      </c>
      <c r="AJ49" s="146">
        <f t="shared" si="41"/>
        <v>9.9999999999999978E-2</v>
      </c>
      <c r="AK49" s="146">
        <f t="shared" si="41"/>
        <v>9.9999999999999978E-2</v>
      </c>
      <c r="AL49" s="146">
        <f t="shared" si="41"/>
        <v>9.9999999999999978E-2</v>
      </c>
      <c r="AM49" s="146">
        <f t="shared" si="41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314.39827077434154</v>
      </c>
      <c r="H50" s="145">
        <f t="shared" si="42"/>
        <v>313.01746880340011</v>
      </c>
      <c r="I50" s="145">
        <f>SUM(I38:I49)</f>
        <v>318.61464571156944</v>
      </c>
      <c r="J50" s="145">
        <f t="shared" si="42"/>
        <v>328.37046261115034</v>
      </c>
      <c r="K50" s="145">
        <f t="shared" si="42"/>
        <v>341.2930605089831</v>
      </c>
      <c r="L50" s="145">
        <f t="shared" si="42"/>
        <v>357.48214152039964</v>
      </c>
      <c r="M50" s="145">
        <f t="shared" si="42"/>
        <v>377.94330930588598</v>
      </c>
      <c r="N50" s="145">
        <f t="shared" si="42"/>
        <v>404.77989958168507</v>
      </c>
      <c r="O50" s="145">
        <f t="shared" si="42"/>
        <v>416.03307652595208</v>
      </c>
      <c r="P50" s="145">
        <f t="shared" si="42"/>
        <v>428.0321776010191</v>
      </c>
      <c r="Q50" s="145">
        <f t="shared" si="42"/>
        <v>440.82229985007876</v>
      </c>
      <c r="R50" s="145">
        <f t="shared" si="42"/>
        <v>454.45284911941184</v>
      </c>
      <c r="S50" s="145">
        <f t="shared" si="42"/>
        <v>468.97793649833227</v>
      </c>
      <c r="T50" s="145">
        <f t="shared" si="42"/>
        <v>473.50167906511149</v>
      </c>
      <c r="U50" s="145">
        <f t="shared" si="42"/>
        <v>478.75422910053317</v>
      </c>
      <c r="V50" s="145">
        <f t="shared" si="42"/>
        <v>484.80255251497357</v>
      </c>
      <c r="W50" s="145">
        <f t="shared" si="42"/>
        <v>491.72178706481651</v>
      </c>
      <c r="X50" s="145">
        <f t="shared" si="42"/>
        <v>499.59615962397521</v>
      </c>
      <c r="Y50" s="145">
        <f t="shared" si="42"/>
        <v>508.52001684108319</v>
      </c>
      <c r="Z50" s="145">
        <f t="shared" si="42"/>
        <v>518.59898254831819</v>
      </c>
      <c r="AA50" s="145">
        <f t="shared" si="42"/>
        <v>529.95125693037812</v>
      </c>
      <c r="AB50" s="145">
        <f t="shared" si="42"/>
        <v>542.70907430138504</v>
      </c>
      <c r="AC50" s="145">
        <f t="shared" si="42"/>
        <v>557.02033839747696</v>
      </c>
      <c r="AD50" s="145">
        <f t="shared" si="42"/>
        <v>552.77739613146639</v>
      </c>
      <c r="AE50" s="145">
        <f t="shared" si="42"/>
        <v>554.06728140412895</v>
      </c>
      <c r="AF50" s="145">
        <f t="shared" si="42"/>
        <v>558.62953868164072</v>
      </c>
      <c r="AG50" s="145">
        <f t="shared" si="42"/>
        <v>565.22697760932351</v>
      </c>
      <c r="AH50" s="145">
        <f t="shared" si="42"/>
        <v>573.1623013353535</v>
      </c>
      <c r="AI50" s="145">
        <f t="shared" si="42"/>
        <v>582.03003098027239</v>
      </c>
      <c r="AJ50" s="145">
        <f t="shared" si="42"/>
        <v>591.58700873009286</v>
      </c>
      <c r="AK50" s="145">
        <f t="shared" si="42"/>
        <v>601.68332595430184</v>
      </c>
      <c r="AL50" s="145">
        <f t="shared" si="42"/>
        <v>612.22450148162318</v>
      </c>
      <c r="AM50" s="145">
        <f t="shared" si="42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69">
        <f>G38/G$50</f>
        <v>0.10272794764995488</v>
      </c>
      <c r="H52" s="147">
        <f t="shared" si="43"/>
        <v>0.10463736169594859</v>
      </c>
      <c r="I52" s="147">
        <f t="shared" si="43"/>
        <v>0.1042500367735871</v>
      </c>
      <c r="J52" s="147">
        <f t="shared" si="43"/>
        <v>0.10258041763965789</v>
      </c>
      <c r="K52" s="147">
        <f t="shared" si="43"/>
        <v>0.10008930776103464</v>
      </c>
      <c r="L52" s="147">
        <f t="shared" si="43"/>
        <v>9.6905268299367478E-2</v>
      </c>
      <c r="M52" s="147">
        <f t="shared" si="43"/>
        <v>9.2952628150128655E-2</v>
      </c>
      <c r="N52" s="169">
        <f t="shared" si="43"/>
        <v>8.8014857969660867E-2</v>
      </c>
      <c r="O52" s="147">
        <f t="shared" si="43"/>
        <v>8.7676977669984377E-2</v>
      </c>
      <c r="P52" s="147">
        <f t="shared" si="43"/>
        <v>8.7252024543299125E-2</v>
      </c>
      <c r="Q52" s="147">
        <f t="shared" si="43"/>
        <v>8.6741489562842972E-2</v>
      </c>
      <c r="R52" s="147">
        <f t="shared" si="43"/>
        <v>8.6146988798563973E-2</v>
      </c>
      <c r="S52" s="147">
        <f t="shared" si="43"/>
        <v>8.5470259206236576E-2</v>
      </c>
      <c r="T52" s="147">
        <f t="shared" si="43"/>
        <v>8.4653693030163124E-2</v>
      </c>
      <c r="U52" s="147">
        <f t="shared" si="43"/>
        <v>8.3724933059033044E-2</v>
      </c>
      <c r="V52" s="147">
        <f t="shared" si="43"/>
        <v>8.2680393429363036E-2</v>
      </c>
      <c r="W52" s="147">
        <f t="shared" si="43"/>
        <v>8.1516961066726443E-2</v>
      </c>
      <c r="X52" s="147">
        <f t="shared" si="43"/>
        <v>8.0232133482209728E-2</v>
      </c>
      <c r="Y52" s="147">
        <f t="shared" si="43"/>
        <v>7.8824165092802961E-2</v>
      </c>
      <c r="Z52" s="147">
        <f t="shared" si="43"/>
        <v>7.7292218272079258E-2</v>
      </c>
      <c r="AA52" s="147">
        <f t="shared" si="43"/>
        <v>7.5636514160386512E-2</v>
      </c>
      <c r="AB52" s="147">
        <f t="shared" si="43"/>
        <v>7.385847711327502E-2</v>
      </c>
      <c r="AC52" s="147">
        <f t="shared" si="43"/>
        <v>7.1960865653668604E-2</v>
      </c>
      <c r="AD52" s="147">
        <f t="shared" si="43"/>
        <v>7.251321420477537E-2</v>
      </c>
      <c r="AE52" s="147">
        <f t="shared" si="43"/>
        <v>7.2344401255954413E-2</v>
      </c>
      <c r="AF52" s="147">
        <f t="shared" si="43"/>
        <v>7.1753573609355178E-2</v>
      </c>
      <c r="AG52" s="147">
        <f t="shared" si="43"/>
        <v>7.0916051971099639E-2</v>
      </c>
      <c r="AH52" s="147">
        <f t="shared" si="43"/>
        <v>6.9934232627792442E-2</v>
      </c>
      <c r="AI52" s="147">
        <f t="shared" si="43"/>
        <v>6.8868724252964225E-2</v>
      </c>
      <c r="AJ52" s="147">
        <f t="shared" si="43"/>
        <v>6.7756162854261739E-2</v>
      </c>
      <c r="AK52" s="147">
        <f t="shared" si="43"/>
        <v>6.6619206436980813E-2</v>
      </c>
      <c r="AL52" s="147">
        <f t="shared" si="43"/>
        <v>6.5472168460901023E-2</v>
      </c>
      <c r="AM52" s="147">
        <f t="shared" si="43"/>
        <v>6.4324251098594645E-2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69">
        <f t="shared" si="44"/>
        <v>3.935052487631259E-2</v>
      </c>
      <c r="H53" s="147">
        <f t="shared" si="44"/>
        <v>4.6043493154242644E-2</v>
      </c>
      <c r="I53" s="147">
        <f t="shared" si="44"/>
        <v>5.2695953383502796E-2</v>
      </c>
      <c r="J53" s="147">
        <f t="shared" si="44"/>
        <v>5.9564167747602835E-2</v>
      </c>
      <c r="K53" s="147">
        <f t="shared" si="44"/>
        <v>6.6761773724038562E-2</v>
      </c>
      <c r="L53" s="147">
        <f t="shared" si="44"/>
        <v>7.4251825429230395E-2</v>
      </c>
      <c r="M53" s="147">
        <f t="shared" si="44"/>
        <v>8.1816516750390395E-2</v>
      </c>
      <c r="N53" s="169">
        <f t="shared" si="44"/>
        <v>8.8992799861085617E-2</v>
      </c>
      <c r="O53" s="147">
        <f t="shared" si="44"/>
        <v>9.5379031166582168E-2</v>
      </c>
      <c r="P53" s="147">
        <f t="shared" si="44"/>
        <v>0.10212011767765899</v>
      </c>
      <c r="Q53" s="147">
        <f t="shared" si="44"/>
        <v>0.10922728211598631</v>
      </c>
      <c r="R53" s="147">
        <f t="shared" si="43"/>
        <v>0.11671127432194305</v>
      </c>
      <c r="S53" s="147">
        <f t="shared" si="43"/>
        <v>0.12458225518556447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0.14006352804053668</v>
      </c>
      <c r="W53" s="147">
        <f t="shared" si="43"/>
        <v>0.14518807970719091</v>
      </c>
      <c r="X53" s="147">
        <f t="shared" si="43"/>
        <v>0.15024214467309996</v>
      </c>
      <c r="Y53" s="147">
        <f t="shared" si="43"/>
        <v>0.15518983316902155</v>
      </c>
      <c r="Z53" s="147">
        <f t="shared" si="43"/>
        <v>0.15999267947428367</v>
      </c>
      <c r="AA53" s="147">
        <f t="shared" si="43"/>
        <v>0.1646100318185631</v>
      </c>
      <c r="AB53" s="147">
        <f t="shared" si="43"/>
        <v>0.16899956837419997</v>
      </c>
      <c r="AC53" s="147">
        <f t="shared" si="43"/>
        <v>0.17311794137726758</v>
      </c>
      <c r="AD53" s="147">
        <f t="shared" si="43"/>
        <v>0.17678284590599841</v>
      </c>
      <c r="AE53" s="147">
        <f t="shared" si="43"/>
        <v>0.17873316944040576</v>
      </c>
      <c r="AF53" s="147">
        <f t="shared" si="43"/>
        <v>0.17964743907056829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0.17944498610905102</v>
      </c>
      <c r="AJ53" s="147">
        <f t="shared" si="43"/>
        <v>0.17891030592793411</v>
      </c>
      <c r="AK53" s="147">
        <f t="shared" si="43"/>
        <v>0.17826384730445732</v>
      </c>
      <c r="AL53" s="147">
        <f t="shared" si="43"/>
        <v>0.17754065194965316</v>
      </c>
      <c r="AM53" s="147">
        <f t="shared" si="43"/>
        <v>0.17676370211769662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69">
        <f t="shared" si="43"/>
        <v>2.1468372524595995E-2</v>
      </c>
      <c r="H54" s="147">
        <f t="shared" si="43"/>
        <v>2.4092459177974195E-2</v>
      </c>
      <c r="I54" s="147">
        <f t="shared" si="43"/>
        <v>2.6445659846594971E-2</v>
      </c>
      <c r="J54" s="147">
        <f t="shared" si="43"/>
        <v>2.8669920818797143E-2</v>
      </c>
      <c r="K54" s="147">
        <f t="shared" si="43"/>
        <v>3.0820065407714804E-2</v>
      </c>
      <c r="L54" s="147">
        <f t="shared" si="43"/>
        <v>3.2875858205182941E-2</v>
      </c>
      <c r="M54" s="147">
        <f t="shared" si="43"/>
        <v>3.4743632589968765E-2</v>
      </c>
      <c r="N54" s="169">
        <f t="shared" si="43"/>
        <v>3.6245440528666212E-2</v>
      </c>
      <c r="O54" s="147">
        <f t="shared" si="43"/>
        <v>3.5264488820290499E-2</v>
      </c>
      <c r="P54" s="147">
        <f t="shared" si="43"/>
        <v>3.4275371212622807E-2</v>
      </c>
      <c r="Q54" s="147">
        <f t="shared" si="43"/>
        <v>3.3280371226868506E-2</v>
      </c>
      <c r="R54" s="147">
        <f t="shared" si="43"/>
        <v>3.2281671953555399E-2</v>
      </c>
      <c r="S54" s="147">
        <f t="shared" si="43"/>
        <v>3.1281356040703701E-2</v>
      </c>
      <c r="T54" s="147">
        <f t="shared" si="43"/>
        <v>3.0980340912018921E-2</v>
      </c>
      <c r="U54" s="147">
        <f t="shared" si="43"/>
        <v>3.0638311376734621E-2</v>
      </c>
      <c r="V54" s="147">
        <f t="shared" si="43"/>
        <v>3.0253963894221338E-2</v>
      </c>
      <c r="W54" s="147">
        <f t="shared" si="43"/>
        <v>2.9826168276784852E-2</v>
      </c>
      <c r="X54" s="147">
        <f t="shared" si="43"/>
        <v>2.9354018044034303E-2</v>
      </c>
      <c r="Y54" s="147">
        <f t="shared" si="43"/>
        <v>2.8836883874562468E-2</v>
      </c>
      <c r="Z54" s="147">
        <f t="shared" si="43"/>
        <v>2.8274468765659051E-2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2.6318689519880024E-2</v>
      </c>
      <c r="AD54" s="147">
        <f t="shared" si="43"/>
        <v>2.6483288087937828E-2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2.579050819794898E-2</v>
      </c>
      <c r="AH54" s="147">
        <f t="shared" si="43"/>
        <v>2.5397562122886765E-2</v>
      </c>
      <c r="AI54" s="147">
        <f t="shared" si="43"/>
        <v>2.4975323522890079E-2</v>
      </c>
      <c r="AJ54" s="147">
        <f t="shared" si="43"/>
        <v>2.4537185996169941E-2</v>
      </c>
      <c r="AK54" s="147">
        <f t="shared" si="43"/>
        <v>2.4091413066615698E-2</v>
      </c>
      <c r="AL54" s="147">
        <f t="shared" si="43"/>
        <v>2.3643208450688531E-2</v>
      </c>
      <c r="AM54" s="147">
        <f t="shared" si="43"/>
        <v>2.3195903419223715E-2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69">
        <f t="shared" si="43"/>
        <v>1.8974851424518728E-3</v>
      </c>
      <c r="H55" s="147">
        <f t="shared" si="43"/>
        <v>3.3051414265125156E-3</v>
      </c>
      <c r="I55" s="147">
        <f t="shared" si="43"/>
        <v>5.6310966037290255E-3</v>
      </c>
      <c r="J55" s="147">
        <f t="shared" si="43"/>
        <v>9.4753381622244472E-3</v>
      </c>
      <c r="K55" s="147">
        <f t="shared" si="43"/>
        <v>1.5809984179839792E-2</v>
      </c>
      <c r="L55" s="147">
        <f t="shared" si="43"/>
        <v>2.617608139486834E-2</v>
      </c>
      <c r="M55" s="147">
        <f t="shared" si="43"/>
        <v>4.2937070684642753E-2</v>
      </c>
      <c r="N55" s="169">
        <f t="shared" si="43"/>
        <v>6.9524876378591977E-2</v>
      </c>
      <c r="O55" s="147">
        <f t="shared" si="43"/>
        <v>7.0591618870859976E-2</v>
      </c>
      <c r="P55" s="147">
        <f t="shared" si="43"/>
        <v>7.1602209143773424E-2</v>
      </c>
      <c r="Q55" s="147">
        <f t="shared" si="43"/>
        <v>7.2553960257104796E-2</v>
      </c>
      <c r="R55" s="147">
        <f t="shared" si="43"/>
        <v>7.3444230795724375E-2</v>
      </c>
      <c r="S55" s="147">
        <f t="shared" si="43"/>
        <v>7.4270430998210429E-2</v>
      </c>
      <c r="T55" s="147">
        <f t="shared" si="43"/>
        <v>8.247937260742208E-2</v>
      </c>
      <c r="U55" s="147">
        <f t="shared" si="43"/>
        <v>9.1464542272942387E-2</v>
      </c>
      <c r="V55" s="147">
        <f t="shared" si="43"/>
        <v>0.1012742434334688</v>
      </c>
      <c r="W55" s="147">
        <f t="shared" si="43"/>
        <v>0.11195486496842474</v>
      </c>
      <c r="X55" s="147">
        <f t="shared" si="43"/>
        <v>0.12354974319201094</v>
      </c>
      <c r="Y55" s="147">
        <f t="shared" si="43"/>
        <v>0.13609789314370274</v>
      </c>
      <c r="Z55" s="147">
        <f t="shared" si="43"/>
        <v>0.14963263059386001</v>
      </c>
      <c r="AA55" s="147">
        <f t="shared" si="43"/>
        <v>0.16418011723318138</v>
      </c>
      <c r="AB55" s="147">
        <f t="shared" si="43"/>
        <v>0.17975787329367554</v>
      </c>
      <c r="AC55" s="147">
        <f t="shared" si="43"/>
        <v>0.19637331352355639</v>
      </c>
      <c r="AD55" s="147">
        <f t="shared" si="43"/>
        <v>0.20227661434819497</v>
      </c>
      <c r="AE55" s="147">
        <f t="shared" si="43"/>
        <v>0.20628890815677847</v>
      </c>
      <c r="AF55" s="147">
        <f t="shared" si="43"/>
        <v>0.20914954147244438</v>
      </c>
      <c r="AG55" s="147">
        <f t="shared" si="43"/>
        <v>0.2113004206248022</v>
      </c>
      <c r="AH55" s="147">
        <f t="shared" si="43"/>
        <v>0.21300414583628127</v>
      </c>
      <c r="AI55" s="147">
        <f t="shared" si="43"/>
        <v>0.21441872605379142</v>
      </c>
      <c r="AJ55" s="147">
        <f t="shared" si="43"/>
        <v>0.21564128305492025</v>
      </c>
      <c r="AK55" s="147">
        <f t="shared" si="43"/>
        <v>0.21673297369404876</v>
      </c>
      <c r="AL55" s="147">
        <f t="shared" si="43"/>
        <v>0.21773321760417885</v>
      </c>
      <c r="AM55" s="147">
        <f t="shared" si="43"/>
        <v>0.21866795058484992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69">
        <f t="shared" si="43"/>
        <v>2.3775362710397242E-2</v>
      </c>
      <c r="H56" s="147">
        <f t="shared" si="43"/>
        <v>2.5750606977422753E-2</v>
      </c>
      <c r="I56" s="147">
        <f t="shared" si="43"/>
        <v>2.7279666481263655E-2</v>
      </c>
      <c r="J56" s="147">
        <f t="shared" si="43"/>
        <v>2.8542331932114289E-2</v>
      </c>
      <c r="K56" s="147">
        <f t="shared" si="43"/>
        <v>2.9612483051259412E-2</v>
      </c>
      <c r="L56" s="147">
        <f t="shared" si="43"/>
        <v>3.0485735543418432E-2</v>
      </c>
      <c r="M56" s="147">
        <f t="shared" si="43"/>
        <v>3.1093750769750753E-2</v>
      </c>
      <c r="N56" s="169">
        <f t="shared" si="43"/>
        <v>3.1306144257705795E-2</v>
      </c>
      <c r="O56" s="147">
        <f t="shared" si="43"/>
        <v>3.0459187486724756E-2</v>
      </c>
      <c r="P56" s="147">
        <f t="shared" si="43"/>
        <v>2.9605159826146303E-2</v>
      </c>
      <c r="Q56" s="147">
        <f t="shared" si="43"/>
        <v>2.8746033454568255E-2</v>
      </c>
      <c r="R56" s="147">
        <f t="shared" si="43"/>
        <v>2.7883693884486249E-2</v>
      </c>
      <c r="S56" s="147">
        <f t="shared" si="43"/>
        <v>2.7019939947561498E-2</v>
      </c>
      <c r="T56" s="147">
        <f t="shared" si="43"/>
        <v>2.673004272073197E-2</v>
      </c>
      <c r="U56" s="147">
        <f t="shared" si="43"/>
        <v>2.6405411400061616E-2</v>
      </c>
      <c r="V56" s="147">
        <f t="shared" si="43"/>
        <v>2.6045041227105523E-2</v>
      </c>
      <c r="W56" s="147">
        <f t="shared" si="43"/>
        <v>2.5648081263403077E-2</v>
      </c>
      <c r="X56" s="147">
        <f t="shared" si="43"/>
        <v>2.5213876796769275E-2</v>
      </c>
      <c r="Y56" s="147">
        <f t="shared" si="43"/>
        <v>2.4742014118037593E-2</v>
      </c>
      <c r="Z56" s="147">
        <f t="shared" si="43"/>
        <v>2.423236645793406E-2</v>
      </c>
      <c r="AA56" s="147">
        <f t="shared" si="43"/>
        <v>2.3685139516541193E-2</v>
      </c>
      <c r="AB56" s="147">
        <f t="shared" si="43"/>
        <v>2.3100914672795386E-2</v>
      </c>
      <c r="AC56" s="147">
        <f t="shared" si="43"/>
        <v>2.2480687663097514E-2</v>
      </c>
      <c r="AD56" s="147">
        <f t="shared" si="43"/>
        <v>1.1101005154208636E-2</v>
      </c>
      <c r="AE56" s="147">
        <f t="shared" si="43"/>
        <v>5.4272772831519631E-3</v>
      </c>
      <c r="AF56" s="147">
        <f t="shared" si="43"/>
        <v>2.637864935851067E-3</v>
      </c>
      <c r="AG56" s="147">
        <f t="shared" si="43"/>
        <v>1.2775723521637338E-3</v>
      </c>
      <c r="AH56" s="147">
        <f t="shared" si="43"/>
        <v>6.1739442638245989E-4</v>
      </c>
      <c r="AI56" s="147">
        <f t="shared" si="43"/>
        <v>2.9793866284868602E-4</v>
      </c>
      <c r="AJ56" s="147">
        <f t="shared" si="43"/>
        <v>1.4364336323674257E-4</v>
      </c>
      <c r="AK56" s="147">
        <f t="shared" si="43"/>
        <v>6.9209888976162182E-5</v>
      </c>
      <c r="AL56" s="147">
        <f t="shared" si="43"/>
        <v>3.3331691854550663E-5</v>
      </c>
      <c r="AM56" s="147">
        <f t="shared" si="43"/>
        <v>1.6047497150657553E-5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69">
        <f t="shared" si="43"/>
        <v>6.1585387455475029E-3</v>
      </c>
      <c r="H57" s="147">
        <f t="shared" si="43"/>
        <v>6.3572044667607229E-3</v>
      </c>
      <c r="I57" s="147">
        <f t="shared" si="43"/>
        <v>6.4186833053294975E-3</v>
      </c>
      <c r="J57" s="147">
        <f t="shared" si="43"/>
        <v>6.4006565901341302E-3</v>
      </c>
      <c r="K57" s="147">
        <f t="shared" si="43"/>
        <v>6.3290435223977426E-3</v>
      </c>
      <c r="L57" s="147">
        <f t="shared" si="43"/>
        <v>6.2099502001293867E-3</v>
      </c>
      <c r="M57" s="147">
        <f t="shared" si="43"/>
        <v>6.036604667911602E-3</v>
      </c>
      <c r="N57" s="169">
        <f t="shared" si="43"/>
        <v>5.792651307966374E-3</v>
      </c>
      <c r="O57" s="147">
        <f t="shared" si="43"/>
        <v>5.6056425734875353E-3</v>
      </c>
      <c r="P57" s="147">
        <f t="shared" si="43"/>
        <v>5.419182575307083E-3</v>
      </c>
      <c r="Q57" s="147">
        <f t="shared" si="43"/>
        <v>5.2336368387266062E-3</v>
      </c>
      <c r="R57" s="147">
        <f t="shared" si="43"/>
        <v>5.0493473521529457E-3</v>
      </c>
      <c r="S57" s="147">
        <f t="shared" si="43"/>
        <v>4.8666330913141953E-3</v>
      </c>
      <c r="T57" s="147">
        <f t="shared" si="43"/>
        <v>4.3906315208162225E-3</v>
      </c>
      <c r="U57" s="147">
        <f t="shared" si="43"/>
        <v>3.9555182170851544E-3</v>
      </c>
      <c r="V57" s="147">
        <f t="shared" si="43"/>
        <v>3.5581037927090633E-3</v>
      </c>
      <c r="W57" s="147">
        <f t="shared" si="43"/>
        <v>3.1954465471036352E-3</v>
      </c>
      <c r="X57" s="147">
        <f t="shared" si="43"/>
        <v>2.8648336894684951E-3</v>
      </c>
      <c r="Y57" s="147">
        <f t="shared" si="43"/>
        <v>2.5637634504323921E-3</v>
      </c>
      <c r="Z57" s="147">
        <f t="shared" si="43"/>
        <v>2.2899280778654091E-3</v>
      </c>
      <c r="AA57" s="147">
        <f t="shared" si="43"/>
        <v>2.0411977178801245E-3</v>
      </c>
      <c r="AB57" s="147">
        <f t="shared" si="43"/>
        <v>1.8156051898649487E-3</v>
      </c>
      <c r="AC57" s="147">
        <f t="shared" si="43"/>
        <v>1.6113316734127517E-3</v>
      </c>
      <c r="AD57" s="147">
        <f t="shared" si="43"/>
        <v>1.3292669406868881E-3</v>
      </c>
      <c r="AE57" s="147">
        <f t="shared" si="43"/>
        <v>1.0856915492798342E-3</v>
      </c>
      <c r="AF57" s="147">
        <f t="shared" si="43"/>
        <v>8.8155933621205307E-4</v>
      </c>
      <c r="AG57" s="147">
        <f t="shared" si="43"/>
        <v>7.1327835672015648E-4</v>
      </c>
      <c r="AH57" s="147">
        <f t="shared" si="43"/>
        <v>5.7585188579569401E-4</v>
      </c>
      <c r="AI57" s="147">
        <f t="shared" si="43"/>
        <v>4.6424742178445094E-4</v>
      </c>
      <c r="AJ57" s="147">
        <f t="shared" si="43"/>
        <v>3.7392349007569223E-4</v>
      </c>
      <c r="AK57" s="147">
        <f t="shared" si="43"/>
        <v>3.0098155628430743E-4</v>
      </c>
      <c r="AL57" s="147">
        <f t="shared" si="43"/>
        <v>2.4216068500236296E-4</v>
      </c>
      <c r="AM57" s="147">
        <f t="shared" si="43"/>
        <v>1.9477272161761626E-4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69">
        <f t="shared" si="43"/>
        <v>3.0645664127426308E-3</v>
      </c>
      <c r="H58" s="147">
        <f t="shared" si="43"/>
        <v>3.5055763803771684E-3</v>
      </c>
      <c r="I58" s="147">
        <f t="shared" si="43"/>
        <v>3.9223026137971059E-3</v>
      </c>
      <c r="J58" s="147">
        <f t="shared" si="43"/>
        <v>4.3343259771346024E-3</v>
      </c>
      <c r="K58" s="147">
        <f t="shared" si="43"/>
        <v>4.7493811124098544E-3</v>
      </c>
      <c r="L58" s="147">
        <f t="shared" si="43"/>
        <v>5.1640323098739206E-3</v>
      </c>
      <c r="M58" s="147">
        <f t="shared" si="43"/>
        <v>5.5628258415113705E-3</v>
      </c>
      <c r="N58" s="169">
        <f t="shared" si="43"/>
        <v>5.9153712975707241E-3</v>
      </c>
      <c r="O58" s="147">
        <f t="shared" si="43"/>
        <v>5.7553678659723008E-3</v>
      </c>
      <c r="P58" s="147">
        <f t="shared" si="43"/>
        <v>5.5940266295843059E-3</v>
      </c>
      <c r="Q58" s="147">
        <f t="shared" si="43"/>
        <v>5.4317202206725706E-3</v>
      </c>
      <c r="R58" s="147">
        <f t="shared" si="43"/>
        <v>5.2688049034321314E-3</v>
      </c>
      <c r="S58" s="147">
        <f t="shared" si="43"/>
        <v>5.1056205707612741E-3</v>
      </c>
      <c r="T58" s="147">
        <f t="shared" si="43"/>
        <v>4.6939299928201233E-3</v>
      </c>
      <c r="U58" s="147">
        <f t="shared" si="43"/>
        <v>4.3092599340995756E-3</v>
      </c>
      <c r="V58" s="147">
        <f t="shared" si="43"/>
        <v>3.9500955449275725E-3</v>
      </c>
      <c r="W58" s="147">
        <f t="shared" si="43"/>
        <v>3.6150160539961079E-3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2.7413820917811397E-3</v>
      </c>
      <c r="AA58" s="147">
        <f t="shared" si="43"/>
        <v>2.490132684025394E-3</v>
      </c>
      <c r="AB58" s="147">
        <f t="shared" si="43"/>
        <v>2.2570881223550679E-3</v>
      </c>
      <c r="AC58" s="147">
        <f t="shared" si="43"/>
        <v>2.0412759986430567E-3</v>
      </c>
      <c r="AD58" s="147">
        <f t="shared" si="43"/>
        <v>1.9970690823637094E-3</v>
      </c>
      <c r="AE58" s="147">
        <f t="shared" si="43"/>
        <v>1.9344229718646865E-3</v>
      </c>
      <c r="AF58" s="147">
        <f t="shared" si="43"/>
        <v>1.8627759916057052E-3</v>
      </c>
      <c r="AG58" s="147">
        <f t="shared" si="43"/>
        <v>1.7874431097500555E-3</v>
      </c>
      <c r="AH58" s="147">
        <f t="shared" si="43"/>
        <v>1.7113863919734147E-3</v>
      </c>
      <c r="AI58" s="147">
        <f t="shared" si="43"/>
        <v>1.6362546007729721E-3</v>
      </c>
      <c r="AJ58" s="147">
        <f t="shared" si="43"/>
        <v>1.5629613115604013E-3</v>
      </c>
      <c r="AK58" s="147">
        <f t="shared" si="43"/>
        <v>1.4920021945730127E-3</v>
      </c>
      <c r="AL58" s="147">
        <f t="shared" si="43"/>
        <v>1.4236305992279639E-3</v>
      </c>
      <c r="AM58" s="147">
        <f t="shared" si="43"/>
        <v>1.3579566606746034E-3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69">
        <f t="shared" si="43"/>
        <v>3.4873890674854066E-2</v>
      </c>
      <c r="H59" s="147">
        <f t="shared" si="43"/>
        <v>3.528936929342906E-2</v>
      </c>
      <c r="I59" s="147">
        <f t="shared" si="43"/>
        <v>3.4928397269168875E-2</v>
      </c>
      <c r="J59" s="147">
        <f t="shared" si="43"/>
        <v>3.4143829537788127E-2</v>
      </c>
      <c r="K59" s="147">
        <f t="shared" si="43"/>
        <v>3.3096401599706088E-2</v>
      </c>
      <c r="L59" s="147">
        <f t="shared" si="43"/>
        <v>3.1833603743671272E-2</v>
      </c>
      <c r="M59" s="147">
        <f t="shared" si="43"/>
        <v>3.0335099009103059E-2</v>
      </c>
      <c r="N59" s="169">
        <f t="shared" ref="C59:AM63" si="45">N45/N$50</f>
        <v>2.8535472043654739E-2</v>
      </c>
      <c r="O59" s="147">
        <f t="shared" si="45"/>
        <v>2.7763623038818699E-2</v>
      </c>
      <c r="P59" s="147">
        <f t="shared" si="45"/>
        <v>2.6985320526797345E-2</v>
      </c>
      <c r="Q59" s="147">
        <f t="shared" si="45"/>
        <v>2.6202362068059711E-2</v>
      </c>
      <c r="R59" s="147">
        <f t="shared" si="45"/>
        <v>2.5416466264273591E-2</v>
      </c>
      <c r="S59" s="147">
        <f t="shared" si="45"/>
        <v>2.4629272742743669E-2</v>
      </c>
      <c r="T59" s="147">
        <f t="shared" si="45"/>
        <v>2.4393969481063274E-2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2.3490082831786344E-2</v>
      </c>
      <c r="X59" s="147">
        <f t="shared" si="45"/>
        <v>2.3119844470061941E-2</v>
      </c>
      <c r="Y59" s="147">
        <f t="shared" si="45"/>
        <v>2.2714121619240413E-2</v>
      </c>
      <c r="Z59" s="147">
        <f t="shared" si="45"/>
        <v>2.2272672907279318E-2</v>
      </c>
      <c r="AA59" s="147">
        <f t="shared" si="45"/>
        <v>2.179556205838756E-2</v>
      </c>
      <c r="AB59" s="147">
        <f t="shared" si="45"/>
        <v>2.1283199517559769E-2</v>
      </c>
      <c r="AC59" s="147">
        <f t="shared" si="45"/>
        <v>2.0736380186003753E-2</v>
      </c>
      <c r="AD59" s="147">
        <f t="shared" si="45"/>
        <v>2.0893598612939969E-2</v>
      </c>
      <c r="AE59" s="147">
        <f t="shared" si="45"/>
        <v>2.0843015015909638E-2</v>
      </c>
      <c r="AF59" s="147">
        <f t="shared" si="45"/>
        <v>2.0670866103409732E-2</v>
      </c>
      <c r="AG59" s="147">
        <f t="shared" si="45"/>
        <v>2.0427687783066147E-2</v>
      </c>
      <c r="AH59" s="147">
        <f t="shared" si="45"/>
        <v>2.0142992880442495E-2</v>
      </c>
      <c r="AI59" s="147">
        <f t="shared" si="45"/>
        <v>1.9834248356473069E-2</v>
      </c>
      <c r="AJ59" s="147">
        <f t="shared" si="45"/>
        <v>1.9512011159094921E-2</v>
      </c>
      <c r="AK59" s="147">
        <f t="shared" si="45"/>
        <v>1.9182809376355393E-2</v>
      </c>
      <c r="AL59" s="147">
        <f t="shared" si="45"/>
        <v>1.885076609942354E-2</v>
      </c>
      <c r="AM59" s="147">
        <f t="shared" si="45"/>
        <v>1.8518531376635391E-2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69">
        <f t="shared" si="45"/>
        <v>0.11247058442789193</v>
      </c>
      <c r="H60" s="147">
        <f t="shared" si="45"/>
        <v>0.11450341763479838</v>
      </c>
      <c r="I60" s="147">
        <f t="shared" si="45"/>
        <v>0.11402214682767278</v>
      </c>
      <c r="J60" s="147">
        <f t="shared" si="45"/>
        <v>0.11213954460139197</v>
      </c>
      <c r="K60" s="147">
        <f t="shared" si="45"/>
        <v>0.10936121815654037</v>
      </c>
      <c r="L60" s="147">
        <f t="shared" si="45"/>
        <v>0.10582892147850889</v>
      </c>
      <c r="M60" s="147">
        <f t="shared" si="45"/>
        <v>0.10146119749168041</v>
      </c>
      <c r="N60" s="169">
        <f>N46/N$50</f>
        <v>9.6023079754731705E-2</v>
      </c>
      <c r="O60" s="147">
        <f t="shared" si="45"/>
        <v>8.9493962789785872E-2</v>
      </c>
      <c r="P60" s="147">
        <f t="shared" si="45"/>
        <v>8.3324403040511585E-2</v>
      </c>
      <c r="Q60" s="147">
        <f t="shared" si="45"/>
        <v>7.7501856106225758E-2</v>
      </c>
      <c r="R60" s="147">
        <f t="shared" si="45"/>
        <v>7.201349009114609E-2</v>
      </c>
      <c r="S60" s="147">
        <f t="shared" si="45"/>
        <v>6.6846289959688929E-2</v>
      </c>
      <c r="T60" s="147">
        <f t="shared" si="45"/>
        <v>6.4426439031403507E-2</v>
      </c>
      <c r="U60" s="147">
        <f t="shared" si="45"/>
        <v>6.2005320836167735E-2</v>
      </c>
      <c r="V60" s="147">
        <f t="shared" si="45"/>
        <v>5.95844062315029E-2</v>
      </c>
      <c r="W60" s="147">
        <f t="shared" si="45"/>
        <v>5.7165498310916635E-2</v>
      </c>
      <c r="X60" s="147">
        <f t="shared" si="45"/>
        <v>5.4750776742543965E-2</v>
      </c>
      <c r="Y60" s="147">
        <f t="shared" si="45"/>
        <v>5.2342836620246191E-2</v>
      </c>
      <c r="Z60" s="147">
        <f t="shared" si="45"/>
        <v>4.9944719488005052E-2</v>
      </c>
      <c r="AA60" s="147">
        <f t="shared" si="45"/>
        <v>4.755993401143644E-2</v>
      </c>
      <c r="AB60" s="147">
        <f t="shared" si="45"/>
        <v>4.5192463711181602E-2</v>
      </c>
      <c r="AC60" s="147">
        <f t="shared" si="45"/>
        <v>4.2846759285250509E-2</v>
      </c>
      <c r="AD60" s="147">
        <f t="shared" si="45"/>
        <v>3.0535788995813457E-2</v>
      </c>
      <c r="AE60" s="147">
        <f t="shared" si="45"/>
        <v>2.1546032270072454E-2</v>
      </c>
      <c r="AF60" s="147">
        <f t="shared" si="45"/>
        <v>1.5113891640557396E-2</v>
      </c>
      <c r="AG60" s="147">
        <f t="shared" si="45"/>
        <v>1.0564469841921664E-2</v>
      </c>
      <c r="AH60" s="147">
        <f t="shared" si="45"/>
        <v>7.3682331780682737E-3</v>
      </c>
      <c r="AI60" s="147">
        <f t="shared" si="45"/>
        <v>5.1317557174618625E-3</v>
      </c>
      <c r="AJ60" s="147">
        <f t="shared" si="45"/>
        <v>3.570780293912541E-3</v>
      </c>
      <c r="AK60" s="147">
        <f t="shared" si="45"/>
        <v>2.4830426006361428E-3</v>
      </c>
      <c r="AL60" s="147">
        <f t="shared" si="45"/>
        <v>1.7258849039649526E-3</v>
      </c>
      <c r="AM60" s="147">
        <f t="shared" si="45"/>
        <v>1.1992237830792656E-3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69">
        <f t="shared" si="45"/>
        <v>0.58237434427877699</v>
      </c>
      <c r="H61" s="147">
        <f t="shared" si="45"/>
        <v>0.60137712265023302</v>
      </c>
      <c r="I61" s="147">
        <f t="shared" si="45"/>
        <v>0.6074112591241565</v>
      </c>
      <c r="J61" s="147">
        <f t="shared" si="45"/>
        <v>0.60592320225457352</v>
      </c>
      <c r="K61" s="147">
        <f t="shared" si="45"/>
        <v>0.59935937770575021</v>
      </c>
      <c r="L61" s="147">
        <f t="shared" si="45"/>
        <v>0.58829276400340058</v>
      </c>
      <c r="M61" s="147">
        <f t="shared" si="45"/>
        <v>0.57207674098371553</v>
      </c>
      <c r="N61" s="169">
        <f t="shared" si="45"/>
        <v>0.54915521091970898</v>
      </c>
      <c r="O61" s="147">
        <f t="shared" si="45"/>
        <v>0.55154286347994741</v>
      </c>
      <c r="P61" s="147">
        <f t="shared" si="45"/>
        <v>0.55338042677669508</v>
      </c>
      <c r="Q61" s="147">
        <f t="shared" si="45"/>
        <v>0.55466369336525156</v>
      </c>
      <c r="R61" s="147">
        <f t="shared" si="45"/>
        <v>0.55538934970320097</v>
      </c>
      <c r="S61" s="147">
        <f t="shared" si="45"/>
        <v>0.55555498526608416</v>
      </c>
      <c r="T61" s="147">
        <f t="shared" si="45"/>
        <v>0.54713131679317883</v>
      </c>
      <c r="U61" s="147">
        <f t="shared" si="45"/>
        <v>0.53806421612235988</v>
      </c>
      <c r="V61" s="147">
        <f t="shared" si="45"/>
        <v>0.52834240957326983</v>
      </c>
      <c r="W61" s="147">
        <f t="shared" si="45"/>
        <v>0.51795801228204486</v>
      </c>
      <c r="X61" s="147">
        <f t="shared" si="45"/>
        <v>0.50690730767146597</v>
      </c>
      <c r="Y61" s="147">
        <f t="shared" si="45"/>
        <v>0.49519155240700596</v>
      </c>
      <c r="Z61" s="147">
        <f t="shared" si="45"/>
        <v>0.48281778158493516</v>
      </c>
      <c r="AA61" s="147">
        <f t="shared" si="45"/>
        <v>0.46979958270017791</v>
      </c>
      <c r="AB61" s="147">
        <f t="shared" si="45"/>
        <v>0.45615780125221173</v>
      </c>
      <c r="AC61" s="147">
        <f t="shared" si="45"/>
        <v>0.44192113632713848</v>
      </c>
      <c r="AD61" s="147">
        <f t="shared" si="45"/>
        <v>0.45546067585109196</v>
      </c>
      <c r="AE61" s="147">
        <f t="shared" si="45"/>
        <v>0.46475491634469979</v>
      </c>
      <c r="AF61" s="147">
        <f t="shared" si="45"/>
        <v>0.47146334933504869</v>
      </c>
      <c r="AG61" s="147">
        <f t="shared" si="45"/>
        <v>0.47657832544809603</v>
      </c>
      <c r="AH61" s="147">
        <f t="shared" si="45"/>
        <v>0.48068977802918622</v>
      </c>
      <c r="AI61" s="147">
        <f t="shared" si="45"/>
        <v>0.48415279879621459</v>
      </c>
      <c r="AJ61" s="147">
        <f t="shared" si="45"/>
        <v>0.48718571718758258</v>
      </c>
      <c r="AK61" s="147">
        <f t="shared" si="45"/>
        <v>0.48992605355131397</v>
      </c>
      <c r="AL61" s="147">
        <f t="shared" si="45"/>
        <v>0.49246247220087386</v>
      </c>
      <c r="AM61" s="147">
        <f t="shared" si="45"/>
        <v>0.49485332202691013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69">
        <f t="shared" si="45"/>
        <v>8.0332619386798143E-3</v>
      </c>
      <c r="H62" s="147">
        <f t="shared" si="45"/>
        <v>5.0870339200736834E-3</v>
      </c>
      <c r="I62" s="147">
        <f t="shared" si="45"/>
        <v>3.1508563625102233E-3</v>
      </c>
      <c r="J62" s="147">
        <f t="shared" si="45"/>
        <v>1.9274866895911066E-3</v>
      </c>
      <c r="K62" s="147">
        <f t="shared" si="45"/>
        <v>1.1692009147730826E-3</v>
      </c>
      <c r="L62" s="147">
        <f t="shared" si="45"/>
        <v>7.037580657098453E-4</v>
      </c>
      <c r="M62" s="147">
        <f t="shared" si="45"/>
        <v>4.196741375899791E-4</v>
      </c>
      <c r="N62" s="170">
        <f t="shared" si="45"/>
        <v>2.4704784032839527E-4</v>
      </c>
      <c r="O62" s="147">
        <f t="shared" si="45"/>
        <v>2.2687073383439473E-4</v>
      </c>
      <c r="P62" s="147">
        <f t="shared" si="45"/>
        <v>2.0813075219700846E-4</v>
      </c>
      <c r="Q62" s="147">
        <f t="shared" si="45"/>
        <v>1.9074600577487444E-4</v>
      </c>
      <c r="R62" s="147">
        <f t="shared" si="45"/>
        <v>1.7463710136158197E-4</v>
      </c>
      <c r="S62" s="147">
        <f t="shared" si="45"/>
        <v>1.5972734381197398E-4</v>
      </c>
      <c r="T62" s="147">
        <f t="shared" si="45"/>
        <v>1.769471317509337E-4</v>
      </c>
      <c r="U62" s="147">
        <f t="shared" si="45"/>
        <v>1.9574280024037215E-4</v>
      </c>
      <c r="V62" s="147">
        <f t="shared" si="45"/>
        <v>2.1620557690505619E-4</v>
      </c>
      <c r="W62" s="147">
        <f t="shared" si="45"/>
        <v>2.3842166044609308E-4</v>
      </c>
      <c r="X62" s="147">
        <f t="shared" si="45"/>
        <v>2.6246985893894247E-4</v>
      </c>
      <c r="Y62" s="147">
        <f t="shared" si="45"/>
        <v>2.8841898628025579E-4</v>
      </c>
      <c r="Z62" s="147">
        <f t="shared" si="45"/>
        <v>3.1632506650995906E-4</v>
      </c>
      <c r="AA62" s="147">
        <f t="shared" si="45"/>
        <v>3.4622841810585443E-4</v>
      </c>
      <c r="AB62" s="147">
        <f t="shared" si="45"/>
        <v>3.781507137485556E-4</v>
      </c>
      <c r="AC62" s="147">
        <f t="shared" si="45"/>
        <v>4.1209213370521771E-4</v>
      </c>
      <c r="AD62" s="147">
        <f t="shared" si="45"/>
        <v>4.4572816847644173E-4</v>
      </c>
      <c r="AE62" s="147">
        <f t="shared" si="45"/>
        <v>4.7732351591125451E-4</v>
      </c>
      <c r="AF62" s="147">
        <f t="shared" si="45"/>
        <v>5.0816695362275498E-4</v>
      </c>
      <c r="AG62" s="147">
        <f t="shared" si="45"/>
        <v>5.3909141125315784E-4</v>
      </c>
      <c r="AH62" s="147">
        <f t="shared" si="45"/>
        <v>5.7064058519558293E-4</v>
      </c>
      <c r="AI62" s="147">
        <f t="shared" si="45"/>
        <v>6.0318406536258166E-4</v>
      </c>
      <c r="AJ62" s="147">
        <f t="shared" si="45"/>
        <v>6.3698851878432529E-4</v>
      </c>
      <c r="AK62" s="147">
        <f t="shared" si="45"/>
        <v>6.722599454595026E-4</v>
      </c>
      <c r="AL62" s="147">
        <f t="shared" si="45"/>
        <v>7.0916857938942211E-4</v>
      </c>
      <c r="AM62" s="147">
        <f t="shared" si="45"/>
        <v>7.4786374206070431E-4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69">
        <f t="shared" si="45"/>
        <v>6.3805120617794475E-2</v>
      </c>
      <c r="H63" s="147">
        <f t="shared" si="45"/>
        <v>3.0051213222227258E-2</v>
      </c>
      <c r="I63" s="147">
        <f t="shared" si="45"/>
        <v>1.3843941408687603E-2</v>
      </c>
      <c r="J63" s="147">
        <f t="shared" si="45"/>
        <v>6.2987780489898214E-3</v>
      </c>
      <c r="K63" s="147">
        <f t="shared" si="45"/>
        <v>2.8417628645354791E-3</v>
      </c>
      <c r="L63" s="147">
        <f t="shared" si="45"/>
        <v>1.2722013266385907E-3</v>
      </c>
      <c r="M63" s="147">
        <f t="shared" si="45"/>
        <v>5.6425892360685223E-4</v>
      </c>
      <c r="N63" s="170">
        <f t="shared" si="45"/>
        <v>2.4704784032839521E-4</v>
      </c>
      <c r="O63" s="147">
        <f t="shared" si="45"/>
        <v>2.4036550371196746E-4</v>
      </c>
      <c r="P63" s="147">
        <f t="shared" si="45"/>
        <v>2.3362729540677852E-4</v>
      </c>
      <c r="Q63" s="147">
        <f t="shared" si="45"/>
        <v>2.268487779180169E-4</v>
      </c>
      <c r="R63" s="147">
        <f t="shared" si="45"/>
        <v>2.2004483015953988E-4</v>
      </c>
      <c r="S63" s="147">
        <f t="shared" si="45"/>
        <v>2.1322964731914544E-4</v>
      </c>
      <c r="T63" s="147">
        <f t="shared" si="45"/>
        <v>2.111924929124674E-4</v>
      </c>
      <c r="U63" s="147">
        <f t="shared" si="45"/>
        <v>2.0887543946687741E-4</v>
      </c>
      <c r="V63" s="147">
        <f t="shared" si="45"/>
        <v>2.0626954103528856E-4</v>
      </c>
      <c r="W63" s="147">
        <f t="shared" si="45"/>
        <v>2.0336703117614441E-4</v>
      </c>
      <c r="X63" s="147">
        <f t="shared" si="45"/>
        <v>2.0016166672551231E-4</v>
      </c>
      <c r="Y63" s="147">
        <f t="shared" si="45"/>
        <v>1.9664909283453207E-4</v>
      </c>
      <c r="Z63" s="147">
        <f t="shared" si="45"/>
        <v>1.928272198079041E-4</v>
      </c>
      <c r="AA63" s="147">
        <f t="shared" si="45"/>
        <v>1.8869659934241348E-4</v>
      </c>
      <c r="AB63" s="147">
        <f t="shared" si="45"/>
        <v>1.8426078489424064E-4</v>
      </c>
      <c r="AC63" s="147">
        <f t="shared" si="45"/>
        <v>1.7952665837605783E-4</v>
      </c>
      <c r="AD63" s="147">
        <f t="shared" si="45"/>
        <v>1.8090464751242667E-4</v>
      </c>
      <c r="AE63" s="147">
        <f t="shared" si="45"/>
        <v>1.8048349605949998E-4</v>
      </c>
      <c r="AF63" s="147">
        <f t="shared" si="45"/>
        <v>1.7900951001624229E-4</v>
      </c>
      <c r="AG63" s="147">
        <f t="shared" si="45"/>
        <v>1.7692007629034029E-4</v>
      </c>
      <c r="AH63" s="147">
        <f t="shared" si="45"/>
        <v>1.7447065127455171E-4</v>
      </c>
      <c r="AI63" s="147">
        <f t="shared" si="45"/>
        <v>1.7181244038486638E-4</v>
      </c>
      <c r="AJ63" s="147">
        <f t="shared" si="45"/>
        <v>1.6903684246660701E-4</v>
      </c>
      <c r="AK63" s="147">
        <f t="shared" si="45"/>
        <v>1.6620038429915711E-4</v>
      </c>
      <c r="AL63" s="147">
        <f t="shared" si="45"/>
        <v>1.6333877484157113E-4</v>
      </c>
      <c r="AM63" s="147">
        <f t="shared" si="45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1</v>
      </c>
      <c r="I64" s="147">
        <f t="shared" si="46"/>
        <v>1</v>
      </c>
      <c r="J64" s="147">
        <f t="shared" si="46"/>
        <v>0.99999999999999989</v>
      </c>
      <c r="K64" s="147">
        <f t="shared" si="46"/>
        <v>1.0000000000000002</v>
      </c>
      <c r="L64" s="147">
        <f t="shared" si="46"/>
        <v>1.0000000000000002</v>
      </c>
      <c r="M64" s="147">
        <f t="shared" si="46"/>
        <v>1.0000000000000002</v>
      </c>
      <c r="N64" s="147">
        <f t="shared" si="46"/>
        <v>0.99999999999999978</v>
      </c>
      <c r="O64" s="147">
        <f t="shared" si="46"/>
        <v>1</v>
      </c>
      <c r="P64" s="147">
        <f t="shared" si="46"/>
        <v>0.99999999999999989</v>
      </c>
      <c r="Q64" s="147">
        <f t="shared" si="46"/>
        <v>0.99999999999999989</v>
      </c>
      <c r="R64" s="147">
        <f t="shared" si="46"/>
        <v>0.99999999999999989</v>
      </c>
      <c r="S64" s="147">
        <f t="shared" si="46"/>
        <v>1</v>
      </c>
      <c r="T64" s="147">
        <f t="shared" si="46"/>
        <v>1.0000000000000002</v>
      </c>
      <c r="U64" s="147">
        <f t="shared" si="46"/>
        <v>1</v>
      </c>
      <c r="V64" s="147">
        <f t="shared" si="46"/>
        <v>1</v>
      </c>
      <c r="W64" s="147">
        <f t="shared" si="46"/>
        <v>0.99999999999999978</v>
      </c>
      <c r="X64" s="147">
        <f t="shared" si="46"/>
        <v>0.99999999999999989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0.99999999999999967</v>
      </c>
      <c r="AF64" s="147">
        <f t="shared" si="46"/>
        <v>1</v>
      </c>
      <c r="AG64" s="147">
        <f t="shared" si="46"/>
        <v>1</v>
      </c>
      <c r="AH64" s="147">
        <f t="shared" si="46"/>
        <v>1</v>
      </c>
      <c r="AI64" s="147">
        <f t="shared" si="46"/>
        <v>0.99999999999999967</v>
      </c>
      <c r="AJ64" s="147">
        <f t="shared" si="46"/>
        <v>1</v>
      </c>
      <c r="AK64" s="147">
        <f t="shared" si="46"/>
        <v>1.0000000000000002</v>
      </c>
      <c r="AL64" s="147">
        <f t="shared" si="46"/>
        <v>0.99999999999999967</v>
      </c>
      <c r="AM64" s="147">
        <f t="shared" si="46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>F67*($L4/$C4)^(1/($L$3-$C$3))</f>
        <v>32.29748909222252</v>
      </c>
      <c r="H67" s="146">
        <f t="shared" ref="H67:L67" si="49">G67*($L4/$C4)^(1/($L$3-$C$3))</f>
        <v>32.753322081833481</v>
      </c>
      <c r="I67" s="146">
        <f t="shared" si="49"/>
        <v>33.215588503895631</v>
      </c>
      <c r="J67" s="146">
        <f t="shared" si="49"/>
        <v>33.684379157131403</v>
      </c>
      <c r="K67" s="146">
        <f t="shared" si="49"/>
        <v>34.159786121757698</v>
      </c>
      <c r="L67" s="146">
        <f t="shared" si="49"/>
        <v>34.641902777572334</v>
      </c>
      <c r="M67" s="146">
        <f>L67*($L4/$C4)^(1/($L$3-$C$3))</f>
        <v>35.130823822295767</v>
      </c>
      <c r="N67" s="146">
        <f t="shared" ref="N67" si="50">M67*($L4/$C4)^(1/($L$3-$C$3))</f>
        <v>35.626645290171716</v>
      </c>
      <c r="O67" s="146">
        <f t="shared" ref="O67:S78" si="51">N67*($M4/$L4)^(1/($M$3-$L$3))</f>
        <v>37.386635607928469</v>
      </c>
      <c r="P67" s="146">
        <f t="shared" si="51"/>
        <v>39.233571129011793</v>
      </c>
      <c r="Q67" s="146">
        <f t="shared" si="51"/>
        <v>41.171747029540114</v>
      </c>
      <c r="R67" s="146">
        <f t="shared" si="51"/>
        <v>43.205670671436053</v>
      </c>
      <c r="S67" s="146">
        <f t="shared" si="51"/>
        <v>45.34007208460789</v>
      </c>
      <c r="T67" s="146">
        <f t="shared" ref="T67:AC67" si="52">S67*($N4/$M4)^(1/($N$3-$M$3))</f>
        <v>45.696857651239647</v>
      </c>
      <c r="U67" s="146">
        <f t="shared" si="52"/>
        <v>46.056450799216208</v>
      </c>
      <c r="V67" s="146">
        <f t="shared" si="52"/>
        <v>46.418873621676269</v>
      </c>
      <c r="W67" s="146">
        <f t="shared" si="52"/>
        <v>46.784148385611637</v>
      </c>
      <c r="X67" s="146">
        <f t="shared" si="52"/>
        <v>47.15229753323532</v>
      </c>
      <c r="Y67" s="146">
        <f t="shared" si="52"/>
        <v>47.523343683360338</v>
      </c>
      <c r="Z67" s="146">
        <f t="shared" si="52"/>
        <v>47.897309632789423</v>
      </c>
      <c r="AA67" s="146">
        <f t="shared" si="52"/>
        <v>48.274218357715625</v>
      </c>
      <c r="AB67" s="146">
        <f t="shared" si="52"/>
        <v>48.654093015133959</v>
      </c>
      <c r="AC67" s="146">
        <f t="shared" si="52"/>
        <v>49.036956944264148</v>
      </c>
      <c r="AD67" s="146">
        <f t="shared" ref="AD67:AM67" si="53">AC67*($O4/$N4)^(1/($O$3-$N$3))</f>
        <v>49.268607740177146</v>
      </c>
      <c r="AE67" s="146">
        <f t="shared" si="53"/>
        <v>49.50135285544826</v>
      </c>
      <c r="AF67" s="146">
        <f t="shared" si="53"/>
        <v>49.735197459646848</v>
      </c>
      <c r="AG67" s="146">
        <f t="shared" si="53"/>
        <v>49.970146746763348</v>
      </c>
      <c r="AH67" s="146">
        <f t="shared" si="53"/>
        <v>50.206205935324618</v>
      </c>
      <c r="AI67" s="146">
        <f t="shared" si="53"/>
        <v>50.44338026850987</v>
      </c>
      <c r="AJ67" s="146">
        <f t="shared" si="53"/>
        <v>50.681675014267114</v>
      </c>
      <c r="AK67" s="146">
        <f t="shared" si="53"/>
        <v>50.921095465430163</v>
      </c>
      <c r="AL67" s="146">
        <f t="shared" si="53"/>
        <v>51.16164693983621</v>
      </c>
      <c r="AM67" s="146">
        <f t="shared" si="53"/>
        <v>51.403334780443927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ref="G68:L78" si="54">F68*($L5/$C5)^(1/($L$3-$C$3))</f>
        <v>12.817781051449272</v>
      </c>
      <c r="H68" s="146">
        <f t="shared" si="54"/>
        <v>15.470387107616954</v>
      </c>
      <c r="I68" s="146">
        <f t="shared" si="54"/>
        <v>18.671943006270975</v>
      </c>
      <c r="J68" s="146">
        <f t="shared" si="54"/>
        <v>22.536052472647924</v>
      </c>
      <c r="K68" s="146">
        <f t="shared" si="54"/>
        <v>27.199829223952275</v>
      </c>
      <c r="L68" s="146">
        <f t="shared" si="54"/>
        <v>32.828762300323142</v>
      </c>
      <c r="M68" s="146">
        <f t="shared" ref="M68:N68" si="55">L68*($L5/$C5)^(1/($L$3-$C$3))</f>
        <v>39.622588263240523</v>
      </c>
      <c r="N68" s="146">
        <f t="shared" si="55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6">S68*($N5/$M5)^(1/($N$3-$M$3))</f>
        <v>114.90719873194861</v>
      </c>
      <c r="U68" s="146">
        <f t="shared" si="56"/>
        <v>123.81249525904592</v>
      </c>
      <c r="V68" s="146">
        <f t="shared" si="56"/>
        <v>133.40795138546068</v>
      </c>
      <c r="W68" s="146">
        <f t="shared" si="56"/>
        <v>143.7470544118213</v>
      </c>
      <c r="X68" s="146">
        <f t="shared" si="56"/>
        <v>154.88743689926019</v>
      </c>
      <c r="Y68" s="146">
        <f t="shared" si="56"/>
        <v>166.89119792669251</v>
      </c>
      <c r="Z68" s="146">
        <f t="shared" si="56"/>
        <v>179.82524924550219</v>
      </c>
      <c r="AA68" s="146">
        <f t="shared" si="56"/>
        <v>193.7616882611818</v>
      </c>
      <c r="AB68" s="146">
        <f t="shared" si="56"/>
        <v>208.77819992101271</v>
      </c>
      <c r="AC68" s="146">
        <f t="shared" si="56"/>
        <v>224.9584897480006</v>
      </c>
      <c r="AD68" s="146">
        <f t="shared" ref="AD68:AM68" si="57">AC68*($O5/$N5)^(1/($O$3-$N$3))</f>
        <v>230.23298362211222</v>
      </c>
      <c r="AE68" s="146">
        <f t="shared" si="57"/>
        <v>235.63114602573435</v>
      </c>
      <c r="AF68" s="146">
        <f t="shared" si="57"/>
        <v>241.15587655559727</v>
      </c>
      <c r="AG68" s="146">
        <f t="shared" si="57"/>
        <v>246.81014279388589</v>
      </c>
      <c r="AH68" s="146">
        <f t="shared" si="57"/>
        <v>252.59698190226203</v>
      </c>
      <c r="AI68" s="146">
        <f t="shared" si="57"/>
        <v>258.51950225326118</v>
      </c>
      <c r="AJ68" s="146">
        <f t="shared" si="57"/>
        <v>264.58088509993956</v>
      </c>
      <c r="AK68" s="146">
        <f t="shared" si="57"/>
        <v>270.78438628466898</v>
      </c>
      <c r="AL68" s="146">
        <f t="shared" si="57"/>
        <v>277.13333798799653</v>
      </c>
      <c r="AM68" s="146">
        <f t="shared" si="57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54"/>
        <v>6.7496191980723657</v>
      </c>
      <c r="H69" s="146">
        <f t="shared" si="54"/>
        <v>7.5413605891387281</v>
      </c>
      <c r="I69" s="146">
        <f t="shared" si="54"/>
        <v>8.4259745426315344</v>
      </c>
      <c r="J69" s="146">
        <f t="shared" si="54"/>
        <v>9.414355162293468</v>
      </c>
      <c r="K69" s="146">
        <f t="shared" si="54"/>
        <v>10.518674448086026</v>
      </c>
      <c r="L69" s="146">
        <f t="shared" si="54"/>
        <v>11.752532195509801</v>
      </c>
      <c r="M69" s="146">
        <f t="shared" ref="M69:N69" si="58">L69*($L6/$C6)^(1/($L$3-$C$3))</f>
        <v>13.131123478360625</v>
      </c>
      <c r="N69" s="146">
        <f t="shared" si="58"/>
        <v>14.671425777487448</v>
      </c>
      <c r="O69" s="146">
        <f t="shared" si="51"/>
        <v>14.61423661799898</v>
      </c>
      <c r="P69" s="146">
        <f t="shared" si="51"/>
        <v>14.557270381627365</v>
      </c>
      <c r="Q69" s="146">
        <f t="shared" si="51"/>
        <v>14.500526199419179</v>
      </c>
      <c r="R69" s="146">
        <f t="shared" si="51"/>
        <v>14.444003205808171</v>
      </c>
      <c r="S69" s="146">
        <f t="shared" si="51"/>
        <v>14.387700538602068</v>
      </c>
      <c r="T69" s="146">
        <f t="shared" ref="T69:AC69" si="59">S69*($N6/$M6)^(1/($N$3-$M$3))</f>
        <v>14.247794670095045</v>
      </c>
      <c r="U69" s="146">
        <f t="shared" si="59"/>
        <v>14.109249244974384</v>
      </c>
      <c r="V69" s="146">
        <f t="shared" si="59"/>
        <v>13.972051034301034</v>
      </c>
      <c r="W69" s="146">
        <f t="shared" si="59"/>
        <v>13.836186937774025</v>
      </c>
      <c r="X69" s="146">
        <f t="shared" si="59"/>
        <v>13.701643982479593</v>
      </c>
      <c r="Y69" s="146">
        <f t="shared" si="59"/>
        <v>13.568409321652473</v>
      </c>
      <c r="Z69" s="146">
        <f t="shared" si="59"/>
        <v>13.436470233449223</v>
      </c>
      <c r="AA69" s="146">
        <f t="shared" si="59"/>
        <v>13.305814119733492</v>
      </c>
      <c r="AB69" s="146">
        <f t="shared" si="59"/>
        <v>13.176428504873094</v>
      </c>
      <c r="AC69" s="146">
        <f t="shared" si="59"/>
        <v>13.048301034548773</v>
      </c>
      <c r="AD69" s="146">
        <f t="shared" ref="AD69:AM69" si="60">AC69*($O6/$N6)^(1/($O$3-$N$3))</f>
        <v>12.773046933550519</v>
      </c>
      <c r="AE69" s="146">
        <f t="shared" si="60"/>
        <v>12.503599321835104</v>
      </c>
      <c r="AF69" s="146">
        <f t="shared" si="60"/>
        <v>12.239835711426254</v>
      </c>
      <c r="AG69" s="146">
        <f t="shared" si="60"/>
        <v>11.98163619823335</v>
      </c>
      <c r="AH69" s="146">
        <f t="shared" si="60"/>
        <v>11.728883407544313</v>
      </c>
      <c r="AI69" s="146">
        <f t="shared" si="60"/>
        <v>11.481462440668329</v>
      </c>
      <c r="AJ69" s="146">
        <f t="shared" si="60"/>
        <v>11.23926082270415</v>
      </c>
      <c r="AK69" s="146">
        <f t="shared" si="60"/>
        <v>11.00216845141021</v>
      </c>
      <c r="AL69" s="146">
        <f t="shared" si="60"/>
        <v>10.77007754715334</v>
      </c>
      <c r="AM69" s="146">
        <f t="shared" si="60"/>
        <v>10.542882603913307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54"/>
        <v>0.63354664341106814</v>
      </c>
      <c r="H70" s="146">
        <f t="shared" si="54"/>
        <v>1.1668062481902071</v>
      </c>
      <c r="I70" s="146">
        <f t="shared" si="54"/>
        <v>2.1489133199185106</v>
      </c>
      <c r="J70" s="146">
        <f t="shared" si="54"/>
        <v>3.9576651767898476</v>
      </c>
      <c r="K70" s="146">
        <f t="shared" si="54"/>
        <v>7.2888531642444194</v>
      </c>
      <c r="L70" s="146">
        <f t="shared" si="54"/>
        <v>13.423919931753478</v>
      </c>
      <c r="M70" s="146">
        <f t="shared" ref="M70:N70" si="61">L70*($L7/$C7)^(1/($L$3-$C$3))</f>
        <v>24.722905273783002</v>
      </c>
      <c r="N70" s="146">
        <f t="shared" si="61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62">S70*($N7/$M7)^(1/($N$3-$M$3))</f>
        <v>80.762663629721217</v>
      </c>
      <c r="U70" s="146">
        <f t="shared" si="62"/>
        <v>83.967214664845216</v>
      </c>
      <c r="V70" s="146">
        <f t="shared" si="62"/>
        <v>87.298917862555086</v>
      </c>
      <c r="W70" s="146">
        <f t="shared" si="62"/>
        <v>90.762818445184024</v>
      </c>
      <c r="X70" s="146">
        <f t="shared" si="62"/>
        <v>94.364161822524665</v>
      </c>
      <c r="Y70" s="146">
        <f t="shared" si="62"/>
        <v>98.108401534991216</v>
      </c>
      <c r="Z70" s="146">
        <f t="shared" si="62"/>
        <v>102.00120751195529</v>
      </c>
      <c r="AA70" s="146">
        <f t="shared" si="62"/>
        <v>106.04847465776108</v>
      </c>
      <c r="AB70" s="146">
        <f t="shared" si="62"/>
        <v>110.25633177842181</v>
      </c>
      <c r="AC70" s="146">
        <f t="shared" si="62"/>
        <v>114.63115086251517</v>
      </c>
      <c r="AD70" s="146">
        <f t="shared" ref="AD70:AM70" si="63">AC70*($O7/$N7)^(1/($O$3-$N$3))</f>
        <v>115.17091823509938</v>
      </c>
      <c r="AE70" s="146">
        <f t="shared" si="63"/>
        <v>115.71322722760378</v>
      </c>
      <c r="AF70" s="146">
        <f t="shared" si="63"/>
        <v>116.25808980783552</v>
      </c>
      <c r="AG70" s="146">
        <f t="shared" si="63"/>
        <v>116.80551799995493</v>
      </c>
      <c r="AH70" s="146">
        <f t="shared" si="63"/>
        <v>117.3555238847409</v>
      </c>
      <c r="AI70" s="146">
        <f t="shared" si="63"/>
        <v>117.9081195998575</v>
      </c>
      <c r="AJ70" s="146">
        <f t="shared" si="63"/>
        <v>118.46331734012176</v>
      </c>
      <c r="AK70" s="146">
        <f t="shared" si="63"/>
        <v>119.02112935777285</v>
      </c>
      <c r="AL70" s="146">
        <f t="shared" si="63"/>
        <v>119.58156796274247</v>
      </c>
      <c r="AM70" s="146">
        <f t="shared" si="63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54"/>
        <v>7.4749329231816555</v>
      </c>
      <c r="H71" s="146">
        <f t="shared" si="54"/>
        <v>8.0603898162240437</v>
      </c>
      <c r="I71" s="146">
        <f t="shared" si="54"/>
        <v>8.691701271057596</v>
      </c>
      <c r="J71" s="146">
        <f t="shared" si="54"/>
        <v>9.3724587405493782</v>
      </c>
      <c r="K71" s="146">
        <f t="shared" si="54"/>
        <v>10.106534969834716</v>
      </c>
      <c r="L71" s="146">
        <f t="shared" si="54"/>
        <v>10.898106027885785</v>
      </c>
      <c r="M71" s="146">
        <f t="shared" ref="M71:N71" si="64">L71*($L8/$C8)^(1/($L$3-$C$3))</f>
        <v>11.751675064652039</v>
      </c>
      <c r="N71" s="146">
        <f t="shared" si="64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5">S71*($N8/$M8)^(1/($N$3-$M$3))</f>
        <v>17.548897774077602</v>
      </c>
      <c r="U71" s="146">
        <f t="shared" si="65"/>
        <v>17.483328095900021</v>
      </c>
      <c r="V71" s="146">
        <f t="shared" si="65"/>
        <v>17.418003412180305</v>
      </c>
      <c r="W71" s="146">
        <f t="shared" si="65"/>
        <v>17.352922807521491</v>
      </c>
      <c r="X71" s="146">
        <f t="shared" si="65"/>
        <v>17.288085369946902</v>
      </c>
      <c r="Y71" s="146">
        <f t="shared" si="65"/>
        <v>17.223490190887368</v>
      </c>
      <c r="Z71" s="146">
        <f t="shared" si="65"/>
        <v>17.1591363651685</v>
      </c>
      <c r="AA71" s="146">
        <f t="shared" si="65"/>
        <v>17.095022990997997</v>
      </c>
      <c r="AB71" s="146">
        <f t="shared" si="65"/>
        <v>17.031149169953014</v>
      </c>
      <c r="AC71" s="146">
        <f t="shared" si="65"/>
        <v>16.967514006967576</v>
      </c>
      <c r="AD71" s="146">
        <f t="shared" ref="AD71:AM71" si="66">AC71*($O8/$N8)^(1/($O$3-$N$3))</f>
        <v>16.29735601889104</v>
      </c>
      <c r="AE71" s="146">
        <f t="shared" si="66"/>
        <v>15.653666948347054</v>
      </c>
      <c r="AF71" s="146">
        <f t="shared" si="66"/>
        <v>15.03540136484339</v>
      </c>
      <c r="AG71" s="146">
        <f t="shared" si="66"/>
        <v>14.441555128768442</v>
      </c>
      <c r="AH71" s="146">
        <f t="shared" si="66"/>
        <v>13.871163760544578</v>
      </c>
      <c r="AI71" s="146">
        <f t="shared" si="66"/>
        <v>13.32330087419426</v>
      </c>
      <c r="AJ71" s="146">
        <f t="shared" si="66"/>
        <v>12.797076672774898</v>
      </c>
      <c r="AK71" s="146">
        <f t="shared" si="66"/>
        <v>12.29163650323879</v>
      </c>
      <c r="AL71" s="146">
        <f t="shared" si="66"/>
        <v>11.806159468371101</v>
      </c>
      <c r="AM71" s="146">
        <f t="shared" si="66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54"/>
        <v>1.958878540973332</v>
      </c>
      <c r="H72" s="146">
        <f t="shared" si="54"/>
        <v>2.0367330882621082</v>
      </c>
      <c r="I72" s="146">
        <f t="shared" si="54"/>
        <v>2.1176819215960663</v>
      </c>
      <c r="J72" s="146">
        <f t="shared" si="54"/>
        <v>2.2018480216675722</v>
      </c>
      <c r="K72" s="146">
        <f t="shared" si="54"/>
        <v>2.2893592569687859</v>
      </c>
      <c r="L72" s="146">
        <f t="shared" si="54"/>
        <v>2.3803485780545692</v>
      </c>
      <c r="M72" s="146">
        <f t="shared" ref="M72:N72" si="67">L72*($L9/$C9)^(1/($L$3-$C$3))</f>
        <v>2.4749542195262642</v>
      </c>
      <c r="N72" s="146">
        <f t="shared" si="67"/>
        <v>2.5733199100432071</v>
      </c>
      <c r="O72" s="146">
        <f t="shared" si="51"/>
        <v>2.5375206534957528</v>
      </c>
      <c r="P72" s="146">
        <f t="shared" si="51"/>
        <v>2.5022194254928056</v>
      </c>
      <c r="Q72" s="146">
        <f t="shared" si="51"/>
        <v>2.4674092976102848</v>
      </c>
      <c r="R72" s="146">
        <f t="shared" si="51"/>
        <v>2.4330834378102719</v>
      </c>
      <c r="S72" s="146">
        <f t="shared" si="51"/>
        <v>2.3992351091001156</v>
      </c>
      <c r="T72" s="146">
        <f t="shared" ref="T72:AC72" si="68">S72*($N9/$M9)^(1/($N$3-$M$3))</f>
        <v>2.2393985247611439</v>
      </c>
      <c r="U72" s="146">
        <f t="shared" si="68"/>
        <v>2.0902102231170399</v>
      </c>
      <c r="V72" s="146">
        <f t="shared" si="68"/>
        <v>1.9509608176101592</v>
      </c>
      <c r="W72" s="146">
        <f t="shared" si="68"/>
        <v>1.8209881808797241</v>
      </c>
      <c r="X72" s="146">
        <f t="shared" si="68"/>
        <v>1.6996742963631621</v>
      </c>
      <c r="Y72" s="146">
        <f t="shared" si="68"/>
        <v>1.5864423196431614</v>
      </c>
      <c r="Z72" s="146">
        <f t="shared" si="68"/>
        <v>1.4807538355672238</v>
      </c>
      <c r="AA72" s="146">
        <f t="shared" si="68"/>
        <v>1.3821062980973893</v>
      </c>
      <c r="AB72" s="146">
        <f t="shared" si="68"/>
        <v>1.2900306407166815</v>
      </c>
      <c r="AC72" s="146">
        <f t="shared" si="68"/>
        <v>1.2040890460298204</v>
      </c>
      <c r="AD72" s="146">
        <f t="shared" ref="AD72:AM72" si="69">AC72*($O9/$N9)^(1/($O$3-$N$3))</f>
        <v>1.3513134285972193</v>
      </c>
      <c r="AE72" s="146">
        <f t="shared" si="69"/>
        <v>1.5165389871522412</v>
      </c>
      <c r="AF72" s="146">
        <f t="shared" si="69"/>
        <v>1.7019667316858027</v>
      </c>
      <c r="AG72" s="146">
        <f t="shared" si="69"/>
        <v>1.9100667904388418</v>
      </c>
      <c r="AH72" s="146">
        <f t="shared" si="69"/>
        <v>2.1436113150834815</v>
      </c>
      <c r="AI72" s="146">
        <f t="shared" si="69"/>
        <v>2.4057114092320333</v>
      </c>
      <c r="AJ72" s="146">
        <f t="shared" si="69"/>
        <v>2.6998585722075212</v>
      </c>
      <c r="AK72" s="146">
        <f t="shared" si="69"/>
        <v>3.0299712101583092</v>
      </c>
      <c r="AL72" s="146">
        <f t="shared" si="69"/>
        <v>3.4004468341027394</v>
      </c>
      <c r="AM72" s="146">
        <f t="shared" si="69"/>
        <v>3.8162206402466778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54"/>
        <v>0.96349438083941019</v>
      </c>
      <c r="H73" s="146">
        <f t="shared" si="54"/>
        <v>1.0973066452826465</v>
      </c>
      <c r="I73" s="146">
        <f t="shared" si="54"/>
        <v>1.2497030576685277</v>
      </c>
      <c r="J73" s="146">
        <f t="shared" si="54"/>
        <v>1.4232646262192157</v>
      </c>
      <c r="K73" s="146">
        <f t="shared" si="54"/>
        <v>1.6209308153779178</v>
      </c>
      <c r="L73" s="146">
        <f t="shared" si="54"/>
        <v>1.846049329014265</v>
      </c>
      <c r="M73" s="146">
        <f t="shared" ref="M73:N73" si="70">L73*($L10/$C10)^(1/($L$3-$C$3))</f>
        <v>2.1024328076331074</v>
      </c>
      <c r="N73" s="146">
        <f t="shared" si="70"/>
        <v>2.3944233998190598</v>
      </c>
      <c r="O73" s="146">
        <f t="shared" si="51"/>
        <v>2.3915056619928334</v>
      </c>
      <c r="P73" s="146">
        <f t="shared" si="51"/>
        <v>2.3885914795921108</v>
      </c>
      <c r="Q73" s="146">
        <f t="shared" si="51"/>
        <v>2.3856808482844087</v>
      </c>
      <c r="R73" s="146">
        <f t="shared" si="51"/>
        <v>2.3827737637425228</v>
      </c>
      <c r="S73" s="146">
        <f t="shared" si="51"/>
        <v>2.3798702216445227</v>
      </c>
      <c r="T73" s="146">
        <f t="shared" ref="T73:AC73" si="71">S73*($N10/$M10)^(1/($N$3-$M$3))</f>
        <v>2.1873278620213905</v>
      </c>
      <c r="U73" s="146">
        <f t="shared" si="71"/>
        <v>2.0103630578095051</v>
      </c>
      <c r="V73" s="146">
        <f t="shared" si="71"/>
        <v>1.8477155137000032</v>
      </c>
      <c r="W73" s="146">
        <f t="shared" si="71"/>
        <v>1.6982268980248891</v>
      </c>
      <c r="X73" s="146">
        <f t="shared" si="71"/>
        <v>1.5608325934332561</v>
      </c>
      <c r="Y73" s="146">
        <f t="shared" si="71"/>
        <v>1.4345541149754415</v>
      </c>
      <c r="Z73" s="146">
        <f t="shared" si="71"/>
        <v>1.3184921415987676</v>
      </c>
      <c r="AA73" s="146">
        <f t="shared" si="71"/>
        <v>1.2118201114270724</v>
      </c>
      <c r="AB73" s="146">
        <f t="shared" si="71"/>
        <v>1.1137783352113493</v>
      </c>
      <c r="AC73" s="146">
        <f t="shared" si="71"/>
        <v>1.0236685860290893</v>
      </c>
      <c r="AD73" s="146">
        <f t="shared" ref="AD73:AM73" si="72">AC73*($O10/$N10)^(1/($O$3-$N$3))</f>
        <v>0.98001632484420709</v>
      </c>
      <c r="AE73" s="146">
        <f t="shared" si="72"/>
        <v>0.93822552539856308</v>
      </c>
      <c r="AF73" s="146">
        <f t="shared" si="72"/>
        <v>0.89821680944890947</v>
      </c>
      <c r="AG73" s="146">
        <f t="shared" si="72"/>
        <v>0.85991418367545325</v>
      </c>
      <c r="AH73" s="146">
        <f t="shared" si="72"/>
        <v>0.82324489533869172</v>
      </c>
      <c r="AI73" s="146">
        <f t="shared" si="72"/>
        <v>0.78813929409146899</v>
      </c>
      <c r="AJ73" s="146">
        <f t="shared" si="72"/>
        <v>0.75453069968377484</v>
      </c>
      <c r="AK73" s="146">
        <f t="shared" si="72"/>
        <v>0.72235527530900356</v>
      </c>
      <c r="AL73" s="146">
        <f t="shared" si="72"/>
        <v>0.69155190635110331</v>
      </c>
      <c r="AM73" s="146">
        <f t="shared" si="72"/>
        <v>0.66206208430230629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54"/>
        <v>10.964290923347553</v>
      </c>
      <c r="H74" s="146">
        <f t="shared" si="54"/>
        <v>11.046189051897597</v>
      </c>
      <c r="I74" s="146">
        <f t="shared" si="54"/>
        <v>11.128698921189191</v>
      </c>
      <c r="J74" s="146">
        <f t="shared" si="54"/>
        <v>11.211825100639746</v>
      </c>
      <c r="K74" s="146">
        <f t="shared" si="54"/>
        <v>11.295572193798094</v>
      </c>
      <c r="L74" s="146">
        <f t="shared" si="54"/>
        <v>11.379944838599418</v>
      </c>
      <c r="M74" s="146">
        <f t="shared" ref="M74:N74" si="73">L74*($L11/$C11)^(1/($L$3-$C$3))</f>
        <v>11.464947707622112</v>
      </c>
      <c r="N74" s="146">
        <f t="shared" si="73"/>
        <v>11.550585508346547</v>
      </c>
      <c r="O74" s="146">
        <f t="shared" si="51"/>
        <v>11.546237049387983</v>
      </c>
      <c r="P74" s="146">
        <f t="shared" si="51"/>
        <v>11.541890227497541</v>
      </c>
      <c r="Q74" s="146">
        <f t="shared" si="51"/>
        <v>11.537545042058911</v>
      </c>
      <c r="R74" s="146">
        <f t="shared" si="51"/>
        <v>11.533201492456017</v>
      </c>
      <c r="S74" s="146">
        <f t="shared" si="51"/>
        <v>11.528859578073014</v>
      </c>
      <c r="T74" s="146">
        <f t="shared" ref="T74:AC74" si="74">S74*($N11/$M11)^(1/($N$3-$M$3))</f>
        <v>11.495185040476604</v>
      </c>
      <c r="U74" s="146">
        <f t="shared" si="74"/>
        <v>11.461608862520595</v>
      </c>
      <c r="V74" s="146">
        <f t="shared" si="74"/>
        <v>11.428130756907239</v>
      </c>
      <c r="W74" s="146">
        <f t="shared" si="74"/>
        <v>11.394750437177949</v>
      </c>
      <c r="X74" s="146">
        <f t="shared" si="74"/>
        <v>11.361467617710858</v>
      </c>
      <c r="Y74" s="146">
        <f t="shared" si="74"/>
        <v>11.328282013718365</v>
      </c>
      <c r="Z74" s="146">
        <f t="shared" si="74"/>
        <v>11.295193341244705</v>
      </c>
      <c r="AA74" s="146">
        <f t="shared" si="74"/>
        <v>11.262201317163514</v>
      </c>
      <c r="AB74" s="146">
        <f t="shared" si="74"/>
        <v>11.229305659175411</v>
      </c>
      <c r="AC74" s="146">
        <f t="shared" si="74"/>
        <v>11.196506085805581</v>
      </c>
      <c r="AD74" s="146">
        <f t="shared" ref="AD74:AM74" si="75">AC74*($O11/$N11)^(1/($O$3-$N$3))</f>
        <v>13.643958659493705</v>
      </c>
      <c r="AE74" s="146">
        <f t="shared" si="75"/>
        <v>16.626401707401865</v>
      </c>
      <c r="AF74" s="146">
        <f t="shared" si="75"/>
        <v>20.260779194280669</v>
      </c>
      <c r="AG74" s="146">
        <f t="shared" si="75"/>
        <v>24.689597952914092</v>
      </c>
      <c r="AH74" s="146">
        <f t="shared" si="75"/>
        <v>30.086515490411863</v>
      </c>
      <c r="AI74" s="146">
        <f t="shared" si="75"/>
        <v>36.66314923722576</v>
      </c>
      <c r="AJ74" s="146">
        <f t="shared" si="75"/>
        <v>44.677374234961192</v>
      </c>
      <c r="AK74" s="146">
        <f t="shared" si="75"/>
        <v>54.443434621924844</v>
      </c>
      <c r="AL74" s="146">
        <f t="shared" si="75"/>
        <v>66.344265395801401</v>
      </c>
      <c r="AM74" s="146">
        <f t="shared" si="75"/>
        <v>80.846507599577194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54"/>
        <v>24.434072583546154</v>
      </c>
      <c r="H75" s="146">
        <f t="shared" si="54"/>
        <v>17.113567133463327</v>
      </c>
      <c r="I75" s="146">
        <f t="shared" si="54"/>
        <v>11.986302284653808</v>
      </c>
      <c r="J75" s="146">
        <f t="shared" si="54"/>
        <v>8.3951780092746713</v>
      </c>
      <c r="K75" s="146">
        <f t="shared" si="54"/>
        <v>5.8799629888897487</v>
      </c>
      <c r="L75" s="146">
        <f t="shared" si="54"/>
        <v>4.1183122874246711</v>
      </c>
      <c r="M75" s="146">
        <f t="shared" ref="M75:N75" si="76">L75*($L12/$C12)^(1/($L$3-$C$3))</f>
        <v>2.884456267632987</v>
      </c>
      <c r="N75" s="146">
        <f t="shared" si="76"/>
        <v>2.0202664050739272</v>
      </c>
      <c r="O75" s="146">
        <f t="shared" si="51"/>
        <v>1.7939471266407945</v>
      </c>
      <c r="P75" s="146">
        <f t="shared" si="51"/>
        <v>1.592981146001385</v>
      </c>
      <c r="Q75" s="146">
        <f t="shared" si="51"/>
        <v>1.414528273343026</v>
      </c>
      <c r="R75" s="146">
        <f t="shared" si="51"/>
        <v>1.2560664896187435</v>
      </c>
      <c r="S75" s="146">
        <f t="shared" si="51"/>
        <v>1.115356303635054</v>
      </c>
      <c r="T75" s="146">
        <f t="shared" ref="T75:AC75" si="77">S75*($N12/$M12)^(1/($N$3-$M$3))</f>
        <v>0.8450888927739878</v>
      </c>
      <c r="U75" s="146">
        <f t="shared" si="77"/>
        <v>0.64031129277917609</v>
      </c>
      <c r="V75" s="146">
        <f t="shared" si="77"/>
        <v>0.48515434904691207</v>
      </c>
      <c r="W75" s="146">
        <f t="shared" si="77"/>
        <v>0.36759423901072225</v>
      </c>
      <c r="X75" s="146">
        <f t="shared" si="77"/>
        <v>0.27852069103230076</v>
      </c>
      <c r="Y75" s="146">
        <f t="shared" si="77"/>
        <v>0.2110309877050266</v>
      </c>
      <c r="Z75" s="146">
        <f t="shared" si="77"/>
        <v>0.15989504265086846</v>
      </c>
      <c r="AA75" s="146">
        <f t="shared" si="77"/>
        <v>0.12115009716041845</v>
      </c>
      <c r="AB75" s="146">
        <f t="shared" si="77"/>
        <v>9.1793627861414581E-2</v>
      </c>
      <c r="AC75" s="146">
        <f t="shared" si="77"/>
        <v>6.9550667423754986E-2</v>
      </c>
      <c r="AD75" s="146">
        <f t="shared" ref="AD75:AM75" si="78">AC75*($O12/$N12)^(1/($O$3-$N$3))</f>
        <v>7.2122566323269924E-2</v>
      </c>
      <c r="AE75" s="146">
        <f t="shared" si="78"/>
        <v>7.478957090896074E-2</v>
      </c>
      <c r="AF75" s="146">
        <f t="shared" si="78"/>
        <v>7.7555198073168991E-2</v>
      </c>
      <c r="AG75" s="146">
        <f t="shared" si="78"/>
        <v>8.0423094758627967E-2</v>
      </c>
      <c r="AH75" s="146">
        <f t="shared" si="78"/>
        <v>8.3397042767567639E-2</v>
      </c>
      <c r="AI75" s="146">
        <f t="shared" si="78"/>
        <v>8.6480963748654424E-2</v>
      </c>
      <c r="AJ75" s="146">
        <f t="shared" si="78"/>
        <v>8.9678924368342003E-2</v>
      </c>
      <c r="AK75" s="146">
        <f t="shared" si="78"/>
        <v>9.2995141673452228E-2</v>
      </c>
      <c r="AL75" s="146">
        <f t="shared" si="78"/>
        <v>9.6433988652057906E-2</v>
      </c>
      <c r="AM75" s="146">
        <f t="shared" si="78"/>
        <v>0.1000000000000001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54"/>
        <v>183.93848375742118</v>
      </c>
      <c r="H76" s="146">
        <f t="shared" si="54"/>
        <v>189.97476505092305</v>
      </c>
      <c r="I76" s="146">
        <f t="shared" si="54"/>
        <v>196.20913807112595</v>
      </c>
      <c r="J76" s="146">
        <f t="shared" si="54"/>
        <v>202.64810356414816</v>
      </c>
      <c r="K76" s="146">
        <f t="shared" si="54"/>
        <v>209.29837561010626</v>
      </c>
      <c r="L76" s="146">
        <f t="shared" si="54"/>
        <v>216.1668886240646</v>
      </c>
      <c r="M76" s="146">
        <f t="shared" ref="M76:N76" si="79">L76*($L13/$C13)^(1/($L$3-$C$3))</f>
        <v>223.2608045867338</v>
      </c>
      <c r="N76" s="146">
        <f t="shared" si="79"/>
        <v>230.58752051245807</v>
      </c>
      <c r="O76" s="146">
        <f t="shared" si="51"/>
        <v>222.06188714533909</v>
      </c>
      <c r="P76" s="146">
        <f t="shared" si="51"/>
        <v>213.85147649343469</v>
      </c>
      <c r="Q76" s="146">
        <f t="shared" si="51"/>
        <v>205.94463366192255</v>
      </c>
      <c r="R76" s="146">
        <f t="shared" si="51"/>
        <v>198.33013467852106</v>
      </c>
      <c r="S76" s="146">
        <f t="shared" si="51"/>
        <v>190.99717056076412</v>
      </c>
      <c r="T76" s="146">
        <f t="shared" ref="T76:AC76" si="80">S76*($N13/$M13)^(1/($N$3-$M$3))</f>
        <v>183.49310969070891</v>
      </c>
      <c r="U76" s="146">
        <f t="shared" si="80"/>
        <v>176.28387480878831</v>
      </c>
      <c r="V76" s="146">
        <f t="shared" si="80"/>
        <v>169.35788253837669</v>
      </c>
      <c r="W76" s="146">
        <f t="shared" si="80"/>
        <v>162.70400460049737</v>
      </c>
      <c r="X76" s="146">
        <f t="shared" si="80"/>
        <v>156.31154993355537</v>
      </c>
      <c r="Y76" s="146">
        <f t="shared" si="80"/>
        <v>150.17024751556534</v>
      </c>
      <c r="Z76" s="146">
        <f t="shared" si="80"/>
        <v>144.27022986127474</v>
      </c>
      <c r="AA76" s="146">
        <f t="shared" si="80"/>
        <v>138.60201716766608</v>
      </c>
      <c r="AB76" s="146">
        <f t="shared" si="80"/>
        <v>133.15650208236426</v>
      </c>
      <c r="AC76" s="146">
        <f t="shared" si="80"/>
        <v>127.92493507047595</v>
      </c>
      <c r="AD76" s="146">
        <f t="shared" ref="AD76:AM76" si="81">AC76*($O13/$N13)^(1/($O$3-$N$3))</f>
        <v>119.63727642262478</v>
      </c>
      <c r="AE76" s="146">
        <f t="shared" si="81"/>
        <v>111.88653644372162</v>
      </c>
      <c r="AF76" s="146">
        <f t="shared" si="81"/>
        <v>104.637930682655</v>
      </c>
      <c r="AG76" s="146">
        <f t="shared" si="81"/>
        <v>97.858928210325416</v>
      </c>
      <c r="AH76" s="146">
        <f t="shared" si="81"/>
        <v>91.519105624486727</v>
      </c>
      <c r="AI76" s="146">
        <f t="shared" si="81"/>
        <v>85.590010512931471</v>
      </c>
      <c r="AJ76" s="146">
        <f t="shared" si="81"/>
        <v>80.045033762258257</v>
      </c>
      <c r="AK76" s="146">
        <f t="shared" si="81"/>
        <v>74.859290139157338</v>
      </c>
      <c r="AL76" s="146">
        <f t="shared" si="81"/>
        <v>70.009506608276553</v>
      </c>
      <c r="AM76" s="146">
        <f t="shared" si="81"/>
        <v>65.473917885450717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54"/>
        <v>2.5256436621982683</v>
      </c>
      <c r="H77" s="146">
        <f t="shared" si="54"/>
        <v>1.5923304813785024</v>
      </c>
      <c r="I77" s="146">
        <f t="shared" si="54"/>
        <v>1.0039089836292392</v>
      </c>
      <c r="J77" s="146">
        <f t="shared" si="54"/>
        <v>0.63292969593786641</v>
      </c>
      <c r="K77" s="146">
        <f t="shared" si="54"/>
        <v>0.39904015855280811</v>
      </c>
      <c r="L77" s="146">
        <f t="shared" si="54"/>
        <v>0.25158094044220963</v>
      </c>
      <c r="M77" s="146">
        <f t="shared" ref="M77:N77" si="82">L77*($L14/$C14)^(1/($L$3-$C$3))</f>
        <v>0.15861303239085042</v>
      </c>
      <c r="N77" s="146">
        <f t="shared" si="82"/>
        <v>0.1</v>
      </c>
      <c r="O77" s="146">
        <f t="shared" si="51"/>
        <v>9.3889810317471636E-2</v>
      </c>
      <c r="P77" s="146">
        <f t="shared" si="51"/>
        <v>8.8152964814508031E-2</v>
      </c>
      <c r="Q77" s="146">
        <f t="shared" si="51"/>
        <v>8.2766651453569096E-2</v>
      </c>
      <c r="R77" s="146">
        <f t="shared" si="51"/>
        <v>7.7709452055878897E-2</v>
      </c>
      <c r="S77" s="146">
        <f t="shared" si="51"/>
        <v>7.2961257134011262E-2</v>
      </c>
      <c r="T77" s="146">
        <f t="shared" ref="T77:AC77" si="83">S77*($N14/$M14)^(1/($N$3-$M$3))</f>
        <v>8.1895253201949458E-2</v>
      </c>
      <c r="U77" s="146">
        <f t="shared" si="83"/>
        <v>9.1923203635220663E-2</v>
      </c>
      <c r="V77" s="146">
        <f t="shared" si="83"/>
        <v>0.10317906149853752</v>
      </c>
      <c r="W77" s="146">
        <f t="shared" si="83"/>
        <v>0.11581318220767461</v>
      </c>
      <c r="X77" s="146">
        <f t="shared" si="83"/>
        <v>0.12999433197265661</v>
      </c>
      <c r="Y77" s="146">
        <f t="shared" si="83"/>
        <v>0.14591194217179049</v>
      </c>
      <c r="Z77" s="146">
        <f t="shared" si="83"/>
        <v>0.16377863977040319</v>
      </c>
      <c r="AA77" s="146">
        <f t="shared" si="83"/>
        <v>0.18383308758554331</v>
      </c>
      <c r="AB77" s="146">
        <f t="shared" si="83"/>
        <v>0.20634317233681862</v>
      </c>
      <c r="AC77" s="146">
        <f t="shared" si="83"/>
        <v>0.23160958306925772</v>
      </c>
      <c r="AD77" s="146">
        <f t="shared" ref="AD77:AM77" si="84">AC77*($O14/$N14)^(1/($O$3-$N$3))</f>
        <v>0.24806785188526542</v>
      </c>
      <c r="AE77" s="146">
        <f t="shared" si="84"/>
        <v>0.26569565180974619</v>
      </c>
      <c r="AF77" s="146">
        <f t="shared" si="84"/>
        <v>0.28457609018703722</v>
      </c>
      <c r="AG77" s="146">
        <f t="shared" si="84"/>
        <v>0.30479818000231995</v>
      </c>
      <c r="AH77" s="146">
        <f t="shared" si="84"/>
        <v>0.32645725953880023</v>
      </c>
      <c r="AI77" s="146">
        <f t="shared" si="84"/>
        <v>0.34965544185589426</v>
      </c>
      <c r="AJ77" s="146">
        <f t="shared" si="84"/>
        <v>0.37450209620751251</v>
      </c>
      <c r="AK77" s="146">
        <f t="shared" si="84"/>
        <v>0.40111436367011799</v>
      </c>
      <c r="AL77" s="146">
        <f t="shared" si="84"/>
        <v>0.42961770941151856</v>
      </c>
      <c r="AM77" s="146">
        <f t="shared" si="84"/>
        <v>0.4601465142040988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54"/>
        <v>20.060219588782868</v>
      </c>
      <c r="H78" s="146">
        <f t="shared" si="54"/>
        <v>9.4065546972928455</v>
      </c>
      <c r="I78" s="146">
        <f t="shared" si="54"/>
        <v>4.410882487180726</v>
      </c>
      <c r="J78" s="146">
        <f t="shared" si="54"/>
        <v>2.0683326618317466</v>
      </c>
      <c r="K78" s="146">
        <f t="shared" si="54"/>
        <v>0.96987394527808835</v>
      </c>
      <c r="L78" s="146">
        <f t="shared" si="54"/>
        <v>0.45478925469185683</v>
      </c>
      <c r="M78" s="146">
        <f t="shared" ref="M78:N78" si="85">L78*($L15/$C15)^(1/($L$3-$C$3))</f>
        <v>0.21325788489335082</v>
      </c>
      <c r="N78" s="146">
        <f t="shared" si="85"/>
        <v>9.9999999999999978E-2</v>
      </c>
      <c r="O78" s="146">
        <f t="shared" si="51"/>
        <v>9.9999999999999978E-2</v>
      </c>
      <c r="P78" s="146">
        <f t="shared" si="51"/>
        <v>9.9999999999999978E-2</v>
      </c>
      <c r="Q78" s="146">
        <f t="shared" si="51"/>
        <v>9.9999999999999978E-2</v>
      </c>
      <c r="R78" s="146">
        <f t="shared" si="51"/>
        <v>9.9999999999999978E-2</v>
      </c>
      <c r="S78" s="146">
        <f t="shared" si="51"/>
        <v>9.9999999999999978E-2</v>
      </c>
      <c r="T78" s="146">
        <f t="shared" ref="T78:AC78" si="86">S78*($N15/$M15)^(1/($N$3-$M$3))</f>
        <v>9.9999999999999978E-2</v>
      </c>
      <c r="U78" s="146">
        <f t="shared" si="86"/>
        <v>9.9999999999999978E-2</v>
      </c>
      <c r="V78" s="146">
        <f t="shared" si="86"/>
        <v>9.9999999999999978E-2</v>
      </c>
      <c r="W78" s="146">
        <f t="shared" si="86"/>
        <v>9.9999999999999978E-2</v>
      </c>
      <c r="X78" s="146">
        <f t="shared" si="86"/>
        <v>9.9999999999999978E-2</v>
      </c>
      <c r="Y78" s="146">
        <f t="shared" si="86"/>
        <v>9.9999999999999978E-2</v>
      </c>
      <c r="Z78" s="146">
        <f t="shared" si="86"/>
        <v>9.9999999999999978E-2</v>
      </c>
      <c r="AA78" s="146">
        <f t="shared" si="86"/>
        <v>9.9999999999999978E-2</v>
      </c>
      <c r="AB78" s="146">
        <f t="shared" si="86"/>
        <v>9.9999999999999978E-2</v>
      </c>
      <c r="AC78" s="146">
        <f t="shared" si="86"/>
        <v>9.9999999999999978E-2</v>
      </c>
      <c r="AD78" s="146">
        <f t="shared" ref="AD78:AM78" si="87">AC78*($O15/$N15)^(1/($O$3-$N$3))</f>
        <v>9.9999999999999978E-2</v>
      </c>
      <c r="AE78" s="146">
        <f t="shared" si="87"/>
        <v>9.9999999999999978E-2</v>
      </c>
      <c r="AF78" s="146">
        <f t="shared" si="87"/>
        <v>9.9999999999999978E-2</v>
      </c>
      <c r="AG78" s="146">
        <f t="shared" si="87"/>
        <v>9.9999999999999978E-2</v>
      </c>
      <c r="AH78" s="146">
        <f t="shared" si="87"/>
        <v>9.9999999999999978E-2</v>
      </c>
      <c r="AI78" s="146">
        <f t="shared" si="87"/>
        <v>9.9999999999999978E-2</v>
      </c>
      <c r="AJ78" s="146">
        <f t="shared" si="87"/>
        <v>9.9999999999999978E-2</v>
      </c>
      <c r="AK78" s="146">
        <f t="shared" si="87"/>
        <v>9.9999999999999978E-2</v>
      </c>
      <c r="AL78" s="146">
        <f t="shared" si="87"/>
        <v>9.9999999999999978E-2</v>
      </c>
      <c r="AM78" s="146">
        <f t="shared" si="87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88">SUM(D67:D78)</f>
        <v>309.96892871159724</v>
      </c>
      <c r="E79" s="145">
        <f t="shared" si="88"/>
        <v>318.55112213281558</v>
      </c>
      <c r="F79" s="145">
        <f t="shared" si="88"/>
        <v>329.16399999999999</v>
      </c>
      <c r="G79" s="145">
        <f t="shared" si="88"/>
        <v>304.81845234544562</v>
      </c>
      <c r="H79" s="145">
        <f t="shared" si="88"/>
        <v>297.25971199150348</v>
      </c>
      <c r="I79" s="145">
        <f t="shared" si="88"/>
        <v>299.26043637081779</v>
      </c>
      <c r="J79" s="145">
        <f t="shared" si="88"/>
        <v>307.54639238913097</v>
      </c>
      <c r="K79" s="145">
        <f t="shared" si="88"/>
        <v>321.02679289684681</v>
      </c>
      <c r="L79" s="145">
        <f t="shared" si="88"/>
        <v>340.14313708533609</v>
      </c>
      <c r="M79" s="145">
        <f t="shared" si="88"/>
        <v>366.91858240876439</v>
      </c>
      <c r="N79" s="145">
        <f t="shared" si="88"/>
        <v>405.65097048893347</v>
      </c>
      <c r="O79" s="145">
        <f t="shared" si="88"/>
        <v>412.869284779027</v>
      </c>
      <c r="P79" s="145">
        <f t="shared" si="88"/>
        <v>422.60130850248754</v>
      </c>
      <c r="Q79" s="145">
        <f t="shared" si="88"/>
        <v>435.15790882210865</v>
      </c>
      <c r="R79" s="145">
        <f t="shared" si="88"/>
        <v>450.90235994828839</v>
      </c>
      <c r="S79" s="145">
        <f t="shared" si="88"/>
        <v>470.25877271480675</v>
      </c>
      <c r="T79" s="145">
        <f t="shared" si="88"/>
        <v>473.60541772102619</v>
      </c>
      <c r="U79" s="145">
        <f t="shared" si="88"/>
        <v>478.1070295126317</v>
      </c>
      <c r="V79" s="145">
        <f t="shared" si="88"/>
        <v>483.78882035331304</v>
      </c>
      <c r="W79" s="145">
        <f t="shared" si="88"/>
        <v>490.68450852571078</v>
      </c>
      <c r="X79" s="145">
        <f t="shared" si="88"/>
        <v>498.83566507151437</v>
      </c>
      <c r="Y79" s="145">
        <f t="shared" si="88"/>
        <v>508.29131155136309</v>
      </c>
      <c r="Z79" s="145">
        <f t="shared" si="88"/>
        <v>519.10771585097132</v>
      </c>
      <c r="AA79" s="145">
        <f t="shared" si="88"/>
        <v>531.34834646648994</v>
      </c>
      <c r="AB79" s="145">
        <f t="shared" si="88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89">SUM(AE67:AE78)</f>
        <v>560.41118026536151</v>
      </c>
      <c r="AF79" s="145">
        <f t="shared" si="89"/>
        <v>562.38542560567976</v>
      </c>
      <c r="AG79" s="145">
        <f t="shared" si="89"/>
        <v>565.81272727972066</v>
      </c>
      <c r="AH79" s="145">
        <f t="shared" si="89"/>
        <v>570.84109051804342</v>
      </c>
      <c r="AI79" s="145">
        <f t="shared" si="89"/>
        <v>577.65891229557656</v>
      </c>
      <c r="AJ79" s="145">
        <f t="shared" si="89"/>
        <v>586.50319323949407</v>
      </c>
      <c r="AK79" s="145">
        <f t="shared" si="89"/>
        <v>597.66957681441409</v>
      </c>
      <c r="AL79" s="145">
        <f t="shared" si="89"/>
        <v>611.52461234869497</v>
      </c>
      <c r="AM79" s="145">
        <f t="shared" si="89"/>
        <v>628.52072524312564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79">
        <f>B67/B$79</f>
        <v>9.4584908458395039E-2</v>
      </c>
      <c r="C81" s="179">
        <f t="shared" ref="C81:AM88" si="90">C67/C$79</f>
        <v>9.5615744883102136E-2</v>
      </c>
      <c r="D81" s="180">
        <f t="shared" si="90"/>
        <v>9.6389068250773785E-2</v>
      </c>
      <c r="E81" s="180">
        <f t="shared" si="90"/>
        <v>9.6835570444344155E-2</v>
      </c>
      <c r="F81" s="180">
        <f t="shared" si="90"/>
        <v>9.6754201553025235E-2</v>
      </c>
      <c r="G81" s="180">
        <f t="shared" si="90"/>
        <v>0.10595647620315427</v>
      </c>
      <c r="H81" s="155">
        <f t="shared" si="90"/>
        <v>0.11018419503403698</v>
      </c>
      <c r="I81" s="155">
        <f t="shared" si="90"/>
        <v>0.11099224777824535</v>
      </c>
      <c r="J81" s="155">
        <f t="shared" si="90"/>
        <v>0.10952617228073798</v>
      </c>
      <c r="K81" s="155">
        <f t="shared" si="90"/>
        <v>0.10640789765087928</v>
      </c>
      <c r="L81" s="155">
        <f t="shared" si="90"/>
        <v>0.10184507344295256</v>
      </c>
      <c r="M81" s="155">
        <f t="shared" si="90"/>
        <v>9.5745556389287459E-2</v>
      </c>
      <c r="N81" s="155">
        <f t="shared" si="90"/>
        <v>8.7825859869706993E-2</v>
      </c>
      <c r="O81" s="155">
        <f t="shared" si="90"/>
        <v>9.0553201669962641E-2</v>
      </c>
      <c r="P81" s="155">
        <f t="shared" si="90"/>
        <v>9.2838262304577923E-2</v>
      </c>
      <c r="Q81" s="155">
        <f t="shared" si="90"/>
        <v>9.4613348843835474E-2</v>
      </c>
      <c r="R81" s="155">
        <f t="shared" si="90"/>
        <v>9.5820458061898553E-2</v>
      </c>
      <c r="S81" s="155">
        <f t="shared" si="90"/>
        <v>9.6415154198739084E-2</v>
      </c>
      <c r="T81" s="155">
        <f t="shared" si="90"/>
        <v>9.6487193645569833E-2</v>
      </c>
      <c r="U81" s="155">
        <f t="shared" si="90"/>
        <v>9.6330837984467219E-2</v>
      </c>
      <c r="V81" s="155">
        <f t="shared" si="90"/>
        <v>9.5948628138567499E-2</v>
      </c>
      <c r="W81" s="155">
        <f t="shared" si="90"/>
        <v>9.5344661534510725E-2</v>
      </c>
      <c r="X81" s="155">
        <f t="shared" si="90"/>
        <v>9.4524711913843304E-2</v>
      </c>
      <c r="Y81" s="155">
        <f t="shared" si="90"/>
        <v>9.3496273895207191E-2</v>
      </c>
      <c r="Z81" s="155">
        <f t="shared" si="90"/>
        <v>9.2268537280883106E-2</v>
      </c>
      <c r="AA81" s="155">
        <f t="shared" si="90"/>
        <v>9.0852298080427149E-2</v>
      </c>
      <c r="AB81" s="155">
        <f t="shared" si="90"/>
        <v>8.9259814910842311E-2</v>
      </c>
      <c r="AC81" s="155">
        <f t="shared" si="90"/>
        <v>8.7504620734458693E-2</v>
      </c>
      <c r="AD81" s="155">
        <f t="shared" si="90"/>
        <v>8.8014914855969364E-2</v>
      </c>
      <c r="AE81" s="155">
        <f t="shared" si="90"/>
        <v>8.833041630612859E-2</v>
      </c>
      <c r="AF81" s="155">
        <f t="shared" si="90"/>
        <v>8.8436142181463659E-2</v>
      </c>
      <c r="AG81" s="155">
        <f t="shared" si="90"/>
        <v>8.8315699413490961E-2</v>
      </c>
      <c r="AH81" s="155">
        <f t="shared" si="90"/>
        <v>8.7951282360844124E-2</v>
      </c>
      <c r="AI81" s="155">
        <f t="shared" si="90"/>
        <v>8.7323815481442787E-2</v>
      </c>
      <c r="AJ81" s="155">
        <f t="shared" si="90"/>
        <v>8.6413297657139343E-2</v>
      </c>
      <c r="AK81" s="155">
        <f t="shared" si="90"/>
        <v>8.5199410244102103E-2</v>
      </c>
      <c r="AL81" s="155">
        <f t="shared" si="90"/>
        <v>8.3662449403857406E-2</v>
      </c>
      <c r="AM81" s="155">
        <f t="shared" si="90"/>
        <v>8.1784629712186474E-2</v>
      </c>
    </row>
    <row r="82" spans="1:39" x14ac:dyDescent="0.25">
      <c r="A82" s="123" t="s">
        <v>56</v>
      </c>
      <c r="B82" s="179">
        <f t="shared" ref="B82:Q92" si="91">B68/B$79</f>
        <v>1.412083109228242E-2</v>
      </c>
      <c r="C82" s="179">
        <f t="shared" si="91"/>
        <v>1.7450939323998136E-2</v>
      </c>
      <c r="D82" s="180">
        <f t="shared" si="91"/>
        <v>2.150642200607087E-2</v>
      </c>
      <c r="E82" s="180">
        <f t="shared" si="91"/>
        <v>2.6413520037792161E-2</v>
      </c>
      <c r="F82" s="180">
        <f t="shared" si="91"/>
        <v>3.2263552514855805E-2</v>
      </c>
      <c r="G82" s="180">
        <f t="shared" si="91"/>
        <v>4.2050541733356407E-2</v>
      </c>
      <c r="H82" s="155">
        <f t="shared" si="91"/>
        <v>5.2043336125075508E-2</v>
      </c>
      <c r="I82" s="155">
        <f t="shared" si="91"/>
        <v>6.2393623536438042E-2</v>
      </c>
      <c r="J82" s="155">
        <f t="shared" si="91"/>
        <v>7.3276920264223444E-2</v>
      </c>
      <c r="K82" s="155">
        <f t="shared" si="91"/>
        <v>8.4727598523816033E-2</v>
      </c>
      <c r="L82" s="155">
        <f t="shared" si="91"/>
        <v>9.6514551437464305E-2</v>
      </c>
      <c r="M82" s="155">
        <f t="shared" si="91"/>
        <v>0.10798741236577414</v>
      </c>
      <c r="N82" s="155">
        <f t="shared" si="91"/>
        <v>0.11789045782954087</v>
      </c>
      <c r="O82" s="155">
        <f t="shared" si="91"/>
        <v>0.13598104164336725</v>
      </c>
      <c r="P82" s="155">
        <f t="shared" si="91"/>
        <v>0.15596238436751417</v>
      </c>
      <c r="Q82" s="155">
        <f t="shared" si="91"/>
        <v>0.17781303198960852</v>
      </c>
      <c r="R82" s="155">
        <f t="shared" si="90"/>
        <v>0.2014594876369987</v>
      </c>
      <c r="S82" s="155">
        <f t="shared" si="90"/>
        <v>0.22677391215428666</v>
      </c>
      <c r="T82" s="155">
        <f t="shared" si="90"/>
        <v>0.24262222185902835</v>
      </c>
      <c r="U82" s="155">
        <f t="shared" si="90"/>
        <v>0.25896397169741836</v>
      </c>
      <c r="V82" s="155">
        <f t="shared" si="90"/>
        <v>0.27575658174166218</v>
      </c>
      <c r="W82" s="155">
        <f t="shared" si="90"/>
        <v>0.29295209429724489</v>
      </c>
      <c r="X82" s="155">
        <f t="shared" si="90"/>
        <v>0.31049792094768353</v>
      </c>
      <c r="Y82" s="155">
        <f t="shared" si="90"/>
        <v>0.32833769559688425</v>
      </c>
      <c r="Z82" s="155">
        <f t="shared" si="90"/>
        <v>0.34641220647378618</v>
      </c>
      <c r="AA82" s="155">
        <f t="shared" si="90"/>
        <v>0.36466037685016411</v>
      </c>
      <c r="AB82" s="155">
        <f t="shared" si="90"/>
        <v>0.38302026258246791</v>
      </c>
      <c r="AC82" s="155">
        <f t="shared" si="90"/>
        <v>0.40143003467302124</v>
      </c>
      <c r="AD82" s="155">
        <f t="shared" si="90"/>
        <v>0.41129508991607522</v>
      </c>
      <c r="AE82" s="155">
        <f t="shared" si="90"/>
        <v>0.42046117979687725</v>
      </c>
      <c r="AF82" s="155">
        <f t="shared" si="90"/>
        <v>0.42880890146802153</v>
      </c>
      <c r="AG82" s="155">
        <f t="shared" si="90"/>
        <v>0.43620465022143351</v>
      </c>
      <c r="AH82" s="155">
        <f t="shared" si="90"/>
        <v>0.44249964849767209</v>
      </c>
      <c r="AI82" s="155">
        <f t="shared" si="90"/>
        <v>0.44752966975948238</v>
      </c>
      <c r="AJ82" s="155">
        <f t="shared" si="90"/>
        <v>0.45111584753452483</v>
      </c>
      <c r="AK82" s="155">
        <f t="shared" si="90"/>
        <v>0.45306704036694151</v>
      </c>
      <c r="AL82" s="155">
        <f t="shared" si="90"/>
        <v>0.4531842748300921</v>
      </c>
      <c r="AM82" s="155">
        <f t="shared" si="90"/>
        <v>0.45126777706303095</v>
      </c>
    </row>
    <row r="83" spans="1:39" x14ac:dyDescent="0.25">
      <c r="A83" s="123" t="s">
        <v>57</v>
      </c>
      <c r="B83" s="179">
        <f t="shared" si="91"/>
        <v>2.0482387957726382E-2</v>
      </c>
      <c r="C83" s="179">
        <f t="shared" si="90"/>
        <v>2.0031115517739152E-2</v>
      </c>
      <c r="D83" s="180">
        <f t="shared" si="90"/>
        <v>1.9535318116581629E-2</v>
      </c>
      <c r="E83" s="180">
        <f t="shared" si="90"/>
        <v>1.8986486448085871E-2</v>
      </c>
      <c r="F83" s="180">
        <f t="shared" si="90"/>
        <v>1.8352553742207529E-2</v>
      </c>
      <c r="G83" s="180">
        <f t="shared" si="90"/>
        <v>2.2143079417066051E-2</v>
      </c>
      <c r="H83" s="155">
        <f t="shared" si="90"/>
        <v>2.5369602017761093E-2</v>
      </c>
      <c r="I83" s="155">
        <f t="shared" si="90"/>
        <v>2.8155992301604451E-2</v>
      </c>
      <c r="J83" s="155">
        <f t="shared" si="90"/>
        <v>3.0611170851848956E-2</v>
      </c>
      <c r="K83" s="155">
        <f t="shared" si="90"/>
        <v>3.2765721369137919E-2</v>
      </c>
      <c r="L83" s="155">
        <f t="shared" si="90"/>
        <v>3.4551725183158084E-2</v>
      </c>
      <c r="M83" s="155">
        <f t="shared" si="90"/>
        <v>3.5787567345749588E-2</v>
      </c>
      <c r="N83" s="155">
        <f t="shared" si="90"/>
        <v>3.6167609212924827E-2</v>
      </c>
      <c r="O83" s="155">
        <f t="shared" si="90"/>
        <v>3.5396763955983575E-2</v>
      </c>
      <c r="P83" s="155">
        <f t="shared" si="90"/>
        <v>3.4446818049882297E-2</v>
      </c>
      <c r="Q83" s="155">
        <f t="shared" si="90"/>
        <v>3.3322446646251704E-2</v>
      </c>
      <c r="R83" s="155">
        <f t="shared" si="90"/>
        <v>3.2033549807689354E-2</v>
      </c>
      <c r="S83" s="155">
        <f t="shared" si="90"/>
        <v>3.0595283646792565E-2</v>
      </c>
      <c r="T83" s="155">
        <f t="shared" si="90"/>
        <v>3.0083681767524892E-2</v>
      </c>
      <c r="U83" s="155">
        <f t="shared" si="90"/>
        <v>2.9510650072133302E-2</v>
      </c>
      <c r="V83" s="155">
        <f t="shared" si="90"/>
        <v>2.8880475212505294E-2</v>
      </c>
      <c r="W83" s="155">
        <f t="shared" si="90"/>
        <v>2.8197725213183575E-2</v>
      </c>
      <c r="X83" s="155">
        <f t="shared" si="90"/>
        <v>2.7467250122373048E-2</v>
      </c>
      <c r="Y83" s="155">
        <f t="shared" si="90"/>
        <v>2.6694159457969366E-2</v>
      </c>
      <c r="Z83" s="155">
        <f t="shared" si="90"/>
        <v>2.5883780616558296E-2</v>
      </c>
      <c r="AA83" s="155">
        <f t="shared" si="90"/>
        <v>2.5041602572433409E-2</v>
      </c>
      <c r="AB83" s="155">
        <f t="shared" si="90"/>
        <v>2.417320921315053E-2</v>
      </c>
      <c r="AC83" s="155">
        <f t="shared" si="90"/>
        <v>2.3284206533349946E-2</v>
      </c>
      <c r="AD83" s="155">
        <f t="shared" si="90"/>
        <v>2.2818153178519419E-2</v>
      </c>
      <c r="AE83" s="155">
        <f t="shared" si="90"/>
        <v>2.2311473721695733E-2</v>
      </c>
      <c r="AF83" s="155">
        <f t="shared" si="90"/>
        <v>2.1764141021691937E-2</v>
      </c>
      <c r="AG83" s="155">
        <f t="shared" si="90"/>
        <v>2.1175975054216114E-2</v>
      </c>
      <c r="AH83" s="155">
        <f t="shared" si="90"/>
        <v>2.0546669821719116E-2</v>
      </c>
      <c r="AI83" s="155">
        <f t="shared" si="90"/>
        <v>1.9875850949900162E-2</v>
      </c>
      <c r="AJ83" s="155">
        <f t="shared" si="90"/>
        <v>1.9163170724826189E-2</v>
      </c>
      <c r="AK83" s="155">
        <f t="shared" si="90"/>
        <v>1.8408446536716656E-2</v>
      </c>
      <c r="AL83" s="155">
        <f t="shared" si="90"/>
        <v>1.7611846407601627E-2</v>
      </c>
      <c r="AM83" s="155">
        <f t="shared" si="90"/>
        <v>1.6774120853111231E-2</v>
      </c>
    </row>
    <row r="84" spans="1:39" x14ac:dyDescent="0.25">
      <c r="A84" s="123" t="s">
        <v>58</v>
      </c>
      <c r="B84" s="179">
        <f t="shared" si="91"/>
        <v>6.5777042984003893E-5</v>
      </c>
      <c r="C84" s="179">
        <f t="shared" si="90"/>
        <v>1.3200423228675523E-4</v>
      </c>
      <c r="D84" s="180">
        <f t="shared" si="90"/>
        <v>2.6417527618953984E-4</v>
      </c>
      <c r="E84" s="180">
        <f t="shared" si="90"/>
        <v>5.2687215666774329E-4</v>
      </c>
      <c r="F84" s="180">
        <f t="shared" si="90"/>
        <v>1.0450717575433521E-3</v>
      </c>
      <c r="G84" s="180">
        <f t="shared" si="90"/>
        <v>2.0784392760221761E-3</v>
      </c>
      <c r="H84" s="155">
        <f t="shared" si="90"/>
        <v>3.9252081635050423E-3</v>
      </c>
      <c r="I84" s="155">
        <f t="shared" si="90"/>
        <v>7.1807464627758619E-3</v>
      </c>
      <c r="J84" s="155">
        <f t="shared" si="90"/>
        <v>1.2868514392398757E-2</v>
      </c>
      <c r="K84" s="155">
        <f t="shared" si="90"/>
        <v>2.2704812574900854E-2</v>
      </c>
      <c r="L84" s="155">
        <f t="shared" si="90"/>
        <v>3.9465502807971238E-2</v>
      </c>
      <c r="M84" s="155">
        <f t="shared" si="90"/>
        <v>6.7379812468152764E-2</v>
      </c>
      <c r="N84" s="155">
        <f t="shared" si="90"/>
        <v>0.11224503437472666</v>
      </c>
      <c r="O84" s="155">
        <f t="shared" si="90"/>
        <v>0.12271720478921924</v>
      </c>
      <c r="P84" s="155">
        <f t="shared" si="90"/>
        <v>0.13340913394180154</v>
      </c>
      <c r="Q84" s="155">
        <f t="shared" si="90"/>
        <v>0.14416767480915987</v>
      </c>
      <c r="R84" s="155">
        <f t="shared" si="90"/>
        <v>0.15482127497088335</v>
      </c>
      <c r="S84" s="155">
        <f t="shared" si="90"/>
        <v>0.16518652407873874</v>
      </c>
      <c r="T84" s="155">
        <f t="shared" si="90"/>
        <v>0.17052732212893282</v>
      </c>
      <c r="U84" s="155">
        <f t="shared" si="90"/>
        <v>0.175624304772174</v>
      </c>
      <c r="V84" s="155">
        <f t="shared" si="90"/>
        <v>0.18044839853637029</v>
      </c>
      <c r="W84" s="155">
        <f t="shared" si="90"/>
        <v>0.18497184416497275</v>
      </c>
      <c r="X84" s="155">
        <f t="shared" si="90"/>
        <v>0.18916883540994683</v>
      </c>
      <c r="Y84" s="155">
        <f t="shared" si="90"/>
        <v>0.19301608999680356</v>
      </c>
      <c r="Z84" s="155">
        <f t="shared" si="90"/>
        <v>0.19649333731197791</v>
      </c>
      <c r="AA84" s="155">
        <f t="shared" si="90"/>
        <v>0.19958371069185052</v>
      </c>
      <c r="AB84" s="155">
        <f t="shared" si="90"/>
        <v>0.20227403610687275</v>
      </c>
      <c r="AC84" s="155">
        <f t="shared" si="90"/>
        <v>0.20455501331332521</v>
      </c>
      <c r="AD84" s="155">
        <f t="shared" si="90"/>
        <v>0.2057447739502459</v>
      </c>
      <c r="AE84" s="155">
        <f t="shared" si="90"/>
        <v>0.2064791554886756</v>
      </c>
      <c r="AF84" s="155">
        <f t="shared" si="90"/>
        <v>0.20672315553452952</v>
      </c>
      <c r="AG84" s="155">
        <f t="shared" si="90"/>
        <v>0.20643847755338635</v>
      </c>
      <c r="AH84" s="155">
        <f t="shared" si="90"/>
        <v>0.205583525492602</v>
      </c>
      <c r="AI84" s="155">
        <f t="shared" si="90"/>
        <v>0.2041137375190816</v>
      </c>
      <c r="AJ84" s="155">
        <f t="shared" si="90"/>
        <v>0.2019823910690085</v>
      </c>
      <c r="AK84" s="155">
        <f t="shared" si="90"/>
        <v>0.19914202424717162</v>
      </c>
      <c r="AL84" s="155">
        <f t="shared" si="90"/>
        <v>0.19554661504704302</v>
      </c>
      <c r="AM84" s="155">
        <f t="shared" si="90"/>
        <v>0.19115462815717313</v>
      </c>
    </row>
    <row r="85" spans="1:39" x14ac:dyDescent="0.25">
      <c r="A85" s="123" t="s">
        <v>59</v>
      </c>
      <c r="B85" s="179">
        <f t="shared" si="91"/>
        <v>7.5107255507975606E-3</v>
      </c>
      <c r="C85" s="179">
        <f t="shared" si="90"/>
        <v>9.7694146649955176E-3</v>
      </c>
      <c r="D85" s="180">
        <f t="shared" si="90"/>
        <v>1.2672024366470646E-2</v>
      </c>
      <c r="E85" s="180">
        <f t="shared" si="90"/>
        <v>1.6380691021597438E-2</v>
      </c>
      <c r="F85" s="180">
        <f t="shared" si="90"/>
        <v>2.1059411114216615E-2</v>
      </c>
      <c r="G85" s="180">
        <f t="shared" si="90"/>
        <v>2.4522573570153947E-2</v>
      </c>
      <c r="H85" s="155">
        <f t="shared" si="90"/>
        <v>2.7115648340715719E-2</v>
      </c>
      <c r="I85" s="155">
        <f t="shared" si="90"/>
        <v>2.9043937035123438E-2</v>
      </c>
      <c r="J85" s="155">
        <f t="shared" si="90"/>
        <v>3.0474942878506064E-2</v>
      </c>
      <c r="K85" s="155">
        <f t="shared" si="90"/>
        <v>3.1481904917145573E-2</v>
      </c>
      <c r="L85" s="155">
        <f t="shared" si="90"/>
        <v>3.2039764556977192E-2</v>
      </c>
      <c r="M85" s="155">
        <f t="shared" si="90"/>
        <v>3.2028018279979413E-2</v>
      </c>
      <c r="N85" s="155">
        <f t="shared" si="90"/>
        <v>3.1238919294708321E-2</v>
      </c>
      <c r="O85" s="155">
        <f t="shared" si="90"/>
        <v>3.2782446228614891E-2</v>
      </c>
      <c r="P85" s="155">
        <f t="shared" si="90"/>
        <v>3.4208064867035044E-2</v>
      </c>
      <c r="Q85" s="155">
        <f t="shared" si="90"/>
        <v>3.5482799355881771E-2</v>
      </c>
      <c r="R85" s="155">
        <f t="shared" si="90"/>
        <v>3.657528005544481E-2</v>
      </c>
      <c r="S85" s="155">
        <f t="shared" si="90"/>
        <v>3.7457490189610469E-2</v>
      </c>
      <c r="T85" s="155">
        <f t="shared" si="90"/>
        <v>3.7053836627381348E-2</v>
      </c>
      <c r="U85" s="155">
        <f t="shared" si="90"/>
        <v>3.6567812261037058E-2</v>
      </c>
      <c r="V85" s="155">
        <f t="shared" si="90"/>
        <v>3.6003319381088347E-2</v>
      </c>
      <c r="W85" s="155">
        <f t="shared" si="90"/>
        <v>3.5364725207362516E-2</v>
      </c>
      <c r="X85" s="155">
        <f t="shared" si="90"/>
        <v>3.4656875160416684E-2</v>
      </c>
      <c r="Y85" s="155">
        <f t="shared" si="90"/>
        <v>3.3885076922364282E-2</v>
      </c>
      <c r="Z85" s="155">
        <f t="shared" si="90"/>
        <v>3.3055059366705025E-2</v>
      </c>
      <c r="AA85" s="155">
        <f t="shared" si="90"/>
        <v>3.2172910868512719E-2</v>
      </c>
      <c r="AB85" s="155">
        <f t="shared" si="90"/>
        <v>3.1245001775207094E-2</v>
      </c>
      <c r="AC85" s="155">
        <f t="shared" si="90"/>
        <v>3.0277895907649358E-2</v>
      </c>
      <c r="AD85" s="155">
        <f t="shared" si="90"/>
        <v>2.9114084366755794E-2</v>
      </c>
      <c r="AE85" s="155">
        <f t="shared" si="90"/>
        <v>2.7932467266150635E-2</v>
      </c>
      <c r="AF85" s="155">
        <f t="shared" si="90"/>
        <v>2.6735048029828498E-2</v>
      </c>
      <c r="AG85" s="155">
        <f t="shared" si="90"/>
        <v>2.5523560062354296E-2</v>
      </c>
      <c r="AH85" s="155">
        <f t="shared" si="90"/>
        <v>2.4299518711864931E-2</v>
      </c>
      <c r="AI85" s="155">
        <f t="shared" si="90"/>
        <v>2.3064304195097387E-2</v>
      </c>
      <c r="AJ85" s="155">
        <f t="shared" si="90"/>
        <v>2.1819278769978172E-2</v>
      </c>
      <c r="AK85" s="155">
        <f t="shared" si="90"/>
        <v>2.0565939743417021E-2</v>
      </c>
      <c r="AL85" s="155">
        <f t="shared" si="90"/>
        <v>1.9306106786163429E-2</v>
      </c>
      <c r="AM85" s="155">
        <f t="shared" si="90"/>
        <v>1.8042137097650939E-2</v>
      </c>
    </row>
    <row r="86" spans="1:39" x14ac:dyDescent="0.25">
      <c r="A86" s="123" t="s">
        <v>60</v>
      </c>
      <c r="B86" s="179">
        <f t="shared" si="91"/>
        <v>4.4202731850680101E-3</v>
      </c>
      <c r="C86" s="179">
        <f t="shared" si="90"/>
        <v>4.7396856983216926E-3</v>
      </c>
      <c r="D86" s="180">
        <f t="shared" si="90"/>
        <v>5.0680487128290635E-3</v>
      </c>
      <c r="E86" s="180">
        <f t="shared" si="90"/>
        <v>5.4005846960783763E-3</v>
      </c>
      <c r="F86" s="180">
        <f t="shared" si="90"/>
        <v>5.7235906721269623E-3</v>
      </c>
      <c r="G86" s="180">
        <f t="shared" si="90"/>
        <v>6.4263778189955767E-3</v>
      </c>
      <c r="H86" s="155">
        <f t="shared" si="90"/>
        <v>6.8516956926888356E-3</v>
      </c>
      <c r="I86" s="155">
        <f t="shared" si="90"/>
        <v>7.0763845273954526E-3</v>
      </c>
      <c r="J86" s="155">
        <f t="shared" si="90"/>
        <v>7.1594012355756312E-3</v>
      </c>
      <c r="K86" s="155">
        <f t="shared" si="90"/>
        <v>7.1313650686608233E-3</v>
      </c>
      <c r="L86" s="155">
        <f t="shared" si="90"/>
        <v>6.9980790982632126E-3</v>
      </c>
      <c r="M86" s="155">
        <f t="shared" si="90"/>
        <v>6.7452408740886552E-3</v>
      </c>
      <c r="N86" s="155">
        <f t="shared" si="90"/>
        <v>6.3436799052682402E-3</v>
      </c>
      <c r="O86" s="155">
        <f t="shared" si="90"/>
        <v>6.1460630447572936E-3</v>
      </c>
      <c r="P86" s="155">
        <f t="shared" si="90"/>
        <v>5.9209930853256617E-3</v>
      </c>
      <c r="Q86" s="155">
        <f t="shared" si="90"/>
        <v>5.670146968692588E-3</v>
      </c>
      <c r="R86" s="155">
        <f t="shared" si="90"/>
        <v>5.396031722010303E-3</v>
      </c>
      <c r="S86" s="155">
        <f t="shared" si="90"/>
        <v>5.1019465203154353E-3</v>
      </c>
      <c r="T86" s="155">
        <f t="shared" si="90"/>
        <v>4.7284056325560134E-3</v>
      </c>
      <c r="U86" s="155">
        <f t="shared" si="90"/>
        <v>4.371845829683238E-3</v>
      </c>
      <c r="V86" s="155">
        <f t="shared" si="90"/>
        <v>4.0326703212888717E-3</v>
      </c>
      <c r="W86" s="155">
        <f t="shared" si="90"/>
        <v>3.7111181405563129E-3</v>
      </c>
      <c r="X86" s="155">
        <f t="shared" si="90"/>
        <v>3.4072830300124839E-3</v>
      </c>
      <c r="Y86" s="155">
        <f t="shared" si="90"/>
        <v>3.1211281475600249E-3</v>
      </c>
      <c r="Z86" s="155">
        <f t="shared" si="90"/>
        <v>2.8524982202197276E-3</v>
      </c>
      <c r="AA86" s="155">
        <f t="shared" si="90"/>
        <v>2.6011303268157499E-3</v>
      </c>
      <c r="AB86" s="155">
        <f t="shared" si="90"/>
        <v>2.3666641197867835E-3</v>
      </c>
      <c r="AC86" s="155">
        <f t="shared" si="90"/>
        <v>2.1486519937016597E-3</v>
      </c>
      <c r="AD86" s="155">
        <f t="shared" si="90"/>
        <v>2.4140267366378936E-3</v>
      </c>
      <c r="AE86" s="155">
        <f t="shared" si="90"/>
        <v>2.7061183655082356E-3</v>
      </c>
      <c r="AF86" s="155">
        <f t="shared" si="90"/>
        <v>3.0263350616755633E-3</v>
      </c>
      <c r="AG86" s="155">
        <f t="shared" si="90"/>
        <v>3.3757932587022959E-3</v>
      </c>
      <c r="AH86" s="155">
        <f t="shared" si="90"/>
        <v>3.755180470869984E-3</v>
      </c>
      <c r="AI86" s="155">
        <f t="shared" si="90"/>
        <v>4.164588060576963E-3</v>
      </c>
      <c r="AJ86" s="155">
        <f t="shared" si="90"/>
        <v>4.6033143609928388E-3</v>
      </c>
      <c r="AK86" s="155">
        <f t="shared" si="90"/>
        <v>5.0696427051015241E-3</v>
      </c>
      <c r="AL86" s="155">
        <f t="shared" si="90"/>
        <v>5.5606050278868982E-3</v>
      </c>
      <c r="AM86" s="155">
        <f t="shared" si="90"/>
        <v>6.0717498834592602E-3</v>
      </c>
    </row>
    <row r="87" spans="1:39" x14ac:dyDescent="0.25">
      <c r="A87" s="123" t="s">
        <v>61</v>
      </c>
      <c r="B87" s="179">
        <f t="shared" si="91"/>
        <v>1.9359078095554425E-6</v>
      </c>
      <c r="C87" s="179">
        <f t="shared" si="90"/>
        <v>1.1746232160223408E-5</v>
      </c>
      <c r="D87" s="180">
        <f t="shared" si="90"/>
        <v>7.1072778401722338E-5</v>
      </c>
      <c r="E87" s="180">
        <f t="shared" si="90"/>
        <v>4.2856506893474469E-4</v>
      </c>
      <c r="F87" s="180">
        <f t="shared" si="90"/>
        <v>2.5701474037258011E-3</v>
      </c>
      <c r="G87" s="180">
        <f t="shared" si="90"/>
        <v>3.1608794461940848E-3</v>
      </c>
      <c r="H87" s="155">
        <f t="shared" si="90"/>
        <v>3.6914072140190012E-3</v>
      </c>
      <c r="I87" s="155">
        <f t="shared" si="90"/>
        <v>4.1759715143902393E-3</v>
      </c>
      <c r="J87" s="155">
        <f t="shared" si="90"/>
        <v>4.6278046546499351E-3</v>
      </c>
      <c r="K87" s="155">
        <f t="shared" si="90"/>
        <v>5.0492072663192314E-3</v>
      </c>
      <c r="L87" s="155">
        <f t="shared" si="90"/>
        <v>5.4272720150491316E-3</v>
      </c>
      <c r="M87" s="155">
        <f t="shared" si="90"/>
        <v>5.7299709211535632E-3</v>
      </c>
      <c r="N87" s="155">
        <f t="shared" si="90"/>
        <v>5.9026689790315241E-3</v>
      </c>
      <c r="O87" s="155">
        <f t="shared" si="90"/>
        <v>5.79240391610337E-3</v>
      </c>
      <c r="P87" s="155">
        <f t="shared" si="90"/>
        <v>5.6521156738871077E-3</v>
      </c>
      <c r="Q87" s="155">
        <f t="shared" si="90"/>
        <v>5.4823336538729174E-3</v>
      </c>
      <c r="R87" s="155">
        <f t="shared" si="90"/>
        <v>5.2844561825220668E-3</v>
      </c>
      <c r="S87" s="155">
        <f t="shared" si="90"/>
        <v>5.0607673045747073E-3</v>
      </c>
      <c r="T87" s="155">
        <f t="shared" si="90"/>
        <v>4.61846038955116E-3</v>
      </c>
      <c r="U87" s="155">
        <f t="shared" si="90"/>
        <v>4.2048389454947153E-3</v>
      </c>
      <c r="V87" s="155">
        <f t="shared" si="90"/>
        <v>3.819260462345138E-3</v>
      </c>
      <c r="W87" s="155">
        <f t="shared" si="90"/>
        <v>3.4609344059532417E-3</v>
      </c>
      <c r="X87" s="155">
        <f t="shared" si="90"/>
        <v>3.1289514818662596E-3</v>
      </c>
      <c r="Y87" s="155">
        <f t="shared" si="90"/>
        <v>2.8223069770699377E-3</v>
      </c>
      <c r="Z87" s="155">
        <f t="shared" si="90"/>
        <v>2.5399201386120188E-3</v>
      </c>
      <c r="AA87" s="155">
        <f t="shared" si="90"/>
        <v>2.2806509505219606E-3</v>
      </c>
      <c r="AB87" s="155">
        <f t="shared" si="90"/>
        <v>2.0433152051924524E-3</v>
      </c>
      <c r="AC87" s="155">
        <f t="shared" si="90"/>
        <v>1.8266984119766577E-3</v>
      </c>
      <c r="AD87" s="155">
        <f t="shared" si="90"/>
        <v>1.7507304822474931E-3</v>
      </c>
      <c r="AE87" s="155">
        <f t="shared" si="90"/>
        <v>1.6741734612687454E-3</v>
      </c>
      <c r="AF87" s="155">
        <f t="shared" si="90"/>
        <v>1.5971552045139592E-3</v>
      </c>
      <c r="AG87" s="155">
        <f t="shared" si="90"/>
        <v>1.5197858623818791E-3</v>
      </c>
      <c r="AH87" s="155">
        <f t="shared" si="90"/>
        <v>1.4421612406906265E-3</v>
      </c>
      <c r="AI87" s="155">
        <f t="shared" si="90"/>
        <v>1.36436792944033E-3</v>
      </c>
      <c r="AJ87" s="155">
        <f t="shared" si="90"/>
        <v>1.2864903522795791E-3</v>
      </c>
      <c r="AK87" s="155">
        <f t="shared" si="90"/>
        <v>1.2086197847967529E-3</v>
      </c>
      <c r="AL87" s="155">
        <f t="shared" si="90"/>
        <v>1.1308652054003942E-3</v>
      </c>
      <c r="AM87" s="155">
        <f t="shared" si="90"/>
        <v>1.0533655577486425E-3</v>
      </c>
    </row>
    <row r="88" spans="1:39" x14ac:dyDescent="0.25">
      <c r="A88" s="123" t="s">
        <v>62</v>
      </c>
      <c r="B88" s="179">
        <f t="shared" si="91"/>
        <v>3.9818906734783027E-2</v>
      </c>
      <c r="C88" s="179">
        <f t="shared" si="90"/>
        <v>3.8207325816257319E-2</v>
      </c>
      <c r="D88" s="180">
        <f t="shared" si="90"/>
        <v>3.6559037757612517E-2</v>
      </c>
      <c r="E88" s="180">
        <f t="shared" si="90"/>
        <v>3.4861946712374067E-2</v>
      </c>
      <c r="F88" s="180">
        <f t="shared" si="90"/>
        <v>3.3062546329489254E-2</v>
      </c>
      <c r="G88" s="180">
        <f t="shared" si="90"/>
        <v>3.596990549286664E-2</v>
      </c>
      <c r="H88" s="155">
        <f t="shared" si="90"/>
        <v>3.7160061072162139E-2</v>
      </c>
      <c r="I88" s="155">
        <f t="shared" si="90"/>
        <v>3.7187337745506276E-2</v>
      </c>
      <c r="J88" s="155">
        <f t="shared" si="90"/>
        <v>3.6455719781143446E-2</v>
      </c>
      <c r="K88" s="155">
        <f t="shared" si="90"/>
        <v>3.5185761574198629E-2</v>
      </c>
      <c r="L88" s="155">
        <f t="shared" si="90"/>
        <v>3.3456341163056846E-2</v>
      </c>
      <c r="M88" s="155">
        <f t="shared" si="90"/>
        <v>3.1246571466499416E-2</v>
      </c>
      <c r="N88" s="155">
        <f t="shared" ref="C88:AM92" si="92">N74/N$79</f>
        <v>2.8474196658335511E-2</v>
      </c>
      <c r="O88" s="155">
        <f t="shared" si="92"/>
        <v>2.7965841672062574E-2</v>
      </c>
      <c r="P88" s="155">
        <f t="shared" si="92"/>
        <v>2.7311534525051293E-2</v>
      </c>
      <c r="Q88" s="155">
        <f t="shared" si="92"/>
        <v>2.6513467429073952E-2</v>
      </c>
      <c r="R88" s="155">
        <f t="shared" si="92"/>
        <v>2.5578046417363394E-2</v>
      </c>
      <c r="S88" s="155">
        <f t="shared" si="92"/>
        <v>2.4515990443977977E-2</v>
      </c>
      <c r="T88" s="155">
        <f t="shared" si="92"/>
        <v>2.4271650218426682E-2</v>
      </c>
      <c r="U88" s="155">
        <f t="shared" si="92"/>
        <v>2.3972893421383541E-2</v>
      </c>
      <c r="V88" s="155">
        <f t="shared" si="92"/>
        <v>2.3622147259544413E-2</v>
      </c>
      <c r="W88" s="155">
        <f t="shared" si="92"/>
        <v>2.3222152399744834E-2</v>
      </c>
      <c r="X88" s="155">
        <f t="shared" si="92"/>
        <v>2.2775972957110129E-2</v>
      </c>
      <c r="Y88" s="155">
        <f t="shared" si="92"/>
        <v>2.2286987316669168E-2</v>
      </c>
      <c r="Z88" s="155">
        <f t="shared" si="92"/>
        <v>2.1758862363909458E-2</v>
      </c>
      <c r="AA88" s="155">
        <f t="shared" si="92"/>
        <v>2.1195514001423128E-2</v>
      </c>
      <c r="AB88" s="155">
        <f t="shared" si="92"/>
        <v>2.0601057025222847E-2</v>
      </c>
      <c r="AC88" s="155">
        <f t="shared" si="92"/>
        <v>1.9979747513759145E-2</v>
      </c>
      <c r="AD88" s="155">
        <f t="shared" si="92"/>
        <v>2.4373975941163601E-2</v>
      </c>
      <c r="AE88" s="155">
        <f t="shared" si="92"/>
        <v>2.9668219144966132E-2</v>
      </c>
      <c r="AF88" s="155">
        <f t="shared" si="92"/>
        <v>3.6026501171256609E-2</v>
      </c>
      <c r="AG88" s="155">
        <f t="shared" si="92"/>
        <v>4.3635635542549935E-2</v>
      </c>
      <c r="AH88" s="155">
        <f t="shared" si="92"/>
        <v>5.2705588280458369E-2</v>
      </c>
      <c r="AI88" s="155">
        <f t="shared" si="92"/>
        <v>6.3468507897729717E-2</v>
      </c>
      <c r="AJ88" s="155">
        <f t="shared" si="92"/>
        <v>7.6175841410496006E-2</v>
      </c>
      <c r="AK88" s="155">
        <f t="shared" si="92"/>
        <v>9.1092865914489063E-2</v>
      </c>
      <c r="AL88" s="155">
        <f t="shared" si="92"/>
        <v>0.1084899349201852</v>
      </c>
      <c r="AM88" s="155">
        <f t="shared" si="92"/>
        <v>0.12862981975384183</v>
      </c>
    </row>
    <row r="89" spans="1:39" x14ac:dyDescent="0.25">
      <c r="A89" s="123" t="s">
        <v>63</v>
      </c>
      <c r="B89" s="179">
        <f t="shared" si="91"/>
        <v>0.12111394326705968</v>
      </c>
      <c r="C89" s="179">
        <f t="shared" si="92"/>
        <v>0.11774728119271193</v>
      </c>
      <c r="D89" s="180">
        <f t="shared" si="92"/>
        <v>0.1141559194380436</v>
      </c>
      <c r="E89" s="180">
        <f t="shared" si="92"/>
        <v>0.11029472654408189</v>
      </c>
      <c r="F89" s="180">
        <f t="shared" si="92"/>
        <v>0.10598364341179477</v>
      </c>
      <c r="G89" s="180">
        <f t="shared" si="92"/>
        <v>8.0159427342854667E-2</v>
      </c>
      <c r="H89" s="155">
        <f t="shared" si="92"/>
        <v>5.7571095049545364E-2</v>
      </c>
      <c r="I89" s="155">
        <f t="shared" si="92"/>
        <v>4.0053080286902389E-2</v>
      </c>
      <c r="J89" s="155">
        <f t="shared" si="92"/>
        <v>2.7297273572477666E-2</v>
      </c>
      <c r="K89" s="155">
        <f t="shared" si="92"/>
        <v>1.8316112919519196E-2</v>
      </c>
      <c r="L89" s="155">
        <f t="shared" si="92"/>
        <v>1.21075860083911E-2</v>
      </c>
      <c r="M89" s="155">
        <f t="shared" si="92"/>
        <v>7.8612978625856797E-3</v>
      </c>
      <c r="N89" s="155">
        <f t="shared" si="92"/>
        <v>4.9803070916825086E-3</v>
      </c>
      <c r="O89" s="155">
        <f t="shared" si="92"/>
        <v>4.3450728663454305E-3</v>
      </c>
      <c r="P89" s="155">
        <f t="shared" si="92"/>
        <v>3.7694657208852639E-3</v>
      </c>
      <c r="Q89" s="155">
        <f t="shared" si="92"/>
        <v>3.2506091344447589E-3</v>
      </c>
      <c r="R89" s="155">
        <f t="shared" si="92"/>
        <v>2.7856729110107012E-3</v>
      </c>
      <c r="S89" s="155">
        <f t="shared" si="92"/>
        <v>2.3717926561924517E-3</v>
      </c>
      <c r="T89" s="155">
        <f t="shared" si="92"/>
        <v>1.7843733647316114E-3</v>
      </c>
      <c r="U89" s="155">
        <f t="shared" si="92"/>
        <v>1.3392634980328372E-3</v>
      </c>
      <c r="V89" s="155">
        <f t="shared" si="92"/>
        <v>1.0028225718250409E-3</v>
      </c>
      <c r="W89" s="155">
        <f t="shared" si="92"/>
        <v>7.491458006595314E-4</v>
      </c>
      <c r="X89" s="155">
        <f t="shared" si="92"/>
        <v>5.583415752608052E-4</v>
      </c>
      <c r="Y89" s="155">
        <f t="shared" si="92"/>
        <v>4.1517724759240114E-4</v>
      </c>
      <c r="Z89" s="155">
        <f t="shared" si="92"/>
        <v>3.0801900601448994E-4</v>
      </c>
      <c r="AA89" s="155">
        <f t="shared" si="92"/>
        <v>2.2800503279266142E-4</v>
      </c>
      <c r="AB89" s="155">
        <f t="shared" si="92"/>
        <v>1.684027329490245E-4</v>
      </c>
      <c r="AC89" s="155">
        <f t="shared" si="92"/>
        <v>1.2411057198474936E-4</v>
      </c>
      <c r="AD89" s="155">
        <f t="shared" si="92"/>
        <v>1.2884191019995285E-4</v>
      </c>
      <c r="AE89" s="155">
        <f t="shared" si="92"/>
        <v>1.3345481593273525E-4</v>
      </c>
      <c r="AF89" s="155">
        <f t="shared" si="92"/>
        <v>1.3790399704907596E-4</v>
      </c>
      <c r="AG89" s="155">
        <f t="shared" si="92"/>
        <v>1.4213730246981387E-4</v>
      </c>
      <c r="AH89" s="155">
        <f t="shared" si="92"/>
        <v>1.4609502390916548E-4</v>
      </c>
      <c r="AI89" s="155">
        <f t="shared" si="92"/>
        <v>1.4970939062462494E-4</v>
      </c>
      <c r="AJ89" s="155">
        <f t="shared" si="92"/>
        <v>1.5290440939120736E-4</v>
      </c>
      <c r="AK89" s="155">
        <f t="shared" si="92"/>
        <v>1.5559624461582508E-4</v>
      </c>
      <c r="AL89" s="155">
        <f t="shared" si="92"/>
        <v>1.5769437027510951E-4</v>
      </c>
      <c r="AM89" s="155">
        <f t="shared" si="92"/>
        <v>1.5910374309664635E-4</v>
      </c>
    </row>
    <row r="90" spans="1:39" x14ac:dyDescent="0.25">
      <c r="A90" s="123" t="s">
        <v>64</v>
      </c>
      <c r="B90" s="179">
        <f t="shared" si="91"/>
        <v>0.51699528880084755</v>
      </c>
      <c r="C90" s="179">
        <f t="shared" si="92"/>
        <v>0.52561741603446743</v>
      </c>
      <c r="D90" s="180">
        <f t="shared" si="92"/>
        <v>0.53289753685780594</v>
      </c>
      <c r="E90" s="180">
        <f t="shared" si="92"/>
        <v>0.53842651964798027</v>
      </c>
      <c r="F90" s="180">
        <f t="shared" si="92"/>
        <v>0.54104944647652864</v>
      </c>
      <c r="G90" s="180">
        <f t="shared" si="92"/>
        <v>0.60343618420110212</v>
      </c>
      <c r="H90" s="155">
        <f t="shared" si="92"/>
        <v>0.63908682336459055</v>
      </c>
      <c r="I90" s="155">
        <f t="shared" si="92"/>
        <v>0.65564676858253479</v>
      </c>
      <c r="J90" s="155">
        <f t="shared" si="92"/>
        <v>0.65891881218278914</v>
      </c>
      <c r="K90" s="155">
        <f t="shared" si="92"/>
        <v>0.65196544413462265</v>
      </c>
      <c r="L90" s="155">
        <f t="shared" si="92"/>
        <v>0.63551741915590088</v>
      </c>
      <c r="M90" s="155">
        <f t="shared" si="92"/>
        <v>0.60847505493197085</v>
      </c>
      <c r="N90" s="155">
        <f t="shared" si="92"/>
        <v>0.56843823209526556</v>
      </c>
      <c r="O90" s="155">
        <f t="shared" si="92"/>
        <v>0.53785034472639326</v>
      </c>
      <c r="P90" s="155">
        <f t="shared" si="92"/>
        <v>0.50603600176068997</v>
      </c>
      <c r="Q90" s="155">
        <f t="shared" si="92"/>
        <v>0.47326414041141129</v>
      </c>
      <c r="R90" s="155">
        <f t="shared" si="92"/>
        <v>0.43985162264678873</v>
      </c>
      <c r="S90" s="155">
        <f t="shared" si="92"/>
        <v>0.40615333863552677</v>
      </c>
      <c r="T90" s="155">
        <f t="shared" si="92"/>
        <v>0.38743878939069526</v>
      </c>
      <c r="U90" s="155">
        <f t="shared" si="92"/>
        <v>0.36871215842295174</v>
      </c>
      <c r="V90" s="155">
        <f t="shared" si="92"/>
        <v>0.35006572168140204</v>
      </c>
      <c r="W90" s="155">
        <f t="shared" si="92"/>
        <v>0.3315857781802623</v>
      </c>
      <c r="X90" s="155">
        <f t="shared" si="92"/>
        <v>0.31335279507560099</v>
      </c>
      <c r="Y90" s="155">
        <f t="shared" si="92"/>
        <v>0.29544130325035184</v>
      </c>
      <c r="Z90" s="155">
        <f t="shared" si="92"/>
        <v>0.27791964067567959</v>
      </c>
      <c r="AA90" s="155">
        <f t="shared" si="92"/>
        <v>0.26084962546581891</v>
      </c>
      <c r="AB90" s="155">
        <f t="shared" si="92"/>
        <v>0.24428622534079514</v>
      </c>
      <c r="AC90" s="155">
        <f t="shared" si="92"/>
        <v>0.22827727541383697</v>
      </c>
      <c r="AD90" s="155">
        <f t="shared" si="92"/>
        <v>0.21372360983829033</v>
      </c>
      <c r="AE90" s="155">
        <f t="shared" si="92"/>
        <v>0.19965079281741308</v>
      </c>
      <c r="AF90" s="155">
        <f t="shared" si="92"/>
        <v>0.18606088621511072</v>
      </c>
      <c r="AG90" s="155">
        <f t="shared" si="92"/>
        <v>0.17295285788427825</v>
      </c>
      <c r="AH90" s="155">
        <f t="shared" si="92"/>
        <v>0.16032326184058038</v>
      </c>
      <c r="AI90" s="155">
        <f t="shared" si="92"/>
        <v>0.14816703887213076</v>
      </c>
      <c r="AJ90" s="155">
        <f t="shared" si="92"/>
        <v>0.13647842788397654</v>
      </c>
      <c r="AK90" s="155">
        <f t="shared" si="92"/>
        <v>0.12525196704533337</v>
      </c>
      <c r="AL90" s="155">
        <f t="shared" si="92"/>
        <v>0.11448354685086119</v>
      </c>
      <c r="AM90" s="155">
        <f t="shared" si="92"/>
        <v>0.10417145410777658</v>
      </c>
    </row>
    <row r="91" spans="1:39" x14ac:dyDescent="0.25">
      <c r="A91" s="123" t="s">
        <v>65</v>
      </c>
      <c r="B91" s="179">
        <f t="shared" si="91"/>
        <v>7.5133108559664553E-3</v>
      </c>
      <c r="C91" s="179">
        <f t="shared" si="92"/>
        <v>8.5200813255607959E-3</v>
      </c>
      <c r="D91" s="180">
        <f t="shared" si="92"/>
        <v>9.6348936946967258E-3</v>
      </c>
      <c r="E91" s="180">
        <f t="shared" si="92"/>
        <v>1.0858226033054929E-2</v>
      </c>
      <c r="F91" s="180">
        <f t="shared" si="92"/>
        <v>1.217022517650776E-2</v>
      </c>
      <c r="G91" s="180">
        <f t="shared" si="92"/>
        <v>8.2857308760822621E-3</v>
      </c>
      <c r="H91" s="155">
        <f t="shared" si="92"/>
        <v>5.3566979215266671E-3</v>
      </c>
      <c r="I91" s="155">
        <f t="shared" si="92"/>
        <v>3.3546331610145807E-3</v>
      </c>
      <c r="J91" s="155">
        <f t="shared" si="92"/>
        <v>2.0579974651012516E-3</v>
      </c>
      <c r="K91" s="155">
        <f t="shared" si="92"/>
        <v>1.2430120082875099E-3</v>
      </c>
      <c r="L91" s="155">
        <f t="shared" si="92"/>
        <v>7.3963256350838052E-4</v>
      </c>
      <c r="M91" s="155">
        <f t="shared" si="92"/>
        <v>4.3228399976250894E-4</v>
      </c>
      <c r="N91" s="155">
        <f t="shared" si="92"/>
        <v>2.4651734440440124E-4</v>
      </c>
      <c r="O91" s="155">
        <f t="shared" si="92"/>
        <v>2.2740807751713156E-4</v>
      </c>
      <c r="P91" s="155">
        <f t="shared" si="92"/>
        <v>2.085960526882494E-4</v>
      </c>
      <c r="Q91" s="155">
        <f t="shared" si="92"/>
        <v>1.9019912030922981E-4</v>
      </c>
      <c r="R91" s="155">
        <f t="shared" si="92"/>
        <v>1.7234208325010982E-4</v>
      </c>
      <c r="S91" s="155">
        <f t="shared" si="92"/>
        <v>1.5515129406901967E-4</v>
      </c>
      <c r="T91" s="155">
        <f t="shared" si="92"/>
        <v>1.7291874234890881E-4</v>
      </c>
      <c r="U91" s="155">
        <f t="shared" si="92"/>
        <v>1.9226490714626071E-4</v>
      </c>
      <c r="V91" s="155">
        <f t="shared" si="92"/>
        <v>2.1327293471392209E-4</v>
      </c>
      <c r="W91" s="155">
        <f t="shared" si="92"/>
        <v>2.3602371828619948E-4</v>
      </c>
      <c r="X91" s="155">
        <f t="shared" si="92"/>
        <v>2.6059550484230172E-4</v>
      </c>
      <c r="Y91" s="155">
        <f t="shared" si="92"/>
        <v>2.8706361658327505E-4</v>
      </c>
      <c r="Z91" s="155">
        <f t="shared" si="92"/>
        <v>3.1550029939724839E-4</v>
      </c>
      <c r="AA91" s="155">
        <f t="shared" si="92"/>
        <v>3.459747053097058E-4</v>
      </c>
      <c r="AB91" s="155">
        <f t="shared" si="92"/>
        <v>3.7855301023022791E-4</v>
      </c>
      <c r="AC91" s="155">
        <f t="shared" si="92"/>
        <v>4.1329866263881452E-4</v>
      </c>
      <c r="AD91" s="155">
        <f t="shared" si="92"/>
        <v>4.4315583215435821E-4</v>
      </c>
      <c r="AE91" s="155">
        <f t="shared" si="92"/>
        <v>4.7410840676650323E-4</v>
      </c>
      <c r="AF91" s="155">
        <f t="shared" si="92"/>
        <v>5.0601611853748438E-4</v>
      </c>
      <c r="AG91" s="155">
        <f t="shared" si="92"/>
        <v>5.3869092246777435E-4</v>
      </c>
      <c r="AH91" s="155">
        <f t="shared" si="92"/>
        <v>5.7188815760010777E-4</v>
      </c>
      <c r="AI91" s="155">
        <f t="shared" si="92"/>
        <v>6.0529740719551567E-4</v>
      </c>
      <c r="AJ91" s="155">
        <f t="shared" si="92"/>
        <v>6.3853377189472093E-4</v>
      </c>
      <c r="AK91" s="155">
        <f t="shared" si="92"/>
        <v>6.7113063677770297E-4</v>
      </c>
      <c r="AL91" s="155">
        <f t="shared" si="92"/>
        <v>7.0253543477420655E-4</v>
      </c>
      <c r="AM91" s="155">
        <f t="shared" si="92"/>
        <v>7.3211032782746191E-4</v>
      </c>
    </row>
    <row r="92" spans="1:39" x14ac:dyDescent="0.25">
      <c r="A92" s="123" t="s">
        <v>66</v>
      </c>
      <c r="B92" s="179">
        <f t="shared" si="91"/>
        <v>0.17337171114628033</v>
      </c>
      <c r="C92" s="179">
        <f t="shared" si="92"/>
        <v>0.16215724507839896</v>
      </c>
      <c r="D92" s="180">
        <f t="shared" si="92"/>
        <v>0.15124648274452396</v>
      </c>
      <c r="E92" s="180">
        <f t="shared" si="92"/>
        <v>0.14058629118900828</v>
      </c>
      <c r="F92" s="180">
        <f t="shared" si="92"/>
        <v>0.1299656098479785</v>
      </c>
      <c r="G92" s="180">
        <f t="shared" si="92"/>
        <v>6.5810384622151941E-2</v>
      </c>
      <c r="H92" s="167">
        <f t="shared" si="92"/>
        <v>3.1644230004373115E-2</v>
      </c>
      <c r="I92" s="167">
        <f t="shared" si="92"/>
        <v>1.4739277068069032E-2</v>
      </c>
      <c r="J92" s="167">
        <f t="shared" si="92"/>
        <v>6.7252704405478302E-3</v>
      </c>
      <c r="K92" s="167">
        <f t="shared" si="92"/>
        <v>3.0211619925123536E-3</v>
      </c>
      <c r="L92" s="167">
        <f t="shared" si="92"/>
        <v>1.3370525673071509E-3</v>
      </c>
      <c r="M92" s="167">
        <f t="shared" si="92"/>
        <v>5.8121309499602181E-4</v>
      </c>
      <c r="N92" s="167">
        <f t="shared" si="92"/>
        <v>2.4651734440440113E-4</v>
      </c>
      <c r="O92" s="167">
        <f t="shared" si="92"/>
        <v>2.4220740967330925E-4</v>
      </c>
      <c r="P92" s="167">
        <f t="shared" si="92"/>
        <v>2.3662965066141377E-4</v>
      </c>
      <c r="Q92" s="167">
        <f t="shared" si="92"/>
        <v>2.2980163745772502E-4</v>
      </c>
      <c r="R92" s="167">
        <f t="shared" si="92"/>
        <v>2.2177750413962893E-4</v>
      </c>
      <c r="S92" s="167">
        <f t="shared" si="92"/>
        <v>2.1264887717606918E-4</v>
      </c>
      <c r="T92" s="167">
        <f t="shared" si="92"/>
        <v>2.1114623325298244E-4</v>
      </c>
      <c r="U92" s="167">
        <f t="shared" si="92"/>
        <v>2.0915818807754625E-4</v>
      </c>
      <c r="V92" s="167">
        <f t="shared" si="92"/>
        <v>2.0670175868671284E-4</v>
      </c>
      <c r="W92" s="167">
        <f t="shared" si="92"/>
        <v>2.0379693726312167E-4</v>
      </c>
      <c r="X92" s="167">
        <f t="shared" si="92"/>
        <v>2.0046682104348678E-4</v>
      </c>
      <c r="Y92" s="167">
        <f t="shared" si="92"/>
        <v>1.9673757494455014E-4</v>
      </c>
      <c r="Z92" s="167">
        <f t="shared" si="92"/>
        <v>1.9263824625698417E-4</v>
      </c>
      <c r="AA92" s="167">
        <f t="shared" si="92"/>
        <v>1.8820045393009723E-4</v>
      </c>
      <c r="AB92" s="167">
        <f t="shared" si="92"/>
        <v>1.8345797728277008E-4</v>
      </c>
      <c r="AC92" s="167">
        <f t="shared" si="92"/>
        <v>1.7844627029755785E-4</v>
      </c>
      <c r="AD92" s="167">
        <f t="shared" si="92"/>
        <v>1.7864299174055146E-4</v>
      </c>
      <c r="AE92" s="167">
        <f t="shared" si="92"/>
        <v>1.7844040861684588E-4</v>
      </c>
      <c r="AF92" s="167">
        <f t="shared" si="92"/>
        <v>1.7781399632165368E-4</v>
      </c>
      <c r="AG92" s="167">
        <f t="shared" si="92"/>
        <v>1.7673692226891709E-4</v>
      </c>
      <c r="AH92" s="167">
        <f t="shared" si="92"/>
        <v>1.7518010118936793E-4</v>
      </c>
      <c r="AI92" s="167">
        <f t="shared" si="92"/>
        <v>1.7311253729749776E-4</v>
      </c>
      <c r="AJ92" s="167">
        <f t="shared" si="92"/>
        <v>1.7050205549207597E-4</v>
      </c>
      <c r="AK92" s="167">
        <f t="shared" si="92"/>
        <v>1.6731653053682466E-4</v>
      </c>
      <c r="AL92" s="167">
        <f t="shared" si="92"/>
        <v>1.6352571585946139E-4</v>
      </c>
      <c r="AM92" s="167">
        <f t="shared" si="92"/>
        <v>1.5910374309664613E-4</v>
      </c>
    </row>
    <row r="93" spans="1:39" x14ac:dyDescent="0.25">
      <c r="B93" s="139">
        <f>SUM(B81:B92)</f>
        <v>1</v>
      </c>
      <c r="C93" s="139">
        <f t="shared" ref="C93:AM93" si="93">SUM(C81:C92)</f>
        <v>1</v>
      </c>
      <c r="D93" s="137">
        <f t="shared" si="93"/>
        <v>1</v>
      </c>
      <c r="E93" s="137">
        <f t="shared" si="93"/>
        <v>1</v>
      </c>
      <c r="F93" s="137">
        <f t="shared" si="93"/>
        <v>1.0000000000000002</v>
      </c>
      <c r="G93" s="137">
        <f t="shared" si="93"/>
        <v>1.0000000000000002</v>
      </c>
      <c r="H93" s="156">
        <f t="shared" si="93"/>
        <v>1</v>
      </c>
      <c r="I93" s="156">
        <f t="shared" si="93"/>
        <v>0.99999999999999989</v>
      </c>
      <c r="J93" s="156">
        <f t="shared" si="93"/>
        <v>1.0000000000000002</v>
      </c>
      <c r="K93" s="156">
        <f t="shared" si="93"/>
        <v>1</v>
      </c>
      <c r="L93" s="156">
        <f t="shared" si="93"/>
        <v>1.0000000000000002</v>
      </c>
      <c r="M93" s="156">
        <f t="shared" si="93"/>
        <v>1</v>
      </c>
      <c r="N93" s="156">
        <f t="shared" si="93"/>
        <v>0.99999999999999978</v>
      </c>
      <c r="O93" s="156">
        <f t="shared" si="93"/>
        <v>0.99999999999999989</v>
      </c>
      <c r="P93" s="156">
        <f t="shared" si="93"/>
        <v>1</v>
      </c>
      <c r="Q93" s="156">
        <f t="shared" si="93"/>
        <v>0.99999999999999978</v>
      </c>
      <c r="R93" s="156">
        <f t="shared" si="93"/>
        <v>0.99999999999999978</v>
      </c>
      <c r="S93" s="156">
        <f t="shared" si="93"/>
        <v>1</v>
      </c>
      <c r="T93" s="156">
        <f t="shared" si="93"/>
        <v>1</v>
      </c>
      <c r="U93" s="156">
        <f t="shared" si="93"/>
        <v>0.99999999999999978</v>
      </c>
      <c r="V93" s="156">
        <f t="shared" si="93"/>
        <v>0.99999999999999978</v>
      </c>
      <c r="W93" s="156">
        <f t="shared" si="93"/>
        <v>1</v>
      </c>
      <c r="X93" s="156">
        <f t="shared" si="93"/>
        <v>0.99999999999999967</v>
      </c>
      <c r="Y93" s="156">
        <f t="shared" si="93"/>
        <v>1</v>
      </c>
      <c r="Z93" s="156">
        <f t="shared" si="93"/>
        <v>1</v>
      </c>
      <c r="AA93" s="156">
        <f t="shared" si="93"/>
        <v>1.0000000000000002</v>
      </c>
      <c r="AB93" s="156">
        <f t="shared" si="93"/>
        <v>0.99999999999999989</v>
      </c>
      <c r="AC93" s="156">
        <f t="shared" si="93"/>
        <v>1.0000000000000002</v>
      </c>
      <c r="AD93" s="156">
        <f t="shared" si="93"/>
        <v>0.99999999999999989</v>
      </c>
      <c r="AE93" s="156">
        <f t="shared" si="93"/>
        <v>1</v>
      </c>
      <c r="AF93" s="156">
        <f t="shared" si="93"/>
        <v>1.0000000000000002</v>
      </c>
      <c r="AG93" s="156">
        <f t="shared" si="93"/>
        <v>1</v>
      </c>
      <c r="AH93" s="156">
        <f t="shared" si="93"/>
        <v>1.0000000000000004</v>
      </c>
      <c r="AI93" s="156">
        <f t="shared" si="93"/>
        <v>0.99999999999999967</v>
      </c>
      <c r="AJ93" s="156">
        <f t="shared" si="93"/>
        <v>1</v>
      </c>
      <c r="AK93" s="156">
        <f t="shared" si="93"/>
        <v>1.0000000000000002</v>
      </c>
      <c r="AL93" s="156">
        <f t="shared" si="93"/>
        <v>0.99999999999999989</v>
      </c>
      <c r="AM93" s="156">
        <f t="shared" si="93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26" t="s">
        <v>85</v>
      </c>
      <c r="F98" s="226"/>
      <c r="G98" s="226"/>
      <c r="H98" s="226"/>
      <c r="I98" s="226"/>
      <c r="K98" s="226" t="s">
        <v>86</v>
      </c>
      <c r="L98" s="226"/>
      <c r="M98" s="226"/>
      <c r="N98" s="226"/>
      <c r="O98" s="226"/>
      <c r="Q98" s="226" t="s">
        <v>62</v>
      </c>
      <c r="R98" s="226"/>
      <c r="S98" s="226"/>
      <c r="T98" s="226"/>
      <c r="U98" s="226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94">SUM(C100:C111)</f>
        <v>143400.89907000001</v>
      </c>
      <c r="D112" s="142"/>
      <c r="E112" s="142">
        <f t="shared" si="94"/>
        <v>115516.34081060046</v>
      </c>
      <c r="F112" s="142">
        <f t="shared" si="94"/>
        <v>130292.46443250985</v>
      </c>
      <c r="G112" s="142">
        <f t="shared" si="94"/>
        <v>140409.60710493042</v>
      </c>
      <c r="H112" s="142">
        <f t="shared" si="94"/>
        <v>128423.62479250404</v>
      </c>
      <c r="I112" s="142">
        <f t="shared" si="94"/>
        <v>131113.59942794428</v>
      </c>
      <c r="J112" s="142"/>
      <c r="K112" s="142">
        <f t="shared" si="94"/>
        <v>113577.45246784859</v>
      </c>
      <c r="L112" s="142">
        <f t="shared" si="94"/>
        <v>104383.13578233396</v>
      </c>
      <c r="M112" s="142">
        <f t="shared" si="94"/>
        <v>89024.904122324049</v>
      </c>
      <c r="N112" s="142">
        <f t="shared" si="94"/>
        <v>61431.752152039422</v>
      </c>
      <c r="O112" s="142">
        <f t="shared" si="94"/>
        <v>32911.785337741981</v>
      </c>
      <c r="P112" s="142"/>
      <c r="Q112" s="142">
        <f t="shared" si="94"/>
        <v>132633.36980443136</v>
      </c>
      <c r="R112" s="142">
        <f t="shared" si="94"/>
        <v>140046.24098934085</v>
      </c>
      <c r="S112" s="142">
        <f t="shared" si="94"/>
        <v>128845.25457641645</v>
      </c>
      <c r="T112" s="142">
        <f t="shared" si="94"/>
        <v>103189.22854660133</v>
      </c>
      <c r="U112" s="142">
        <f t="shared" si="94"/>
        <v>71752.709346661766</v>
      </c>
      <c r="AD112" s="152"/>
      <c r="AE112" s="137"/>
    </row>
  </sheetData>
  <mergeCells count="25">
    <mergeCell ref="AE8:AF8"/>
    <mergeCell ref="B2:C2"/>
    <mergeCell ref="AE4:AF4"/>
    <mergeCell ref="AE5:AF5"/>
    <mergeCell ref="AE6:AF6"/>
    <mergeCell ref="AE7:AF7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21:AF21"/>
    <mergeCell ref="AE22:AF22"/>
    <mergeCell ref="AE23:AF23"/>
    <mergeCell ref="AE24:AF24"/>
    <mergeCell ref="AE25:AF25"/>
    <mergeCell ref="E98:I98"/>
    <mergeCell ref="K98:O98"/>
    <mergeCell ref="Q98:U98"/>
    <mergeCell ref="Y19:Z26"/>
    <mergeCell ref="AA19:AC26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topLeftCell="A22" workbookViewId="0">
      <selection activeCell="D17" sqref="D17"/>
    </sheetView>
  </sheetViews>
  <sheetFormatPr baseColWidth="10" defaultRowHeight="15" x14ac:dyDescent="0.2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 x14ac:dyDescent="0.25">
      <c r="A1" t="s">
        <v>145</v>
      </c>
    </row>
    <row r="2" spans="1:15" ht="45" x14ac:dyDescent="0.2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 x14ac:dyDescent="0.2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 x14ac:dyDescent="0.2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 x14ac:dyDescent="0.2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 x14ac:dyDescent="0.2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 x14ac:dyDescent="0.2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 x14ac:dyDescent="0.2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 x14ac:dyDescent="0.2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 x14ac:dyDescent="0.2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 x14ac:dyDescent="0.2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 x14ac:dyDescent="0.2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t="s">
        <v>146</v>
      </c>
    </row>
    <row r="15" spans="1:15" s="12" customFormat="1" ht="45" x14ac:dyDescent="0.2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 x14ac:dyDescent="0.25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 x14ac:dyDescent="0.25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 x14ac:dyDescent="0.25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 x14ac:dyDescent="0.25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 x14ac:dyDescent="0.25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 x14ac:dyDescent="0.25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 x14ac:dyDescent="0.25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 x14ac:dyDescent="0.25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 x14ac:dyDescent="0.25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 x14ac:dyDescent="0.25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 x14ac:dyDescent="0.25"/>
    <row r="27" spans="1:15" s="12" customFormat="1" ht="45" x14ac:dyDescent="0.2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 x14ac:dyDescent="0.25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 x14ac:dyDescent="0.25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 x14ac:dyDescent="0.25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 x14ac:dyDescent="0.25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 x14ac:dyDescent="0.25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 x14ac:dyDescent="0.25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 x14ac:dyDescent="0.25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 x14ac:dyDescent="0.25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 x14ac:dyDescent="0.25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 x14ac:dyDescent="0.25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 x14ac:dyDescent="0.25">
      <c r="B38" s="186" t="s">
        <v>148</v>
      </c>
      <c r="C38" s="187"/>
      <c r="D38" s="187"/>
      <c r="E38" s="187"/>
      <c r="F38" s="187"/>
    </row>
    <row r="41" spans="1:31" x14ac:dyDescent="0.25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 x14ac:dyDescent="0.2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 x14ac:dyDescent="0.25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 x14ac:dyDescent="0.25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 x14ac:dyDescent="0.25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 x14ac:dyDescent="0.25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 x14ac:dyDescent="0.25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 x14ac:dyDescent="0.25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 x14ac:dyDescent="0.25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 x14ac:dyDescent="0.25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 x14ac:dyDescent="0.25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 x14ac:dyDescent="0.25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 x14ac:dyDescent="0.25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 x14ac:dyDescent="0.25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 x14ac:dyDescent="0.25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 x14ac:dyDescent="0.25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 x14ac:dyDescent="0.25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 x14ac:dyDescent="0.25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 x14ac:dyDescent="0.25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 x14ac:dyDescent="0.25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 x14ac:dyDescent="0.25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 x14ac:dyDescent="0.25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 x14ac:dyDescent="0.25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85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85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 x14ac:dyDescent="0.25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85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85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 x14ac:dyDescent="0.25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85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85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 x14ac:dyDescent="0.25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85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85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 x14ac:dyDescent="0.25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85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85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 x14ac:dyDescent="0.25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85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85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 x14ac:dyDescent="0.25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85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85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 x14ac:dyDescent="0.25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85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85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 x14ac:dyDescent="0.25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85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85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 x14ac:dyDescent="0.25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85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85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 x14ac:dyDescent="0.2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 x14ac:dyDescent="0.25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 x14ac:dyDescent="0.25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 x14ac:dyDescent="0.25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 x14ac:dyDescent="0.25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 x14ac:dyDescent="0.25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 x14ac:dyDescent="0.25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 x14ac:dyDescent="0.25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 x14ac:dyDescent="0.25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 x14ac:dyDescent="0.25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 x14ac:dyDescent="0.25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 x14ac:dyDescent="0.25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 x14ac:dyDescent="0.25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 x14ac:dyDescent="0.25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 x14ac:dyDescent="0.25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 x14ac:dyDescent="0.25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 x14ac:dyDescent="0.25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 x14ac:dyDescent="0.25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 x14ac:dyDescent="0.25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 x14ac:dyDescent="0.25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 x14ac:dyDescent="0.25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 x14ac:dyDescent="0.25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 x14ac:dyDescent="0.25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85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 x14ac:dyDescent="0.25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85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 x14ac:dyDescent="0.25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85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 x14ac:dyDescent="0.25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85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 x14ac:dyDescent="0.25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85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 x14ac:dyDescent="0.25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85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 x14ac:dyDescent="0.25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85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 x14ac:dyDescent="0.25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85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 x14ac:dyDescent="0.25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85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 x14ac:dyDescent="0.25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85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workbookViewId="0">
      <selection activeCell="A31" sqref="A31:X63"/>
    </sheetView>
  </sheetViews>
  <sheetFormatPr baseColWidth="10" defaultRowHeight="15" x14ac:dyDescent="0.2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 x14ac:dyDescent="0.2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 x14ac:dyDescent="0.25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 x14ac:dyDescent="0.25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 x14ac:dyDescent="0.25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 x14ac:dyDescent="0.25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 x14ac:dyDescent="0.25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 x14ac:dyDescent="0.25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 x14ac:dyDescent="0.25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 x14ac:dyDescent="0.25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 x14ac:dyDescent="0.25">
      <c r="A10" s="191" t="s">
        <v>153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 x14ac:dyDescent="0.25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 x14ac:dyDescent="0.25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 x14ac:dyDescent="0.25">
      <c r="A13" s="191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 x14ac:dyDescent="0.25">
      <c r="A14" s="191" t="s">
        <v>152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 x14ac:dyDescent="0.25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 x14ac:dyDescent="0.25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 x14ac:dyDescent="0.25">
      <c r="A17" s="194" t="s">
        <v>162</v>
      </c>
    </row>
    <row r="18" spans="1:46" x14ac:dyDescent="0.25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 x14ac:dyDescent="0.25">
      <c r="A19" s="191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 x14ac:dyDescent="0.25">
      <c r="A20" s="191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 x14ac:dyDescent="0.25">
      <c r="A21" s="191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 x14ac:dyDescent="0.25">
      <c r="A22" s="191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 x14ac:dyDescent="0.25">
      <c r="A23" s="191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 x14ac:dyDescent="0.25">
      <c r="A24" s="191" t="s">
        <v>156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 x14ac:dyDescent="0.25">
      <c r="A25" s="191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T25" s="7"/>
    </row>
    <row r="26" spans="1:46" x14ac:dyDescent="0.25">
      <c r="A26" s="191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T26" s="7"/>
    </row>
    <row r="27" spans="1:46" x14ac:dyDescent="0.25">
      <c r="A27" s="191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T27" s="7"/>
    </row>
    <row r="28" spans="1:46" x14ac:dyDescent="0.25">
      <c r="A28" s="191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</row>
    <row r="29" spans="1:46" x14ac:dyDescent="0.25">
      <c r="A29" s="191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</row>
    <row r="30" spans="1:46" x14ac:dyDescent="0.25">
      <c r="A30" s="192"/>
    </row>
    <row r="31" spans="1:46" s="12" customFormat="1" x14ac:dyDescent="0.25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 x14ac:dyDescent="0.25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 x14ac:dyDescent="0.25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5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 x14ac:dyDescent="0.25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 x14ac:dyDescent="0.25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 x14ac:dyDescent="0.25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 x14ac:dyDescent="0.25">
      <c r="R63" s="123"/>
      <c r="S63" s="163"/>
      <c r="T63" s="163"/>
      <c r="U63" s="163"/>
      <c r="V63" s="12"/>
      <c r="W63" s="13"/>
      <c r="X63" s="13"/>
      <c r="Y63" s="13"/>
    </row>
    <row r="64" spans="1:36" x14ac:dyDescent="0.25">
      <c r="R64" s="123"/>
      <c r="S64" s="163"/>
      <c r="T64" s="163"/>
      <c r="U64" s="163"/>
      <c r="V64" s="12"/>
      <c r="W64" s="13"/>
      <c r="X64" s="13"/>
      <c r="Y64" s="13"/>
    </row>
    <row r="65" spans="18:25" x14ac:dyDescent="0.25">
      <c r="R65" s="123"/>
      <c r="S65" s="163"/>
      <c r="T65" s="163"/>
      <c r="U65" s="163"/>
      <c r="V65" s="12"/>
      <c r="W65" s="13"/>
      <c r="X65" s="13"/>
      <c r="Y65" s="13"/>
    </row>
    <row r="66" spans="18:25" x14ac:dyDescent="0.25">
      <c r="R66" s="123"/>
      <c r="S66" s="163"/>
      <c r="T66" s="163"/>
      <c r="U66" s="163"/>
      <c r="V66" s="12"/>
      <c r="W66" s="13"/>
      <c r="X66" s="13"/>
      <c r="Y66" s="13"/>
    </row>
    <row r="67" spans="18:25" x14ac:dyDescent="0.25">
      <c r="R67" s="123"/>
      <c r="S67" s="163"/>
      <c r="T67" s="163"/>
      <c r="U67" s="163"/>
      <c r="V67" s="12"/>
      <c r="W67" s="13"/>
      <c r="X67" s="13"/>
      <c r="Y67" s="13"/>
    </row>
    <row r="68" spans="18:25" x14ac:dyDescent="0.25">
      <c r="R68" s="123"/>
      <c r="S68" s="163"/>
      <c r="T68" s="163"/>
      <c r="U68" s="163"/>
      <c r="V68" s="12"/>
      <c r="W68" s="13"/>
      <c r="X68" s="13"/>
      <c r="Y68" s="13"/>
    </row>
    <row r="69" spans="18:25" x14ac:dyDescent="0.25">
      <c r="R69" s="123"/>
      <c r="S69" s="163"/>
      <c r="T69" s="163"/>
      <c r="U69" s="163"/>
      <c r="V69" s="12"/>
      <c r="W69" s="13"/>
      <c r="X69" s="13"/>
      <c r="Y69" s="13"/>
    </row>
    <row r="70" spans="18:25" x14ac:dyDescent="0.25">
      <c r="R70" s="123"/>
      <c r="S70" s="163"/>
      <c r="T70" s="163"/>
      <c r="U70" s="163"/>
      <c r="V70" s="12"/>
      <c r="W70" s="13"/>
      <c r="X70" s="13"/>
      <c r="Y70" s="13"/>
    </row>
    <row r="71" spans="18:25" x14ac:dyDescent="0.25">
      <c r="R71" s="123"/>
      <c r="S71" s="163"/>
      <c r="T71" s="163"/>
      <c r="U71" s="163"/>
      <c r="V71" s="12"/>
      <c r="W71" s="13"/>
      <c r="X71" s="13"/>
      <c r="Y71" s="13"/>
    </row>
    <row r="72" spans="18:25" x14ac:dyDescent="0.25">
      <c r="R72" s="123"/>
      <c r="S72" s="163"/>
      <c r="T72" s="163"/>
      <c r="U72" s="163"/>
      <c r="V72" s="12"/>
      <c r="W72" s="13"/>
      <c r="X72" s="13"/>
      <c r="Y72" s="13"/>
    </row>
    <row r="73" spans="18:25" x14ac:dyDescent="0.25">
      <c r="R73" s="123"/>
      <c r="S73" s="163"/>
      <c r="T73" s="163"/>
      <c r="U73" s="163"/>
      <c r="V73" s="12"/>
      <c r="W73" s="13"/>
      <c r="X73" s="13"/>
      <c r="Y73" s="13"/>
    </row>
    <row r="74" spans="18:25" x14ac:dyDescent="0.25">
      <c r="R74" s="123"/>
      <c r="S74" s="163"/>
      <c r="T74" s="163"/>
      <c r="U74" s="163"/>
      <c r="V74" s="12"/>
      <c r="W74" s="13"/>
      <c r="X74" s="13"/>
      <c r="Y74" s="13"/>
    </row>
    <row r="75" spans="18:25" x14ac:dyDescent="0.25">
      <c r="R75" s="123"/>
      <c r="S75" s="163"/>
      <c r="T75" s="163"/>
      <c r="U75" s="163"/>
      <c r="V75" s="12"/>
      <c r="W75" s="13"/>
      <c r="X75" s="13"/>
      <c r="Y75" s="13"/>
    </row>
    <row r="76" spans="18:25" x14ac:dyDescent="0.25">
      <c r="R76" s="123"/>
      <c r="S76" s="163"/>
      <c r="T76" s="163"/>
      <c r="U76" s="163"/>
      <c r="V76" s="12"/>
      <c r="W76" s="13"/>
      <c r="X76" s="13"/>
      <c r="Y76" s="13"/>
    </row>
    <row r="77" spans="18:25" x14ac:dyDescent="0.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109"/>
  <sheetViews>
    <sheetView tabSelected="1" topLeftCell="A42" workbookViewId="0">
      <selection activeCell="A91" sqref="A91"/>
    </sheetView>
  </sheetViews>
  <sheetFormatPr baseColWidth="10" defaultRowHeight="15" x14ac:dyDescent="0.25"/>
  <cols>
    <col min="1" max="1" width="32" bestFit="1" customWidth="1"/>
  </cols>
  <sheetData>
    <row r="1" spans="1:7" s="12" customFormat="1" ht="21" x14ac:dyDescent="0.35">
      <c r="A1" s="157" t="s">
        <v>174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4" spans="1:7" s="12" customFormat="1" x14ac:dyDescent="0.25"/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12" customFormat="1" ht="18.75" x14ac:dyDescent="0.3">
      <c r="A20" s="211" t="s">
        <v>168</v>
      </c>
    </row>
    <row r="21" spans="1:39" s="12" customFormat="1" x14ac:dyDescent="0.25">
      <c r="A21" s="123"/>
    </row>
    <row r="22" spans="1:39" s="12" customFormat="1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 x14ac:dyDescent="0.25">
      <c r="A23" s="181" t="s">
        <v>55</v>
      </c>
      <c r="B23" s="209">
        <f>B6</f>
        <v>11708.939999999997</v>
      </c>
      <c r="C23" s="7">
        <f t="shared" ref="C23:M25" si="1">$B23+($N23-$B23)/($N$22-$B$22)*(C$22-$B$22)</f>
        <v>11814.445291506447</v>
      </c>
      <c r="D23" s="7">
        <f t="shared" si="1"/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>$B23+($N23-$B23)/($N$22-$B$22)*(M$22-$B$22)</f>
        <v>12869.498206570943</v>
      </c>
      <c r="N23" s="209">
        <f t="shared" ref="N23:N34" si="2">D6</f>
        <v>12975.003498077393</v>
      </c>
      <c r="O23" s="7">
        <f>$N23+($S23-$N23)/($S$22-$N$22)*(O$22-$N$22)</f>
        <v>13094.061103057862</v>
      </c>
      <c r="P23" s="7">
        <f t="shared" ref="P23:R34" si="3">$N23+($S23-$N23)/($S$22-$N$22)*(P$22-$N$22)</f>
        <v>13213.11870803833</v>
      </c>
      <c r="Q23" s="7">
        <f t="shared" si="3"/>
        <v>13332.176313018799</v>
      </c>
      <c r="R23" s="7">
        <f t="shared" si="3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4">$S23+($AC23-$S23)/($AC$22-$S$22)*(U$22-$S$22)</f>
        <v>13570.291522979736</v>
      </c>
      <c r="V23" s="7">
        <f t="shared" si="4"/>
        <v>13570.291522979736</v>
      </c>
      <c r="W23" s="7">
        <f t="shared" si="4"/>
        <v>13570.291522979736</v>
      </c>
      <c r="X23" s="7">
        <f t="shared" si="4"/>
        <v>13570.291522979736</v>
      </c>
      <c r="Y23" s="7">
        <f t="shared" si="4"/>
        <v>13570.291522979736</v>
      </c>
      <c r="Z23" s="7">
        <f t="shared" si="4"/>
        <v>13570.291522979736</v>
      </c>
      <c r="AA23" s="7">
        <f t="shared" si="4"/>
        <v>13570.291522979736</v>
      </c>
      <c r="AB23" s="7">
        <f t="shared" si="4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5">$AC23+($AM23-$AC23)/($AM$22-$AC$22)*(AE$22-$AC$22)</f>
        <v>13570.291522979736</v>
      </c>
      <c r="AF23" s="7">
        <f t="shared" si="5"/>
        <v>13570.291522979736</v>
      </c>
      <c r="AG23" s="7">
        <f t="shared" si="5"/>
        <v>13570.291522979736</v>
      </c>
      <c r="AH23" s="7">
        <f t="shared" si="5"/>
        <v>13570.291522979736</v>
      </c>
      <c r="AI23" s="7">
        <f t="shared" si="5"/>
        <v>13570.291522979736</v>
      </c>
      <c r="AJ23" s="7">
        <f t="shared" si="5"/>
        <v>13570.291522979736</v>
      </c>
      <c r="AK23" s="7">
        <f t="shared" si="5"/>
        <v>13570.291522979736</v>
      </c>
      <c r="AL23" s="7">
        <f t="shared" si="5"/>
        <v>13570.291522979736</v>
      </c>
      <c r="AM23" s="209">
        <f>G6</f>
        <v>13570.291522979736</v>
      </c>
    </row>
    <row r="24" spans="1:39" s="12" customFormat="1" x14ac:dyDescent="0.25">
      <c r="A24" s="181" t="s">
        <v>137</v>
      </c>
      <c r="B24" s="209">
        <f t="shared" ref="B24:B34" si="6">B7</f>
        <v>1611.35</v>
      </c>
      <c r="C24" s="7">
        <f t="shared" si="1"/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09">
        <f t="shared" si="2"/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3"/>
        <v>15655.412550354004</v>
      </c>
      <c r="R24" s="7">
        <f t="shared" si="3"/>
        <v>17148.766734313966</v>
      </c>
      <c r="S24" s="209">
        <f t="shared" ref="S24:S34" si="7">E7</f>
        <v>18642.120918273926</v>
      </c>
      <c r="T24" s="7">
        <f t="shared" ref="T24:T34" si="8">$S24+($AC24-$S24)/($AC$22-$S$22)*(T$22-$S$22)</f>
        <v>19969.23872756958</v>
      </c>
      <c r="U24" s="7">
        <f t="shared" si="4"/>
        <v>21296.356536865234</v>
      </c>
      <c r="V24" s="7">
        <f t="shared" si="4"/>
        <v>22623.474346160889</v>
      </c>
      <c r="W24" s="7">
        <f t="shared" si="4"/>
        <v>23950.592155456543</v>
      </c>
      <c r="X24" s="7">
        <f t="shared" si="4"/>
        <v>25277.709964752197</v>
      </c>
      <c r="Y24" s="7">
        <f t="shared" si="4"/>
        <v>26604.827774047852</v>
      </c>
      <c r="Z24" s="7">
        <f t="shared" si="4"/>
        <v>27931.945583343506</v>
      </c>
      <c r="AA24" s="7">
        <f t="shared" si="4"/>
        <v>29259.06339263916</v>
      </c>
      <c r="AB24" s="7">
        <f t="shared" si="4"/>
        <v>30586.181201934814</v>
      </c>
      <c r="AC24" s="209">
        <f t="shared" ref="AC24:AC34" si="9">F7</f>
        <v>31913.299011230469</v>
      </c>
      <c r="AD24" s="7">
        <f t="shared" ref="AD24:AL34" si="10">$AC24+($AM24-$AC24)/($AM$22-$AC$22)*(AD$22-$AC$22)</f>
        <v>32389.102201938629</v>
      </c>
      <c r="AE24" s="7">
        <f t="shared" si="10"/>
        <v>32864.90539264679</v>
      </c>
      <c r="AF24" s="7">
        <f t="shared" si="10"/>
        <v>33340.70858335495</v>
      </c>
      <c r="AG24" s="7">
        <f t="shared" si="10"/>
        <v>33816.51177406311</v>
      </c>
      <c r="AH24" s="7">
        <f t="shared" si="10"/>
        <v>34292.314964771271</v>
      </c>
      <c r="AI24" s="7">
        <f t="shared" si="10"/>
        <v>34768.118155479431</v>
      </c>
      <c r="AJ24" s="7">
        <f t="shared" si="10"/>
        <v>35243.921346187592</v>
      </c>
      <c r="AK24" s="7">
        <f t="shared" si="10"/>
        <v>35719.724536895752</v>
      </c>
      <c r="AL24" s="7">
        <f t="shared" si="10"/>
        <v>36195.527727603912</v>
      </c>
      <c r="AM24" s="209">
        <f t="shared" ref="AM24:AM34" si="11">G7</f>
        <v>36671.330918312073</v>
      </c>
    </row>
    <row r="25" spans="1:39" s="12" customFormat="1" x14ac:dyDescent="0.25">
      <c r="A25" s="181" t="s">
        <v>138</v>
      </c>
      <c r="B25" s="209">
        <f t="shared" si="6"/>
        <v>823.4</v>
      </c>
      <c r="C25" s="7">
        <f t="shared" ref="C25:C34" si="12">$B25+($N25-$B25)/($N$22-$B$22)*(C$22-$B$22)</f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09">
        <f t="shared" si="2"/>
        <v>2042.4638175964355</v>
      </c>
      <c r="O25" s="7">
        <f>$N25+($S25-$N25)/($S$22-$N$22)*(O$22-$N$22)</f>
        <v>2042.4638175964355</v>
      </c>
      <c r="P25" s="7">
        <f t="shared" si="3"/>
        <v>2042.4638175964355</v>
      </c>
      <c r="Q25" s="7">
        <f t="shared" si="3"/>
        <v>2042.4638175964355</v>
      </c>
      <c r="R25" s="7">
        <f t="shared" si="3"/>
        <v>2042.4638175964355</v>
      </c>
      <c r="S25" s="209">
        <f t="shared" si="7"/>
        <v>2042.4638175964355</v>
      </c>
      <c r="T25" s="7">
        <f t="shared" si="8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9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11"/>
        <v>2042.4638023376465</v>
      </c>
    </row>
    <row r="26" spans="1:39" s="12" customFormat="1" x14ac:dyDescent="0.25">
      <c r="A26" s="181" t="s">
        <v>139</v>
      </c>
      <c r="B26" s="209">
        <f t="shared" si="6"/>
        <v>46.317999999999998</v>
      </c>
      <c r="C26" s="7">
        <f t="shared" si="12"/>
        <v>1327.5789309817951</v>
      </c>
      <c r="D26" s="7">
        <f t="shared" ref="D26:M34" si="13">$B26+($N26-$B26)/($N$22-$B$22)*(D$22-$B$22)</f>
        <v>2608.8398619635905</v>
      </c>
      <c r="E26" s="7">
        <f t="shared" si="13"/>
        <v>3890.1007929453854</v>
      </c>
      <c r="F26" s="7">
        <f t="shared" si="13"/>
        <v>5171.3617239271807</v>
      </c>
      <c r="G26" s="7">
        <f t="shared" si="13"/>
        <v>6452.6226549089761</v>
      </c>
      <c r="H26" s="7">
        <f t="shared" si="13"/>
        <v>7733.8835858907705</v>
      </c>
      <c r="I26" s="7">
        <f t="shared" si="13"/>
        <v>9015.1445168725659</v>
      </c>
      <c r="J26" s="7">
        <f t="shared" si="13"/>
        <v>10296.40544785436</v>
      </c>
      <c r="K26" s="7">
        <f t="shared" si="13"/>
        <v>11577.666378836155</v>
      </c>
      <c r="L26" s="7">
        <f t="shared" si="13"/>
        <v>12858.927309817951</v>
      </c>
      <c r="M26" s="7">
        <f t="shared" si="13"/>
        <v>14140.188240799745</v>
      </c>
      <c r="N26" s="209">
        <f t="shared" si="2"/>
        <v>15421.44917178154</v>
      </c>
      <c r="O26" s="7">
        <f t="shared" ref="O26:O34" si="14">$N26+($S26-$N26)/($S$22-$N$22)*(O$22-$N$22)</f>
        <v>16153.904343605042</v>
      </c>
      <c r="P26" s="7">
        <f t="shared" si="3"/>
        <v>16886.359515428543</v>
      </c>
      <c r="Q26" s="7">
        <f t="shared" si="3"/>
        <v>17618.814687252045</v>
      </c>
      <c r="R26" s="7">
        <f t="shared" si="3"/>
        <v>18351.269859075546</v>
      </c>
      <c r="S26" s="209">
        <f t="shared" si="7"/>
        <v>19083.725030899048</v>
      </c>
      <c r="T26" s="7">
        <f t="shared" si="8"/>
        <v>23366.701405525208</v>
      </c>
      <c r="U26" s="7">
        <f t="shared" si="4"/>
        <v>27649.677780151367</v>
      </c>
      <c r="V26" s="7">
        <f t="shared" si="4"/>
        <v>31932.654154777527</v>
      </c>
      <c r="W26" s="7">
        <f t="shared" si="4"/>
        <v>36215.630529403687</v>
      </c>
      <c r="X26" s="7">
        <f t="shared" si="4"/>
        <v>40498.606904029846</v>
      </c>
      <c r="Y26" s="7">
        <f t="shared" si="4"/>
        <v>44781.583278656006</v>
      </c>
      <c r="Z26" s="7">
        <f t="shared" si="4"/>
        <v>49064.559653282166</v>
      </c>
      <c r="AA26" s="7">
        <f t="shared" si="4"/>
        <v>53347.536027908325</v>
      </c>
      <c r="AB26" s="7">
        <f t="shared" si="4"/>
        <v>57630.512402534485</v>
      </c>
      <c r="AC26" s="209">
        <f t="shared" si="9"/>
        <v>61913.488777160645</v>
      </c>
      <c r="AD26" s="7">
        <f t="shared" si="10"/>
        <v>63543.623803901675</v>
      </c>
      <c r="AE26" s="7">
        <f t="shared" si="10"/>
        <v>65173.758830642699</v>
      </c>
      <c r="AF26" s="7">
        <f t="shared" si="10"/>
        <v>66803.893857383722</v>
      </c>
      <c r="AG26" s="7">
        <f t="shared" si="10"/>
        <v>68434.028884124753</v>
      </c>
      <c r="AH26" s="7">
        <f t="shared" si="10"/>
        <v>70064.163910865784</v>
      </c>
      <c r="AI26" s="7">
        <f t="shared" si="10"/>
        <v>71694.298937606814</v>
      </c>
      <c r="AJ26" s="7">
        <f t="shared" si="10"/>
        <v>73324.433964347845</v>
      </c>
      <c r="AK26" s="7">
        <f t="shared" si="10"/>
        <v>74954.568991088861</v>
      </c>
      <c r="AL26" s="7">
        <f t="shared" si="10"/>
        <v>76584.704017829892</v>
      </c>
      <c r="AM26" s="209">
        <f t="shared" si="11"/>
        <v>78214.839044570923</v>
      </c>
    </row>
    <row r="27" spans="1:39" s="12" customFormat="1" x14ac:dyDescent="0.25">
      <c r="A27" s="181" t="s">
        <v>59</v>
      </c>
      <c r="B27" s="209">
        <f t="shared" si="6"/>
        <v>396.75399999999996</v>
      </c>
      <c r="C27" s="7">
        <f t="shared" si="12"/>
        <v>519.59949901453649</v>
      </c>
      <c r="D27" s="7">
        <f t="shared" si="13"/>
        <v>642.44499802907308</v>
      </c>
      <c r="E27" s="7">
        <f t="shared" si="13"/>
        <v>765.29049704360955</v>
      </c>
      <c r="F27" s="7">
        <f t="shared" si="13"/>
        <v>888.13599605814613</v>
      </c>
      <c r="G27" s="7">
        <f t="shared" si="13"/>
        <v>1010.9814950726827</v>
      </c>
      <c r="H27" s="7">
        <f t="shared" si="13"/>
        <v>1133.8269940872192</v>
      </c>
      <c r="I27" s="7">
        <f t="shared" si="13"/>
        <v>1256.6724931017557</v>
      </c>
      <c r="J27" s="7">
        <f t="shared" si="13"/>
        <v>1379.5179921162924</v>
      </c>
      <c r="K27" s="7">
        <f t="shared" si="13"/>
        <v>1502.3634911308288</v>
      </c>
      <c r="L27" s="7">
        <f t="shared" si="13"/>
        <v>1625.2089901453653</v>
      </c>
      <c r="M27" s="7">
        <f t="shared" si="13"/>
        <v>1748.0544891599018</v>
      </c>
      <c r="N27" s="209">
        <f t="shared" si="2"/>
        <v>1870.8999881744385</v>
      </c>
      <c r="O27" s="7">
        <f t="shared" si="14"/>
        <v>1862.5256479263305</v>
      </c>
      <c r="P27" s="7">
        <f t="shared" si="3"/>
        <v>1854.1513076782226</v>
      </c>
      <c r="Q27" s="7">
        <f t="shared" si="3"/>
        <v>1845.7769674301148</v>
      </c>
      <c r="R27" s="7">
        <f t="shared" si="3"/>
        <v>1837.4026271820069</v>
      </c>
      <c r="S27" s="209">
        <f t="shared" si="7"/>
        <v>1829.0282869338989</v>
      </c>
      <c r="T27" s="7">
        <f t="shared" si="8"/>
        <v>1827.228286933899</v>
      </c>
      <c r="U27" s="7">
        <f t="shared" si="4"/>
        <v>1825.428286933899</v>
      </c>
      <c r="V27" s="7">
        <f t="shared" si="4"/>
        <v>1823.6282869338988</v>
      </c>
      <c r="W27" s="7">
        <f t="shared" si="4"/>
        <v>1821.8282869338989</v>
      </c>
      <c r="X27" s="7">
        <f t="shared" si="4"/>
        <v>1820.0282869338989</v>
      </c>
      <c r="Y27" s="7">
        <f t="shared" si="4"/>
        <v>1818.228286933899</v>
      </c>
      <c r="Z27" s="7">
        <f t="shared" si="4"/>
        <v>1816.428286933899</v>
      </c>
      <c r="AA27" s="7">
        <f t="shared" si="4"/>
        <v>1814.6282869338988</v>
      </c>
      <c r="AB27" s="7">
        <f t="shared" si="4"/>
        <v>1812.8282869338989</v>
      </c>
      <c r="AC27" s="209">
        <f t="shared" si="9"/>
        <v>1811.0282869338989</v>
      </c>
      <c r="AD27" s="7">
        <f t="shared" si="10"/>
        <v>1629.925458240509</v>
      </c>
      <c r="AE27" s="7">
        <f t="shared" si="10"/>
        <v>1448.822629547119</v>
      </c>
      <c r="AF27" s="7">
        <f t="shared" si="10"/>
        <v>1267.7198008537293</v>
      </c>
      <c r="AG27" s="7">
        <f t="shared" si="10"/>
        <v>1086.6169721603394</v>
      </c>
      <c r="AH27" s="7">
        <f t="shared" si="10"/>
        <v>905.51414346694946</v>
      </c>
      <c r="AI27" s="7">
        <f t="shared" si="10"/>
        <v>724.41131477355975</v>
      </c>
      <c r="AJ27" s="7">
        <f t="shared" si="10"/>
        <v>543.30848608016981</v>
      </c>
      <c r="AK27" s="7">
        <f t="shared" si="10"/>
        <v>362.20565738677988</v>
      </c>
      <c r="AL27" s="7">
        <f t="shared" si="10"/>
        <v>181.10282869338994</v>
      </c>
      <c r="AM27" s="209">
        <f t="shared" si="11"/>
        <v>0</v>
      </c>
    </row>
    <row r="28" spans="1:39" s="12" customFormat="1" x14ac:dyDescent="0.25">
      <c r="A28" s="181" t="s">
        <v>60</v>
      </c>
      <c r="B28" s="209">
        <f t="shared" si="6"/>
        <v>641.62299999999993</v>
      </c>
      <c r="C28" s="7">
        <f t="shared" si="12"/>
        <v>640.9544166984557</v>
      </c>
      <c r="D28" s="7">
        <f t="shared" si="13"/>
        <v>640.28583339691158</v>
      </c>
      <c r="E28" s="7">
        <f t="shared" si="13"/>
        <v>639.61725009536735</v>
      </c>
      <c r="F28" s="7">
        <f t="shared" si="13"/>
        <v>638.94866679382324</v>
      </c>
      <c r="G28" s="7">
        <f t="shared" si="13"/>
        <v>638.280083492279</v>
      </c>
      <c r="H28" s="7">
        <f t="shared" si="13"/>
        <v>637.61150019073489</v>
      </c>
      <c r="I28" s="7">
        <f t="shared" si="13"/>
        <v>636.94291688919066</v>
      </c>
      <c r="J28" s="7">
        <f t="shared" si="13"/>
        <v>636.27433358764642</v>
      </c>
      <c r="K28" s="7">
        <f t="shared" si="13"/>
        <v>635.60575028610231</v>
      </c>
      <c r="L28" s="7">
        <f t="shared" si="13"/>
        <v>634.93716698455808</v>
      </c>
      <c r="M28" s="7">
        <f t="shared" si="13"/>
        <v>634.26858368301396</v>
      </c>
      <c r="N28" s="209">
        <f t="shared" si="2"/>
        <v>633.60000038146973</v>
      </c>
      <c r="O28" s="7">
        <f t="shared" si="14"/>
        <v>593.62668380737307</v>
      </c>
      <c r="P28" s="7">
        <f t="shared" si="3"/>
        <v>553.65336723327641</v>
      </c>
      <c r="Q28" s="7">
        <f t="shared" si="3"/>
        <v>513.68005065917964</v>
      </c>
      <c r="R28" s="7">
        <f t="shared" si="3"/>
        <v>473.70673408508299</v>
      </c>
      <c r="S28" s="209">
        <f t="shared" si="7"/>
        <v>433.73341751098633</v>
      </c>
      <c r="T28" s="7">
        <f t="shared" si="8"/>
        <v>409.63341751098631</v>
      </c>
      <c r="U28" s="7">
        <f t="shared" si="4"/>
        <v>385.53341751098634</v>
      </c>
      <c r="V28" s="7">
        <f t="shared" si="4"/>
        <v>361.43341751098632</v>
      </c>
      <c r="W28" s="7">
        <f t="shared" si="4"/>
        <v>337.33341751098635</v>
      </c>
      <c r="X28" s="7">
        <f t="shared" si="4"/>
        <v>313.23341751098633</v>
      </c>
      <c r="Y28" s="7">
        <f t="shared" si="4"/>
        <v>289.13341751098631</v>
      </c>
      <c r="Z28" s="7">
        <f t="shared" si="4"/>
        <v>265.03341751098628</v>
      </c>
      <c r="AA28" s="7">
        <f t="shared" si="4"/>
        <v>240.93341751098632</v>
      </c>
      <c r="AB28" s="7">
        <f t="shared" si="4"/>
        <v>216.83341751098632</v>
      </c>
      <c r="AC28" s="209">
        <f t="shared" si="9"/>
        <v>192.73341751098633</v>
      </c>
      <c r="AD28" s="7">
        <f t="shared" si="10"/>
        <v>179.45620602183044</v>
      </c>
      <c r="AE28" s="7">
        <f t="shared" si="10"/>
        <v>166.17899453267455</v>
      </c>
      <c r="AF28" s="7">
        <f t="shared" si="10"/>
        <v>152.90178304351866</v>
      </c>
      <c r="AG28" s="7">
        <f t="shared" si="10"/>
        <v>139.62457155436277</v>
      </c>
      <c r="AH28" s="7">
        <f t="shared" si="10"/>
        <v>126.34736006520689</v>
      </c>
      <c r="AI28" s="7">
        <f t="shared" si="10"/>
        <v>113.070148576051</v>
      </c>
      <c r="AJ28" s="7">
        <f t="shared" si="10"/>
        <v>99.792937086895108</v>
      </c>
      <c r="AK28" s="7">
        <f t="shared" si="10"/>
        <v>86.51572559773922</v>
      </c>
      <c r="AL28" s="7">
        <f t="shared" si="10"/>
        <v>73.238514108583331</v>
      </c>
      <c r="AM28" s="209">
        <f t="shared" si="11"/>
        <v>59.961302619427443</v>
      </c>
    </row>
    <row r="29" spans="1:39" s="12" customFormat="1" x14ac:dyDescent="0.25">
      <c r="A29" s="181" t="s">
        <v>140</v>
      </c>
      <c r="B29" s="209">
        <f t="shared" si="6"/>
        <v>6.9180000000000001</v>
      </c>
      <c r="C29" s="7">
        <f t="shared" si="12"/>
        <v>33.458166793823246</v>
      </c>
      <c r="D29" s="7">
        <f t="shared" si="13"/>
        <v>59.998333587646485</v>
      </c>
      <c r="E29" s="7">
        <f t="shared" si="13"/>
        <v>86.538500381469731</v>
      </c>
      <c r="F29" s="7">
        <f t="shared" si="13"/>
        <v>113.07866717529298</v>
      </c>
      <c r="G29" s="7">
        <f t="shared" si="13"/>
        <v>139.61883396911622</v>
      </c>
      <c r="H29" s="7">
        <f t="shared" si="13"/>
        <v>166.15900076293946</v>
      </c>
      <c r="I29" s="7">
        <f t="shared" si="13"/>
        <v>192.69916755676272</v>
      </c>
      <c r="J29" s="7">
        <f t="shared" si="13"/>
        <v>219.23933435058595</v>
      </c>
      <c r="K29" s="7">
        <f t="shared" si="13"/>
        <v>245.77950114440918</v>
      </c>
      <c r="L29" s="7">
        <f t="shared" si="13"/>
        <v>272.31966793823244</v>
      </c>
      <c r="M29" s="7">
        <f t="shared" si="13"/>
        <v>298.85983473205567</v>
      </c>
      <c r="N29" s="209">
        <f t="shared" si="2"/>
        <v>325.40000152587891</v>
      </c>
      <c r="O29" s="7">
        <f t="shared" si="14"/>
        <v>325.40000152587891</v>
      </c>
      <c r="P29" s="7">
        <f t="shared" si="3"/>
        <v>325.40000152587891</v>
      </c>
      <c r="Q29" s="7">
        <f t="shared" si="3"/>
        <v>325.40000152587891</v>
      </c>
      <c r="R29" s="7">
        <f t="shared" si="3"/>
        <v>325.40000152587891</v>
      </c>
      <c r="S29" s="209">
        <f t="shared" si="7"/>
        <v>325.40000152587891</v>
      </c>
      <c r="T29" s="7">
        <f t="shared" si="8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9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11"/>
        <v>115.40000152587891</v>
      </c>
    </row>
    <row r="30" spans="1:39" s="12" customFormat="1" x14ac:dyDescent="0.25">
      <c r="A30" s="181" t="s">
        <v>141</v>
      </c>
      <c r="B30" s="209">
        <f t="shared" si="6"/>
        <v>1400</v>
      </c>
      <c r="C30" s="7">
        <f t="shared" si="12"/>
        <v>1417.3333333333333</v>
      </c>
      <c r="D30" s="7">
        <f t="shared" si="13"/>
        <v>1434.6666666666667</v>
      </c>
      <c r="E30" s="7">
        <f t="shared" si="13"/>
        <v>1452</v>
      </c>
      <c r="F30" s="7">
        <f t="shared" si="13"/>
        <v>1469.3333333333333</v>
      </c>
      <c r="G30" s="7">
        <f t="shared" si="13"/>
        <v>1486.6666666666667</v>
      </c>
      <c r="H30" s="7">
        <f t="shared" si="13"/>
        <v>1504</v>
      </c>
      <c r="I30" s="7">
        <f t="shared" si="13"/>
        <v>1521.3333333333333</v>
      </c>
      <c r="J30" s="7">
        <f t="shared" si="13"/>
        <v>1538.6666666666667</v>
      </c>
      <c r="K30" s="7">
        <f t="shared" si="13"/>
        <v>1556</v>
      </c>
      <c r="L30" s="7">
        <f t="shared" si="13"/>
        <v>1573.3333333333333</v>
      </c>
      <c r="M30" s="7">
        <f t="shared" si="13"/>
        <v>1590.6666666666667</v>
      </c>
      <c r="N30" s="209">
        <f t="shared" si="2"/>
        <v>1608</v>
      </c>
      <c r="O30" s="7">
        <f t="shared" si="14"/>
        <v>1608</v>
      </c>
      <c r="P30" s="7">
        <f t="shared" si="3"/>
        <v>1608</v>
      </c>
      <c r="Q30" s="7">
        <f t="shared" si="3"/>
        <v>1608</v>
      </c>
      <c r="R30" s="7">
        <f t="shared" si="3"/>
        <v>1608</v>
      </c>
      <c r="S30" s="209">
        <f t="shared" si="7"/>
        <v>1608</v>
      </c>
      <c r="T30" s="7">
        <f t="shared" si="8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9"/>
        <v>1608</v>
      </c>
      <c r="AD30" s="7">
        <f t="shared" si="10"/>
        <v>1608</v>
      </c>
      <c r="AE30" s="7">
        <f t="shared" si="10"/>
        <v>1608</v>
      </c>
      <c r="AF30" s="7">
        <f t="shared" si="10"/>
        <v>1608</v>
      </c>
      <c r="AG30" s="7">
        <f t="shared" si="10"/>
        <v>1608</v>
      </c>
      <c r="AH30" s="7">
        <f t="shared" si="10"/>
        <v>1608</v>
      </c>
      <c r="AI30" s="7">
        <f t="shared" si="10"/>
        <v>1608</v>
      </c>
      <c r="AJ30" s="7">
        <f t="shared" si="10"/>
        <v>1608</v>
      </c>
      <c r="AK30" s="7">
        <f t="shared" si="10"/>
        <v>1608</v>
      </c>
      <c r="AL30" s="7">
        <f t="shared" si="10"/>
        <v>1608</v>
      </c>
      <c r="AM30" s="209">
        <f t="shared" si="11"/>
        <v>1608</v>
      </c>
    </row>
    <row r="31" spans="1:39" s="12" customFormat="1" x14ac:dyDescent="0.25">
      <c r="A31" s="181" t="s">
        <v>142</v>
      </c>
      <c r="B31" s="209">
        <f t="shared" si="6"/>
        <v>5958.3600000000006</v>
      </c>
      <c r="C31" s="7">
        <f t="shared" si="12"/>
        <v>5974.4741663106288</v>
      </c>
      <c r="D31" s="7">
        <f t="shared" si="13"/>
        <v>5990.588332621257</v>
      </c>
      <c r="E31" s="7">
        <f t="shared" si="13"/>
        <v>6006.7024989318852</v>
      </c>
      <c r="F31" s="7">
        <f t="shared" si="13"/>
        <v>6022.8166652425134</v>
      </c>
      <c r="G31" s="7">
        <f t="shared" si="13"/>
        <v>6038.9308315531416</v>
      </c>
      <c r="H31" s="7">
        <f t="shared" si="13"/>
        <v>6055.0449978637698</v>
      </c>
      <c r="I31" s="7">
        <f t="shared" si="13"/>
        <v>6071.159164174398</v>
      </c>
      <c r="J31" s="7">
        <f t="shared" si="13"/>
        <v>6087.2733304850262</v>
      </c>
      <c r="K31" s="7">
        <f t="shared" si="13"/>
        <v>6103.3874967956544</v>
      </c>
      <c r="L31" s="7">
        <f t="shared" si="13"/>
        <v>6119.5016631062826</v>
      </c>
      <c r="M31" s="7">
        <f t="shared" si="13"/>
        <v>6135.6158294169109</v>
      </c>
      <c r="N31" s="209">
        <f t="shared" si="2"/>
        <v>6151.7299957275391</v>
      </c>
      <c r="O31" s="7">
        <f t="shared" si="14"/>
        <v>5871.7299957275391</v>
      </c>
      <c r="P31" s="7">
        <f t="shared" si="3"/>
        <v>5591.7299957275391</v>
      </c>
      <c r="Q31" s="7">
        <f t="shared" si="3"/>
        <v>5311.7299957275391</v>
      </c>
      <c r="R31" s="7">
        <f t="shared" si="3"/>
        <v>5031.7299957275391</v>
      </c>
      <c r="S31" s="209">
        <f t="shared" si="7"/>
        <v>4751.7299957275391</v>
      </c>
      <c r="T31" s="7">
        <f t="shared" si="8"/>
        <v>4625.2299957275391</v>
      </c>
      <c r="U31" s="7">
        <f t="shared" si="4"/>
        <v>4498.7299957275391</v>
      </c>
      <c r="V31" s="7">
        <f t="shared" si="4"/>
        <v>4372.2299957275391</v>
      </c>
      <c r="W31" s="7">
        <f t="shared" si="4"/>
        <v>4245.7299957275391</v>
      </c>
      <c r="X31" s="7">
        <f t="shared" si="4"/>
        <v>4119.2299957275391</v>
      </c>
      <c r="Y31" s="7">
        <f t="shared" si="4"/>
        <v>3992.7299957275391</v>
      </c>
      <c r="Z31" s="7">
        <f t="shared" si="4"/>
        <v>3866.2299957275391</v>
      </c>
      <c r="AA31" s="7">
        <f t="shared" si="4"/>
        <v>3739.7299957275391</v>
      </c>
      <c r="AB31" s="7">
        <f t="shared" si="4"/>
        <v>3613.2299957275391</v>
      </c>
      <c r="AC31" s="209">
        <f t="shared" si="9"/>
        <v>3486.7299957275391</v>
      </c>
      <c r="AD31" s="7">
        <f t="shared" si="10"/>
        <v>3150.9299957275389</v>
      </c>
      <c r="AE31" s="7">
        <f t="shared" si="10"/>
        <v>2815.1299957275392</v>
      </c>
      <c r="AF31" s="7">
        <f t="shared" si="10"/>
        <v>2479.329995727539</v>
      </c>
      <c r="AG31" s="7">
        <f t="shared" si="10"/>
        <v>2143.5299957275392</v>
      </c>
      <c r="AH31" s="7">
        <f t="shared" si="10"/>
        <v>1807.7299957275391</v>
      </c>
      <c r="AI31" s="7">
        <f t="shared" si="10"/>
        <v>1471.9299957275389</v>
      </c>
      <c r="AJ31" s="7">
        <f t="shared" si="10"/>
        <v>1136.1299957275392</v>
      </c>
      <c r="AK31" s="7">
        <f t="shared" si="10"/>
        <v>800.32999572753897</v>
      </c>
      <c r="AL31" s="7">
        <f t="shared" si="10"/>
        <v>464.52999572753879</v>
      </c>
      <c r="AM31" s="209">
        <f t="shared" si="11"/>
        <v>128.72999572753906</v>
      </c>
    </row>
    <row r="32" spans="1:39" s="12" customFormat="1" x14ac:dyDescent="0.25">
      <c r="A32" s="181" t="s">
        <v>143</v>
      </c>
      <c r="B32" s="209">
        <f t="shared" si="6"/>
        <v>27613.996999999999</v>
      </c>
      <c r="C32" s="7">
        <f t="shared" si="12"/>
        <v>28667.773524522145</v>
      </c>
      <c r="D32" s="7">
        <f t="shared" si="13"/>
        <v>29721.55004904429</v>
      </c>
      <c r="E32" s="7">
        <f t="shared" si="13"/>
        <v>30775.326573566435</v>
      </c>
      <c r="F32" s="7">
        <f t="shared" si="13"/>
        <v>31829.103098088581</v>
      </c>
      <c r="G32" s="7">
        <f t="shared" si="13"/>
        <v>32882.87962261073</v>
      </c>
      <c r="H32" s="7">
        <f t="shared" si="13"/>
        <v>33936.656147132875</v>
      </c>
      <c r="I32" s="7">
        <f t="shared" si="13"/>
        <v>34990.43267165502</v>
      </c>
      <c r="J32" s="7">
        <f t="shared" si="13"/>
        <v>36044.209196177166</v>
      </c>
      <c r="K32" s="7">
        <f t="shared" si="13"/>
        <v>37097.985720699311</v>
      </c>
      <c r="L32" s="7">
        <f t="shared" si="13"/>
        <v>38151.762245221456</v>
      </c>
      <c r="M32" s="7">
        <f t="shared" si="13"/>
        <v>39205.538769743602</v>
      </c>
      <c r="N32" s="209">
        <f t="shared" si="2"/>
        <v>40259.315294265747</v>
      </c>
      <c r="O32" s="7">
        <f t="shared" si="14"/>
        <v>43521.950134658815</v>
      </c>
      <c r="P32" s="7">
        <f t="shared" si="3"/>
        <v>46784.584975051883</v>
      </c>
      <c r="Q32" s="7">
        <f t="shared" si="3"/>
        <v>50047.219815444943</v>
      </c>
      <c r="R32" s="7">
        <f t="shared" si="3"/>
        <v>53309.854655838011</v>
      </c>
      <c r="S32" s="209">
        <f t="shared" si="7"/>
        <v>56572.489496231079</v>
      </c>
      <c r="T32" s="7">
        <f t="shared" si="8"/>
        <v>55945.94251086712</v>
      </c>
      <c r="U32" s="7">
        <f t="shared" si="4"/>
        <v>55319.395525503161</v>
      </c>
      <c r="V32" s="7">
        <f t="shared" si="4"/>
        <v>54692.848540139195</v>
      </c>
      <c r="W32" s="7">
        <f t="shared" si="4"/>
        <v>54066.301554775237</v>
      </c>
      <c r="X32" s="7">
        <f t="shared" si="4"/>
        <v>53439.754569411278</v>
      </c>
      <c r="Y32" s="7">
        <f t="shared" si="4"/>
        <v>52813.207584047319</v>
      </c>
      <c r="Z32" s="7">
        <f t="shared" si="4"/>
        <v>52186.66059868336</v>
      </c>
      <c r="AA32" s="7">
        <f t="shared" si="4"/>
        <v>51560.113613319394</v>
      </c>
      <c r="AB32" s="7">
        <f t="shared" si="4"/>
        <v>50933.566627955435</v>
      </c>
      <c r="AC32" s="209">
        <f t="shared" si="9"/>
        <v>50307.019642591476</v>
      </c>
      <c r="AD32" s="7">
        <f t="shared" si="10"/>
        <v>51551.699506759644</v>
      </c>
      <c r="AE32" s="7">
        <f t="shared" si="10"/>
        <v>52796.379370927811</v>
      </c>
      <c r="AF32" s="7">
        <f t="shared" si="10"/>
        <v>54041.059235095978</v>
      </c>
      <c r="AG32" s="7">
        <f t="shared" si="10"/>
        <v>55285.739099264145</v>
      </c>
      <c r="AH32" s="7">
        <f t="shared" si="10"/>
        <v>56530.418963432312</v>
      </c>
      <c r="AI32" s="7">
        <f t="shared" si="10"/>
        <v>57775.098827600479</v>
      </c>
      <c r="AJ32" s="7">
        <f t="shared" si="10"/>
        <v>59019.778691768646</v>
      </c>
      <c r="AK32" s="7">
        <f t="shared" si="10"/>
        <v>60264.458555936813</v>
      </c>
      <c r="AL32" s="7">
        <f t="shared" si="10"/>
        <v>61509.13842010498</v>
      </c>
      <c r="AM32" s="209">
        <f t="shared" si="11"/>
        <v>62753.818284273148</v>
      </c>
    </row>
    <row r="33" spans="1:39" s="12" customFormat="1" x14ac:dyDescent="0.25">
      <c r="A33" s="181" t="s">
        <v>65</v>
      </c>
      <c r="B33" s="209">
        <f t="shared" si="6"/>
        <v>1120.2669999999996</v>
      </c>
      <c r="C33" s="7">
        <f t="shared" si="12"/>
        <v>1181.6614166666664</v>
      </c>
      <c r="D33" s="7">
        <f t="shared" si="13"/>
        <v>1243.0558333333329</v>
      </c>
      <c r="E33" s="7">
        <f t="shared" si="13"/>
        <v>1304.4502499999996</v>
      </c>
      <c r="F33" s="7">
        <f t="shared" si="13"/>
        <v>1365.8446666666664</v>
      </c>
      <c r="G33" s="7">
        <f t="shared" si="13"/>
        <v>1427.2390833333332</v>
      </c>
      <c r="H33" s="7">
        <f t="shared" si="13"/>
        <v>1488.6334999999999</v>
      </c>
      <c r="I33" s="7">
        <f t="shared" si="13"/>
        <v>1550.0279166666664</v>
      </c>
      <c r="J33" s="7">
        <f t="shared" si="13"/>
        <v>1611.4223333333332</v>
      </c>
      <c r="K33" s="7">
        <f t="shared" si="13"/>
        <v>1672.81675</v>
      </c>
      <c r="L33" s="7">
        <f t="shared" si="13"/>
        <v>1734.2111666666665</v>
      </c>
      <c r="M33" s="7">
        <f t="shared" si="13"/>
        <v>1795.6055833333332</v>
      </c>
      <c r="N33" s="209">
        <f t="shared" si="2"/>
        <v>1857</v>
      </c>
      <c r="O33" s="7">
        <f t="shared" si="14"/>
        <v>1501.3575443267823</v>
      </c>
      <c r="P33" s="7">
        <f t="shared" si="3"/>
        <v>1145.7150886535644</v>
      </c>
      <c r="Q33" s="7">
        <f t="shared" si="3"/>
        <v>790.0726329803465</v>
      </c>
      <c r="R33" s="7">
        <f t="shared" si="3"/>
        <v>434.43017730712882</v>
      </c>
      <c r="S33" s="209">
        <f t="shared" si="7"/>
        <v>78.787721633911133</v>
      </c>
      <c r="T33" s="7">
        <f t="shared" si="8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9"/>
        <v>127.34492492675781</v>
      </c>
      <c r="AD33" s="7">
        <f t="shared" si="10"/>
        <v>129.05385437011719</v>
      </c>
      <c r="AE33" s="7">
        <f t="shared" si="10"/>
        <v>130.76278381347657</v>
      </c>
      <c r="AF33" s="7">
        <f t="shared" si="10"/>
        <v>132.47171325683593</v>
      </c>
      <c r="AG33" s="7">
        <f t="shared" si="10"/>
        <v>134.18064270019531</v>
      </c>
      <c r="AH33" s="7">
        <f t="shared" si="10"/>
        <v>135.88957214355469</v>
      </c>
      <c r="AI33" s="7">
        <f t="shared" si="10"/>
        <v>137.59850158691407</v>
      </c>
      <c r="AJ33" s="7">
        <f t="shared" si="10"/>
        <v>139.30743103027345</v>
      </c>
      <c r="AK33" s="7">
        <f t="shared" si="10"/>
        <v>141.0163604736328</v>
      </c>
      <c r="AL33" s="7">
        <f t="shared" si="10"/>
        <v>142.72528991699218</v>
      </c>
      <c r="AM33" s="209">
        <f t="shared" si="11"/>
        <v>144.43421936035156</v>
      </c>
    </row>
    <row r="34" spans="1:39" s="12" customFormat="1" x14ac:dyDescent="0.25">
      <c r="A34" s="181" t="s">
        <v>144</v>
      </c>
      <c r="B34" s="209">
        <f t="shared" si="6"/>
        <v>13068.87</v>
      </c>
      <c r="C34" s="7">
        <f t="shared" si="12"/>
        <v>11990.840833331744</v>
      </c>
      <c r="D34" s="7">
        <f t="shared" si="13"/>
        <v>10912.811666663489</v>
      </c>
      <c r="E34" s="7">
        <f t="shared" si="13"/>
        <v>9834.7824999952318</v>
      </c>
      <c r="F34" s="7">
        <f t="shared" si="13"/>
        <v>8756.7533333269748</v>
      </c>
      <c r="G34" s="7">
        <f t="shared" si="13"/>
        <v>7678.7241666587197</v>
      </c>
      <c r="H34" s="7">
        <f t="shared" si="13"/>
        <v>6600.6949999904627</v>
      </c>
      <c r="I34" s="7">
        <f t="shared" si="13"/>
        <v>5522.6658333222067</v>
      </c>
      <c r="J34" s="7">
        <f t="shared" si="13"/>
        <v>4444.6366666539507</v>
      </c>
      <c r="K34" s="7">
        <f t="shared" si="13"/>
        <v>3366.6074999856937</v>
      </c>
      <c r="L34" s="7">
        <f t="shared" si="13"/>
        <v>2288.5783333174386</v>
      </c>
      <c r="M34" s="7">
        <f t="shared" si="13"/>
        <v>1210.5491666491816</v>
      </c>
      <c r="N34" s="209">
        <f t="shared" si="2"/>
        <v>132.51999998092651</v>
      </c>
      <c r="O34" s="7">
        <f t="shared" si="14"/>
        <v>125.91999998092652</v>
      </c>
      <c r="P34" s="7">
        <f t="shared" si="3"/>
        <v>119.31999998092651</v>
      </c>
      <c r="Q34" s="7">
        <f t="shared" si="3"/>
        <v>112.71999998092652</v>
      </c>
      <c r="R34" s="7">
        <f t="shared" si="3"/>
        <v>106.11999998092651</v>
      </c>
      <c r="S34" s="209">
        <f t="shared" si="7"/>
        <v>99.519999980926514</v>
      </c>
      <c r="T34" s="7">
        <f t="shared" si="8"/>
        <v>92.219999980926517</v>
      </c>
      <c r="U34" s="7">
        <f t="shared" si="4"/>
        <v>84.919999980926519</v>
      </c>
      <c r="V34" s="7">
        <f t="shared" si="4"/>
        <v>77.619999980926508</v>
      </c>
      <c r="W34" s="7">
        <f t="shared" si="4"/>
        <v>70.319999980926511</v>
      </c>
      <c r="X34" s="7">
        <f t="shared" si="4"/>
        <v>63.019999980926514</v>
      </c>
      <c r="Y34" s="7">
        <f t="shared" si="4"/>
        <v>55.719999980926517</v>
      </c>
      <c r="Z34" s="7">
        <f t="shared" si="4"/>
        <v>48.419999980926512</v>
      </c>
      <c r="AA34" s="7">
        <f t="shared" si="4"/>
        <v>41.119999980926515</v>
      </c>
      <c r="AB34" s="7">
        <f t="shared" si="4"/>
        <v>33.819999980926511</v>
      </c>
      <c r="AC34" s="209">
        <f t="shared" si="9"/>
        <v>26.519999980926514</v>
      </c>
      <c r="AD34" s="7">
        <f t="shared" si="10"/>
        <v>23.867999982833862</v>
      </c>
      <c r="AE34" s="7">
        <f t="shared" si="10"/>
        <v>21.21599998474121</v>
      </c>
      <c r="AF34" s="7">
        <f t="shared" si="10"/>
        <v>18.563999986648561</v>
      </c>
      <c r="AG34" s="7">
        <f t="shared" si="10"/>
        <v>15.911999988555909</v>
      </c>
      <c r="AH34" s="7">
        <f t="shared" si="10"/>
        <v>13.259999990463257</v>
      </c>
      <c r="AI34" s="7">
        <f t="shared" si="10"/>
        <v>10.607999992370607</v>
      </c>
      <c r="AJ34" s="7">
        <f t="shared" si="10"/>
        <v>7.9559999942779562</v>
      </c>
      <c r="AK34" s="7">
        <f t="shared" si="10"/>
        <v>5.3039999961853042</v>
      </c>
      <c r="AL34" s="7">
        <f t="shared" si="10"/>
        <v>2.6519999980926521</v>
      </c>
      <c r="AM34" s="209">
        <f t="shared" si="11"/>
        <v>0</v>
      </c>
    </row>
    <row r="35" spans="1:39" s="12" customFormat="1" x14ac:dyDescent="0.25">
      <c r="A35" s="181" t="s">
        <v>102</v>
      </c>
      <c r="B35" s="217">
        <f>SUM(B23:B34)</f>
        <v>64396.796999999999</v>
      </c>
      <c r="C35" s="216">
        <f t="shared" ref="C35" si="15">SUM(C23:C34)</f>
        <v>66901.4582304988</v>
      </c>
      <c r="D35" s="216">
        <f t="shared" ref="D35" si="16">SUM(D23:D34)</f>
        <v>69406.119460997579</v>
      </c>
      <c r="E35" s="216">
        <f t="shared" ref="E35" si="17">SUM(E23:E34)</f>
        <v>71910.780691496373</v>
      </c>
      <c r="F35" s="216">
        <f t="shared" ref="F35" si="18">SUM(F23:F34)</f>
        <v>74415.441921995167</v>
      </c>
      <c r="G35" s="216">
        <f t="shared" ref="G35" si="19">SUM(G23:G34)</f>
        <v>76920.103152493975</v>
      </c>
      <c r="H35" s="216">
        <f t="shared" ref="H35" si="20">SUM(H23:H34)</f>
        <v>79424.76438299274</v>
      </c>
      <c r="I35" s="216">
        <f t="shared" ref="I35" si="21">SUM(I23:I34)</f>
        <v>81929.425613491549</v>
      </c>
      <c r="J35" s="216">
        <f t="shared" ref="J35" si="22">SUM(J23:J34)</f>
        <v>84434.086843990313</v>
      </c>
      <c r="K35" s="216">
        <f t="shared" ref="K35" si="23">SUM(K23:K34)</f>
        <v>86938.748074489093</v>
      </c>
      <c r="L35" s="216">
        <f t="shared" ref="L35" si="24">SUM(L23:L34)</f>
        <v>89443.409304987901</v>
      </c>
      <c r="M35" s="216">
        <f t="shared" ref="M35" si="25">SUM(M23:M34)</f>
        <v>91948.07053548671</v>
      </c>
      <c r="N35" s="217">
        <f>SUM(N23:N34)</f>
        <v>94452.731765985489</v>
      </c>
      <c r="O35" s="216">
        <f t="shared" ref="O35" si="26">SUM(O23:O34)</f>
        <v>99369.643454647055</v>
      </c>
      <c r="P35" s="216">
        <f t="shared" ref="P35" si="27">SUM(P23:P34)</f>
        <v>104286.55514330865</v>
      </c>
      <c r="Q35" s="216">
        <f t="shared" ref="Q35" si="28">SUM(Q23:Q34)</f>
        <v>109203.4668319702</v>
      </c>
      <c r="R35" s="216">
        <f t="shared" ref="R35" si="29">SUM(R23:R34)</f>
        <v>114120.3785206318</v>
      </c>
      <c r="S35" s="217">
        <f t="shared" ref="S35" si="30">SUM(S23:S34)</f>
        <v>119037.29020929337</v>
      </c>
      <c r="T35" s="216">
        <f t="shared" ref="T35" si="31">SUM(T23:T34)</f>
        <v>123848.99312665462</v>
      </c>
      <c r="U35" s="216">
        <f t="shared" ref="U35" si="32">SUM(U23:U34)</f>
        <v>128660.69604401589</v>
      </c>
      <c r="V35" s="216">
        <f t="shared" ref="V35" si="33">SUM(V23:V34)</f>
        <v>133472.39896137716</v>
      </c>
      <c r="W35" s="216">
        <f t="shared" ref="W35" si="34">SUM(W23:W34)</f>
        <v>138284.10187873841</v>
      </c>
      <c r="X35" s="216">
        <f t="shared" ref="X35" si="35">SUM(X23:X34)</f>
        <v>143095.80479609966</v>
      </c>
      <c r="Y35" s="216">
        <f t="shared" ref="Y35" si="36">SUM(Y23:Y34)</f>
        <v>147907.50771346092</v>
      </c>
      <c r="Z35" s="216">
        <f t="shared" ref="Z35" si="37">SUM(Z23:Z34)</f>
        <v>152719.21063082217</v>
      </c>
      <c r="AA35" s="216">
        <f t="shared" ref="AA35" si="38">SUM(AA23:AA34)</f>
        <v>157530.91354818345</v>
      </c>
      <c r="AB35" s="216">
        <f t="shared" ref="AB35" si="39">SUM(AB23:AB34)</f>
        <v>162342.61646554471</v>
      </c>
      <c r="AC35" s="219">
        <f t="shared" ref="AC35" si="40">SUM(AC23:AC34)</f>
        <v>167154.31938290596</v>
      </c>
      <c r="AD35" s="216">
        <f t="shared" ref="AD35" si="41">SUM(AD23:AD34)</f>
        <v>169969.81435378603</v>
      </c>
      <c r="AE35" s="216">
        <f t="shared" ref="AE35" si="42">SUM(AE23:AE34)</f>
        <v>172785.3093246661</v>
      </c>
      <c r="AF35" s="216">
        <f t="shared" ref="AF35" si="43">SUM(AF23:AF34)</f>
        <v>175600.8042955462</v>
      </c>
      <c r="AG35" s="216">
        <f t="shared" ref="AG35" si="44">SUM(AG23:AG34)</f>
        <v>178416.29926642627</v>
      </c>
      <c r="AH35" s="216">
        <f t="shared" ref="AH35" si="45">SUM(AH23:AH34)</f>
        <v>181231.79423730634</v>
      </c>
      <c r="AI35" s="216">
        <f t="shared" ref="AI35" si="46">SUM(AI23:AI34)</f>
        <v>184047.28920818641</v>
      </c>
      <c r="AJ35" s="216">
        <f t="shared" ref="AJ35" si="47">SUM(AJ23:AJ34)</f>
        <v>186862.78417906648</v>
      </c>
      <c r="AK35" s="216">
        <f t="shared" ref="AK35" si="48">SUM(AK23:AK34)</f>
        <v>189678.27914994658</v>
      </c>
      <c r="AL35" s="216">
        <f t="shared" ref="AL35" si="49">SUM(AL23:AL34)</f>
        <v>192493.77412082665</v>
      </c>
      <c r="AM35" s="219">
        <f t="shared" ref="AM35" si="50">SUM(AM23:AM34)</f>
        <v>195309.26909170672</v>
      </c>
    </row>
    <row r="36" spans="1:39" s="12" customFormat="1" x14ac:dyDescent="0.25"/>
    <row r="37" spans="1:39" s="12" customFormat="1" ht="18.75" x14ac:dyDescent="0.3">
      <c r="A37" s="211" t="s">
        <v>169</v>
      </c>
    </row>
    <row r="38" spans="1:39" s="12" customFormat="1" x14ac:dyDescent="0.25">
      <c r="A38" s="123"/>
    </row>
    <row r="39" spans="1:39" s="12" customFormat="1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" si="51">SUM(C40:C51)</f>
        <v>4403.2967614840109</v>
      </c>
      <c r="D52" s="216">
        <f t="shared" ref="D52" si="52">SUM(D40:D51)</f>
        <v>4490.5293042089725</v>
      </c>
      <c r="E52" s="216">
        <f t="shared" ref="E52" si="53">SUM(E40:E51)</f>
        <v>4577.7618469339286</v>
      </c>
      <c r="F52" s="216">
        <f t="shared" ref="F52" si="54">SUM(F40:F51)</f>
        <v>4664.9943896588866</v>
      </c>
      <c r="G52" s="216">
        <f t="shared" ref="G52" si="55">SUM(G40:G51)</f>
        <v>4752.2269323838509</v>
      </c>
      <c r="H52" s="216">
        <f t="shared" ref="H52" si="56">SUM(H40:H51)</f>
        <v>4839.4594751088007</v>
      </c>
      <c r="I52" s="216">
        <f t="shared" ref="I52" si="57">SUM(I40:I51)</f>
        <v>4926.6920178337632</v>
      </c>
      <c r="J52" s="216">
        <f t="shared" ref="J52" si="58">SUM(J40:J51)</f>
        <v>5013.9245605587203</v>
      </c>
      <c r="K52" s="216">
        <f t="shared" ref="K52" si="59">SUM(K40:K51)</f>
        <v>5101.1571032836773</v>
      </c>
      <c r="L52" s="216">
        <f t="shared" ref="L52" si="60">SUM(L40:L51)</f>
        <v>5188.3896460086398</v>
      </c>
      <c r="M52" s="216">
        <f t="shared" ref="M52" si="61">SUM(M40:M51)</f>
        <v>5275.6221887335942</v>
      </c>
      <c r="N52" s="216">
        <f t="shared" ref="N52" si="62">SUM(N40:N51)</f>
        <v>5362.8547314585558</v>
      </c>
      <c r="O52" s="216">
        <f t="shared" ref="O52" si="63">SUM(O40:O51)</f>
        <v>7862.3377323462992</v>
      </c>
      <c r="P52" s="216">
        <f t="shared" ref="P52" si="64">SUM(P40:P51)</f>
        <v>8034.063773165537</v>
      </c>
      <c r="Q52" s="216">
        <f t="shared" ref="Q52" si="65">SUM(Q40:Q51)</f>
        <v>8205.7898139847675</v>
      </c>
      <c r="R52" s="216">
        <f t="shared" ref="R52" si="66">SUM(R40:R51)</f>
        <v>8377.5158548040145</v>
      </c>
      <c r="S52" s="216">
        <f t="shared" ref="S52" si="67">SUM(S40:S51)</f>
        <v>8549.2418956232523</v>
      </c>
      <c r="T52" s="216">
        <f t="shared" ref="T52" si="68">SUM(T40:T51)</f>
        <v>8615.7591651421772</v>
      </c>
      <c r="U52" s="216">
        <f t="shared" ref="U52" si="69">SUM(U40:U51)</f>
        <v>8785.9833264766767</v>
      </c>
      <c r="V52" s="216">
        <f t="shared" ref="V52" si="70">SUM(V40:V51)</f>
        <v>8956.2074878111707</v>
      </c>
      <c r="W52" s="216">
        <f t="shared" ref="W52" si="71">SUM(W40:W51)</f>
        <v>9126.4316491456757</v>
      </c>
      <c r="X52" s="216">
        <f t="shared" ref="X52" si="72">SUM(X40:X51)</f>
        <v>9296.655810480177</v>
      </c>
      <c r="Y52" s="216">
        <f t="shared" ref="Y52" si="73">SUM(Y40:Y51)</f>
        <v>9466.8799718146765</v>
      </c>
      <c r="Z52" s="216">
        <f t="shared" ref="Z52" si="74">SUM(Z40:Z51)</f>
        <v>9637.1041331491779</v>
      </c>
      <c r="AA52" s="216">
        <f t="shared" ref="AA52" si="75">SUM(AA40:AA51)</f>
        <v>9807.3282944836683</v>
      </c>
      <c r="AB52" s="216">
        <f t="shared" ref="AB52" si="76">SUM(AB40:AB51)</f>
        <v>9977.5524558181787</v>
      </c>
      <c r="AC52" s="216">
        <f t="shared" ref="AC52" si="77">SUM(AC40:AC51)</f>
        <v>10147.77661715268</v>
      </c>
      <c r="AD52" s="216">
        <f t="shared" ref="AD52" si="78">SUM(AD40:AD51)</f>
        <v>8321.7928320059982</v>
      </c>
      <c r="AE52" s="216">
        <f t="shared" ref="AE52" si="79">SUM(AE40:AE51)</f>
        <v>8421.3751114475926</v>
      </c>
      <c r="AF52" s="216">
        <f t="shared" ref="AF52" si="80">SUM(AF40:AF51)</f>
        <v>8520.957390889198</v>
      </c>
      <c r="AG52" s="216">
        <f t="shared" ref="AG52" si="81">SUM(AG40:AG51)</f>
        <v>8620.539670330807</v>
      </c>
      <c r="AH52" s="216">
        <f t="shared" ref="AH52" si="82">SUM(AH40:AH51)</f>
        <v>8720.1219497724087</v>
      </c>
      <c r="AI52" s="216">
        <f t="shared" ref="AI52" si="83">SUM(AI40:AI51)</f>
        <v>8819.7042292140122</v>
      </c>
      <c r="AJ52" s="216">
        <f t="shared" ref="AJ52" si="84">SUM(AJ40:AJ51)</f>
        <v>8919.2865086556158</v>
      </c>
      <c r="AK52" s="216">
        <f t="shared" ref="AK52" si="85">SUM(AK40:AK51)</f>
        <v>9018.8687880972047</v>
      </c>
      <c r="AL52" s="216">
        <f t="shared" ref="AL52" si="86">SUM(AL40:AL51)</f>
        <v>9118.4510675388192</v>
      </c>
      <c r="AM52" s="216">
        <f t="shared" ref="AM52" si="87">SUM(AM40:AM51)</f>
        <v>9218.0333469804245</v>
      </c>
    </row>
    <row r="54" spans="1:39" s="12" customFormat="1" ht="18.75" x14ac:dyDescent="0.3">
      <c r="A54" s="211" t="s">
        <v>170</v>
      </c>
    </row>
    <row r="55" spans="1:39" s="12" customFormat="1" x14ac:dyDescent="0.25">
      <c r="A55" s="123"/>
    </row>
    <row r="56" spans="1:39" s="12" customFormat="1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 x14ac:dyDescent="0.25"/>
    <row r="71" spans="1:39" s="12" customFormat="1" ht="18.75" x14ac:dyDescent="0.3">
      <c r="A71" s="211" t="s">
        <v>173</v>
      </c>
    </row>
    <row r="72" spans="1:39" s="12" customFormat="1" x14ac:dyDescent="0.25">
      <c r="A72" s="123"/>
    </row>
    <row r="73" spans="1:39" s="12" customFormat="1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88">D57*D40*1000/1000000</f>
        <v>1102.4741885554022</v>
      </c>
      <c r="E74" s="7">
        <f t="shared" si="88"/>
        <v>1108.8846807751154</v>
      </c>
      <c r="F74" s="7">
        <f t="shared" si="88"/>
        <v>1115.2951729948293</v>
      </c>
      <c r="G74" s="7">
        <f t="shared" si="88"/>
        <v>1121.7056652145427</v>
      </c>
      <c r="H74" s="7">
        <f t="shared" si="88"/>
        <v>1128.1161574342493</v>
      </c>
      <c r="I74" s="7">
        <f t="shared" si="88"/>
        <v>1134.5266496539696</v>
      </c>
      <c r="J74" s="7">
        <f t="shared" si="88"/>
        <v>1140.9371418736828</v>
      </c>
      <c r="K74" s="7">
        <f t="shared" si="88"/>
        <v>1147.3476340933964</v>
      </c>
      <c r="L74" s="7">
        <f t="shared" si="88"/>
        <v>1153.7581263131099</v>
      </c>
      <c r="M74" s="7">
        <f t="shared" si="88"/>
        <v>1160.1686185328231</v>
      </c>
      <c r="N74" s="7">
        <f t="shared" si="88"/>
        <v>1166.579110752537</v>
      </c>
      <c r="O74" s="7">
        <f t="shared" si="88"/>
        <v>1222.3958453571699</v>
      </c>
      <c r="P74" s="7">
        <f t="shared" si="88"/>
        <v>1229.6297749499588</v>
      </c>
      <c r="Q74" s="7">
        <f t="shared" si="88"/>
        <v>1236.8637045427606</v>
      </c>
      <c r="R74" s="7">
        <f t="shared" si="88"/>
        <v>1244.0976341355492</v>
      </c>
      <c r="S74" s="7">
        <f t="shared" si="88"/>
        <v>1251.3315637283515</v>
      </c>
      <c r="T74" s="7">
        <f t="shared" si="88"/>
        <v>824.52971775341905</v>
      </c>
      <c r="U74" s="7">
        <f t="shared" si="88"/>
        <v>824.52971775341905</v>
      </c>
      <c r="V74" s="7">
        <f t="shared" si="88"/>
        <v>824.52971775341905</v>
      </c>
      <c r="W74" s="7">
        <f t="shared" si="88"/>
        <v>824.52971775341905</v>
      </c>
      <c r="X74" s="7">
        <f t="shared" si="88"/>
        <v>824.52971775341905</v>
      </c>
      <c r="Y74" s="7">
        <f t="shared" si="88"/>
        <v>824.52971775341905</v>
      </c>
      <c r="Z74" s="7">
        <f t="shared" si="88"/>
        <v>824.52971775341905</v>
      </c>
      <c r="AA74" s="7">
        <f t="shared" si="88"/>
        <v>824.52971775341905</v>
      </c>
      <c r="AB74" s="7">
        <f t="shared" si="88"/>
        <v>824.52971775341905</v>
      </c>
      <c r="AC74" s="7">
        <f t="shared" si="88"/>
        <v>824.52971775341905</v>
      </c>
      <c r="AD74" s="7">
        <f t="shared" si="88"/>
        <v>824.52971775341905</v>
      </c>
      <c r="AE74" s="7">
        <f t="shared" si="88"/>
        <v>824.52971775341905</v>
      </c>
      <c r="AF74" s="7">
        <f t="shared" si="88"/>
        <v>824.52971775341905</v>
      </c>
      <c r="AG74" s="7">
        <f t="shared" si="88"/>
        <v>824.52971775341905</v>
      </c>
      <c r="AH74" s="7">
        <f t="shared" si="88"/>
        <v>824.52971775341905</v>
      </c>
      <c r="AI74" s="7">
        <f t="shared" si="88"/>
        <v>824.52971775341905</v>
      </c>
      <c r="AJ74" s="7">
        <f t="shared" si="88"/>
        <v>824.52971775341905</v>
      </c>
      <c r="AK74" s="7">
        <f t="shared" si="88"/>
        <v>824.52971775341905</v>
      </c>
      <c r="AL74" s="7">
        <f t="shared" si="88"/>
        <v>824.52971775341905</v>
      </c>
      <c r="AM74" s="7">
        <f t="shared" si="88"/>
        <v>824.52971775341905</v>
      </c>
    </row>
    <row r="75" spans="1:39" s="12" customFormat="1" x14ac:dyDescent="0.25">
      <c r="A75" s="181" t="s">
        <v>137</v>
      </c>
      <c r="B75" s="7">
        <f t="shared" ref="B75:Q85" si="89">B58*B41*1000/1000000</f>
        <v>0</v>
      </c>
      <c r="C75" s="7">
        <f t="shared" si="89"/>
        <v>1351.4985686055104</v>
      </c>
      <c r="D75" s="7">
        <f t="shared" si="89"/>
        <v>1401.5137456975306</v>
      </c>
      <c r="E75" s="7">
        <f t="shared" si="89"/>
        <v>1451.5289227895514</v>
      </c>
      <c r="F75" s="7">
        <f t="shared" si="89"/>
        <v>1501.544099881572</v>
      </c>
      <c r="G75" s="7">
        <f t="shared" si="89"/>
        <v>1551.5592769735922</v>
      </c>
      <c r="H75" s="7">
        <f t="shared" si="89"/>
        <v>1601.5744540656115</v>
      </c>
      <c r="I75" s="7">
        <f t="shared" si="89"/>
        <v>1651.5896311576328</v>
      </c>
      <c r="J75" s="7">
        <f t="shared" si="89"/>
        <v>1701.6048082496534</v>
      </c>
      <c r="K75" s="7">
        <f t="shared" si="89"/>
        <v>1722.1133699683837</v>
      </c>
      <c r="L75" s="7">
        <f t="shared" si="89"/>
        <v>1740.9368874359282</v>
      </c>
      <c r="M75" s="7">
        <f t="shared" si="89"/>
        <v>1758.0753606522869</v>
      </c>
      <c r="N75" s="7">
        <f t="shared" si="89"/>
        <v>1773.5287896174596</v>
      </c>
      <c r="O75" s="7">
        <f t="shared" si="89"/>
        <v>2787.7616914036512</v>
      </c>
      <c r="P75" s="7">
        <f t="shared" si="89"/>
        <v>2820.7242913531786</v>
      </c>
      <c r="Q75" s="7">
        <f t="shared" si="89"/>
        <v>2850.5295915748879</v>
      </c>
      <c r="R75" s="7">
        <f t="shared" si="88"/>
        <v>2877.177592068786</v>
      </c>
      <c r="S75" s="7">
        <f t="shared" si="88"/>
        <v>2900.6682928348673</v>
      </c>
      <c r="T75" s="7">
        <f t="shared" si="88"/>
        <v>2716.1481107733225</v>
      </c>
      <c r="U75" s="7">
        <f t="shared" si="88"/>
        <v>2761.6941100827325</v>
      </c>
      <c r="V75" s="7">
        <f t="shared" si="88"/>
        <v>2819.3327673102976</v>
      </c>
      <c r="W75" s="7">
        <f t="shared" si="88"/>
        <v>2876.419738915597</v>
      </c>
      <c r="X75" s="7">
        <f t="shared" si="88"/>
        <v>2932.9550248986311</v>
      </c>
      <c r="Y75" s="7">
        <f t="shared" si="88"/>
        <v>2988.938625259399</v>
      </c>
      <c r="Z75" s="7">
        <f t="shared" si="88"/>
        <v>3044.3705399979021</v>
      </c>
      <c r="AA75" s="7">
        <f t="shared" si="88"/>
        <v>3099.2507691141395</v>
      </c>
      <c r="AB75" s="7">
        <f t="shared" si="88"/>
        <v>3153.5793126081103</v>
      </c>
      <c r="AC75" s="7">
        <f t="shared" si="88"/>
        <v>3207.3561704798171</v>
      </c>
      <c r="AD75" s="7">
        <f t="shared" si="88"/>
        <v>2194.4699961056094</v>
      </c>
      <c r="AE75" s="7">
        <f t="shared" si="88"/>
        <v>2209.0996411220972</v>
      </c>
      <c r="AF75" s="7">
        <f t="shared" si="88"/>
        <v>2223.5314937666462</v>
      </c>
      <c r="AG75" s="7">
        <f t="shared" si="88"/>
        <v>2237.7655540392575</v>
      </c>
      <c r="AH75" s="7">
        <f t="shared" si="88"/>
        <v>2251.8018219399305</v>
      </c>
      <c r="AI75" s="7">
        <f t="shared" si="88"/>
        <v>2265.6402974686657</v>
      </c>
      <c r="AJ75" s="7">
        <f t="shared" si="88"/>
        <v>2279.2809806254627</v>
      </c>
      <c r="AK75" s="7">
        <f t="shared" si="88"/>
        <v>2292.7238714103219</v>
      </c>
      <c r="AL75" s="7">
        <f t="shared" si="88"/>
        <v>2305.9689698232428</v>
      </c>
      <c r="AM75" s="7">
        <f t="shared" si="88"/>
        <v>2319.0162758642259</v>
      </c>
    </row>
    <row r="76" spans="1:39" s="12" customFormat="1" x14ac:dyDescent="0.25">
      <c r="A76" s="181" t="s">
        <v>138</v>
      </c>
      <c r="B76" s="7">
        <f t="shared" si="89"/>
        <v>0</v>
      </c>
      <c r="C76" s="7">
        <f t="shared" si="88"/>
        <v>273.26663181934089</v>
      </c>
      <c r="D76" s="7">
        <f t="shared" si="88"/>
        <v>280.43799880602978</v>
      </c>
      <c r="E76" s="7">
        <f t="shared" si="88"/>
        <v>287.60936579271817</v>
      </c>
      <c r="F76" s="7">
        <f t="shared" si="88"/>
        <v>294.78073277940689</v>
      </c>
      <c r="G76" s="7">
        <f t="shared" si="88"/>
        <v>301.95209976609601</v>
      </c>
      <c r="H76" s="7">
        <f t="shared" si="88"/>
        <v>309.12346675278371</v>
      </c>
      <c r="I76" s="7">
        <f t="shared" si="88"/>
        <v>316.29483373947335</v>
      </c>
      <c r="J76" s="7">
        <f t="shared" si="88"/>
        <v>323.46620072616156</v>
      </c>
      <c r="K76" s="7">
        <f t="shared" si="88"/>
        <v>330.63756771285017</v>
      </c>
      <c r="L76" s="7">
        <f t="shared" si="88"/>
        <v>337.80893469953935</v>
      </c>
      <c r="M76" s="7">
        <f t="shared" si="88"/>
        <v>341.49565217424492</v>
      </c>
      <c r="N76" s="7">
        <f t="shared" si="88"/>
        <v>348.59458111056392</v>
      </c>
      <c r="O76" s="7">
        <f t="shared" si="88"/>
        <v>142.72564195733943</v>
      </c>
      <c r="P76" s="7">
        <f t="shared" si="88"/>
        <v>141.26925785573391</v>
      </c>
      <c r="Q76" s="7">
        <f t="shared" si="88"/>
        <v>141.26925785573391</v>
      </c>
      <c r="R76" s="7">
        <f t="shared" si="88"/>
        <v>139.81287375412839</v>
      </c>
      <c r="S76" s="7">
        <f t="shared" si="88"/>
        <v>139.81287375412839</v>
      </c>
      <c r="T76" s="7">
        <f t="shared" si="88"/>
        <v>138.35648655163217</v>
      </c>
      <c r="U76" s="7">
        <f t="shared" si="88"/>
        <v>137.58996851780734</v>
      </c>
      <c r="V76" s="7">
        <f t="shared" si="88"/>
        <v>136.82345048512872</v>
      </c>
      <c r="W76" s="7">
        <f t="shared" si="88"/>
        <v>136.0569324535945</v>
      </c>
      <c r="X76" s="7">
        <f t="shared" si="88"/>
        <v>135.29041442320656</v>
      </c>
      <c r="Y76" s="7">
        <f t="shared" si="88"/>
        <v>134.52389639396338</v>
      </c>
      <c r="Z76" s="7">
        <f t="shared" si="88"/>
        <v>133.75737836586507</v>
      </c>
      <c r="AA76" s="7">
        <f t="shared" si="88"/>
        <v>132.99086033891297</v>
      </c>
      <c r="AB76" s="7">
        <f t="shared" si="88"/>
        <v>132.22434231310521</v>
      </c>
      <c r="AC76" s="7">
        <f t="shared" si="88"/>
        <v>131.45782428844367</v>
      </c>
      <c r="AD76" s="7">
        <f t="shared" si="88"/>
        <v>130.69130919402323</v>
      </c>
      <c r="AE76" s="7">
        <f t="shared" si="88"/>
        <v>129.92479125153628</v>
      </c>
      <c r="AF76" s="7">
        <f t="shared" si="88"/>
        <v>129.15827330904935</v>
      </c>
      <c r="AG76" s="7">
        <f t="shared" si="88"/>
        <v>128.39175536656242</v>
      </c>
      <c r="AH76" s="7">
        <f t="shared" si="88"/>
        <v>127.62523742407546</v>
      </c>
      <c r="AI76" s="7">
        <f t="shared" si="88"/>
        <v>126.85871948158852</v>
      </c>
      <c r="AJ76" s="7">
        <f t="shared" si="88"/>
        <v>126.09220153910158</v>
      </c>
      <c r="AK76" s="7">
        <f t="shared" si="88"/>
        <v>125.32568359661464</v>
      </c>
      <c r="AL76" s="7">
        <f t="shared" si="88"/>
        <v>124.5591656541277</v>
      </c>
      <c r="AM76" s="7">
        <f t="shared" si="88"/>
        <v>123.79264771164074</v>
      </c>
    </row>
    <row r="77" spans="1:39" s="12" customFormat="1" x14ac:dyDescent="0.25">
      <c r="A77" s="181" t="s">
        <v>139</v>
      </c>
      <c r="B77" s="7">
        <f t="shared" si="89"/>
        <v>0</v>
      </c>
      <c r="C77" s="7">
        <f t="shared" si="88"/>
        <v>1456.7211337946533</v>
      </c>
      <c r="D77" s="7">
        <f t="shared" si="88"/>
        <v>1505.2200631846417</v>
      </c>
      <c r="E77" s="7">
        <f t="shared" si="88"/>
        <v>1553.7189925746297</v>
      </c>
      <c r="F77" s="7">
        <f t="shared" si="88"/>
        <v>1602.2179219646187</v>
      </c>
      <c r="G77" s="7">
        <f t="shared" si="88"/>
        <v>1650.7168513546071</v>
      </c>
      <c r="H77" s="7">
        <f t="shared" si="88"/>
        <v>1655.8684393990693</v>
      </c>
      <c r="I77" s="7">
        <f t="shared" si="88"/>
        <v>1658.5455922705751</v>
      </c>
      <c r="J77" s="7">
        <f t="shared" si="88"/>
        <v>1658.7483099691203</v>
      </c>
      <c r="K77" s="7">
        <f t="shared" si="88"/>
        <v>1656.4765924947071</v>
      </c>
      <c r="L77" s="7">
        <f t="shared" si="88"/>
        <v>1651.7304398473375</v>
      </c>
      <c r="M77" s="7">
        <f t="shared" si="88"/>
        <v>1644.5098520270058</v>
      </c>
      <c r="N77" s="7">
        <f t="shared" si="88"/>
        <v>1634.8148290337169</v>
      </c>
      <c r="O77" s="7">
        <f t="shared" si="88"/>
        <v>1126.6210055962254</v>
      </c>
      <c r="P77" s="7">
        <f t="shared" si="88"/>
        <v>1111.871124144782</v>
      </c>
      <c r="Q77" s="7">
        <f t="shared" si="88"/>
        <v>1095.7066886427551</v>
      </c>
      <c r="R77" s="7">
        <f t="shared" si="88"/>
        <v>1078.1276990901436</v>
      </c>
      <c r="S77" s="7">
        <f t="shared" si="88"/>
        <v>1059.1341554869484</v>
      </c>
      <c r="T77" s="7">
        <f t="shared" si="88"/>
        <v>3600.9749751170752</v>
      </c>
      <c r="U77" s="7">
        <f t="shared" si="88"/>
        <v>3627.2503985085409</v>
      </c>
      <c r="V77" s="7">
        <f t="shared" si="88"/>
        <v>3692.989828601771</v>
      </c>
      <c r="W77" s="7">
        <f t="shared" si="88"/>
        <v>3756.7233040710407</v>
      </c>
      <c r="X77" s="7">
        <f t="shared" si="88"/>
        <v>3818.4508249163514</v>
      </c>
      <c r="Y77" s="7">
        <f t="shared" si="88"/>
        <v>3878.1723911377007</v>
      </c>
      <c r="Z77" s="7">
        <f t="shared" si="88"/>
        <v>3935.8880027350892</v>
      </c>
      <c r="AA77" s="7">
        <f t="shared" si="88"/>
        <v>3991.5976597085191</v>
      </c>
      <c r="AB77" s="7">
        <f t="shared" si="88"/>
        <v>4045.3013620579886</v>
      </c>
      <c r="AC77" s="7">
        <f t="shared" si="88"/>
        <v>4096.9991097834982</v>
      </c>
      <c r="AD77" s="7">
        <f t="shared" si="88"/>
        <v>2413.4420895298026</v>
      </c>
      <c r="AE77" s="7">
        <f t="shared" si="88"/>
        <v>2422.6112877106048</v>
      </c>
      <c r="AF77" s="7">
        <f t="shared" si="88"/>
        <v>2431.0170035350889</v>
      </c>
      <c r="AG77" s="7">
        <f t="shared" si="88"/>
        <v>2438.6592370032563</v>
      </c>
      <c r="AH77" s="7">
        <f t="shared" si="88"/>
        <v>2445.5379881150971</v>
      </c>
      <c r="AI77" s="7">
        <f t="shared" si="88"/>
        <v>2451.6532568706157</v>
      </c>
      <c r="AJ77" s="7">
        <f t="shared" si="88"/>
        <v>2457.0050432698126</v>
      </c>
      <c r="AK77" s="7">
        <f t="shared" si="88"/>
        <v>2461.5933473126788</v>
      </c>
      <c r="AL77" s="7">
        <f t="shared" si="88"/>
        <v>2465.418168999242</v>
      </c>
      <c r="AM77" s="7">
        <f t="shared" si="88"/>
        <v>2468.479508329473</v>
      </c>
    </row>
    <row r="78" spans="1:39" s="12" customFormat="1" x14ac:dyDescent="0.25">
      <c r="A78" s="181" t="s">
        <v>59</v>
      </c>
      <c r="B78" s="7">
        <f t="shared" si="89"/>
        <v>0</v>
      </c>
      <c r="C78" s="7">
        <f t="shared" si="88"/>
        <v>400.58256736037816</v>
      </c>
      <c r="D78" s="7">
        <f t="shared" si="88"/>
        <v>413.01155609760787</v>
      </c>
      <c r="E78" s="7">
        <f t="shared" si="88"/>
        <v>425.44054483483689</v>
      </c>
      <c r="F78" s="7">
        <f t="shared" si="88"/>
        <v>437.86953357206659</v>
      </c>
      <c r="G78" s="7">
        <f t="shared" si="88"/>
        <v>450.29852230929612</v>
      </c>
      <c r="H78" s="7">
        <f t="shared" si="88"/>
        <v>462.72751104652519</v>
      </c>
      <c r="I78" s="7">
        <f t="shared" si="88"/>
        <v>475.15649978375467</v>
      </c>
      <c r="J78" s="7">
        <f t="shared" si="88"/>
        <v>487.58548852098477</v>
      </c>
      <c r="K78" s="7">
        <f t="shared" si="88"/>
        <v>500.0144772582135</v>
      </c>
      <c r="L78" s="7">
        <f t="shared" si="88"/>
        <v>512.44346599544303</v>
      </c>
      <c r="M78" s="7">
        <f t="shared" si="88"/>
        <v>524.87245473267228</v>
      </c>
      <c r="N78" s="7">
        <f t="shared" si="88"/>
        <v>537.30144346990255</v>
      </c>
      <c r="O78" s="7">
        <f t="shared" si="88"/>
        <v>164.7186279162737</v>
      </c>
      <c r="P78" s="7">
        <f t="shared" si="88"/>
        <v>163.87134754002528</v>
      </c>
      <c r="Q78" s="7">
        <f t="shared" si="88"/>
        <v>163.02406716377757</v>
      </c>
      <c r="R78" s="7">
        <f t="shared" si="88"/>
        <v>162.17678678752853</v>
      </c>
      <c r="S78" s="7">
        <f t="shared" si="88"/>
        <v>161.32950641128008</v>
      </c>
      <c r="T78" s="7">
        <f t="shared" si="88"/>
        <v>179.77198141935065</v>
      </c>
      <c r="U78" s="7">
        <f t="shared" si="88"/>
        <v>179.58986502187184</v>
      </c>
      <c r="V78" s="7">
        <f t="shared" si="88"/>
        <v>179.40774862439238</v>
      </c>
      <c r="W78" s="7">
        <f t="shared" si="88"/>
        <v>179.22563222691423</v>
      </c>
      <c r="X78" s="7">
        <f t="shared" si="88"/>
        <v>179.04351582943545</v>
      </c>
      <c r="Y78" s="7">
        <f t="shared" si="88"/>
        <v>178.86139943195664</v>
      </c>
      <c r="Z78" s="7">
        <f t="shared" si="88"/>
        <v>178.67928303447786</v>
      </c>
      <c r="AA78" s="7">
        <f t="shared" si="88"/>
        <v>178.49716663699837</v>
      </c>
      <c r="AB78" s="7">
        <f t="shared" si="88"/>
        <v>178.31505023952022</v>
      </c>
      <c r="AC78" s="7">
        <f t="shared" si="88"/>
        <v>178.13293384204141</v>
      </c>
      <c r="AD78" s="7">
        <f t="shared" si="88"/>
        <v>-348.14116664575084</v>
      </c>
      <c r="AE78" s="7">
        <f t="shared" si="88"/>
        <v>-366.4643859428956</v>
      </c>
      <c r="AF78" s="7">
        <f t="shared" si="88"/>
        <v>-384.78760524003968</v>
      </c>
      <c r="AG78" s="7">
        <f t="shared" si="88"/>
        <v>-403.11082453718512</v>
      </c>
      <c r="AH78" s="7">
        <f t="shared" si="88"/>
        <v>-421.43404383432988</v>
      </c>
      <c r="AI78" s="7">
        <f t="shared" si="88"/>
        <v>-439.75726313147402</v>
      </c>
      <c r="AJ78" s="7">
        <f t="shared" si="88"/>
        <v>-458.08048242861946</v>
      </c>
      <c r="AK78" s="7">
        <f t="shared" si="88"/>
        <v>-476.40370172576428</v>
      </c>
      <c r="AL78" s="7">
        <f t="shared" si="88"/>
        <v>-494.72692102290898</v>
      </c>
      <c r="AM78" s="7">
        <f t="shared" si="88"/>
        <v>-513.05014032005386</v>
      </c>
    </row>
    <row r="79" spans="1:39" s="12" customFormat="1" x14ac:dyDescent="0.25">
      <c r="A79" s="181" t="s">
        <v>60</v>
      </c>
      <c r="B79" s="7">
        <f t="shared" si="89"/>
        <v>0</v>
      </c>
      <c r="C79" s="7">
        <f t="shared" si="88"/>
        <v>63.084881213462914</v>
      </c>
      <c r="D79" s="7">
        <f t="shared" si="88"/>
        <v>63.017169995714461</v>
      </c>
      <c r="E79" s="7">
        <f t="shared" si="88"/>
        <v>62.949458777965397</v>
      </c>
      <c r="F79" s="7">
        <f t="shared" si="88"/>
        <v>62.881747560216944</v>
      </c>
      <c r="G79" s="7">
        <f t="shared" si="88"/>
        <v>62.814036342467872</v>
      </c>
      <c r="H79" s="7">
        <f t="shared" si="88"/>
        <v>62.746325124719426</v>
      </c>
      <c r="I79" s="7">
        <f t="shared" si="88"/>
        <v>62.678613906970362</v>
      </c>
      <c r="J79" s="7">
        <f t="shared" si="88"/>
        <v>62.610902689221589</v>
      </c>
      <c r="K79" s="7">
        <f t="shared" si="88"/>
        <v>62.543191471473143</v>
      </c>
      <c r="L79" s="7">
        <f t="shared" si="88"/>
        <v>62.475480253724065</v>
      </c>
      <c r="M79" s="7">
        <f t="shared" si="88"/>
        <v>62.407769035975619</v>
      </c>
      <c r="N79" s="7">
        <f t="shared" si="88"/>
        <v>62.340057818226555</v>
      </c>
      <c r="O79" s="7">
        <f t="shared" si="88"/>
        <v>-49.184816204490133</v>
      </c>
      <c r="P79" s="7">
        <f t="shared" si="88"/>
        <v>-53.233140379559181</v>
      </c>
      <c r="Q79" s="7">
        <f t="shared" si="88"/>
        <v>-57.281464554628549</v>
      </c>
      <c r="R79" s="7">
        <f t="shared" si="88"/>
        <v>-61.329788729697292</v>
      </c>
      <c r="S79" s="7">
        <f t="shared" si="88"/>
        <v>-65.37811290476634</v>
      </c>
      <c r="T79" s="7">
        <f t="shared" si="88"/>
        <v>-24.414178190157045</v>
      </c>
      <c r="U79" s="7">
        <f t="shared" si="88"/>
        <v>-26.854921690594562</v>
      </c>
      <c r="V79" s="7">
        <f t="shared" si="88"/>
        <v>-29.295665191032391</v>
      </c>
      <c r="W79" s="7">
        <f t="shared" si="88"/>
        <v>-31.736408691469915</v>
      </c>
      <c r="X79" s="7">
        <f t="shared" si="88"/>
        <v>-34.177152191907751</v>
      </c>
      <c r="Y79" s="7">
        <f t="shared" si="88"/>
        <v>-36.617895692345428</v>
      </c>
      <c r="Z79" s="7">
        <f t="shared" si="88"/>
        <v>-39.058639192783112</v>
      </c>
      <c r="AA79" s="7">
        <f t="shared" si="88"/>
        <v>-41.499382693220625</v>
      </c>
      <c r="AB79" s="7">
        <f t="shared" si="88"/>
        <v>-43.940126193658365</v>
      </c>
      <c r="AC79" s="7">
        <f t="shared" si="88"/>
        <v>-46.380869694096049</v>
      </c>
      <c r="AD79" s="7">
        <f t="shared" si="88"/>
        <v>-18.131230621723738</v>
      </c>
      <c r="AE79" s="7">
        <f t="shared" si="88"/>
        <v>-19.47588903027534</v>
      </c>
      <c r="AF79" s="7">
        <f t="shared" si="88"/>
        <v>-20.820547438826949</v>
      </c>
      <c r="AG79" s="7">
        <f t="shared" si="88"/>
        <v>-22.165205847378552</v>
      </c>
      <c r="AH79" s="7">
        <f t="shared" si="88"/>
        <v>-23.509864255930161</v>
      </c>
      <c r="AI79" s="7">
        <f t="shared" si="88"/>
        <v>-24.854522664481763</v>
      </c>
      <c r="AJ79" s="7">
        <f t="shared" si="88"/>
        <v>-26.199181073033369</v>
      </c>
      <c r="AK79" s="7">
        <f t="shared" si="88"/>
        <v>-27.543839481584971</v>
      </c>
      <c r="AL79" s="7">
        <f t="shared" si="88"/>
        <v>-28.888497890136581</v>
      </c>
      <c r="AM79" s="7">
        <f t="shared" si="88"/>
        <v>-30.233156298688179</v>
      </c>
    </row>
    <row r="80" spans="1:39" s="12" customFormat="1" x14ac:dyDescent="0.25">
      <c r="A80" s="181" t="s">
        <v>140</v>
      </c>
      <c r="B80" s="7">
        <f t="shared" si="89"/>
        <v>0</v>
      </c>
      <c r="C80" s="7">
        <f t="shared" si="88"/>
        <v>75.961069394505984</v>
      </c>
      <c r="D80" s="7">
        <f t="shared" si="88"/>
        <v>78.648942407060147</v>
      </c>
      <c r="E80" s="7">
        <f t="shared" si="88"/>
        <v>81.336815419614354</v>
      </c>
      <c r="F80" s="7">
        <f t="shared" si="88"/>
        <v>84.024688432168531</v>
      </c>
      <c r="G80" s="7">
        <f t="shared" si="88"/>
        <v>86.712561444722724</v>
      </c>
      <c r="H80" s="7">
        <f t="shared" si="88"/>
        <v>89.400434457276887</v>
      </c>
      <c r="I80" s="7">
        <f t="shared" si="88"/>
        <v>92.088307469831136</v>
      </c>
      <c r="J80" s="7">
        <f t="shared" si="88"/>
        <v>94.776180482385243</v>
      </c>
      <c r="K80" s="7">
        <f t="shared" si="88"/>
        <v>97.464053494939449</v>
      </c>
      <c r="L80" s="7">
        <f t="shared" si="88"/>
        <v>100.1519265074937</v>
      </c>
      <c r="M80" s="7">
        <f t="shared" si="88"/>
        <v>102.83979952004782</v>
      </c>
      <c r="N80" s="7">
        <f t="shared" si="88"/>
        <v>105.527672532602</v>
      </c>
      <c r="O80" s="7">
        <f t="shared" si="88"/>
        <v>32.955101193638953</v>
      </c>
      <c r="P80" s="7">
        <f t="shared" si="88"/>
        <v>32.955101193638953</v>
      </c>
      <c r="Q80" s="7">
        <f t="shared" si="88"/>
        <v>32.955101193638953</v>
      </c>
      <c r="R80" s="7">
        <f t="shared" si="88"/>
        <v>32.955101193638953</v>
      </c>
      <c r="S80" s="7">
        <f t="shared" si="88"/>
        <v>32.955101193638953</v>
      </c>
      <c r="T80" s="7">
        <f t="shared" si="88"/>
        <v>-15.252114831603118</v>
      </c>
      <c r="U80" s="7">
        <f t="shared" si="88"/>
        <v>-16.973801118218898</v>
      </c>
      <c r="V80" s="7">
        <f t="shared" si="88"/>
        <v>-18.69548740483469</v>
      </c>
      <c r="W80" s="7">
        <f t="shared" si="88"/>
        <v>-20.417173691450479</v>
      </c>
      <c r="X80" s="7">
        <f t="shared" si="88"/>
        <v>-22.138859978066268</v>
      </c>
      <c r="Y80" s="7">
        <f t="shared" si="88"/>
        <v>-23.860546264682053</v>
      </c>
      <c r="Z80" s="7">
        <f t="shared" si="88"/>
        <v>-25.582232551297846</v>
      </c>
      <c r="AA80" s="7">
        <f t="shared" si="88"/>
        <v>-27.303918837913635</v>
      </c>
      <c r="AB80" s="7">
        <f t="shared" si="88"/>
        <v>-29.025605124529424</v>
      </c>
      <c r="AC80" s="7">
        <f t="shared" si="88"/>
        <v>-30.747291411145209</v>
      </c>
      <c r="AD80" s="7">
        <f t="shared" si="88"/>
        <v>4.3953639686005888</v>
      </c>
      <c r="AE80" s="7">
        <f t="shared" si="88"/>
        <v>3.9902613129262847</v>
      </c>
      <c r="AF80" s="7">
        <f t="shared" si="88"/>
        <v>3.5851586572519807</v>
      </c>
      <c r="AG80" s="7">
        <f t="shared" si="88"/>
        <v>3.1800560015776784</v>
      </c>
      <c r="AH80" s="7">
        <f t="shared" si="88"/>
        <v>2.7749533459033748</v>
      </c>
      <c r="AI80" s="7">
        <f t="shared" si="88"/>
        <v>2.3698506902290726</v>
      </c>
      <c r="AJ80" s="7">
        <f t="shared" si="88"/>
        <v>1.9647480345547685</v>
      </c>
      <c r="AK80" s="7">
        <f t="shared" si="88"/>
        <v>1.5596453788804667</v>
      </c>
      <c r="AL80" s="7">
        <f t="shared" si="88"/>
        <v>1.1545427232061625</v>
      </c>
      <c r="AM80" s="7">
        <f t="shared" si="88"/>
        <v>0.74944006753185832</v>
      </c>
    </row>
    <row r="81" spans="1:39" s="12" customFormat="1" x14ac:dyDescent="0.25">
      <c r="A81" s="181" t="s">
        <v>141</v>
      </c>
      <c r="B81" s="7">
        <f t="shared" si="89"/>
        <v>0</v>
      </c>
      <c r="C81" s="7">
        <f t="shared" si="88"/>
        <v>243.45615146190627</v>
      </c>
      <c r="D81" s="7">
        <f t="shared" si="88"/>
        <v>245.18562139032557</v>
      </c>
      <c r="E81" s="7">
        <f t="shared" si="88"/>
        <v>246.91509131874216</v>
      </c>
      <c r="F81" s="7">
        <f t="shared" si="88"/>
        <v>248.64456124716008</v>
      </c>
      <c r="G81" s="7">
        <f t="shared" si="88"/>
        <v>250.37403117557935</v>
      </c>
      <c r="H81" s="7">
        <f t="shared" si="88"/>
        <v>252.10350110399591</v>
      </c>
      <c r="I81" s="7">
        <f t="shared" si="88"/>
        <v>253.83297103241381</v>
      </c>
      <c r="J81" s="7">
        <f t="shared" si="88"/>
        <v>255.5624409608331</v>
      </c>
      <c r="K81" s="7">
        <f t="shared" si="88"/>
        <v>257.29191088924966</v>
      </c>
      <c r="L81" s="7">
        <f t="shared" si="88"/>
        <v>259.02138081766759</v>
      </c>
      <c r="M81" s="7">
        <f t="shared" si="88"/>
        <v>260.75085074608688</v>
      </c>
      <c r="N81" s="7">
        <f t="shared" ref="C81:AM85" si="90">N64*N47*1000/1000000</f>
        <v>262.48032067450339</v>
      </c>
      <c r="O81" s="7">
        <f t="shared" si="90"/>
        <v>160.44159489784676</v>
      </c>
      <c r="P81" s="7">
        <f t="shared" si="90"/>
        <v>160.44159489784676</v>
      </c>
      <c r="Q81" s="7">
        <f t="shared" si="90"/>
        <v>160.44159489784676</v>
      </c>
      <c r="R81" s="7">
        <f t="shared" si="90"/>
        <v>160.44159489784676</v>
      </c>
      <c r="S81" s="7">
        <f t="shared" si="90"/>
        <v>160.44159489784676</v>
      </c>
      <c r="T81" s="7">
        <f t="shared" si="90"/>
        <v>160.44159489784676</v>
      </c>
      <c r="U81" s="7">
        <f t="shared" si="90"/>
        <v>160.44159489784676</v>
      </c>
      <c r="V81" s="7">
        <f t="shared" si="90"/>
        <v>160.44159489784676</v>
      </c>
      <c r="W81" s="7">
        <f t="shared" si="90"/>
        <v>160.44159489784676</v>
      </c>
      <c r="X81" s="7">
        <f t="shared" si="90"/>
        <v>160.44159489784676</v>
      </c>
      <c r="Y81" s="7">
        <f t="shared" si="90"/>
        <v>160.44159489784676</v>
      </c>
      <c r="Z81" s="7">
        <f t="shared" si="90"/>
        <v>160.44159489784676</v>
      </c>
      <c r="AA81" s="7">
        <f t="shared" si="90"/>
        <v>160.44159489784676</v>
      </c>
      <c r="AB81" s="7">
        <f t="shared" si="90"/>
        <v>160.44159489784676</v>
      </c>
      <c r="AC81" s="7">
        <f t="shared" si="90"/>
        <v>160.44159489784676</v>
      </c>
      <c r="AD81" s="7">
        <f t="shared" si="90"/>
        <v>160.44159489784676</v>
      </c>
      <c r="AE81" s="7">
        <f t="shared" si="90"/>
        <v>160.44159489784676</v>
      </c>
      <c r="AF81" s="7">
        <f t="shared" si="90"/>
        <v>160.44159489784676</v>
      </c>
      <c r="AG81" s="7">
        <f t="shared" si="90"/>
        <v>160.44159489784676</v>
      </c>
      <c r="AH81" s="7">
        <f t="shared" si="90"/>
        <v>160.44159489784676</v>
      </c>
      <c r="AI81" s="7">
        <f t="shared" si="90"/>
        <v>160.44159489784676</v>
      </c>
      <c r="AJ81" s="7">
        <f t="shared" si="90"/>
        <v>160.44159489784676</v>
      </c>
      <c r="AK81" s="7">
        <f t="shared" si="90"/>
        <v>160.44159489784676</v>
      </c>
      <c r="AL81" s="7">
        <f t="shared" si="90"/>
        <v>160.44159489784676</v>
      </c>
      <c r="AM81" s="7">
        <f t="shared" si="90"/>
        <v>160.44159489784676</v>
      </c>
    </row>
    <row r="82" spans="1:39" s="12" customFormat="1" x14ac:dyDescent="0.25">
      <c r="A82" s="181" t="s">
        <v>142</v>
      </c>
      <c r="B82" s="7">
        <f t="shared" si="89"/>
        <v>0</v>
      </c>
      <c r="C82" s="7">
        <f t="shared" si="90"/>
        <v>280.98423007099461</v>
      </c>
      <c r="D82" s="7">
        <f t="shared" si="90"/>
        <v>281.66996033158523</v>
      </c>
      <c r="E82" s="7">
        <f t="shared" si="90"/>
        <v>282.35569059217579</v>
      </c>
      <c r="F82" s="7">
        <f t="shared" si="90"/>
        <v>283.04142085276635</v>
      </c>
      <c r="G82" s="7">
        <f t="shared" si="90"/>
        <v>283.72715111335691</v>
      </c>
      <c r="H82" s="7">
        <f t="shared" si="90"/>
        <v>284.41288137394741</v>
      </c>
      <c r="I82" s="7">
        <f t="shared" si="90"/>
        <v>285.09861163453797</v>
      </c>
      <c r="J82" s="7">
        <f t="shared" si="90"/>
        <v>285.78434189512853</v>
      </c>
      <c r="K82" s="7">
        <f t="shared" si="90"/>
        <v>286.47007215571909</v>
      </c>
      <c r="L82" s="7">
        <f t="shared" si="90"/>
        <v>287.15580241630965</v>
      </c>
      <c r="M82" s="7">
        <f t="shared" si="90"/>
        <v>287.84153267690021</v>
      </c>
      <c r="N82" s="7">
        <f t="shared" si="90"/>
        <v>288.52726293749078</v>
      </c>
      <c r="O82" s="7">
        <f t="shared" si="90"/>
        <v>-214.82659660016242</v>
      </c>
      <c r="P82" s="7">
        <f t="shared" si="90"/>
        <v>-226.74185608452797</v>
      </c>
      <c r="Q82" s="7">
        <f t="shared" si="90"/>
        <v>-238.65711556889349</v>
      </c>
      <c r="R82" s="7">
        <f t="shared" si="90"/>
        <v>-250.57237505325901</v>
      </c>
      <c r="S82" s="7">
        <f t="shared" si="90"/>
        <v>-262.48763453762456</v>
      </c>
      <c r="T82" s="7">
        <f t="shared" si="90"/>
        <v>-13.118275329117283</v>
      </c>
      <c r="U82" s="7">
        <f t="shared" si="90"/>
        <v>-18.501419346161011</v>
      </c>
      <c r="V82" s="7">
        <f t="shared" si="90"/>
        <v>-23.884563363204716</v>
      </c>
      <c r="W82" s="7">
        <f t="shared" si="90"/>
        <v>-29.267707380248449</v>
      </c>
      <c r="X82" s="7">
        <f t="shared" si="90"/>
        <v>-34.650851397292151</v>
      </c>
      <c r="Y82" s="7">
        <f t="shared" si="90"/>
        <v>-40.033995414335855</v>
      </c>
      <c r="Z82" s="7">
        <f t="shared" si="90"/>
        <v>-45.417139431379589</v>
      </c>
      <c r="AA82" s="7">
        <f t="shared" si="90"/>
        <v>-50.800283448423293</v>
      </c>
      <c r="AB82" s="7">
        <f t="shared" si="90"/>
        <v>-56.18342746546702</v>
      </c>
      <c r="AC82" s="7">
        <f t="shared" si="90"/>
        <v>-61.566571482510732</v>
      </c>
      <c r="AD82" s="7">
        <f t="shared" si="90"/>
        <v>-423.21597408208424</v>
      </c>
      <c r="AE82" s="7">
        <f t="shared" si="90"/>
        <v>-437.50577456369052</v>
      </c>
      <c r="AF82" s="7">
        <f t="shared" si="90"/>
        <v>-451.79557504529822</v>
      </c>
      <c r="AG82" s="7">
        <f t="shared" si="90"/>
        <v>-466.08537552690433</v>
      </c>
      <c r="AH82" s="7">
        <f t="shared" si="90"/>
        <v>-480.37517600851203</v>
      </c>
      <c r="AI82" s="7">
        <f t="shared" si="90"/>
        <v>-494.66497649011905</v>
      </c>
      <c r="AJ82" s="7">
        <f t="shared" si="90"/>
        <v>-508.95477697172521</v>
      </c>
      <c r="AK82" s="7">
        <f t="shared" si="90"/>
        <v>-523.24457745333291</v>
      </c>
      <c r="AL82" s="7">
        <f t="shared" si="90"/>
        <v>-537.53437793493993</v>
      </c>
      <c r="AM82" s="7">
        <f t="shared" si="90"/>
        <v>-551.82417841654615</v>
      </c>
    </row>
    <row r="83" spans="1:39" s="12" customFormat="1" x14ac:dyDescent="0.25">
      <c r="A83" s="181" t="s">
        <v>143</v>
      </c>
      <c r="B83" s="7">
        <f t="shared" si="89"/>
        <v>0</v>
      </c>
      <c r="C83" s="7">
        <f t="shared" si="90"/>
        <v>1877.2399603809345</v>
      </c>
      <c r="D83" s="7">
        <f t="shared" si="90"/>
        <v>1910.639957405501</v>
      </c>
      <c r="E83" s="7">
        <f t="shared" si="90"/>
        <v>1944.0399544300676</v>
      </c>
      <c r="F83" s="7">
        <f t="shared" si="90"/>
        <v>1977.4399514546342</v>
      </c>
      <c r="G83" s="7">
        <f t="shared" si="90"/>
        <v>2010.8399484792035</v>
      </c>
      <c r="H83" s="7">
        <f t="shared" si="90"/>
        <v>2044.2399455037666</v>
      </c>
      <c r="I83" s="7">
        <f t="shared" si="90"/>
        <v>2077.639942528333</v>
      </c>
      <c r="J83" s="7">
        <f t="shared" si="90"/>
        <v>2111.0399395528993</v>
      </c>
      <c r="K83" s="7">
        <f t="shared" si="90"/>
        <v>2144.4399365774657</v>
      </c>
      <c r="L83" s="7">
        <f t="shared" si="90"/>
        <v>2177.839933602032</v>
      </c>
      <c r="M83" s="7">
        <f t="shared" si="90"/>
        <v>2211.2399306265984</v>
      </c>
      <c r="N83" s="7">
        <f t="shared" si="90"/>
        <v>2244.6399276511652</v>
      </c>
      <c r="O83" s="7">
        <f t="shared" si="90"/>
        <v>4378.3674455767841</v>
      </c>
      <c r="P83" s="7">
        <f t="shared" si="90"/>
        <v>4481.7783599647191</v>
      </c>
      <c r="Q83" s="7">
        <f t="shared" si="90"/>
        <v>4585.1892743526469</v>
      </c>
      <c r="R83" s="7">
        <f t="shared" si="90"/>
        <v>4688.6001887405891</v>
      </c>
      <c r="S83" s="7">
        <f t="shared" si="90"/>
        <v>4792.0111031285242</v>
      </c>
      <c r="T83" s="7">
        <f t="shared" si="90"/>
        <v>1197.332572967844</v>
      </c>
      <c r="U83" s="7">
        <f t="shared" si="90"/>
        <v>1177.4738392041584</v>
      </c>
      <c r="V83" s="7">
        <f t="shared" si="90"/>
        <v>1157.6151054404656</v>
      </c>
      <c r="W83" s="7">
        <f t="shared" si="90"/>
        <v>1137.756371676787</v>
      </c>
      <c r="X83" s="7">
        <f t="shared" si="90"/>
        <v>1117.8976379131013</v>
      </c>
      <c r="Y83" s="7">
        <f t="shared" si="90"/>
        <v>1098.0389041494154</v>
      </c>
      <c r="Z83" s="7">
        <f t="shared" si="90"/>
        <v>1078.18017038573</v>
      </c>
      <c r="AA83" s="7">
        <f t="shared" si="90"/>
        <v>1058.3214366220373</v>
      </c>
      <c r="AB83" s="7">
        <f t="shared" si="90"/>
        <v>1038.4627028583582</v>
      </c>
      <c r="AC83" s="7">
        <f t="shared" si="90"/>
        <v>1018.6039690946727</v>
      </c>
      <c r="AD83" s="7">
        <f t="shared" si="90"/>
        <v>2778.0305890734144</v>
      </c>
      <c r="AE83" s="7">
        <f t="shared" si="90"/>
        <v>2817.481367101143</v>
      </c>
      <c r="AF83" s="7">
        <f t="shared" si="90"/>
        <v>2856.932145128872</v>
      </c>
      <c r="AG83" s="7">
        <f t="shared" si="90"/>
        <v>2896.3829231566006</v>
      </c>
      <c r="AH83" s="7">
        <f t="shared" si="90"/>
        <v>2935.8337011843291</v>
      </c>
      <c r="AI83" s="7">
        <f t="shared" si="90"/>
        <v>2975.2844792120582</v>
      </c>
      <c r="AJ83" s="7">
        <f t="shared" si="90"/>
        <v>3014.7352572397867</v>
      </c>
      <c r="AK83" s="7">
        <f t="shared" si="90"/>
        <v>3054.1860352675153</v>
      </c>
      <c r="AL83" s="7">
        <f t="shared" si="90"/>
        <v>3093.6368132952439</v>
      </c>
      <c r="AM83" s="7">
        <f t="shared" si="90"/>
        <v>3133.087591322972</v>
      </c>
    </row>
    <row r="84" spans="1:39" s="12" customFormat="1" x14ac:dyDescent="0.25">
      <c r="A84" s="181" t="s">
        <v>65</v>
      </c>
      <c r="B84" s="7">
        <f t="shared" si="89"/>
        <v>0</v>
      </c>
      <c r="C84" s="7">
        <f t="shared" si="90"/>
        <v>341.08011001956805</v>
      </c>
      <c r="D84" s="7">
        <f t="shared" si="90"/>
        <v>348.96689325257051</v>
      </c>
      <c r="E84" s="7">
        <f t="shared" si="90"/>
        <v>356.85367648557451</v>
      </c>
      <c r="F84" s="7">
        <f t="shared" si="90"/>
        <v>364.74045971857771</v>
      </c>
      <c r="G84" s="7">
        <f t="shared" si="90"/>
        <v>372.62724295158085</v>
      </c>
      <c r="H84" s="7">
        <f t="shared" si="90"/>
        <v>380.51402618458422</v>
      </c>
      <c r="I84" s="7">
        <f t="shared" si="90"/>
        <v>388.40080941758669</v>
      </c>
      <c r="J84" s="7">
        <f t="shared" si="90"/>
        <v>396.28759265059068</v>
      </c>
      <c r="K84" s="7">
        <f t="shared" si="90"/>
        <v>404.17437588359388</v>
      </c>
      <c r="L84" s="7">
        <f t="shared" si="90"/>
        <v>412.06115911659634</v>
      </c>
      <c r="M84" s="7">
        <f t="shared" si="90"/>
        <v>419.9479423496004</v>
      </c>
      <c r="N84" s="7">
        <f t="shared" si="90"/>
        <v>427.83472558260365</v>
      </c>
      <c r="O84" s="7">
        <f t="shared" si="90"/>
        <v>-903.60199602847229</v>
      </c>
      <c r="P84" s="7">
        <f t="shared" si="90"/>
        <v>-949.2881529892328</v>
      </c>
      <c r="Q84" s="7">
        <f t="shared" si="90"/>
        <v>-994.97430994999274</v>
      </c>
      <c r="R84" s="7">
        <f t="shared" si="90"/>
        <v>-1040.6604669107521</v>
      </c>
      <c r="S84" s="7">
        <f t="shared" si="90"/>
        <v>-1086.3466238715116</v>
      </c>
      <c r="T84" s="7">
        <f t="shared" si="90"/>
        <v>25.715400676409015</v>
      </c>
      <c r="U84" s="7">
        <f t="shared" si="90"/>
        <v>26.339170975996335</v>
      </c>
      <c r="V84" s="7">
        <f t="shared" si="90"/>
        <v>26.962941275583692</v>
      </c>
      <c r="W84" s="7">
        <f t="shared" si="90"/>
        <v>27.58671157517097</v>
      </c>
      <c r="X84" s="7">
        <f t="shared" si="90"/>
        <v>28.210481874758283</v>
      </c>
      <c r="Y84" s="7">
        <f t="shared" si="90"/>
        <v>28.8342521743456</v>
      </c>
      <c r="Z84" s="7">
        <f t="shared" si="90"/>
        <v>29.458022473932918</v>
      </c>
      <c r="AA84" s="7">
        <f t="shared" si="90"/>
        <v>30.081792773520277</v>
      </c>
      <c r="AB84" s="7">
        <f t="shared" si="90"/>
        <v>30.705563073107506</v>
      </c>
      <c r="AC84" s="7">
        <f t="shared" si="90"/>
        <v>31.329333372694915</v>
      </c>
      <c r="AD84" s="7">
        <f t="shared" si="90"/>
        <v>21.847112384984243</v>
      </c>
      <c r="AE84" s="7">
        <f t="shared" si="90"/>
        <v>22.066643033079647</v>
      </c>
      <c r="AF84" s="7">
        <f t="shared" si="90"/>
        <v>22.286173681174947</v>
      </c>
      <c r="AG84" s="7">
        <f t="shared" si="90"/>
        <v>22.50570432927044</v>
      </c>
      <c r="AH84" s="7">
        <f t="shared" si="90"/>
        <v>22.72523497736584</v>
      </c>
      <c r="AI84" s="7">
        <f t="shared" si="90"/>
        <v>22.944765625461237</v>
      </c>
      <c r="AJ84" s="7">
        <f t="shared" si="90"/>
        <v>23.164296273556634</v>
      </c>
      <c r="AK84" s="7">
        <f t="shared" si="90"/>
        <v>23.383826921651945</v>
      </c>
      <c r="AL84" s="7">
        <f t="shared" si="90"/>
        <v>23.60335756974743</v>
      </c>
      <c r="AM84" s="7">
        <f t="shared" si="90"/>
        <v>23.822888217842827</v>
      </c>
    </row>
    <row r="85" spans="1:39" s="12" customFormat="1" x14ac:dyDescent="0.25">
      <c r="A85" s="181" t="s">
        <v>144</v>
      </c>
      <c r="B85" s="7">
        <f t="shared" si="89"/>
        <v>0</v>
      </c>
      <c r="C85" s="7">
        <f t="shared" si="90"/>
        <v>-1227.8408518919284</v>
      </c>
      <c r="D85" s="7">
        <f t="shared" si="90"/>
        <v>-1296.5232879105449</v>
      </c>
      <c r="E85" s="7">
        <f t="shared" si="90"/>
        <v>-1365.205723929168</v>
      </c>
      <c r="F85" s="7">
        <f t="shared" si="90"/>
        <v>-1433.8881599477877</v>
      </c>
      <c r="G85" s="7">
        <f t="shared" si="90"/>
        <v>-1502.570595966404</v>
      </c>
      <c r="H85" s="7">
        <f t="shared" si="90"/>
        <v>-1571.2530319850273</v>
      </c>
      <c r="I85" s="7">
        <f t="shared" si="90"/>
        <v>-1639.9354680036454</v>
      </c>
      <c r="J85" s="7">
        <f t="shared" si="90"/>
        <v>-1708.6179040222651</v>
      </c>
      <c r="K85" s="7">
        <f t="shared" si="90"/>
        <v>-1777.3003400408868</v>
      </c>
      <c r="L85" s="7">
        <f t="shared" si="90"/>
        <v>-1845.9827760595031</v>
      </c>
      <c r="M85" s="7">
        <f t="shared" si="90"/>
        <v>-1914.6652120781264</v>
      </c>
      <c r="N85" s="7">
        <f t="shared" si="90"/>
        <v>-1983.3476480967427</v>
      </c>
      <c r="O85" s="7">
        <f t="shared" si="90"/>
        <v>-4.1718035567707377</v>
      </c>
      <c r="P85" s="7">
        <f t="shared" si="90"/>
        <v>-4.5922968901040973</v>
      </c>
      <c r="Q85" s="7">
        <f t="shared" si="90"/>
        <v>-5.0127902234374053</v>
      </c>
      <c r="R85" s="7">
        <f t="shared" si="90"/>
        <v>-5.433283556770764</v>
      </c>
      <c r="S85" s="7">
        <f t="shared" si="90"/>
        <v>-5.8537768901040712</v>
      </c>
      <c r="T85" s="7">
        <f t="shared" si="90"/>
        <v>-7.6122035567707425</v>
      </c>
      <c r="U85" s="7">
        <f t="shared" si="90"/>
        <v>-8.0772946678818549</v>
      </c>
      <c r="V85" s="7">
        <f t="shared" si="90"/>
        <v>-8.5423857789929905</v>
      </c>
      <c r="W85" s="7">
        <f t="shared" si="90"/>
        <v>-9.0074768901040763</v>
      </c>
      <c r="X85" s="7">
        <f t="shared" si="90"/>
        <v>-9.4725680012151887</v>
      </c>
      <c r="Y85" s="7">
        <f t="shared" si="90"/>
        <v>-9.9376591123262958</v>
      </c>
      <c r="Z85" s="7">
        <f t="shared" si="90"/>
        <v>-10.402750223437424</v>
      </c>
      <c r="AA85" s="7">
        <f t="shared" si="90"/>
        <v>-10.867841334548521</v>
      </c>
      <c r="AB85" s="7">
        <f t="shared" si="90"/>
        <v>-11.332932445659647</v>
      </c>
      <c r="AC85" s="7">
        <f t="shared" si="90"/>
        <v>-11.798023556770742</v>
      </c>
      <c r="AD85" s="7">
        <f t="shared" si="90"/>
        <v>-3.3792373309029484</v>
      </c>
      <c r="AE85" s="7">
        <f t="shared" si="90"/>
        <v>-3.5481991974480964</v>
      </c>
      <c r="AF85" s="7">
        <f t="shared" si="90"/>
        <v>-3.7171610639932364</v>
      </c>
      <c r="AG85" s="7">
        <f t="shared" si="90"/>
        <v>-3.8861229305383906</v>
      </c>
      <c r="AH85" s="7">
        <f t="shared" si="90"/>
        <v>-4.0550847970835378</v>
      </c>
      <c r="AI85" s="7">
        <f t="shared" si="90"/>
        <v>-4.2240466636286813</v>
      </c>
      <c r="AJ85" s="7">
        <f t="shared" si="90"/>
        <v>-4.3930085301738284</v>
      </c>
      <c r="AK85" s="7">
        <f t="shared" si="90"/>
        <v>-4.56197039671898</v>
      </c>
      <c r="AL85" s="7">
        <f t="shared" si="90"/>
        <v>-4.7309322632641271</v>
      </c>
      <c r="AM85" s="7">
        <f t="shared" si="90"/>
        <v>-4.8998941298092751</v>
      </c>
    </row>
    <row r="86" spans="1:39" s="12" customFormat="1" x14ac:dyDescent="0.25">
      <c r="A86" s="181" t="s">
        <v>102</v>
      </c>
      <c r="B86" s="216">
        <f>SUM(B74:B85)</f>
        <v>0</v>
      </c>
      <c r="C86" s="216">
        <f t="shared" ref="C86:AM86" si="91">SUM(C74:C85)</f>
        <v>6232.0981485650145</v>
      </c>
      <c r="D86" s="216">
        <f t="shared" si="91"/>
        <v>6334.2628092134255</v>
      </c>
      <c r="E86" s="216">
        <f t="shared" si="91"/>
        <v>6436.4274698618246</v>
      </c>
      <c r="F86" s="216">
        <f t="shared" si="91"/>
        <v>6538.5921305102293</v>
      </c>
      <c r="G86" s="216">
        <f t="shared" si="91"/>
        <v>6640.756791158643</v>
      </c>
      <c r="H86" s="216">
        <f t="shared" si="91"/>
        <v>6699.5741104615017</v>
      </c>
      <c r="I86" s="216">
        <f t="shared" si="91"/>
        <v>6755.9169945914327</v>
      </c>
      <c r="J86" s="216">
        <f t="shared" si="91"/>
        <v>6809.7854435483969</v>
      </c>
      <c r="K86" s="216">
        <f t="shared" si="91"/>
        <v>6831.6728419591054</v>
      </c>
      <c r="L86" s="216">
        <f t="shared" si="91"/>
        <v>6849.4007609456767</v>
      </c>
      <c r="M86" s="216">
        <f t="shared" si="91"/>
        <v>6859.4845509961151</v>
      </c>
      <c r="N86" s="216">
        <f t="shared" si="91"/>
        <v>6868.8210730840283</v>
      </c>
      <c r="O86" s="216">
        <f t="shared" si="91"/>
        <v>8844.2017415090359</v>
      </c>
      <c r="P86" s="216">
        <f t="shared" si="91"/>
        <v>8908.6854055564581</v>
      </c>
      <c r="Q86" s="216">
        <f t="shared" si="91"/>
        <v>8970.053599927096</v>
      </c>
      <c r="R86" s="216">
        <f t="shared" si="91"/>
        <v>9025.39355641773</v>
      </c>
      <c r="S86" s="216">
        <f t="shared" si="91"/>
        <v>9077.6180432315778</v>
      </c>
      <c r="T86" s="216">
        <f t="shared" si="91"/>
        <v>8782.8740682492498</v>
      </c>
      <c r="U86" s="216">
        <f t="shared" si="91"/>
        <v>8824.5012281395157</v>
      </c>
      <c r="V86" s="216">
        <f t="shared" si="91"/>
        <v>8917.6850526508406</v>
      </c>
      <c r="W86" s="216">
        <f t="shared" si="91"/>
        <v>9008.3112369170958</v>
      </c>
      <c r="X86" s="216">
        <f t="shared" si="91"/>
        <v>9096.3797809382686</v>
      </c>
      <c r="Y86" s="216">
        <f t="shared" si="91"/>
        <v>9181.8906847143571</v>
      </c>
      <c r="Z86" s="216">
        <f t="shared" si="91"/>
        <v>9264.8439482453668</v>
      </c>
      <c r="AA86" s="216">
        <f t="shared" si="91"/>
        <v>9345.2395715312905</v>
      </c>
      <c r="AB86" s="216">
        <f t="shared" si="91"/>
        <v>9423.0775545721444</v>
      </c>
      <c r="AC86" s="216">
        <f t="shared" si="91"/>
        <v>9498.3578973679123</v>
      </c>
      <c r="AD86" s="216">
        <f t="shared" si="91"/>
        <v>7734.9801642272378</v>
      </c>
      <c r="AE86" s="216">
        <f t="shared" si="91"/>
        <v>7763.151055448342</v>
      </c>
      <c r="AF86" s="216">
        <f t="shared" si="91"/>
        <v>7790.360671941191</v>
      </c>
      <c r="AG86" s="216">
        <f t="shared" si="91"/>
        <v>7816.6090137057854</v>
      </c>
      <c r="AH86" s="216">
        <f t="shared" si="91"/>
        <v>7841.8960807421108</v>
      </c>
      <c r="AI86" s="216">
        <f t="shared" si="91"/>
        <v>7866.2218730501809</v>
      </c>
      <c r="AJ86" s="216">
        <f t="shared" si="91"/>
        <v>7889.5863906299892</v>
      </c>
      <c r="AK86" s="216">
        <f t="shared" si="91"/>
        <v>7911.9896334815276</v>
      </c>
      <c r="AL86" s="216">
        <f t="shared" si="91"/>
        <v>7933.431601604826</v>
      </c>
      <c r="AM86" s="216">
        <f t="shared" si="91"/>
        <v>7953.9122949998537</v>
      </c>
    </row>
    <row r="88" spans="1:39" s="212" customFormat="1" ht="18.75" x14ac:dyDescent="0.3">
      <c r="A88" s="211" t="s">
        <v>168</v>
      </c>
    </row>
    <row r="89" spans="1:39" s="12" customFormat="1" x14ac:dyDescent="0.25">
      <c r="A89" s="123"/>
    </row>
    <row r="90" spans="1:39" s="12" customFormat="1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 x14ac:dyDescent="0.25">
      <c r="A91" s="181"/>
      <c r="B91" s="218">
        <f>'Investment cost '!AN25</f>
        <v>2350.6019369363785</v>
      </c>
      <c r="C91" s="7">
        <f t="shared" ref="C91:M91" si="92">$B91+($N91-$B91)/($N$22-$B$22)*(C$22-$B$22)</f>
        <v>2552.2762281509736</v>
      </c>
      <c r="D91" s="7">
        <f t="shared" si="92"/>
        <v>2753.9505193655691</v>
      </c>
      <c r="E91" s="7">
        <f t="shared" si="92"/>
        <v>2955.6248105801642</v>
      </c>
      <c r="F91" s="7">
        <f t="shared" si="92"/>
        <v>3157.2991017947593</v>
      </c>
      <c r="G91" s="7">
        <f t="shared" si="92"/>
        <v>3358.9733930093544</v>
      </c>
      <c r="H91" s="7">
        <f t="shared" si="92"/>
        <v>3560.6476842239499</v>
      </c>
      <c r="I91" s="7">
        <f t="shared" si="92"/>
        <v>3762.321975438545</v>
      </c>
      <c r="J91" s="7">
        <f t="shared" si="92"/>
        <v>3963.9962666531401</v>
      </c>
      <c r="K91" s="7">
        <f t="shared" si="92"/>
        <v>4165.6705578677356</v>
      </c>
      <c r="L91" s="7">
        <f t="shared" si="92"/>
        <v>4367.3448490823303</v>
      </c>
      <c r="M91" s="7">
        <f t="shared" si="92"/>
        <v>4569.0191402969258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 t="shared" ref="P91:R91" si="93">$N91+($S91-$N91)/($S$90-$N$90)*(P$90-$N$90)</f>
        <v>6429.2636264413595</v>
      </c>
      <c r="Q91" s="7">
        <f t="shared" si="93"/>
        <v>7258.5487239062786</v>
      </c>
      <c r="R91" s="7">
        <f t="shared" si="93"/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94">$S91+($AC91-$S91)/($AC$90-$S$90)*(U$90-$S$90)</f>
        <v>10102.089238190651</v>
      </c>
      <c r="V91" s="7">
        <f t="shared" si="94"/>
        <v>10694.574397867918</v>
      </c>
      <c r="W91" s="7">
        <f t="shared" si="94"/>
        <v>11287.059557545184</v>
      </c>
      <c r="X91" s="7">
        <f t="shared" si="94"/>
        <v>11879.544717222452</v>
      </c>
      <c r="Y91" s="7">
        <f t="shared" si="94"/>
        <v>12472.02987689972</v>
      </c>
      <c r="Z91" s="7">
        <f t="shared" si="94"/>
        <v>13064.515036576988</v>
      </c>
      <c r="AA91" s="7">
        <f t="shared" si="94"/>
        <v>13657.000196254254</v>
      </c>
      <c r="AB91" s="7">
        <f t="shared" si="94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95">$AC91+($AM91-$AC91)/($AM$90-$AC$90)*(AE$90-$AC$90)</f>
        <v>15529.176718904078</v>
      </c>
      <c r="AF91" s="7">
        <f t="shared" si="95"/>
        <v>15872.779820551723</v>
      </c>
      <c r="AG91" s="7">
        <f t="shared" si="95"/>
        <v>16216.382922199369</v>
      </c>
      <c r="AH91" s="7">
        <f t="shared" si="95"/>
        <v>16559.986023847014</v>
      </c>
      <c r="AI91" s="7">
        <f t="shared" si="95"/>
        <v>16903.589125494658</v>
      </c>
      <c r="AJ91" s="7">
        <f t="shared" si="95"/>
        <v>17247.192227142303</v>
      </c>
      <c r="AK91" s="7">
        <f t="shared" si="95"/>
        <v>17590.795328789951</v>
      </c>
      <c r="AL91" s="7">
        <f t="shared" si="95"/>
        <v>17934.398430437595</v>
      </c>
      <c r="AM91" s="209">
        <f>'Investment cost '!AN29</f>
        <v>18278.00153208524</v>
      </c>
    </row>
    <row r="92" spans="1:39" s="12" customFormat="1" x14ac:dyDescent="0.25">
      <c r="A92" s="123"/>
    </row>
    <row r="93" spans="1:39" s="12" customFormat="1" ht="18.75" x14ac:dyDescent="0.3">
      <c r="A93" s="211" t="s">
        <v>172</v>
      </c>
    </row>
    <row r="94" spans="1:39" s="12" customFormat="1" x14ac:dyDescent="0.25">
      <c r="A94" s="123"/>
    </row>
    <row r="95" spans="1:39" s="12" customFormat="1" x14ac:dyDescent="0.25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s="12" customFormat="1" x14ac:dyDescent="0.25">
      <c r="A96" s="181" t="s">
        <v>55</v>
      </c>
      <c r="B96" s="7">
        <f t="shared" ref="B96:B107" si="96">B74*exchangeRate</f>
        <v>0</v>
      </c>
      <c r="C96" s="7">
        <f>C$91*C74/C$86*exchangeRate</f>
        <v>7630.9411774583486</v>
      </c>
      <c r="D96" s="7">
        <f t="shared" ref="D96:AM96" si="97">D$91*D74/D$86*exchangeRate</f>
        <v>8148.4950570147284</v>
      </c>
      <c r="E96" s="7">
        <f t="shared" si="97"/>
        <v>8656.4480884154909</v>
      </c>
      <c r="F96" s="7">
        <f t="shared" si="97"/>
        <v>9155.250307711578</v>
      </c>
      <c r="G96" s="7">
        <f t="shared" si="97"/>
        <v>9645.3240566523054</v>
      </c>
      <c r="H96" s="7">
        <f t="shared" si="97"/>
        <v>10192.589856262084</v>
      </c>
      <c r="I96" s="7">
        <f t="shared" si="97"/>
        <v>10740.766551043584</v>
      </c>
      <c r="J96" s="7">
        <f t="shared" si="97"/>
        <v>11290.429095337426</v>
      </c>
      <c r="K96" s="7">
        <f t="shared" si="97"/>
        <v>11893.284453503618</v>
      </c>
      <c r="L96" s="7">
        <f t="shared" si="97"/>
        <v>12506.293084661116</v>
      </c>
      <c r="M96" s="7">
        <f t="shared" si="97"/>
        <v>13137.161245699601</v>
      </c>
      <c r="N96" s="7">
        <f t="shared" si="97"/>
        <v>13774.074344116949</v>
      </c>
      <c r="O96" s="7">
        <f t="shared" si="97"/>
        <v>13157.958365908649</v>
      </c>
      <c r="P96" s="7">
        <f t="shared" si="97"/>
        <v>15085.888842752451</v>
      </c>
      <c r="Q96" s="7">
        <f t="shared" si="97"/>
        <v>17014.748149729319</v>
      </c>
      <c r="R96" s="7">
        <f t="shared" si="97"/>
        <v>18952.628781490279</v>
      </c>
      <c r="S96" s="7">
        <f t="shared" si="97"/>
        <v>20896.520345735102</v>
      </c>
      <c r="T96" s="7">
        <f t="shared" si="97"/>
        <v>15176.828086096959</v>
      </c>
      <c r="U96" s="7">
        <f t="shared" si="97"/>
        <v>16046.35024009195</v>
      </c>
      <c r="V96" s="7">
        <f t="shared" si="97"/>
        <v>16809.957301808732</v>
      </c>
      <c r="W96" s="7">
        <f t="shared" si="97"/>
        <v>17562.756033879359</v>
      </c>
      <c r="X96" s="7">
        <f t="shared" si="97"/>
        <v>18305.704478759533</v>
      </c>
      <c r="Y96" s="7">
        <f t="shared" si="97"/>
        <v>19039.706925790771</v>
      </c>
      <c r="Z96" s="7">
        <f t="shared" si="97"/>
        <v>19765.618962365956</v>
      </c>
      <c r="AA96" s="7">
        <f t="shared" si="97"/>
        <v>20484.252043698343</v>
      </c>
      <c r="AB96" s="7">
        <f t="shared" si="97"/>
        <v>21196.377637820449</v>
      </c>
      <c r="AC96" s="7">
        <f t="shared" si="97"/>
        <v>21902.730995219823</v>
      </c>
      <c r="AD96" s="7">
        <f t="shared" si="97"/>
        <v>27518.656785952986</v>
      </c>
      <c r="AE96" s="7">
        <f t="shared" si="97"/>
        <v>28039.200743866619</v>
      </c>
      <c r="AF96" s="7">
        <f t="shared" si="97"/>
        <v>28559.504069326878</v>
      </c>
      <c r="AG96" s="7">
        <f t="shared" si="97"/>
        <v>29079.761233601428</v>
      </c>
      <c r="AH96" s="7">
        <f t="shared" si="97"/>
        <v>29600.164022597812</v>
      </c>
      <c r="AI96" s="7">
        <f t="shared" si="97"/>
        <v>30120.901816034293</v>
      </c>
      <c r="AJ96" s="7">
        <f t="shared" si="97"/>
        <v>30642.161856742667</v>
      </c>
      <c r="AK96" s="7">
        <f t="shared" si="97"/>
        <v>31164.129511010498</v>
      </c>
      <c r="AL96" s="7">
        <f t="shared" si="97"/>
        <v>31686.98852081754</v>
      </c>
      <c r="AM96" s="7">
        <f t="shared" si="97"/>
        <v>32210.921248774015</v>
      </c>
    </row>
    <row r="97" spans="1:39" s="12" customFormat="1" x14ac:dyDescent="0.25">
      <c r="A97" s="181" t="s">
        <v>137</v>
      </c>
      <c r="B97" s="7">
        <f t="shared" si="96"/>
        <v>0</v>
      </c>
      <c r="C97" s="7">
        <f t="shared" ref="C97:AM97" si="98">C$91*C75/C$86*exchangeRate</f>
        <v>9409.3127187101072</v>
      </c>
      <c r="D97" s="7">
        <f t="shared" si="98"/>
        <v>10358.725807557199</v>
      </c>
      <c r="E97" s="7">
        <f t="shared" si="98"/>
        <v>11331.281770597061</v>
      </c>
      <c r="F97" s="7">
        <f t="shared" si="98"/>
        <v>12325.895794536002</v>
      </c>
      <c r="G97" s="7">
        <f t="shared" si="98"/>
        <v>13341.549823280167</v>
      </c>
      <c r="H97" s="7">
        <f t="shared" si="98"/>
        <v>14470.310904583484</v>
      </c>
      <c r="I97" s="7">
        <f t="shared" si="98"/>
        <v>15635.894204687747</v>
      </c>
      <c r="J97" s="7">
        <f t="shared" si="98"/>
        <v>16838.656338488243</v>
      </c>
      <c r="K97" s="7">
        <f t="shared" si="98"/>
        <v>17851.245395559388</v>
      </c>
      <c r="L97" s="7">
        <f t="shared" si="98"/>
        <v>18871.084380351891</v>
      </c>
      <c r="M97" s="7">
        <f t="shared" si="98"/>
        <v>19907.554062433162</v>
      </c>
      <c r="N97" s="7">
        <f t="shared" si="98"/>
        <v>20940.472167261898</v>
      </c>
      <c r="O97" s="7">
        <f t="shared" si="98"/>
        <v>30007.670926635459</v>
      </c>
      <c r="P97" s="7">
        <f t="shared" si="98"/>
        <v>34606.45958832404</v>
      </c>
      <c r="Q97" s="7">
        <f t="shared" si="98"/>
        <v>39212.924525040697</v>
      </c>
      <c r="R97" s="7">
        <f t="shared" si="98"/>
        <v>43831.028485792056</v>
      </c>
      <c r="S97" s="7">
        <f t="shared" si="98"/>
        <v>48439.498974079273</v>
      </c>
      <c r="T97" s="7">
        <f t="shared" si="98"/>
        <v>49995.181551372065</v>
      </c>
      <c r="U97" s="7">
        <f t="shared" si="98"/>
        <v>53745.923272639768</v>
      </c>
      <c r="V97" s="7">
        <f t="shared" si="98"/>
        <v>57478.660159401923</v>
      </c>
      <c r="W97" s="7">
        <f t="shared" si="98"/>
        <v>61268.692974771933</v>
      </c>
      <c r="X97" s="7">
        <f t="shared" si="98"/>
        <v>65115.673552161075</v>
      </c>
      <c r="Y97" s="7">
        <f t="shared" si="98"/>
        <v>69019.362454481932</v>
      </c>
      <c r="Z97" s="7">
        <f t="shared" si="98"/>
        <v>72979.62314542821</v>
      </c>
      <c r="AA97" s="7">
        <f t="shared" si="98"/>
        <v>76996.416907978346</v>
      </c>
      <c r="AB97" s="7">
        <f t="shared" si="98"/>
        <v>81069.79843369333</v>
      </c>
      <c r="AC97" s="7">
        <f t="shared" si="98"/>
        <v>85199.912016860166</v>
      </c>
      <c r="AD97" s="7">
        <f t="shared" si="98"/>
        <v>73240.376119422697</v>
      </c>
      <c r="AE97" s="7">
        <f t="shared" si="98"/>
        <v>75123.293881264515</v>
      </c>
      <c r="AF97" s="7">
        <f t="shared" si="98"/>
        <v>77017.183707496122</v>
      </c>
      <c r="AG97" s="7">
        <f t="shared" si="98"/>
        <v>78922.186316758234</v>
      </c>
      <c r="AH97" s="7">
        <f t="shared" si="98"/>
        <v>80838.44868250069</v>
      </c>
      <c r="AI97" s="7">
        <f t="shared" si="98"/>
        <v>82766.124108231292</v>
      </c>
      <c r="AJ97" s="7">
        <f t="shared" si="98"/>
        <v>84705.372312859792</v>
      </c>
      <c r="AK97" s="7">
        <f t="shared" si="98"/>
        <v>86656.359526127417</v>
      </c>
      <c r="AL97" s="7">
        <f t="shared" si="98"/>
        <v>88619.258594148516</v>
      </c>
      <c r="AM97" s="7">
        <f t="shared" si="98"/>
        <v>90594.249095126725</v>
      </c>
    </row>
    <row r="98" spans="1:39" s="12" customFormat="1" x14ac:dyDescent="0.25">
      <c r="A98" s="181" t="s">
        <v>138</v>
      </c>
      <c r="B98" s="7">
        <f t="shared" si="96"/>
        <v>0</v>
      </c>
      <c r="C98" s="7">
        <f t="shared" ref="C98:AM98" si="99">C$91*C76/C$86*exchangeRate</f>
        <v>1902.5186219988666</v>
      </c>
      <c r="D98" s="7">
        <f t="shared" si="99"/>
        <v>2072.7448050863836</v>
      </c>
      <c r="E98" s="7">
        <f t="shared" si="99"/>
        <v>2245.2069073462826</v>
      </c>
      <c r="F98" s="7">
        <f t="shared" si="99"/>
        <v>2419.8001209305171</v>
      </c>
      <c r="G98" s="7">
        <f t="shared" si="99"/>
        <v>2596.4260876524668</v>
      </c>
      <c r="H98" s="7">
        <f t="shared" si="99"/>
        <v>2792.9470655956197</v>
      </c>
      <c r="I98" s="7">
        <f t="shared" si="99"/>
        <v>2994.4197181555733</v>
      </c>
      <c r="J98" s="7">
        <f t="shared" si="99"/>
        <v>3200.9407617665624</v>
      </c>
      <c r="K98" s="7">
        <f t="shared" si="99"/>
        <v>3427.3541226506668</v>
      </c>
      <c r="L98" s="7">
        <f t="shared" si="99"/>
        <v>3661.7185592182491</v>
      </c>
      <c r="M98" s="7">
        <f t="shared" si="99"/>
        <v>3866.9236313182323</v>
      </c>
      <c r="N98" s="7">
        <f t="shared" si="99"/>
        <v>4115.9383293566925</v>
      </c>
      <c r="O98" s="7">
        <f t="shared" si="99"/>
        <v>1536.309258375738</v>
      </c>
      <c r="P98" s="7">
        <f t="shared" si="99"/>
        <v>1733.1821043423136</v>
      </c>
      <c r="Q98" s="7">
        <f t="shared" si="99"/>
        <v>1943.3514257765855</v>
      </c>
      <c r="R98" s="7">
        <f t="shared" si="99"/>
        <v>2129.9144234580644</v>
      </c>
      <c r="S98" s="7">
        <f t="shared" si="99"/>
        <v>2334.794906230848</v>
      </c>
      <c r="T98" s="7">
        <f t="shared" si="99"/>
        <v>2546.6791138975896</v>
      </c>
      <c r="U98" s="7">
        <f t="shared" si="99"/>
        <v>2677.6679806951765</v>
      </c>
      <c r="V98" s="7">
        <f t="shared" si="99"/>
        <v>2789.4644801983764</v>
      </c>
      <c r="W98" s="7">
        <f t="shared" si="99"/>
        <v>2898.0577169628332</v>
      </c>
      <c r="X98" s="7">
        <f t="shared" si="99"/>
        <v>3003.6350320859688</v>
      </c>
      <c r="Y98" s="7">
        <f t="shared" si="99"/>
        <v>3106.3714341736763</v>
      </c>
      <c r="Z98" s="7">
        <f t="shared" si="99"/>
        <v>3206.4306686097452</v>
      </c>
      <c r="AA98" s="7">
        <f t="shared" si="99"/>
        <v>3303.9661810046168</v>
      </c>
      <c r="AB98" s="7">
        <f t="shared" si="99"/>
        <v>3399.1219870369523</v>
      </c>
      <c r="AC98" s="7">
        <f t="shared" si="99"/>
        <v>3492.033459329753</v>
      </c>
      <c r="AD98" s="7">
        <f t="shared" si="99"/>
        <v>4361.8188710242803</v>
      </c>
      <c r="AE98" s="7">
        <f t="shared" si="99"/>
        <v>4418.2607674017763</v>
      </c>
      <c r="AF98" s="7">
        <f t="shared" si="99"/>
        <v>4473.6971302957409</v>
      </c>
      <c r="AG98" s="7">
        <f t="shared" si="99"/>
        <v>4528.158912932181</v>
      </c>
      <c r="AH98" s="7">
        <f t="shared" si="99"/>
        <v>4581.6759297272247</v>
      </c>
      <c r="AI98" s="7">
        <f t="shared" si="99"/>
        <v>4634.2769117213174</v>
      </c>
      <c r="AJ98" s="7">
        <f t="shared" si="99"/>
        <v>4685.9895589471562</v>
      </c>
      <c r="AK98" s="7">
        <f t="shared" si="99"/>
        <v>4736.8405899335175</v>
      </c>
      <c r="AL98" s="7">
        <f t="shared" si="99"/>
        <v>4786.855788532418</v>
      </c>
      <c r="AM98" s="7">
        <f t="shared" si="99"/>
        <v>4836.060048243603</v>
      </c>
    </row>
    <row r="99" spans="1:39" s="12" customFormat="1" x14ac:dyDescent="0.25">
      <c r="A99" s="181" t="s">
        <v>139</v>
      </c>
      <c r="B99" s="7">
        <f t="shared" si="96"/>
        <v>0</v>
      </c>
      <c r="C99" s="7">
        <f t="shared" ref="C99:AM99" si="100">C$91*C77/C$86*exchangeRate</f>
        <v>10141.886207079444</v>
      </c>
      <c r="D99" s="7">
        <f t="shared" si="100"/>
        <v>11125.229390314284</v>
      </c>
      <c r="E99" s="7">
        <f t="shared" si="100"/>
        <v>12129.023005174986</v>
      </c>
      <c r="F99" s="7">
        <f t="shared" si="100"/>
        <v>13152.308445573797</v>
      </c>
      <c r="G99" s="7">
        <f t="shared" si="100"/>
        <v>14194.186096088479</v>
      </c>
      <c r="H99" s="7">
        <f t="shared" si="100"/>
        <v>14960.859967744207</v>
      </c>
      <c r="I99" s="7">
        <f t="shared" si="100"/>
        <v>15701.747531689838</v>
      </c>
      <c r="J99" s="7">
        <f t="shared" si="100"/>
        <v>16414.559131593756</v>
      </c>
      <c r="K99" s="7">
        <f t="shared" si="100"/>
        <v>17170.861489314102</v>
      </c>
      <c r="L99" s="7">
        <f t="shared" si="100"/>
        <v>17904.12089542333</v>
      </c>
      <c r="M99" s="7">
        <f t="shared" si="100"/>
        <v>18621.595819012535</v>
      </c>
      <c r="N99" s="7">
        <f t="shared" si="100"/>
        <v>19302.643761081323</v>
      </c>
      <c r="O99" s="7">
        <f t="shared" si="100"/>
        <v>12127.030979446645</v>
      </c>
      <c r="P99" s="7">
        <f t="shared" si="100"/>
        <v>13641.149985162818</v>
      </c>
      <c r="Q99" s="7">
        <f t="shared" si="100"/>
        <v>15072.940765225463</v>
      </c>
      <c r="R99" s="7">
        <f t="shared" si="100"/>
        <v>16424.236731304201</v>
      </c>
      <c r="S99" s="7">
        <f t="shared" si="100"/>
        <v>17686.933719671288</v>
      </c>
      <c r="T99" s="7">
        <f t="shared" si="100"/>
        <v>66281.877975965166</v>
      </c>
      <c r="U99" s="7">
        <f t="shared" si="100"/>
        <v>70590.700431718666</v>
      </c>
      <c r="V99" s="7">
        <f t="shared" si="100"/>
        <v>75290.192697911756</v>
      </c>
      <c r="W99" s="7">
        <f t="shared" si="100"/>
        <v>80019.450428007665</v>
      </c>
      <c r="X99" s="7">
        <f t="shared" si="100"/>
        <v>84774.909700099102</v>
      </c>
      <c r="Y99" s="7">
        <f t="shared" si="100"/>
        <v>89553.189102927092</v>
      </c>
      <c r="Z99" s="7">
        <f t="shared" si="100"/>
        <v>94351.071726773749</v>
      </c>
      <c r="AA99" s="7">
        <f t="shared" si="100"/>
        <v>99165.488833184863</v>
      </c>
      <c r="AB99" s="7">
        <f t="shared" si="100"/>
        <v>103993.50500379826</v>
      </c>
      <c r="AC99" s="7">
        <f t="shared" si="100"/>
        <v>108832.30459387641</v>
      </c>
      <c r="AD99" s="7">
        <f t="shared" si="100"/>
        <v>80548.563750379704</v>
      </c>
      <c r="AE99" s="7">
        <f t="shared" si="100"/>
        <v>82384.03390184317</v>
      </c>
      <c r="AF99" s="7">
        <f t="shared" si="100"/>
        <v>84203.926808404358</v>
      </c>
      <c r="AG99" s="7">
        <f t="shared" si="100"/>
        <v>86007.36494421793</v>
      </c>
      <c r="AH99" s="7">
        <f t="shared" si="100"/>
        <v>87793.470645225345</v>
      </c>
      <c r="AI99" s="7">
        <f t="shared" si="100"/>
        <v>89561.365038930759</v>
      </c>
      <c r="AJ99" s="7">
        <f t="shared" si="100"/>
        <v>91310.166992940285</v>
      </c>
      <c r="AK99" s="7">
        <f t="shared" si="100"/>
        <v>93038.992079162155</v>
      </c>
      <c r="AL99" s="7">
        <f t="shared" si="100"/>
        <v>94746.951550698112</v>
      </c>
      <c r="AM99" s="7">
        <f t="shared" si="100"/>
        <v>96433.151328563312</v>
      </c>
    </row>
    <row r="100" spans="1:39" s="12" customFormat="1" x14ac:dyDescent="0.25">
      <c r="A100" s="181" t="s">
        <v>59</v>
      </c>
      <c r="B100" s="7">
        <f t="shared" si="96"/>
        <v>0</v>
      </c>
      <c r="C100" s="7">
        <f t="shared" ref="C100:AM100" si="101">C$91*C78/C$86*exchangeRate</f>
        <v>2788.9090921099969</v>
      </c>
      <c r="D100" s="7">
        <f t="shared" si="101"/>
        <v>3052.6089937408069</v>
      </c>
      <c r="E100" s="7">
        <f t="shared" si="101"/>
        <v>3321.1785273250152</v>
      </c>
      <c r="F100" s="7">
        <f t="shared" si="101"/>
        <v>3594.3894307446931</v>
      </c>
      <c r="G100" s="7">
        <f t="shared" si="101"/>
        <v>3872.0274886675579</v>
      </c>
      <c r="H100" s="7">
        <f t="shared" si="101"/>
        <v>4180.767826278653</v>
      </c>
      <c r="I100" s="7">
        <f t="shared" si="101"/>
        <v>4498.3915018169728</v>
      </c>
      <c r="J100" s="7">
        <f t="shared" si="101"/>
        <v>4825.0242577089521</v>
      </c>
      <c r="K100" s="7">
        <f t="shared" si="101"/>
        <v>5183.0972864652858</v>
      </c>
      <c r="L100" s="7">
        <f t="shared" si="101"/>
        <v>5554.6895219174858</v>
      </c>
      <c r="M100" s="7">
        <f t="shared" si="101"/>
        <v>5943.3895738097826</v>
      </c>
      <c r="N100" s="7">
        <f t="shared" si="101"/>
        <v>6344.0447024477053</v>
      </c>
      <c r="O100" s="7">
        <f t="shared" si="101"/>
        <v>1773.0433692521672</v>
      </c>
      <c r="P100" s="7">
        <f t="shared" si="101"/>
        <v>2010.4790757864364</v>
      </c>
      <c r="Q100" s="7">
        <f t="shared" si="101"/>
        <v>2242.6185156444922</v>
      </c>
      <c r="R100" s="7">
        <f t="shared" si="101"/>
        <v>2470.6070911344859</v>
      </c>
      <c r="S100" s="7">
        <f t="shared" si="101"/>
        <v>2694.110346778215</v>
      </c>
      <c r="T100" s="7">
        <f t="shared" si="101"/>
        <v>3308.9995399225108</v>
      </c>
      <c r="U100" s="7">
        <f t="shared" si="101"/>
        <v>3495.0370031096968</v>
      </c>
      <c r="V100" s="7">
        <f t="shared" si="101"/>
        <v>3657.6445082014325</v>
      </c>
      <c r="W100" s="7">
        <f t="shared" si="101"/>
        <v>3817.5653175916455</v>
      </c>
      <c r="X100" s="7">
        <f t="shared" si="101"/>
        <v>3975.0146283895529</v>
      </c>
      <c r="Y100" s="7">
        <f t="shared" si="101"/>
        <v>4130.195130868141</v>
      </c>
      <c r="Z100" s="7">
        <f t="shared" si="101"/>
        <v>4283.2981624373779</v>
      </c>
      <c r="AA100" s="7">
        <f t="shared" si="101"/>
        <v>4434.5047507090112</v>
      </c>
      <c r="AB100" s="7">
        <f t="shared" si="101"/>
        <v>4583.9865586435053</v>
      </c>
      <c r="AC100" s="7">
        <f t="shared" si="101"/>
        <v>4731.9067431094345</v>
      </c>
      <c r="AD100" s="7">
        <f t="shared" si="101"/>
        <v>-11619.201918020808</v>
      </c>
      <c r="AE100" s="7">
        <f t="shared" si="101"/>
        <v>-12462.09598233496</v>
      </c>
      <c r="AF100" s="7">
        <f t="shared" si="101"/>
        <v>-13328.013461566818</v>
      </c>
      <c r="AG100" s="7">
        <f t="shared" si="101"/>
        <v>-14217.033389847074</v>
      </c>
      <c r="AH100" s="7">
        <f t="shared" si="101"/>
        <v>-15129.25071541621</v>
      </c>
      <c r="AI100" s="7">
        <f t="shared" si="101"/>
        <v>-16064.776151139715</v>
      </c>
      <c r="AJ100" s="7">
        <f t="shared" si="101"/>
        <v>-17023.736056764243</v>
      </c>
      <c r="AK100" s="7">
        <f t="shared" si="101"/>
        <v>-18006.272351903917</v>
      </c>
      <c r="AL100" s="7">
        <f t="shared" si="101"/>
        <v>-19012.542458876484</v>
      </c>
      <c r="AM100" s="7">
        <f t="shared" si="101"/>
        <v>-20042.719274630032</v>
      </c>
    </row>
    <row r="101" spans="1:39" s="12" customFormat="1" x14ac:dyDescent="0.25">
      <c r="A101" s="181" t="s">
        <v>60</v>
      </c>
      <c r="B101" s="7">
        <f t="shared" si="96"/>
        <v>0</v>
      </c>
      <c r="C101" s="7">
        <f t="shared" ref="C101:AM101" si="102">C$91*C79/C$86*exchangeRate</f>
        <v>439.20533025249165</v>
      </c>
      <c r="D101" s="7">
        <f t="shared" si="102"/>
        <v>465.76609552191053</v>
      </c>
      <c r="E101" s="7">
        <f t="shared" si="102"/>
        <v>491.41153408703201</v>
      </c>
      <c r="F101" s="7">
        <f t="shared" si="102"/>
        <v>516.18455153377329</v>
      </c>
      <c r="G101" s="7">
        <f t="shared" si="102"/>
        <v>540.1254131256951</v>
      </c>
      <c r="H101" s="7">
        <f t="shared" si="102"/>
        <v>566.91640552202</v>
      </c>
      <c r="I101" s="7">
        <f t="shared" si="102"/>
        <v>593.38963956738542</v>
      </c>
      <c r="J101" s="7">
        <f t="shared" si="102"/>
        <v>619.58186079105815</v>
      </c>
      <c r="K101" s="7">
        <f t="shared" si="102"/>
        <v>648.31612032558667</v>
      </c>
      <c r="L101" s="7">
        <f t="shared" si="102"/>
        <v>677.21010915418697</v>
      </c>
      <c r="M101" s="7">
        <f t="shared" si="102"/>
        <v>706.67393662725181</v>
      </c>
      <c r="N101" s="7">
        <f t="shared" si="102"/>
        <v>736.06374663342501</v>
      </c>
      <c r="O101" s="7">
        <f t="shared" si="102"/>
        <v>-529.42896223968614</v>
      </c>
      <c r="P101" s="7">
        <f t="shared" si="102"/>
        <v>-653.09839992232503</v>
      </c>
      <c r="Q101" s="7">
        <f t="shared" si="102"/>
        <v>-787.98471445562359</v>
      </c>
      <c r="R101" s="7">
        <f t="shared" si="102"/>
        <v>-934.30024071128105</v>
      </c>
      <c r="S101" s="7">
        <f t="shared" si="102"/>
        <v>-1091.7770366230416</v>
      </c>
      <c r="T101" s="7">
        <f t="shared" si="102"/>
        <v>-449.3831784073555</v>
      </c>
      <c r="U101" s="7">
        <f t="shared" si="102"/>
        <v>-522.62940903046137</v>
      </c>
      <c r="V101" s="7">
        <f t="shared" si="102"/>
        <v>-597.26031747058505</v>
      </c>
      <c r="W101" s="7">
        <f t="shared" si="102"/>
        <v>-675.99601474456779</v>
      </c>
      <c r="X101" s="7">
        <f t="shared" si="102"/>
        <v>-758.78022887436146</v>
      </c>
      <c r="Y101" s="7">
        <f t="shared" si="102"/>
        <v>-845.56564452408691</v>
      </c>
      <c r="Z101" s="7">
        <f t="shared" si="102"/>
        <v>-936.31334668759746</v>
      </c>
      <c r="AA101" s="7">
        <f t="shared" si="102"/>
        <v>-1030.9923298605074</v>
      </c>
      <c r="AB101" s="7">
        <f t="shared" si="102"/>
        <v>-1129.5790657393884</v>
      </c>
      <c r="AC101" s="7">
        <f t="shared" si="102"/>
        <v>-1232.0571234255149</v>
      </c>
      <c r="AD101" s="7">
        <f t="shared" si="102"/>
        <v>-605.12932626085149</v>
      </c>
      <c r="AE101" s="7">
        <f t="shared" si="102"/>
        <v>-662.30282599525583</v>
      </c>
      <c r="AF101" s="7">
        <f t="shared" si="102"/>
        <v>-721.16807496636261</v>
      </c>
      <c r="AG101" s="7">
        <f t="shared" si="102"/>
        <v>-781.72912371383325</v>
      </c>
      <c r="AH101" s="7">
        <f t="shared" si="102"/>
        <v>-843.99121479894848</v>
      </c>
      <c r="AI101" s="7">
        <f t="shared" si="102"/>
        <v>-907.96076932322285</v>
      </c>
      <c r="AJ101" s="7">
        <f t="shared" si="102"/>
        <v>-973.64537586513029</v>
      </c>
      <c r="AK101" s="7">
        <f t="shared" si="102"/>
        <v>-1041.0537817525969</v>
      </c>
      <c r="AL101" s="7">
        <f t="shared" si="102"/>
        <v>-1110.1958865989263</v>
      </c>
      <c r="AM101" s="7">
        <f t="shared" si="102"/>
        <v>-1181.0827380392293</v>
      </c>
    </row>
    <row r="102" spans="1:39" s="12" customFormat="1" x14ac:dyDescent="0.25">
      <c r="A102" s="181" t="s">
        <v>140</v>
      </c>
      <c r="B102" s="7">
        <f t="shared" si="96"/>
        <v>0</v>
      </c>
      <c r="C102" s="7">
        <f t="shared" ref="C102:AM102" si="103">C$91*C80/C$86*exchangeRate</f>
        <v>528.85106428046277</v>
      </c>
      <c r="D102" s="7">
        <f t="shared" si="103"/>
        <v>581.3020613962068</v>
      </c>
      <c r="E102" s="7">
        <f t="shared" si="103"/>
        <v>634.95143594621902</v>
      </c>
      <c r="F102" s="7">
        <f t="shared" si="103"/>
        <v>689.74301445089009</v>
      </c>
      <c r="G102" s="7">
        <f t="shared" si="103"/>
        <v>745.6240802320965</v>
      </c>
      <c r="H102" s="7">
        <f t="shared" si="103"/>
        <v>807.73770980030747</v>
      </c>
      <c r="I102" s="7">
        <f t="shared" si="103"/>
        <v>871.8164645280516</v>
      </c>
      <c r="J102" s="7">
        <f t="shared" si="103"/>
        <v>937.88141904643498</v>
      </c>
      <c r="K102" s="7">
        <f t="shared" si="103"/>
        <v>1010.3020895866072</v>
      </c>
      <c r="L102" s="7">
        <f t="shared" si="103"/>
        <v>1085.6082547376502</v>
      </c>
      <c r="M102" s="7">
        <f t="shared" si="103"/>
        <v>1164.5057513095162</v>
      </c>
      <c r="N102" s="7">
        <f t="shared" si="103"/>
        <v>1245.9900862514453</v>
      </c>
      <c r="O102" s="7">
        <f t="shared" si="103"/>
        <v>354.73112175336985</v>
      </c>
      <c r="P102" s="7">
        <f t="shared" si="103"/>
        <v>404.31437456784766</v>
      </c>
      <c r="Q102" s="7">
        <f t="shared" si="103"/>
        <v>453.34238930222068</v>
      </c>
      <c r="R102" s="7">
        <f t="shared" si="103"/>
        <v>502.03921480284322</v>
      </c>
      <c r="S102" s="7">
        <f t="shared" si="103"/>
        <v>550.33131309882958</v>
      </c>
      <c r="T102" s="7">
        <f t="shared" si="103"/>
        <v>-280.74030536989738</v>
      </c>
      <c r="U102" s="7">
        <f t="shared" si="103"/>
        <v>-330.33079558456626</v>
      </c>
      <c r="V102" s="7">
        <f t="shared" si="103"/>
        <v>-381.15102251021437</v>
      </c>
      <c r="W102" s="7">
        <f t="shared" si="103"/>
        <v>-434.89256084220489</v>
      </c>
      <c r="X102" s="7">
        <f t="shared" si="103"/>
        <v>-491.5134282356039</v>
      </c>
      <c r="Y102" s="7">
        <f t="shared" si="103"/>
        <v>-550.97808870568645</v>
      </c>
      <c r="Z102" s="7">
        <f t="shared" si="103"/>
        <v>-613.25704814293397</v>
      </c>
      <c r="AA102" s="7">
        <f t="shared" si="103"/>
        <v>-678.32649717031597</v>
      </c>
      <c r="AB102" s="7">
        <f t="shared" si="103"/>
        <v>-746.16799629988941</v>
      </c>
      <c r="AC102" s="7">
        <f t="shared" si="103"/>
        <v>-816.76819902244688</v>
      </c>
      <c r="AD102" s="7">
        <f t="shared" si="103"/>
        <v>146.69515227519798</v>
      </c>
      <c r="AE102" s="7">
        <f t="shared" si="103"/>
        <v>135.69400297477748</v>
      </c>
      <c r="AF102" s="7">
        <f t="shared" si="103"/>
        <v>124.18030673285075</v>
      </c>
      <c r="AG102" s="7">
        <f t="shared" si="103"/>
        <v>112.15516826649474</v>
      </c>
      <c r="AH102" s="7">
        <f t="shared" si="103"/>
        <v>99.619301069704704</v>
      </c>
      <c r="AI102" s="7">
        <f t="shared" si="103"/>
        <v>86.573034812552706</v>
      </c>
      <c r="AJ102" s="7">
        <f t="shared" si="103"/>
        <v>73.016321893868579</v>
      </c>
      <c r="AK102" s="7">
        <f t="shared" si="103"/>
        <v>58.948743183099609</v>
      </c>
      <c r="AL102" s="7">
        <f t="shared" si="103"/>
        <v>44.369512983360735</v>
      </c>
      <c r="AM102" s="7">
        <f t="shared" si="103"/>
        <v>29.277483244289609</v>
      </c>
    </row>
    <row r="103" spans="1:39" s="12" customFormat="1" x14ac:dyDescent="0.25">
      <c r="A103" s="181" t="s">
        <v>141</v>
      </c>
      <c r="B103" s="7">
        <f t="shared" si="96"/>
        <v>0</v>
      </c>
      <c r="C103" s="7">
        <f t="shared" ref="C103:AM103" si="104">C$91*C81/C$86*exchangeRate</f>
        <v>1694.9740943953441</v>
      </c>
      <c r="D103" s="7">
        <f t="shared" si="104"/>
        <v>1812.1910196991005</v>
      </c>
      <c r="E103" s="7">
        <f t="shared" si="104"/>
        <v>1927.5292618823121</v>
      </c>
      <c r="F103" s="7">
        <f t="shared" si="104"/>
        <v>2041.076883491028</v>
      </c>
      <c r="G103" s="7">
        <f t="shared" si="104"/>
        <v>2152.916527881614</v>
      </c>
      <c r="H103" s="7">
        <f t="shared" si="104"/>
        <v>2277.7686243985122</v>
      </c>
      <c r="I103" s="7">
        <f t="shared" si="104"/>
        <v>2403.0821009347856</v>
      </c>
      <c r="J103" s="7">
        <f t="shared" si="104"/>
        <v>2528.9821088312833</v>
      </c>
      <c r="K103" s="7">
        <f t="shared" si="104"/>
        <v>2667.0607868637117</v>
      </c>
      <c r="L103" s="7">
        <f t="shared" si="104"/>
        <v>2807.6918635026395</v>
      </c>
      <c r="M103" s="7">
        <f t="shared" si="104"/>
        <v>2952.610436521456</v>
      </c>
      <c r="N103" s="7">
        <f t="shared" si="104"/>
        <v>3099.1669724876429</v>
      </c>
      <c r="O103" s="7">
        <f t="shared" si="104"/>
        <v>1727.0050727381315</v>
      </c>
      <c r="P103" s="7">
        <f t="shared" si="104"/>
        <v>1968.4006647296223</v>
      </c>
      <c r="Q103" s="7">
        <f t="shared" si="104"/>
        <v>2207.0930854397811</v>
      </c>
      <c r="R103" s="7">
        <f t="shared" si="104"/>
        <v>2444.1731145337326</v>
      </c>
      <c r="S103" s="7">
        <f t="shared" si="104"/>
        <v>2679.2827331037151</v>
      </c>
      <c r="T103" s="7">
        <f t="shared" si="104"/>
        <v>2953.1919240684442</v>
      </c>
      <c r="U103" s="7">
        <f t="shared" si="104"/>
        <v>3122.3883983520896</v>
      </c>
      <c r="V103" s="7">
        <f t="shared" si="104"/>
        <v>3270.9753227760048</v>
      </c>
      <c r="W103" s="7">
        <f t="shared" si="104"/>
        <v>3417.4591020866828</v>
      </c>
      <c r="X103" s="7">
        <f t="shared" si="104"/>
        <v>3562.026157532825</v>
      </c>
      <c r="Y103" s="7">
        <f t="shared" si="104"/>
        <v>3704.8524507821271</v>
      </c>
      <c r="Z103" s="7">
        <f t="shared" si="104"/>
        <v>3846.1044668052741</v>
      </c>
      <c r="AA103" s="7">
        <f t="shared" si="104"/>
        <v>3985.9401030870972</v>
      </c>
      <c r="AB103" s="7">
        <f t="shared" si="104"/>
        <v>4124.5094761836008</v>
      </c>
      <c r="AC103" s="7">
        <f t="shared" si="104"/>
        <v>4261.9556552387212</v>
      </c>
      <c r="AD103" s="7">
        <f t="shared" si="104"/>
        <v>5354.7338429651682</v>
      </c>
      <c r="AE103" s="7">
        <f t="shared" si="104"/>
        <v>5456.0241919045093</v>
      </c>
      <c r="AF103" s="7">
        <f t="shared" si="104"/>
        <v>5557.2677172378953</v>
      </c>
      <c r="AG103" s="7">
        <f t="shared" si="104"/>
        <v>5658.5022602700992</v>
      </c>
      <c r="AH103" s="7">
        <f t="shared" si="104"/>
        <v>5759.7651397735362</v>
      </c>
      <c r="AI103" s="7">
        <f t="shared" si="104"/>
        <v>5861.0932063108785</v>
      </c>
      <c r="AJ103" s="7">
        <f t="shared" si="104"/>
        <v>5962.5228946375018</v>
      </c>
      <c r="AK103" s="7">
        <f t="shared" si="104"/>
        <v>6064.090274360331</v>
      </c>
      <c r="AL103" s="7">
        <f t="shared" si="104"/>
        <v>6165.8310990194104</v>
      </c>
      <c r="AM103" s="7">
        <f t="shared" si="104"/>
        <v>6267.7808537493611</v>
      </c>
    </row>
    <row r="104" spans="1:39" s="12" customFormat="1" x14ac:dyDescent="0.25">
      <c r="A104" s="181" t="s">
        <v>142</v>
      </c>
      <c r="B104" s="7">
        <f t="shared" si="96"/>
        <v>0</v>
      </c>
      <c r="C104" s="7">
        <f t="shared" ref="C104:AM104" si="105">C$91*C82/C$86*exchangeRate</f>
        <v>1956.2495670949513</v>
      </c>
      <c r="D104" s="7">
        <f t="shared" si="105"/>
        <v>2081.8503537746255</v>
      </c>
      <c r="E104" s="7">
        <f t="shared" si="105"/>
        <v>2204.1943769764862</v>
      </c>
      <c r="F104" s="7">
        <f t="shared" si="105"/>
        <v>2323.434296231304</v>
      </c>
      <c r="G104" s="7">
        <f t="shared" si="105"/>
        <v>2439.7133767133664</v>
      </c>
      <c r="H104" s="7">
        <f t="shared" si="105"/>
        <v>2569.6856042515515</v>
      </c>
      <c r="I104" s="7">
        <f t="shared" si="105"/>
        <v>2699.0795082047425</v>
      </c>
      <c r="J104" s="7">
        <f t="shared" si="105"/>
        <v>2828.0504948990865</v>
      </c>
      <c r="K104" s="7">
        <f t="shared" si="105"/>
        <v>2969.5185263146941</v>
      </c>
      <c r="L104" s="7">
        <f t="shared" si="105"/>
        <v>3112.658142183956</v>
      </c>
      <c r="M104" s="7">
        <f t="shared" si="105"/>
        <v>3259.3715840787213</v>
      </c>
      <c r="N104" s="7">
        <f t="shared" si="105"/>
        <v>3406.7093550491418</v>
      </c>
      <c r="O104" s="7">
        <f t="shared" si="105"/>
        <v>-2312.409212360229</v>
      </c>
      <c r="P104" s="7">
        <f t="shared" si="105"/>
        <v>-2781.8149060596452</v>
      </c>
      <c r="Q104" s="7">
        <f t="shared" si="105"/>
        <v>-3283.054309566558</v>
      </c>
      <c r="R104" s="7">
        <f t="shared" si="105"/>
        <v>-3817.2287101732004</v>
      </c>
      <c r="S104" s="7">
        <f t="shared" si="105"/>
        <v>-4383.3931426428016</v>
      </c>
      <c r="T104" s="7">
        <f t="shared" si="105"/>
        <v>-241.46347326154265</v>
      </c>
      <c r="U104" s="7">
        <f t="shared" si="105"/>
        <v>-360.0601025954731</v>
      </c>
      <c r="V104" s="7">
        <f t="shared" si="105"/>
        <v>-486.94241294512949</v>
      </c>
      <c r="W104" s="7">
        <f t="shared" si="105"/>
        <v>-623.41185929698088</v>
      </c>
      <c r="X104" s="7">
        <f t="shared" si="105"/>
        <v>-769.29700889924266</v>
      </c>
      <c r="Y104" s="7">
        <f t="shared" si="105"/>
        <v>-924.44883834418431</v>
      </c>
      <c r="Z104" s="7">
        <f t="shared" si="105"/>
        <v>-1088.7392570970467</v>
      </c>
      <c r="AA104" s="7">
        <f t="shared" si="105"/>
        <v>-1262.0597992321482</v>
      </c>
      <c r="AB104" s="7">
        <f t="shared" si="105"/>
        <v>-1444.3204652343097</v>
      </c>
      <c r="AC104" s="7">
        <f t="shared" si="105"/>
        <v>-1635.4486981422242</v>
      </c>
      <c r="AD104" s="7">
        <f t="shared" si="105"/>
        <v>-14124.821563533458</v>
      </c>
      <c r="AE104" s="7">
        <f t="shared" si="105"/>
        <v>-14877.950394579702</v>
      </c>
      <c r="AF104" s="7">
        <f t="shared" si="105"/>
        <v>-15648.990310703166</v>
      </c>
      <c r="AG104" s="7">
        <f t="shared" si="105"/>
        <v>-16438.038730399214</v>
      </c>
      <c r="AH104" s="7">
        <f t="shared" si="105"/>
        <v>-17245.204989068192</v>
      </c>
      <c r="AI104" s="7">
        <f t="shared" si="105"/>
        <v>-18070.610273801743</v>
      </c>
      <c r="AJ104" s="7">
        <f t="shared" si="105"/>
        <v>-18914.387581108258</v>
      </c>
      <c r="AK104" s="7">
        <f t="shared" si="105"/>
        <v>-19776.68169695514</v>
      </c>
      <c r="AL104" s="7">
        <f t="shared" si="105"/>
        <v>-20657.649198598105</v>
      </c>
      <c r="AM104" s="7">
        <f t="shared" si="105"/>
        <v>-21557.458477755496</v>
      </c>
    </row>
    <row r="105" spans="1:39" s="12" customFormat="1" x14ac:dyDescent="0.25">
      <c r="A105" s="181" t="s">
        <v>143</v>
      </c>
      <c r="B105" s="7">
        <f t="shared" si="96"/>
        <v>0</v>
      </c>
      <c r="C105" s="7">
        <f t="shared" ref="C105:AM105" si="106">C$91*C83/C$86*exchangeRate</f>
        <v>13069.594186480417</v>
      </c>
      <c r="D105" s="7">
        <f t="shared" si="106"/>
        <v>14121.727665165363</v>
      </c>
      <c r="E105" s="7">
        <f t="shared" si="106"/>
        <v>15176.042413685713</v>
      </c>
      <c r="F105" s="7">
        <f t="shared" si="106"/>
        <v>16232.436185859959</v>
      </c>
      <c r="G105" s="7">
        <f t="shared" si="106"/>
        <v>17290.813027528329</v>
      </c>
      <c r="H105" s="7">
        <f t="shared" si="106"/>
        <v>18469.817310033384</v>
      </c>
      <c r="I105" s="7">
        <f t="shared" si="106"/>
        <v>19669.388644706261</v>
      </c>
      <c r="J105" s="7">
        <f t="shared" si="106"/>
        <v>20890.324173166609</v>
      </c>
      <c r="K105" s="7">
        <f t="shared" si="106"/>
        <v>22229.038001478933</v>
      </c>
      <c r="L105" s="7">
        <f t="shared" si="106"/>
        <v>23606.944887263438</v>
      </c>
      <c r="M105" s="7">
        <f t="shared" si="106"/>
        <v>25038.959904214444</v>
      </c>
      <c r="N105" s="7">
        <f t="shared" si="106"/>
        <v>26502.992342538993</v>
      </c>
      <c r="O105" s="7">
        <f t="shared" si="106"/>
        <v>47129.067706145586</v>
      </c>
      <c r="P105" s="7">
        <f t="shared" si="106"/>
        <v>54985.339110735717</v>
      </c>
      <c r="Q105" s="7">
        <f t="shared" si="106"/>
        <v>63075.535675768784</v>
      </c>
      <c r="R105" s="7">
        <f t="shared" si="106"/>
        <v>71426.306460079519</v>
      </c>
      <c r="S105" s="7">
        <f t="shared" si="106"/>
        <v>80023.840536042029</v>
      </c>
      <c r="T105" s="7">
        <f t="shared" si="106"/>
        <v>22038.878927650101</v>
      </c>
      <c r="U105" s="7">
        <f t="shared" si="106"/>
        <v>22915.071725851434</v>
      </c>
      <c r="V105" s="7">
        <f t="shared" si="106"/>
        <v>23600.678150696465</v>
      </c>
      <c r="W105" s="7">
        <f t="shared" si="106"/>
        <v>24234.587488485118</v>
      </c>
      <c r="X105" s="7">
        <f t="shared" si="106"/>
        <v>24818.879606787472</v>
      </c>
      <c r="Y105" s="7">
        <f t="shared" si="106"/>
        <v>25355.470491814958</v>
      </c>
      <c r="Z105" s="7">
        <f t="shared" si="106"/>
        <v>25846.12532667537</v>
      </c>
      <c r="AA105" s="7">
        <f t="shared" si="106"/>
        <v>26292.470221792482</v>
      </c>
      <c r="AB105" s="7">
        <f t="shared" si="106"/>
        <v>26696.00274997027</v>
      </c>
      <c r="AC105" s="7">
        <f t="shared" si="106"/>
        <v>27058.101418748181</v>
      </c>
      <c r="AD105" s="7">
        <f t="shared" si="106"/>
        <v>92716.69495416811</v>
      </c>
      <c r="AE105" s="7">
        <f t="shared" si="106"/>
        <v>95812.102272677745</v>
      </c>
      <c r="AF105" s="7">
        <f t="shared" si="106"/>
        <v>98956.488126240671</v>
      </c>
      <c r="AG105" s="7">
        <f t="shared" si="106"/>
        <v>102150.50110742383</v>
      </c>
      <c r="AH105" s="7">
        <f t="shared" si="106"/>
        <v>105394.81746625768</v>
      </c>
      <c r="AI105" s="7">
        <f t="shared" si="106"/>
        <v>108690.14147518942</v>
      </c>
      <c r="AJ105" s="7">
        <f t="shared" si="106"/>
        <v>112037.20583809997</v>
      </c>
      <c r="AK105" s="7">
        <f t="shared" si="106"/>
        <v>115436.77214344023</v>
      </c>
      <c r="AL105" s="7">
        <f t="shared" si="106"/>
        <v>118889.63136169322</v>
      </c>
      <c r="AM105" s="7">
        <f t="shared" si="106"/>
        <v>122396.60438751582</v>
      </c>
    </row>
    <row r="106" spans="1:39" s="12" customFormat="1" x14ac:dyDescent="0.25">
      <c r="A106" s="181" t="s">
        <v>65</v>
      </c>
      <c r="B106" s="7">
        <f t="shared" si="96"/>
        <v>0</v>
      </c>
      <c r="C106" s="7">
        <f t="shared" ref="C106:AM106" si="107">C$91*C84/C$86*exchangeRate</f>
        <v>2374.6450731483806</v>
      </c>
      <c r="D106" s="7">
        <f t="shared" si="107"/>
        <v>2579.2485976078356</v>
      </c>
      <c r="E106" s="7">
        <f t="shared" si="107"/>
        <v>2785.7588613256939</v>
      </c>
      <c r="F106" s="7">
        <f t="shared" si="107"/>
        <v>2994.0864866352767</v>
      </c>
      <c r="G106" s="7">
        <f t="shared" si="107"/>
        <v>3204.1475959894342</v>
      </c>
      <c r="H106" s="7">
        <f t="shared" si="107"/>
        <v>3437.9645906990618</v>
      </c>
      <c r="I106" s="7">
        <f t="shared" si="107"/>
        <v>3677.0598764366118</v>
      </c>
      <c r="J106" s="7">
        <f t="shared" si="107"/>
        <v>3921.5630747507171</v>
      </c>
      <c r="K106" s="7">
        <f t="shared" si="107"/>
        <v>4189.6289131229241</v>
      </c>
      <c r="L106" s="7">
        <f t="shared" si="107"/>
        <v>4466.5840328120912</v>
      </c>
      <c r="M106" s="7">
        <f t="shared" si="107"/>
        <v>4755.2775909619886</v>
      </c>
      <c r="N106" s="7">
        <f t="shared" si="107"/>
        <v>5051.5453798655635</v>
      </c>
      <c r="O106" s="7">
        <f t="shared" si="107"/>
        <v>-9726.4380341710021</v>
      </c>
      <c r="P106" s="7">
        <f t="shared" si="107"/>
        <v>-11646.47753940421</v>
      </c>
      <c r="Q106" s="7">
        <f t="shared" si="107"/>
        <v>-13687.22943123971</v>
      </c>
      <c r="R106" s="7">
        <f t="shared" si="107"/>
        <v>-15853.45954832264</v>
      </c>
      <c r="S106" s="7">
        <f t="shared" si="107"/>
        <v>-18141.366354265283</v>
      </c>
      <c r="T106" s="7">
        <f t="shared" si="107"/>
        <v>473.33432237511698</v>
      </c>
      <c r="U106" s="7">
        <f t="shared" si="107"/>
        <v>512.59227340656889</v>
      </c>
      <c r="V106" s="7">
        <f t="shared" si="107"/>
        <v>549.70231128683736</v>
      </c>
      <c r="W106" s="7">
        <f t="shared" si="107"/>
        <v>587.6060919815335</v>
      </c>
      <c r="X106" s="7">
        <f t="shared" si="107"/>
        <v>626.31186394322776</v>
      </c>
      <c r="Y106" s="7">
        <f t="shared" si="107"/>
        <v>665.82889494841265</v>
      </c>
      <c r="Z106" s="7">
        <f t="shared" si="107"/>
        <v>706.1674492352239</v>
      </c>
      <c r="AA106" s="7">
        <f t="shared" si="107"/>
        <v>747.338770005828</v>
      </c>
      <c r="AB106" s="7">
        <f t="shared" si="107"/>
        <v>789.35506685295877</v>
      </c>
      <c r="AC106" s="7">
        <f t="shared" si="107"/>
        <v>832.22950773850903</v>
      </c>
      <c r="AD106" s="7">
        <f t="shared" si="107"/>
        <v>729.14677851104193</v>
      </c>
      <c r="AE106" s="7">
        <f t="shared" si="107"/>
        <v>750.4047706535199</v>
      </c>
      <c r="AF106" s="7">
        <f t="shared" si="107"/>
        <v>771.93344791919992</v>
      </c>
      <c r="AG106" s="7">
        <f t="shared" si="107"/>
        <v>793.73792623558893</v>
      </c>
      <c r="AH106" s="7">
        <f t="shared" si="107"/>
        <v>815.82345462928754</v>
      </c>
      <c r="AI106" s="7">
        <f t="shared" si="107"/>
        <v>838.19541941982447</v>
      </c>
      <c r="AJ106" s="7">
        <f t="shared" si="107"/>
        <v>860.85934858218764</v>
      </c>
      <c r="AK106" s="7">
        <f t="shared" si="107"/>
        <v>883.82091628545572</v>
      </c>
      <c r="AL106" s="7">
        <f t="shared" si="107"/>
        <v>907.0859476153031</v>
      </c>
      <c r="AM106" s="7">
        <f t="shared" si="107"/>
        <v>930.66042348853796</v>
      </c>
    </row>
    <row r="107" spans="1:39" s="12" customFormat="1" x14ac:dyDescent="0.25">
      <c r="A107" s="181" t="s">
        <v>144</v>
      </c>
      <c r="B107" s="7">
        <f t="shared" si="96"/>
        <v>0</v>
      </c>
      <c r="C107" s="7">
        <f t="shared" ref="C107:AL107" si="108">C$91*C85/C$86*exchangeRate</f>
        <v>-8548.3912544422583</v>
      </c>
      <c r="D107" s="7">
        <f t="shared" si="108"/>
        <v>-9582.731017663782</v>
      </c>
      <c r="E107" s="7">
        <f t="shared" si="108"/>
        <v>-10657.404402899509</v>
      </c>
      <c r="F107" s="7">
        <f t="shared" si="108"/>
        <v>-11770.52078718791</v>
      </c>
      <c r="G107" s="7">
        <f t="shared" si="108"/>
        <v>-12920.305892652497</v>
      </c>
      <c r="H107" s="7">
        <f t="shared" si="108"/>
        <v>-14196.35523336173</v>
      </c>
      <c r="I107" s="7">
        <f t="shared" si="108"/>
        <v>-15525.562159316287</v>
      </c>
      <c r="J107" s="7">
        <f t="shared" si="108"/>
        <v>-16908.056183276756</v>
      </c>
      <c r="K107" s="7">
        <f t="shared" si="108"/>
        <v>-18423.30770143402</v>
      </c>
      <c r="L107" s="7">
        <f t="shared" si="108"/>
        <v>-20009.741296826407</v>
      </c>
      <c r="M107" s="7">
        <f t="shared" si="108"/>
        <v>-21680.698150938952</v>
      </c>
      <c r="N107" s="7">
        <f t="shared" si="108"/>
        <v>-23417.852851394906</v>
      </c>
      <c r="O107" s="7">
        <f t="shared" si="108"/>
        <v>-44.905598885359481</v>
      </c>
      <c r="P107" s="7">
        <f t="shared" si="108"/>
        <v>-56.341251511941927</v>
      </c>
      <c r="Q107" s="7">
        <f t="shared" si="108"/>
        <v>-68.957770258723087</v>
      </c>
      <c r="R107" s="7">
        <f t="shared" si="108"/>
        <v>-82.770840077678272</v>
      </c>
      <c r="S107" s="7">
        <f t="shared" si="108"/>
        <v>-97.75472099416217</v>
      </c>
      <c r="T107" s="7">
        <f t="shared" si="108"/>
        <v>-140.11514958158864</v>
      </c>
      <c r="U107" s="7">
        <f t="shared" si="108"/>
        <v>-157.19396941375066</v>
      </c>
      <c r="V107" s="7">
        <f t="shared" si="108"/>
        <v>-174.1564156010129</v>
      </c>
      <c r="W107" s="7">
        <f t="shared" si="108"/>
        <v>-191.86224061485413</v>
      </c>
      <c r="X107" s="7">
        <f t="shared" si="108"/>
        <v>-210.3041609678599</v>
      </c>
      <c r="Y107" s="7">
        <f t="shared" si="108"/>
        <v>-229.47640691792657</v>
      </c>
      <c r="Z107" s="7">
        <f t="shared" si="108"/>
        <v>-249.37463459458047</v>
      </c>
      <c r="AA107" s="7">
        <f t="shared" si="108"/>
        <v>-269.99584887538367</v>
      </c>
      <c r="AB107" s="7">
        <f t="shared" si="108"/>
        <v>-291.33833588997265</v>
      </c>
      <c r="AC107" s="7">
        <f t="shared" si="108"/>
        <v>-313.40160418146991</v>
      </c>
      <c r="AD107" s="7">
        <f t="shared" si="108"/>
        <v>-112.78195352469753</v>
      </c>
      <c r="AE107" s="7">
        <f t="shared" si="108"/>
        <v>-120.66110830734949</v>
      </c>
      <c r="AF107" s="7">
        <f t="shared" si="108"/>
        <v>-128.75251703808956</v>
      </c>
      <c r="AG107" s="7">
        <f t="shared" si="108"/>
        <v>-137.05694835643934</v>
      </c>
      <c r="AH107" s="7">
        <f t="shared" si="108"/>
        <v>-145.57531709865137</v>
      </c>
      <c r="AI107" s="7">
        <f t="shared" si="108"/>
        <v>-154.30868297648954</v>
      </c>
      <c r="AJ107" s="7">
        <f t="shared" si="108"/>
        <v>-163.25824954667556</v>
      </c>
      <c r="AK107" s="7">
        <f t="shared" si="108"/>
        <v>-172.42536346186984</v>
      </c>
      <c r="AL107" s="7">
        <f t="shared" si="108"/>
        <v>-181.81151399523841</v>
      </c>
      <c r="AM107" s="7">
        <f>AM$91*AM85/AM$86*exchangeRate</f>
        <v>-191.41833283177886</v>
      </c>
    </row>
    <row r="108" spans="1:39" s="12" customFormat="1" x14ac:dyDescent="0.25">
      <c r="A108" s="181" t="s">
        <v>102</v>
      </c>
      <c r="B108" s="216">
        <f>SUM(B96:B107)</f>
        <v>0</v>
      </c>
      <c r="C108" s="216">
        <f t="shared" ref="C108" si="109">SUM(C96:C107)</f>
        <v>43388.695878566548</v>
      </c>
      <c r="D108" s="216">
        <f t="shared" ref="D108" si="110">SUM(D96:D107)</f>
        <v>46817.15882921467</v>
      </c>
      <c r="E108" s="216">
        <f t="shared" ref="E108" si="111">SUM(E96:E107)</f>
        <v>50245.621779862777</v>
      </c>
      <c r="F108" s="216">
        <f t="shared" ref="F108" si="112">SUM(F96:F107)</f>
        <v>53674.084730510898</v>
      </c>
      <c r="G108" s="216">
        <f t="shared" ref="G108" si="113">SUM(G96:G107)</f>
        <v>57102.547681159005</v>
      </c>
      <c r="H108" s="216">
        <f t="shared" ref="H108" si="114">SUM(H96:H107)</f>
        <v>60531.010631807148</v>
      </c>
      <c r="I108" s="216">
        <f t="shared" ref="I108" si="115">SUM(I96:I107)</f>
        <v>63959.47358245527</v>
      </c>
      <c r="J108" s="216">
        <f t="shared" ref="J108" si="116">SUM(J96:J107)</f>
        <v>67387.936533103377</v>
      </c>
      <c r="K108" s="216">
        <f t="shared" ref="K108" si="117">SUM(K96:K107)</f>
        <v>70816.399483751491</v>
      </c>
      <c r="L108" s="216">
        <f t="shared" ref="L108" si="118">SUM(L96:L107)</f>
        <v>74244.86243439962</v>
      </c>
      <c r="M108" s="216">
        <f t="shared" ref="M108" si="119">SUM(M96:M107)</f>
        <v>77673.325385047734</v>
      </c>
      <c r="N108" s="216">
        <f t="shared" ref="N108" si="120">SUM(N96:N107)</f>
        <v>81101.788335695863</v>
      </c>
      <c r="O108" s="216">
        <f t="shared" ref="O108" si="121">SUM(O96:O107)</f>
        <v>95199.634992599473</v>
      </c>
      <c r="P108" s="216">
        <f t="shared" ref="P108" si="122">SUM(P96:P107)</f>
        <v>109297.48164950313</v>
      </c>
      <c r="Q108" s="216">
        <f t="shared" ref="Q108" si="123">SUM(Q96:Q107)</f>
        <v>123395.32830640672</v>
      </c>
      <c r="R108" s="216">
        <f t="shared" ref="R108" si="124">SUM(R96:R107)</f>
        <v>137493.17496331039</v>
      </c>
      <c r="S108" s="216">
        <f t="shared" ref="S108" si="125">SUM(S96:S107)</f>
        <v>151591.02162021401</v>
      </c>
      <c r="T108" s="216">
        <f t="shared" ref="T108" si="126">SUM(T96:T107)</f>
        <v>161663.26933472758</v>
      </c>
      <c r="U108" s="216">
        <f t="shared" ref="U108" si="127">SUM(U96:U107)</f>
        <v>171735.51704924105</v>
      </c>
      <c r="V108" s="216">
        <f t="shared" ref="V108" si="128">SUM(V96:V107)</f>
        <v>181807.76476375462</v>
      </c>
      <c r="W108" s="216">
        <f t="shared" ref="W108" si="129">SUM(W96:W107)</f>
        <v>191880.01247826815</v>
      </c>
      <c r="X108" s="216">
        <f t="shared" ref="X108" si="130">SUM(X96:X107)</f>
        <v>201952.26019278169</v>
      </c>
      <c r="Y108" s="216">
        <f t="shared" ref="Y108" si="131">SUM(Y96:Y107)</f>
        <v>212024.50790729519</v>
      </c>
      <c r="Z108" s="216">
        <f t="shared" ref="Z108" si="132">SUM(Z96:Z107)</f>
        <v>222096.75562180873</v>
      </c>
      <c r="AA108" s="216">
        <f t="shared" ref="AA108" si="133">SUM(AA96:AA107)</f>
        <v>232169.00333632226</v>
      </c>
      <c r="AB108" s="216">
        <f t="shared" ref="AB108" si="134">SUM(AB96:AB107)</f>
        <v>242241.25105083577</v>
      </c>
      <c r="AC108" s="216">
        <f t="shared" ref="AC108" si="135">SUM(AC96:AC107)</f>
        <v>252313.49876534933</v>
      </c>
      <c r="AD108" s="216">
        <f t="shared" ref="AD108" si="136">SUM(AD96:AD107)</f>
        <v>258154.75149335933</v>
      </c>
      <c r="AE108" s="216">
        <f t="shared" ref="AE108" si="137">SUM(AE96:AE107)</f>
        <v>263996.0042213694</v>
      </c>
      <c r="AF108" s="216">
        <f t="shared" ref="AF108" si="138">SUM(AF96:AF107)</f>
        <v>269837.25694937928</v>
      </c>
      <c r="AG108" s="216">
        <f t="shared" ref="AG108" si="139">SUM(AG96:AG107)</f>
        <v>275678.50967738923</v>
      </c>
      <c r="AH108" s="216">
        <f t="shared" ref="AH108" si="140">SUM(AH96:AH107)</f>
        <v>281519.76240539929</v>
      </c>
      <c r="AI108" s="216">
        <f t="shared" ref="AI108" si="141">SUM(AI96:AI107)</f>
        <v>287361.01513340918</v>
      </c>
      <c r="AJ108" s="216">
        <f t="shared" ref="AJ108" si="142">SUM(AJ96:AJ107)</f>
        <v>293202.26786141912</v>
      </c>
      <c r="AK108" s="216">
        <f t="shared" ref="AK108" si="143">SUM(AK96:AK107)</f>
        <v>299043.52058942919</v>
      </c>
      <c r="AL108" s="216">
        <f t="shared" ref="AL108" si="144">SUM(AL96:AL107)</f>
        <v>304884.77331743919</v>
      </c>
      <c r="AM108" s="216">
        <f t="shared" ref="AM108" si="145">SUM(AM96:AM107)</f>
        <v>310726.02604544914</v>
      </c>
    </row>
    <row r="109" spans="1:39" s="12" customFormat="1" x14ac:dyDescent="0.25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08"/>
  <sheetViews>
    <sheetView topLeftCell="A67" workbookViewId="0">
      <selection activeCell="AM86" sqref="AM86"/>
    </sheetView>
  </sheetViews>
  <sheetFormatPr baseColWidth="10" defaultRowHeight="15" x14ac:dyDescent="0.25"/>
  <cols>
    <col min="1" max="1" width="32" style="12" bestFit="1" customWidth="1"/>
    <col min="2" max="16384" width="11.42578125" style="12"/>
  </cols>
  <sheetData>
    <row r="1" spans="1:7" ht="24" x14ac:dyDescent="0.45">
      <c r="A1" s="157" t="s">
        <v>175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" si="0">SUM(C6:C17)</f>
        <v>87707.139526605606</v>
      </c>
      <c r="D18" s="7">
        <f t="shared" ref="D18:G18" si="1">SUM(D6:D17)</f>
        <v>107726.10894107819</v>
      </c>
      <c r="E18" s="7">
        <f t="shared" si="1"/>
        <v>155267.7774939537</v>
      </c>
      <c r="F18" s="7">
        <f t="shared" si="1"/>
        <v>209689.08902363063</v>
      </c>
      <c r="G18" s="7">
        <f t="shared" si="1"/>
        <v>249449.31961457015</v>
      </c>
    </row>
    <row r="20" spans="1:39" s="212" customFormat="1" ht="18.75" x14ac:dyDescent="0.3">
      <c r="A20" s="211" t="s">
        <v>176</v>
      </c>
    </row>
    <row r="21" spans="1:39" x14ac:dyDescent="0.25">
      <c r="A21" s="123"/>
    </row>
    <row r="22" spans="1:39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x14ac:dyDescent="0.25">
      <c r="A23" s="181" t="s">
        <v>55</v>
      </c>
      <c r="B23" s="209">
        <f>B6</f>
        <v>11708.939999999997</v>
      </c>
      <c r="C23" s="7">
        <f t="shared" ref="C23:M25" si="2">$B23+($N23-$B23)/($N$22-$B$22)*(C$22-$B$22)</f>
        <v>11814.445291506447</v>
      </c>
      <c r="D23" s="7">
        <f t="shared" si="2"/>
        <v>11919.950583012896</v>
      </c>
      <c r="E23" s="7">
        <f t="shared" si="2"/>
        <v>12025.455874519346</v>
      </c>
      <c r="F23" s="7">
        <f t="shared" si="2"/>
        <v>12130.961166025796</v>
      </c>
      <c r="G23" s="7">
        <f t="shared" si="2"/>
        <v>12236.466457532246</v>
      </c>
      <c r="H23" s="7">
        <f t="shared" si="2"/>
        <v>12341.971749038694</v>
      </c>
      <c r="I23" s="7">
        <f t="shared" si="2"/>
        <v>12447.477040545144</v>
      </c>
      <c r="J23" s="7">
        <f t="shared" si="2"/>
        <v>12552.982332051593</v>
      </c>
      <c r="K23" s="7">
        <f t="shared" si="2"/>
        <v>12658.487623558043</v>
      </c>
      <c r="L23" s="7">
        <f t="shared" si="2"/>
        <v>12763.992915064493</v>
      </c>
      <c r="M23" s="7">
        <f>$B23+($N23-$B23)/($N$22-$B$22)*(M$22-$B$22)</f>
        <v>12869.498206570943</v>
      </c>
      <c r="N23" s="209">
        <f t="shared" ref="N23:N34" si="3">D6</f>
        <v>12975.003498077393</v>
      </c>
      <c r="O23" s="7">
        <f>$N23+($S23-$N23)/($S$22-$N$22)*(O$22-$N$22)</f>
        <v>13253.086781454087</v>
      </c>
      <c r="P23" s="7">
        <f t="shared" ref="P23:R34" si="4">$N23+($S23-$N23)/($S$22-$N$22)*(P$22-$N$22)</f>
        <v>13531.17006483078</v>
      </c>
      <c r="Q23" s="7">
        <f t="shared" si="4"/>
        <v>13809.253348207474</v>
      </c>
      <c r="R23" s="7">
        <f t="shared" si="4"/>
        <v>14087.336631584167</v>
      </c>
      <c r="S23" s="209">
        <f>E6</f>
        <v>14365.419914960861</v>
      </c>
      <c r="T23" s="7">
        <f>$S23+($AC23-$S23)/($AC$22-$S$22)*(T$22-$S$22)</f>
        <v>14461.614630556107</v>
      </c>
      <c r="U23" s="7">
        <f t="shared" ref="U23:AB34" si="5">$S23+($AC23-$S23)/($AC$22-$S$22)*(U$22-$S$22)</f>
        <v>14557.809346151353</v>
      </c>
      <c r="V23" s="7">
        <f t="shared" si="5"/>
        <v>14654.004061746597</v>
      </c>
      <c r="W23" s="7">
        <f t="shared" si="5"/>
        <v>14750.198777341842</v>
      </c>
      <c r="X23" s="7">
        <f t="shared" si="5"/>
        <v>14846.393492937088</v>
      </c>
      <c r="Y23" s="7">
        <f t="shared" si="5"/>
        <v>14942.588208532334</v>
      </c>
      <c r="Z23" s="7">
        <f t="shared" si="5"/>
        <v>15038.782924127579</v>
      </c>
      <c r="AA23" s="7">
        <f t="shared" si="5"/>
        <v>15134.977639722823</v>
      </c>
      <c r="AB23" s="7">
        <f t="shared" si="5"/>
        <v>15231.172355318069</v>
      </c>
      <c r="AC23" s="209">
        <f>F6</f>
        <v>15327.367070913315</v>
      </c>
      <c r="AD23" s="7">
        <f>$AC23+($AM23-$AC23)/($AM$22-$AC$22)*(AD$22-$AC$22)</f>
        <v>15411.853574514389</v>
      </c>
      <c r="AE23" s="7">
        <f t="shared" ref="AE23:AL23" si="6">$AC23+($AM23-$AC23)/($AM$22-$AC$22)*(AE$22-$AC$22)</f>
        <v>15496.340078115463</v>
      </c>
      <c r="AF23" s="7">
        <f t="shared" si="6"/>
        <v>15580.826581716537</v>
      </c>
      <c r="AG23" s="7">
        <f t="shared" si="6"/>
        <v>15665.313085317612</v>
      </c>
      <c r="AH23" s="7">
        <f t="shared" si="6"/>
        <v>15749.799588918686</v>
      </c>
      <c r="AI23" s="7">
        <f t="shared" si="6"/>
        <v>15834.28609251976</v>
      </c>
      <c r="AJ23" s="7">
        <f t="shared" si="6"/>
        <v>15918.772596120834</v>
      </c>
      <c r="AK23" s="7">
        <f t="shared" si="6"/>
        <v>16003.259099721909</v>
      </c>
      <c r="AL23" s="7">
        <f t="shared" si="6"/>
        <v>16087.745603322983</v>
      </c>
      <c r="AM23" s="209">
        <f>G6</f>
        <v>16172.232106924057</v>
      </c>
    </row>
    <row r="24" spans="1:39" x14ac:dyDescent="0.25">
      <c r="A24" s="181" t="s">
        <v>137</v>
      </c>
      <c r="B24" s="209">
        <f t="shared" ref="B24:B34" si="7">B7</f>
        <v>1611.35</v>
      </c>
      <c r="C24" s="7">
        <f t="shared" si="2"/>
        <v>2717.536505508423</v>
      </c>
      <c r="D24" s="7">
        <f t="shared" si="2"/>
        <v>3823.7230110168457</v>
      </c>
      <c r="E24" s="7">
        <f t="shared" si="2"/>
        <v>4929.9095165252693</v>
      </c>
      <c r="F24" s="7">
        <f t="shared" si="2"/>
        <v>6036.096022033691</v>
      </c>
      <c r="G24" s="7">
        <f t="shared" si="2"/>
        <v>7142.2825275421146</v>
      </c>
      <c r="H24" s="7">
        <f t="shared" si="2"/>
        <v>8248.4690330505382</v>
      </c>
      <c r="I24" s="7">
        <f t="shared" si="2"/>
        <v>9354.65553855896</v>
      </c>
      <c r="J24" s="7">
        <f t="shared" si="2"/>
        <v>10460.842044067384</v>
      </c>
      <c r="K24" s="7">
        <f t="shared" si="2"/>
        <v>11567.028549575807</v>
      </c>
      <c r="L24" s="7">
        <f t="shared" si="2"/>
        <v>12673.215055084229</v>
      </c>
      <c r="M24" s="7">
        <f t="shared" si="2"/>
        <v>13779.401560592652</v>
      </c>
      <c r="N24" s="209">
        <f t="shared" si="3"/>
        <v>14885.588066101074</v>
      </c>
      <c r="O24" s="7">
        <f>$N24+($S24-$N24)/($S$22-$N$22)*(O$22-$N$22)</f>
        <v>19017.251203918458</v>
      </c>
      <c r="P24" s="7">
        <f>$N24+($S24-$N24)/($S$22-$N$22)*(P$22-$N$22)</f>
        <v>23148.914341735839</v>
      </c>
      <c r="Q24" s="7">
        <f t="shared" si="4"/>
        <v>27280.57747955322</v>
      </c>
      <c r="R24" s="7">
        <f t="shared" si="4"/>
        <v>31412.240617370604</v>
      </c>
      <c r="S24" s="209">
        <f t="shared" ref="S24:S34" si="8">E7</f>
        <v>35543.903755187988</v>
      </c>
      <c r="T24" s="7">
        <f t="shared" ref="T24:T34" si="9">$S24+($AC24-$S24)/($AC$22-$S$22)*(T$22-$S$22)</f>
        <v>39955.225999832153</v>
      </c>
      <c r="U24" s="7">
        <f t="shared" si="5"/>
        <v>44366.548244476318</v>
      </c>
      <c r="V24" s="7">
        <f t="shared" si="5"/>
        <v>48777.870489120483</v>
      </c>
      <c r="W24" s="7">
        <f t="shared" si="5"/>
        <v>53189.192733764648</v>
      </c>
      <c r="X24" s="7">
        <f t="shared" si="5"/>
        <v>57600.514978408813</v>
      </c>
      <c r="Y24" s="7">
        <f t="shared" si="5"/>
        <v>62011.837223052979</v>
      </c>
      <c r="Z24" s="7">
        <f t="shared" si="5"/>
        <v>66423.159467697144</v>
      </c>
      <c r="AA24" s="7">
        <f t="shared" si="5"/>
        <v>70834.481712341309</v>
      </c>
      <c r="AB24" s="7">
        <f t="shared" si="5"/>
        <v>75245.803956985474</v>
      </c>
      <c r="AC24" s="209">
        <f t="shared" ref="AC24:AC34" si="10">F7</f>
        <v>79657.126201629639</v>
      </c>
      <c r="AD24" s="7">
        <f t="shared" ref="AD24:AL34" si="11">$AC24+($AM24-$AC24)/($AM$22-$AC$22)*(AD$22-$AC$22)</f>
        <v>82537.257233858109</v>
      </c>
      <c r="AE24" s="7">
        <f t="shared" si="11"/>
        <v>85417.388266086578</v>
      </c>
      <c r="AF24" s="7">
        <f t="shared" si="11"/>
        <v>88297.519298315048</v>
      </c>
      <c r="AG24" s="7">
        <f t="shared" si="11"/>
        <v>91177.650330543518</v>
      </c>
      <c r="AH24" s="7">
        <f t="shared" si="11"/>
        <v>94057.781362771988</v>
      </c>
      <c r="AI24" s="7">
        <f t="shared" si="11"/>
        <v>96937.912395000458</v>
      </c>
      <c r="AJ24" s="7">
        <f t="shared" si="11"/>
        <v>99818.043427228928</v>
      </c>
      <c r="AK24" s="7">
        <f t="shared" si="11"/>
        <v>102698.1744594574</v>
      </c>
      <c r="AL24" s="7">
        <f t="shared" si="11"/>
        <v>105578.30549168587</v>
      </c>
      <c r="AM24" s="209">
        <f t="shared" ref="AM24:AM34" si="12">G7</f>
        <v>108458.43652391434</v>
      </c>
    </row>
    <row r="25" spans="1:39" x14ac:dyDescent="0.25">
      <c r="A25" s="181" t="s">
        <v>138</v>
      </c>
      <c r="B25" s="209">
        <f t="shared" si="7"/>
        <v>823.4</v>
      </c>
      <c r="C25" s="7">
        <f t="shared" ref="C25:C34" si="13">$B25+($N25-$B25)/($N$22-$B$22)*(C$22-$B$22)</f>
        <v>924.98865146636956</v>
      </c>
      <c r="D25" s="7">
        <f t="shared" si="2"/>
        <v>1026.5773029327393</v>
      </c>
      <c r="E25" s="7">
        <f t="shared" si="2"/>
        <v>1128.1659543991088</v>
      </c>
      <c r="F25" s="7">
        <f t="shared" si="2"/>
        <v>1229.7546058654784</v>
      </c>
      <c r="G25" s="7">
        <f t="shared" si="2"/>
        <v>1331.3432573318482</v>
      </c>
      <c r="H25" s="7">
        <f t="shared" si="2"/>
        <v>1432.9319087982176</v>
      </c>
      <c r="I25" s="7">
        <f t="shared" si="2"/>
        <v>1534.5205602645874</v>
      </c>
      <c r="J25" s="7">
        <f t="shared" si="2"/>
        <v>1636.109211730957</v>
      </c>
      <c r="K25" s="7">
        <f t="shared" si="2"/>
        <v>1737.6978631973266</v>
      </c>
      <c r="L25" s="7">
        <f t="shared" si="2"/>
        <v>1839.2865146636964</v>
      </c>
      <c r="M25" s="7">
        <f t="shared" si="2"/>
        <v>1940.8751661300657</v>
      </c>
      <c r="N25" s="209">
        <f t="shared" si="3"/>
        <v>2042.4638175964355</v>
      </c>
      <c r="O25" s="7">
        <f>$N25+($S25-$N25)/($S$22-$N$22)*(O$22-$N$22)</f>
        <v>2042.4638175964355</v>
      </c>
      <c r="P25" s="7">
        <f t="shared" si="4"/>
        <v>2042.4638175964355</v>
      </c>
      <c r="Q25" s="7">
        <f t="shared" si="4"/>
        <v>2042.4638175964355</v>
      </c>
      <c r="R25" s="7">
        <f t="shared" si="4"/>
        <v>2042.4638175964355</v>
      </c>
      <c r="S25" s="209">
        <f t="shared" si="8"/>
        <v>2042.4638175964355</v>
      </c>
      <c r="T25" s="7">
        <f t="shared" si="9"/>
        <v>2042.4638160705567</v>
      </c>
      <c r="U25" s="7">
        <f t="shared" si="5"/>
        <v>2042.4638145446777</v>
      </c>
      <c r="V25" s="7">
        <f t="shared" si="5"/>
        <v>2042.4638130187989</v>
      </c>
      <c r="W25" s="7">
        <f t="shared" si="5"/>
        <v>2042.4638114929198</v>
      </c>
      <c r="X25" s="7">
        <f t="shared" si="5"/>
        <v>2042.463809967041</v>
      </c>
      <c r="Y25" s="7">
        <f t="shared" si="5"/>
        <v>2042.4638084411622</v>
      </c>
      <c r="Z25" s="7">
        <f t="shared" si="5"/>
        <v>2042.4638069152832</v>
      </c>
      <c r="AA25" s="7">
        <f t="shared" si="5"/>
        <v>2042.4638053894043</v>
      </c>
      <c r="AB25" s="7">
        <f t="shared" si="5"/>
        <v>2042.4638038635253</v>
      </c>
      <c r="AC25" s="209">
        <f t="shared" si="10"/>
        <v>2042.4638023376465</v>
      </c>
      <c r="AD25" s="7">
        <f t="shared" si="11"/>
        <v>2042.4638023376465</v>
      </c>
      <c r="AE25" s="7">
        <f t="shared" si="11"/>
        <v>2042.4638023376465</v>
      </c>
      <c r="AF25" s="7">
        <f t="shared" si="11"/>
        <v>2042.4638023376465</v>
      </c>
      <c r="AG25" s="7">
        <f t="shared" si="11"/>
        <v>2042.4638023376465</v>
      </c>
      <c r="AH25" s="7">
        <f t="shared" si="11"/>
        <v>2042.4638023376465</v>
      </c>
      <c r="AI25" s="7">
        <f t="shared" si="11"/>
        <v>2042.4638023376465</v>
      </c>
      <c r="AJ25" s="7">
        <f t="shared" si="11"/>
        <v>2042.4638023376465</v>
      </c>
      <c r="AK25" s="7">
        <f t="shared" si="11"/>
        <v>2042.4638023376465</v>
      </c>
      <c r="AL25" s="7">
        <f t="shared" si="11"/>
        <v>2042.4638023376465</v>
      </c>
      <c r="AM25" s="209">
        <f t="shared" si="12"/>
        <v>2042.4638023376465</v>
      </c>
    </row>
    <row r="26" spans="1:39" x14ac:dyDescent="0.25">
      <c r="A26" s="181" t="s">
        <v>139</v>
      </c>
      <c r="B26" s="209">
        <f t="shared" si="7"/>
        <v>46.317999999999998</v>
      </c>
      <c r="C26" s="7">
        <f t="shared" si="13"/>
        <v>2124.0376570103967</v>
      </c>
      <c r="D26" s="7">
        <f t="shared" ref="D26:M34" si="14">$B26+($N26-$B26)/($N$22-$B$22)*(D$22-$B$22)</f>
        <v>4201.7573140207933</v>
      </c>
      <c r="E26" s="7">
        <f t="shared" si="14"/>
        <v>6279.4769710311894</v>
      </c>
      <c r="F26" s="7">
        <f t="shared" si="14"/>
        <v>8357.1966280415854</v>
      </c>
      <c r="G26" s="7">
        <f t="shared" si="14"/>
        <v>10434.916285051982</v>
      </c>
      <c r="H26" s="7">
        <f t="shared" si="14"/>
        <v>12512.635942062378</v>
      </c>
      <c r="I26" s="7">
        <f t="shared" si="14"/>
        <v>14590.355599072775</v>
      </c>
      <c r="J26" s="7">
        <f t="shared" si="14"/>
        <v>16668.075256083172</v>
      </c>
      <c r="K26" s="7">
        <f t="shared" si="14"/>
        <v>18745.794913093567</v>
      </c>
      <c r="L26" s="7">
        <f t="shared" si="14"/>
        <v>20823.514570103966</v>
      </c>
      <c r="M26" s="7">
        <f t="shared" si="14"/>
        <v>22901.234227114361</v>
      </c>
      <c r="N26" s="209">
        <f t="shared" si="3"/>
        <v>24978.953884124756</v>
      </c>
      <c r="O26" s="7">
        <f t="shared" ref="O26:O34" si="15">$N26+($S26-$N26)/($S$22-$N$22)*(O$22-$N$22)</f>
        <v>28647.676306533813</v>
      </c>
      <c r="P26" s="7">
        <f t="shared" si="4"/>
        <v>32316.39872894287</v>
      </c>
      <c r="Q26" s="7">
        <f t="shared" si="4"/>
        <v>35985.12115135193</v>
      </c>
      <c r="R26" s="7">
        <f t="shared" si="4"/>
        <v>39653.843573760983</v>
      </c>
      <c r="S26" s="209">
        <f t="shared" si="8"/>
        <v>43322.565996170044</v>
      </c>
      <c r="T26" s="7">
        <f t="shared" si="9"/>
        <v>45630.651868057248</v>
      </c>
      <c r="U26" s="7">
        <f t="shared" si="5"/>
        <v>47938.737739944459</v>
      </c>
      <c r="V26" s="7">
        <f t="shared" si="5"/>
        <v>50246.823611831664</v>
      </c>
      <c r="W26" s="7">
        <f t="shared" si="5"/>
        <v>52554.909483718875</v>
      </c>
      <c r="X26" s="7">
        <f t="shared" si="5"/>
        <v>54862.995355606079</v>
      </c>
      <c r="Y26" s="7">
        <f t="shared" si="5"/>
        <v>57171.081227493283</v>
      </c>
      <c r="Z26" s="7">
        <f t="shared" si="5"/>
        <v>59479.167099380487</v>
      </c>
      <c r="AA26" s="7">
        <f t="shared" si="5"/>
        <v>61787.252971267699</v>
      </c>
      <c r="AB26" s="7">
        <f t="shared" si="5"/>
        <v>64095.33884315491</v>
      </c>
      <c r="AC26" s="209">
        <f t="shared" si="10"/>
        <v>66403.424715042114</v>
      </c>
      <c r="AD26" s="7">
        <f t="shared" si="11"/>
        <v>67006.822323799133</v>
      </c>
      <c r="AE26" s="7">
        <f t="shared" si="11"/>
        <v>67610.219932556152</v>
      </c>
      <c r="AF26" s="7">
        <f t="shared" si="11"/>
        <v>68213.617541313171</v>
      </c>
      <c r="AG26" s="7">
        <f t="shared" si="11"/>
        <v>68817.01515007019</v>
      </c>
      <c r="AH26" s="7">
        <f t="shared" si="11"/>
        <v>69420.412758827209</v>
      </c>
      <c r="AI26" s="7">
        <f t="shared" si="11"/>
        <v>70023.810367584229</v>
      </c>
      <c r="AJ26" s="7">
        <f t="shared" si="11"/>
        <v>70627.207976341248</v>
      </c>
      <c r="AK26" s="7">
        <f t="shared" si="11"/>
        <v>71230.605585098267</v>
      </c>
      <c r="AL26" s="7">
        <f t="shared" si="11"/>
        <v>71834.003193855286</v>
      </c>
      <c r="AM26" s="209">
        <f t="shared" si="12"/>
        <v>72437.400802612305</v>
      </c>
    </row>
    <row r="27" spans="1:39" x14ac:dyDescent="0.25">
      <c r="A27" s="181" t="s">
        <v>59</v>
      </c>
      <c r="B27" s="209">
        <f t="shared" si="7"/>
        <v>396.75399999999996</v>
      </c>
      <c r="C27" s="7">
        <f t="shared" si="13"/>
        <v>519.59949901453649</v>
      </c>
      <c r="D27" s="7">
        <f t="shared" si="14"/>
        <v>642.44499802907308</v>
      </c>
      <c r="E27" s="7">
        <f t="shared" si="14"/>
        <v>765.29049704360955</v>
      </c>
      <c r="F27" s="7">
        <f t="shared" si="14"/>
        <v>888.13599605814613</v>
      </c>
      <c r="G27" s="7">
        <f t="shared" si="14"/>
        <v>1010.9814950726827</v>
      </c>
      <c r="H27" s="7">
        <f t="shared" si="14"/>
        <v>1133.8269940872192</v>
      </c>
      <c r="I27" s="7">
        <f t="shared" si="14"/>
        <v>1256.6724931017557</v>
      </c>
      <c r="J27" s="7">
        <f t="shared" si="14"/>
        <v>1379.5179921162924</v>
      </c>
      <c r="K27" s="7">
        <f t="shared" si="14"/>
        <v>1502.3634911308288</v>
      </c>
      <c r="L27" s="7">
        <f t="shared" si="14"/>
        <v>1625.2089901453653</v>
      </c>
      <c r="M27" s="7">
        <f t="shared" si="14"/>
        <v>1748.0544891599018</v>
      </c>
      <c r="N27" s="209">
        <f t="shared" si="3"/>
        <v>1870.8999881744385</v>
      </c>
      <c r="O27" s="7">
        <f t="shared" si="15"/>
        <v>2008.9581683635711</v>
      </c>
      <c r="P27" s="7">
        <f t="shared" si="4"/>
        <v>2147.0163485527037</v>
      </c>
      <c r="Q27" s="7">
        <f t="shared" si="4"/>
        <v>2285.0745287418367</v>
      </c>
      <c r="R27" s="7">
        <f t="shared" si="4"/>
        <v>2423.1327089309693</v>
      </c>
      <c r="S27" s="209">
        <f t="shared" si="8"/>
        <v>2561.1908891201019</v>
      </c>
      <c r="T27" s="7">
        <f t="shared" si="9"/>
        <v>2587.7569001674651</v>
      </c>
      <c r="U27" s="7">
        <f t="shared" si="5"/>
        <v>2614.3229112148283</v>
      </c>
      <c r="V27" s="7">
        <f t="shared" si="5"/>
        <v>2640.888922262192</v>
      </c>
      <c r="W27" s="7">
        <f t="shared" si="5"/>
        <v>2667.4549333095551</v>
      </c>
      <c r="X27" s="7">
        <f t="shared" si="5"/>
        <v>2694.0209443569183</v>
      </c>
      <c r="Y27" s="7">
        <f t="shared" si="5"/>
        <v>2720.5869554042815</v>
      </c>
      <c r="Z27" s="7">
        <f t="shared" si="5"/>
        <v>2747.1529664516447</v>
      </c>
      <c r="AA27" s="7">
        <f t="shared" si="5"/>
        <v>2773.7189774990084</v>
      </c>
      <c r="AB27" s="7">
        <f t="shared" si="5"/>
        <v>2800.2849885463716</v>
      </c>
      <c r="AC27" s="209">
        <f t="shared" si="10"/>
        <v>2826.8509995937347</v>
      </c>
      <c r="AD27" s="7">
        <f t="shared" si="11"/>
        <v>2782.3441319584845</v>
      </c>
      <c r="AE27" s="7">
        <f t="shared" si="11"/>
        <v>2737.8372643232346</v>
      </c>
      <c r="AF27" s="7">
        <f t="shared" si="11"/>
        <v>2693.3303966879844</v>
      </c>
      <c r="AG27" s="7">
        <f t="shared" si="11"/>
        <v>2648.8235290527346</v>
      </c>
      <c r="AH27" s="7">
        <f t="shared" si="11"/>
        <v>2604.3166614174843</v>
      </c>
      <c r="AI27" s="7">
        <f t="shared" si="11"/>
        <v>2559.809793782234</v>
      </c>
      <c r="AJ27" s="7">
        <f t="shared" si="11"/>
        <v>2515.3029261469842</v>
      </c>
      <c r="AK27" s="7">
        <f t="shared" si="11"/>
        <v>2470.7960585117339</v>
      </c>
      <c r="AL27" s="7">
        <f t="shared" si="11"/>
        <v>2426.2891908764841</v>
      </c>
      <c r="AM27" s="209">
        <f t="shared" si="12"/>
        <v>2381.7823232412338</v>
      </c>
    </row>
    <row r="28" spans="1:39" x14ac:dyDescent="0.25">
      <c r="A28" s="181" t="s">
        <v>60</v>
      </c>
      <c r="B28" s="209">
        <f t="shared" si="7"/>
        <v>641.62299999999993</v>
      </c>
      <c r="C28" s="7">
        <f t="shared" si="13"/>
        <v>641.42394962533308</v>
      </c>
      <c r="D28" s="7">
        <f t="shared" si="14"/>
        <v>641.22489925066623</v>
      </c>
      <c r="E28" s="7">
        <f t="shared" si="14"/>
        <v>641.02584887599937</v>
      </c>
      <c r="F28" s="7">
        <f t="shared" si="14"/>
        <v>640.82679850133252</v>
      </c>
      <c r="G28" s="7">
        <f t="shared" si="14"/>
        <v>640.62774812666567</v>
      </c>
      <c r="H28" s="7">
        <f t="shared" si="14"/>
        <v>640.42869775199893</v>
      </c>
      <c r="I28" s="7">
        <f t="shared" si="14"/>
        <v>640.22964737733207</v>
      </c>
      <c r="J28" s="7">
        <f t="shared" si="14"/>
        <v>640.03059700266522</v>
      </c>
      <c r="K28" s="7">
        <f t="shared" si="14"/>
        <v>639.83154662799836</v>
      </c>
      <c r="L28" s="7">
        <f t="shared" si="14"/>
        <v>639.63249625333151</v>
      </c>
      <c r="M28" s="7">
        <f t="shared" si="14"/>
        <v>639.43344587866466</v>
      </c>
      <c r="N28" s="209">
        <f t="shared" si="3"/>
        <v>639.2343955039978</v>
      </c>
      <c r="O28" s="7">
        <f t="shared" si="15"/>
        <v>599.62761125564577</v>
      </c>
      <c r="P28" s="7">
        <f t="shared" si="4"/>
        <v>560.02082700729375</v>
      </c>
      <c r="Q28" s="7">
        <f t="shared" si="4"/>
        <v>520.4140427589416</v>
      </c>
      <c r="R28" s="7">
        <f t="shared" si="4"/>
        <v>480.80725851058958</v>
      </c>
      <c r="S28" s="209">
        <f t="shared" si="8"/>
        <v>441.20047426223755</v>
      </c>
      <c r="T28" s="7">
        <f t="shared" si="9"/>
        <v>420.37699127793314</v>
      </c>
      <c r="U28" s="7">
        <f t="shared" si="5"/>
        <v>399.55350829362868</v>
      </c>
      <c r="V28" s="7">
        <f t="shared" si="5"/>
        <v>378.73002530932428</v>
      </c>
      <c r="W28" s="7">
        <f t="shared" si="5"/>
        <v>357.90654232501981</v>
      </c>
      <c r="X28" s="7">
        <f t="shared" si="5"/>
        <v>337.08305934071541</v>
      </c>
      <c r="Y28" s="7">
        <f t="shared" si="5"/>
        <v>316.259576356411</v>
      </c>
      <c r="Z28" s="7">
        <f t="shared" si="5"/>
        <v>295.4360933721066</v>
      </c>
      <c r="AA28" s="7">
        <f t="shared" si="5"/>
        <v>274.61261038780214</v>
      </c>
      <c r="AB28" s="7">
        <f t="shared" si="5"/>
        <v>253.7891274034977</v>
      </c>
      <c r="AC28" s="209">
        <f t="shared" si="10"/>
        <v>232.96564441919327</v>
      </c>
      <c r="AD28" s="7">
        <f t="shared" si="11"/>
        <v>284.95499354600906</v>
      </c>
      <c r="AE28" s="7">
        <f t="shared" si="11"/>
        <v>336.94434267282486</v>
      </c>
      <c r="AF28" s="7">
        <f t="shared" si="11"/>
        <v>388.93369179964066</v>
      </c>
      <c r="AG28" s="7">
        <f t="shared" si="11"/>
        <v>440.92304092645645</v>
      </c>
      <c r="AH28" s="7">
        <f t="shared" si="11"/>
        <v>492.91239005327225</v>
      </c>
      <c r="AI28" s="7">
        <f t="shared" si="11"/>
        <v>544.90173918008804</v>
      </c>
      <c r="AJ28" s="7">
        <f t="shared" si="11"/>
        <v>596.89108830690384</v>
      </c>
      <c r="AK28" s="7">
        <f t="shared" si="11"/>
        <v>648.88043743371964</v>
      </c>
      <c r="AL28" s="7">
        <f t="shared" si="11"/>
        <v>700.86978656053543</v>
      </c>
      <c r="AM28" s="209">
        <f t="shared" si="12"/>
        <v>752.85913568735123</v>
      </c>
    </row>
    <row r="29" spans="1:39" x14ac:dyDescent="0.25">
      <c r="A29" s="181" t="s">
        <v>140</v>
      </c>
      <c r="B29" s="209">
        <f t="shared" si="7"/>
        <v>6.9180000000000001</v>
      </c>
      <c r="C29" s="7">
        <f t="shared" si="13"/>
        <v>33.458166793823246</v>
      </c>
      <c r="D29" s="7">
        <f t="shared" si="14"/>
        <v>59.998333587646485</v>
      </c>
      <c r="E29" s="7">
        <f t="shared" si="14"/>
        <v>86.538500381469731</v>
      </c>
      <c r="F29" s="7">
        <f t="shared" si="14"/>
        <v>113.07866717529298</v>
      </c>
      <c r="G29" s="7">
        <f t="shared" si="14"/>
        <v>139.61883396911622</v>
      </c>
      <c r="H29" s="7">
        <f t="shared" si="14"/>
        <v>166.15900076293946</v>
      </c>
      <c r="I29" s="7">
        <f t="shared" si="14"/>
        <v>192.69916755676272</v>
      </c>
      <c r="J29" s="7">
        <f t="shared" si="14"/>
        <v>219.23933435058595</v>
      </c>
      <c r="K29" s="7">
        <f t="shared" si="14"/>
        <v>245.77950114440918</v>
      </c>
      <c r="L29" s="7">
        <f t="shared" si="14"/>
        <v>272.31966793823244</v>
      </c>
      <c r="M29" s="7">
        <f t="shared" si="14"/>
        <v>298.85983473205567</v>
      </c>
      <c r="N29" s="209">
        <f t="shared" si="3"/>
        <v>325.40000152587891</v>
      </c>
      <c r="O29" s="7">
        <f t="shared" si="15"/>
        <v>325.40000152587891</v>
      </c>
      <c r="P29" s="7">
        <f t="shared" si="4"/>
        <v>325.40000152587891</v>
      </c>
      <c r="Q29" s="7">
        <f t="shared" si="4"/>
        <v>325.40000152587891</v>
      </c>
      <c r="R29" s="7">
        <f t="shared" si="4"/>
        <v>325.40000152587891</v>
      </c>
      <c r="S29" s="209">
        <f t="shared" si="8"/>
        <v>325.40000152587891</v>
      </c>
      <c r="T29" s="7">
        <f t="shared" si="9"/>
        <v>308.40000152587891</v>
      </c>
      <c r="U29" s="7">
        <f t="shared" si="5"/>
        <v>291.40000152587891</v>
      </c>
      <c r="V29" s="7">
        <f t="shared" si="5"/>
        <v>274.40000152587891</v>
      </c>
      <c r="W29" s="7">
        <f t="shared" si="5"/>
        <v>257.40000152587891</v>
      </c>
      <c r="X29" s="7">
        <f t="shared" si="5"/>
        <v>240.40000152587891</v>
      </c>
      <c r="Y29" s="7">
        <f t="shared" si="5"/>
        <v>223.40000152587891</v>
      </c>
      <c r="Z29" s="7">
        <f t="shared" si="5"/>
        <v>206.40000152587891</v>
      </c>
      <c r="AA29" s="7">
        <f t="shared" si="5"/>
        <v>189.40000152587891</v>
      </c>
      <c r="AB29" s="7">
        <f t="shared" si="5"/>
        <v>172.40000152587891</v>
      </c>
      <c r="AC29" s="209">
        <f t="shared" si="10"/>
        <v>155.40000152587891</v>
      </c>
      <c r="AD29" s="7">
        <f t="shared" si="11"/>
        <v>151.40000152587891</v>
      </c>
      <c r="AE29" s="7">
        <f t="shared" si="11"/>
        <v>147.40000152587891</v>
      </c>
      <c r="AF29" s="7">
        <f t="shared" si="11"/>
        <v>143.40000152587891</v>
      </c>
      <c r="AG29" s="7">
        <f t="shared" si="11"/>
        <v>139.40000152587891</v>
      </c>
      <c r="AH29" s="7">
        <f t="shared" si="11"/>
        <v>135.40000152587891</v>
      </c>
      <c r="AI29" s="7">
        <f t="shared" si="11"/>
        <v>131.40000152587891</v>
      </c>
      <c r="AJ29" s="7">
        <f t="shared" si="11"/>
        <v>127.40000152587891</v>
      </c>
      <c r="AK29" s="7">
        <f t="shared" si="11"/>
        <v>123.40000152587891</v>
      </c>
      <c r="AL29" s="7">
        <f t="shared" si="11"/>
        <v>119.40000152587891</v>
      </c>
      <c r="AM29" s="209">
        <f t="shared" si="12"/>
        <v>115.40000152587891</v>
      </c>
    </row>
    <row r="30" spans="1:39" x14ac:dyDescent="0.25">
      <c r="A30" s="181" t="s">
        <v>141</v>
      </c>
      <c r="B30" s="209">
        <f t="shared" si="7"/>
        <v>1400</v>
      </c>
      <c r="C30" s="7">
        <f t="shared" si="13"/>
        <v>1417.3333333333333</v>
      </c>
      <c r="D30" s="7">
        <f t="shared" si="14"/>
        <v>1434.6666666666667</v>
      </c>
      <c r="E30" s="7">
        <f t="shared" si="14"/>
        <v>1452</v>
      </c>
      <c r="F30" s="7">
        <f t="shared" si="14"/>
        <v>1469.3333333333333</v>
      </c>
      <c r="G30" s="7">
        <f t="shared" si="14"/>
        <v>1486.6666666666667</v>
      </c>
      <c r="H30" s="7">
        <f t="shared" si="14"/>
        <v>1504</v>
      </c>
      <c r="I30" s="7">
        <f t="shared" si="14"/>
        <v>1521.3333333333333</v>
      </c>
      <c r="J30" s="7">
        <f t="shared" si="14"/>
        <v>1538.6666666666667</v>
      </c>
      <c r="K30" s="7">
        <f t="shared" si="14"/>
        <v>1556</v>
      </c>
      <c r="L30" s="7">
        <f t="shared" si="14"/>
        <v>1573.3333333333333</v>
      </c>
      <c r="M30" s="7">
        <f t="shared" si="14"/>
        <v>1590.6666666666667</v>
      </c>
      <c r="N30" s="209">
        <f t="shared" si="3"/>
        <v>1608</v>
      </c>
      <c r="O30" s="7">
        <f t="shared" si="15"/>
        <v>1608</v>
      </c>
      <c r="P30" s="7">
        <f t="shared" si="4"/>
        <v>1608</v>
      </c>
      <c r="Q30" s="7">
        <f t="shared" si="4"/>
        <v>1608</v>
      </c>
      <c r="R30" s="7">
        <f t="shared" si="4"/>
        <v>1608</v>
      </c>
      <c r="S30" s="209">
        <f t="shared" si="8"/>
        <v>1608</v>
      </c>
      <c r="T30" s="7">
        <f t="shared" si="9"/>
        <v>1608</v>
      </c>
      <c r="U30" s="7">
        <f t="shared" si="5"/>
        <v>1608</v>
      </c>
      <c r="V30" s="7">
        <f t="shared" si="5"/>
        <v>1608</v>
      </c>
      <c r="W30" s="7">
        <f t="shared" si="5"/>
        <v>1608</v>
      </c>
      <c r="X30" s="7">
        <f t="shared" si="5"/>
        <v>1608</v>
      </c>
      <c r="Y30" s="7">
        <f t="shared" si="5"/>
        <v>1608</v>
      </c>
      <c r="Z30" s="7">
        <f t="shared" si="5"/>
        <v>1608</v>
      </c>
      <c r="AA30" s="7">
        <f t="shared" si="5"/>
        <v>1608</v>
      </c>
      <c r="AB30" s="7">
        <f t="shared" si="5"/>
        <v>1608</v>
      </c>
      <c r="AC30" s="209">
        <f t="shared" si="10"/>
        <v>1608</v>
      </c>
      <c r="AD30" s="7">
        <f t="shared" si="11"/>
        <v>2662.4596435546873</v>
      </c>
      <c r="AE30" s="7">
        <f t="shared" si="11"/>
        <v>3716.9192871093751</v>
      </c>
      <c r="AF30" s="7">
        <f t="shared" si="11"/>
        <v>4771.3789306640629</v>
      </c>
      <c r="AG30" s="7">
        <f t="shared" si="11"/>
        <v>5825.8385742187502</v>
      </c>
      <c r="AH30" s="7">
        <f t="shared" si="11"/>
        <v>6880.2982177734375</v>
      </c>
      <c r="AI30" s="7">
        <f t="shared" si="11"/>
        <v>7934.7578613281257</v>
      </c>
      <c r="AJ30" s="7">
        <f t="shared" si="11"/>
        <v>8989.217504882814</v>
      </c>
      <c r="AK30" s="7">
        <f t="shared" si="11"/>
        <v>10043.6771484375</v>
      </c>
      <c r="AL30" s="7">
        <f t="shared" si="11"/>
        <v>11098.136791992189</v>
      </c>
      <c r="AM30" s="209">
        <f t="shared" si="12"/>
        <v>12152.596435546875</v>
      </c>
    </row>
    <row r="31" spans="1:39" x14ac:dyDescent="0.25">
      <c r="A31" s="181" t="s">
        <v>142</v>
      </c>
      <c r="B31" s="209">
        <f t="shared" si="7"/>
        <v>5958.3600000000006</v>
      </c>
      <c r="C31" s="7">
        <f t="shared" si="13"/>
        <v>5974.4741663106288</v>
      </c>
      <c r="D31" s="7">
        <f t="shared" si="14"/>
        <v>5990.588332621257</v>
      </c>
      <c r="E31" s="7">
        <f t="shared" si="14"/>
        <v>6006.7024989318852</v>
      </c>
      <c r="F31" s="7">
        <f t="shared" si="14"/>
        <v>6022.8166652425134</v>
      </c>
      <c r="G31" s="7">
        <f t="shared" si="14"/>
        <v>6038.9308315531416</v>
      </c>
      <c r="H31" s="7">
        <f t="shared" si="14"/>
        <v>6055.0449978637698</v>
      </c>
      <c r="I31" s="7">
        <f t="shared" si="14"/>
        <v>6071.159164174398</v>
      </c>
      <c r="J31" s="7">
        <f t="shared" si="14"/>
        <v>6087.2733304850262</v>
      </c>
      <c r="K31" s="7">
        <f t="shared" si="14"/>
        <v>6103.3874967956544</v>
      </c>
      <c r="L31" s="7">
        <f t="shared" si="14"/>
        <v>6119.5016631062826</v>
      </c>
      <c r="M31" s="7">
        <f t="shared" si="14"/>
        <v>6135.6158294169109</v>
      </c>
      <c r="N31" s="209">
        <f t="shared" si="3"/>
        <v>6151.7299957275391</v>
      </c>
      <c r="O31" s="7">
        <f t="shared" si="15"/>
        <v>5871.7299957275391</v>
      </c>
      <c r="P31" s="7">
        <f t="shared" si="4"/>
        <v>5591.7299957275391</v>
      </c>
      <c r="Q31" s="7">
        <f t="shared" si="4"/>
        <v>5311.7299957275391</v>
      </c>
      <c r="R31" s="7">
        <f t="shared" si="4"/>
        <v>5031.7299957275391</v>
      </c>
      <c r="S31" s="209">
        <f t="shared" si="8"/>
        <v>4751.7299957275391</v>
      </c>
      <c r="T31" s="7">
        <f t="shared" si="9"/>
        <v>4403.8168720703125</v>
      </c>
      <c r="U31" s="7">
        <f t="shared" si="5"/>
        <v>4055.9037484130859</v>
      </c>
      <c r="V31" s="7">
        <f t="shared" si="5"/>
        <v>3707.9906247558592</v>
      </c>
      <c r="W31" s="7">
        <f t="shared" si="5"/>
        <v>3360.0775010986326</v>
      </c>
      <c r="X31" s="7">
        <f t="shared" si="5"/>
        <v>3012.164377441406</v>
      </c>
      <c r="Y31" s="7">
        <f t="shared" si="5"/>
        <v>2664.2512537841799</v>
      </c>
      <c r="Z31" s="7">
        <f t="shared" si="5"/>
        <v>2316.3381301269533</v>
      </c>
      <c r="AA31" s="7">
        <f t="shared" si="5"/>
        <v>1968.4250064697267</v>
      </c>
      <c r="AB31" s="7">
        <f t="shared" si="5"/>
        <v>1620.5118828125001</v>
      </c>
      <c r="AC31" s="209">
        <f t="shared" si="10"/>
        <v>1272.5987591552735</v>
      </c>
      <c r="AD31" s="7">
        <f t="shared" si="11"/>
        <v>1145.3388836669922</v>
      </c>
      <c r="AE31" s="7">
        <f t="shared" si="11"/>
        <v>1018.079008178711</v>
      </c>
      <c r="AF31" s="7">
        <f t="shared" si="11"/>
        <v>890.81913269042968</v>
      </c>
      <c r="AG31" s="7">
        <f t="shared" si="11"/>
        <v>763.5592572021485</v>
      </c>
      <c r="AH31" s="7">
        <f t="shared" si="11"/>
        <v>636.29938171386721</v>
      </c>
      <c r="AI31" s="7">
        <f t="shared" si="11"/>
        <v>509.03950622558591</v>
      </c>
      <c r="AJ31" s="7">
        <f t="shared" si="11"/>
        <v>381.77963073730473</v>
      </c>
      <c r="AK31" s="7">
        <f t="shared" si="11"/>
        <v>254.51975524902343</v>
      </c>
      <c r="AL31" s="7">
        <f t="shared" si="11"/>
        <v>127.25987976074225</v>
      </c>
      <c r="AM31" s="209">
        <f t="shared" si="12"/>
        <v>4.272460955689894E-6</v>
      </c>
    </row>
    <row r="32" spans="1:39" x14ac:dyDescent="0.25">
      <c r="A32" s="181" t="s">
        <v>143</v>
      </c>
      <c r="B32" s="209">
        <f t="shared" si="7"/>
        <v>27613.996999999999</v>
      </c>
      <c r="C32" s="7">
        <f t="shared" si="13"/>
        <v>28667.773524522145</v>
      </c>
      <c r="D32" s="7">
        <f t="shared" si="14"/>
        <v>29721.55004904429</v>
      </c>
      <c r="E32" s="7">
        <f t="shared" si="14"/>
        <v>30775.326573566435</v>
      </c>
      <c r="F32" s="7">
        <f t="shared" si="14"/>
        <v>31829.103098088581</v>
      </c>
      <c r="G32" s="7">
        <f t="shared" si="14"/>
        <v>32882.87962261073</v>
      </c>
      <c r="H32" s="7">
        <f t="shared" si="14"/>
        <v>33936.656147132875</v>
      </c>
      <c r="I32" s="7">
        <f t="shared" si="14"/>
        <v>34990.43267165502</v>
      </c>
      <c r="J32" s="7">
        <f t="shared" si="14"/>
        <v>36044.209196177166</v>
      </c>
      <c r="K32" s="7">
        <f t="shared" si="14"/>
        <v>37097.985720699311</v>
      </c>
      <c r="L32" s="7">
        <f t="shared" si="14"/>
        <v>38151.762245221456</v>
      </c>
      <c r="M32" s="7">
        <f t="shared" si="14"/>
        <v>39205.538769743602</v>
      </c>
      <c r="N32" s="209">
        <f t="shared" si="3"/>
        <v>40259.315294265747</v>
      </c>
      <c r="O32" s="7">
        <f t="shared" si="15"/>
        <v>42232.971220970154</v>
      </c>
      <c r="P32" s="7">
        <f t="shared" si="4"/>
        <v>44206.627147674561</v>
      </c>
      <c r="Q32" s="7">
        <f t="shared" si="4"/>
        <v>46180.283074378967</v>
      </c>
      <c r="R32" s="7">
        <f t="shared" si="4"/>
        <v>48153.939001083374</v>
      </c>
      <c r="S32" s="209">
        <f t="shared" si="8"/>
        <v>50127.594927787781</v>
      </c>
      <c r="T32" s="7">
        <f t="shared" si="9"/>
        <v>49116.038125419618</v>
      </c>
      <c r="U32" s="7">
        <f t="shared" si="5"/>
        <v>48104.481323051456</v>
      </c>
      <c r="V32" s="7">
        <f t="shared" si="5"/>
        <v>47092.924520683286</v>
      </c>
      <c r="W32" s="7">
        <f t="shared" si="5"/>
        <v>46081.367718315123</v>
      </c>
      <c r="X32" s="7">
        <f t="shared" si="5"/>
        <v>45069.81091594696</v>
      </c>
      <c r="Y32" s="7">
        <f t="shared" si="5"/>
        <v>44058.254113578798</v>
      </c>
      <c r="Z32" s="7">
        <f t="shared" si="5"/>
        <v>43046.697311210635</v>
      </c>
      <c r="AA32" s="7">
        <f t="shared" si="5"/>
        <v>42035.140508842465</v>
      </c>
      <c r="AB32" s="7">
        <f t="shared" si="5"/>
        <v>41023.583706474303</v>
      </c>
      <c r="AC32" s="209">
        <f t="shared" si="10"/>
        <v>40012.02690410614</v>
      </c>
      <c r="AD32" s="7">
        <f t="shared" si="11"/>
        <v>39490.1496679306</v>
      </c>
      <c r="AE32" s="7">
        <f t="shared" si="11"/>
        <v>38968.272431755067</v>
      </c>
      <c r="AF32" s="7">
        <f t="shared" si="11"/>
        <v>38446.395195579527</v>
      </c>
      <c r="AG32" s="7">
        <f t="shared" si="11"/>
        <v>37924.517959403995</v>
      </c>
      <c r="AH32" s="7">
        <f t="shared" si="11"/>
        <v>37402.640723228455</v>
      </c>
      <c r="AI32" s="7">
        <f t="shared" si="11"/>
        <v>36880.763487052915</v>
      </c>
      <c r="AJ32" s="7">
        <f t="shared" si="11"/>
        <v>36358.886250877382</v>
      </c>
      <c r="AK32" s="7">
        <f t="shared" si="11"/>
        <v>35837.009014701842</v>
      </c>
      <c r="AL32" s="7">
        <f t="shared" si="11"/>
        <v>35315.131778526309</v>
      </c>
      <c r="AM32" s="209">
        <f t="shared" si="12"/>
        <v>34793.254542350769</v>
      </c>
    </row>
    <row r="33" spans="1:39" x14ac:dyDescent="0.25">
      <c r="A33" s="181" t="s">
        <v>65</v>
      </c>
      <c r="B33" s="209">
        <f t="shared" si="7"/>
        <v>1120.2669999999996</v>
      </c>
      <c r="C33" s="7">
        <f t="shared" si="13"/>
        <v>1181.6614166666664</v>
      </c>
      <c r="D33" s="7">
        <f t="shared" si="14"/>
        <v>1243.0558333333329</v>
      </c>
      <c r="E33" s="7">
        <f t="shared" si="14"/>
        <v>1304.4502499999996</v>
      </c>
      <c r="F33" s="7">
        <f t="shared" si="14"/>
        <v>1365.8446666666664</v>
      </c>
      <c r="G33" s="7">
        <f t="shared" si="14"/>
        <v>1427.2390833333332</v>
      </c>
      <c r="H33" s="7">
        <f t="shared" si="14"/>
        <v>1488.6334999999999</v>
      </c>
      <c r="I33" s="7">
        <f t="shared" si="14"/>
        <v>1550.0279166666664</v>
      </c>
      <c r="J33" s="7">
        <f t="shared" si="14"/>
        <v>1611.4223333333332</v>
      </c>
      <c r="K33" s="7">
        <f t="shared" si="14"/>
        <v>1672.81675</v>
      </c>
      <c r="L33" s="7">
        <f t="shared" si="14"/>
        <v>1734.2111666666665</v>
      </c>
      <c r="M33" s="7">
        <f t="shared" si="14"/>
        <v>1795.6055833333332</v>
      </c>
      <c r="N33" s="209">
        <f t="shared" si="3"/>
        <v>1857</v>
      </c>
      <c r="O33" s="7">
        <f t="shared" si="15"/>
        <v>1501.3575443267823</v>
      </c>
      <c r="P33" s="7">
        <f t="shared" si="4"/>
        <v>1145.7150886535644</v>
      </c>
      <c r="Q33" s="7">
        <f t="shared" si="4"/>
        <v>790.0726329803465</v>
      </c>
      <c r="R33" s="7">
        <f t="shared" si="4"/>
        <v>434.43017730712882</v>
      </c>
      <c r="S33" s="209">
        <f t="shared" si="8"/>
        <v>78.787721633911133</v>
      </c>
      <c r="T33" s="7">
        <f t="shared" si="9"/>
        <v>83.643441963195798</v>
      </c>
      <c r="U33" s="7">
        <f t="shared" si="5"/>
        <v>88.499162292480463</v>
      </c>
      <c r="V33" s="7">
        <f t="shared" si="5"/>
        <v>93.354882621765142</v>
      </c>
      <c r="W33" s="7">
        <f t="shared" si="5"/>
        <v>98.210602951049808</v>
      </c>
      <c r="X33" s="7">
        <f t="shared" si="5"/>
        <v>103.06632328033447</v>
      </c>
      <c r="Y33" s="7">
        <f t="shared" si="5"/>
        <v>107.92204360961914</v>
      </c>
      <c r="Z33" s="7">
        <f t="shared" si="5"/>
        <v>112.7777639389038</v>
      </c>
      <c r="AA33" s="7">
        <f t="shared" si="5"/>
        <v>117.63348426818848</v>
      </c>
      <c r="AB33" s="7">
        <f t="shared" si="5"/>
        <v>122.48920459747313</v>
      </c>
      <c r="AC33" s="209">
        <f t="shared" si="10"/>
        <v>127.34492492675781</v>
      </c>
      <c r="AD33" s="7">
        <f t="shared" si="11"/>
        <v>128.89982604980469</v>
      </c>
      <c r="AE33" s="7">
        <f t="shared" si="11"/>
        <v>130.45472717285156</v>
      </c>
      <c r="AF33" s="7">
        <f t="shared" si="11"/>
        <v>132.00962829589844</v>
      </c>
      <c r="AG33" s="7">
        <f t="shared" si="11"/>
        <v>133.56452941894531</v>
      </c>
      <c r="AH33" s="7">
        <f t="shared" si="11"/>
        <v>135.11943054199219</v>
      </c>
      <c r="AI33" s="7">
        <f t="shared" si="11"/>
        <v>136.67433166503906</v>
      </c>
      <c r="AJ33" s="7">
        <f t="shared" si="11"/>
        <v>138.22923278808594</v>
      </c>
      <c r="AK33" s="7">
        <f t="shared" si="11"/>
        <v>139.78413391113281</v>
      </c>
      <c r="AL33" s="7">
        <f t="shared" si="11"/>
        <v>141.33903503417969</v>
      </c>
      <c r="AM33" s="209">
        <f t="shared" si="12"/>
        <v>142.89393615722656</v>
      </c>
    </row>
    <row r="34" spans="1:39" x14ac:dyDescent="0.25">
      <c r="A34" s="181" t="s">
        <v>144</v>
      </c>
      <c r="B34" s="209">
        <f t="shared" si="7"/>
        <v>13068.87</v>
      </c>
      <c r="C34" s="7">
        <f t="shared" si="13"/>
        <v>11990.840833331744</v>
      </c>
      <c r="D34" s="7">
        <f t="shared" si="14"/>
        <v>10912.811666663489</v>
      </c>
      <c r="E34" s="7">
        <f t="shared" si="14"/>
        <v>9834.7824999952318</v>
      </c>
      <c r="F34" s="7">
        <f t="shared" si="14"/>
        <v>8756.7533333269748</v>
      </c>
      <c r="G34" s="7">
        <f t="shared" si="14"/>
        <v>7678.7241666587197</v>
      </c>
      <c r="H34" s="7">
        <f t="shared" si="14"/>
        <v>6600.6949999904627</v>
      </c>
      <c r="I34" s="7">
        <f t="shared" si="14"/>
        <v>5522.6658333222067</v>
      </c>
      <c r="J34" s="7">
        <f t="shared" si="14"/>
        <v>4444.6366666539507</v>
      </c>
      <c r="K34" s="7">
        <f t="shared" si="14"/>
        <v>3366.6074999856937</v>
      </c>
      <c r="L34" s="7">
        <f t="shared" si="14"/>
        <v>2288.5783333174386</v>
      </c>
      <c r="M34" s="7">
        <f t="shared" si="14"/>
        <v>1210.5491666491816</v>
      </c>
      <c r="N34" s="209">
        <f t="shared" si="3"/>
        <v>132.51999998092651</v>
      </c>
      <c r="O34" s="7">
        <f t="shared" si="15"/>
        <v>125.91999998092652</v>
      </c>
      <c r="P34" s="7">
        <f t="shared" si="4"/>
        <v>119.31999998092651</v>
      </c>
      <c r="Q34" s="7">
        <f t="shared" si="4"/>
        <v>112.71999998092652</v>
      </c>
      <c r="R34" s="7">
        <f t="shared" si="4"/>
        <v>106.11999998092651</v>
      </c>
      <c r="S34" s="209">
        <f t="shared" si="8"/>
        <v>99.519999980926514</v>
      </c>
      <c r="T34" s="7">
        <f t="shared" si="9"/>
        <v>91.919999980926519</v>
      </c>
      <c r="U34" s="7">
        <f t="shared" si="5"/>
        <v>84.319999980926511</v>
      </c>
      <c r="V34" s="7">
        <f t="shared" si="5"/>
        <v>76.719999980926517</v>
      </c>
      <c r="W34" s="7">
        <f t="shared" si="5"/>
        <v>69.119999980926508</v>
      </c>
      <c r="X34" s="7">
        <f t="shared" si="5"/>
        <v>61.519999980926514</v>
      </c>
      <c r="Y34" s="7">
        <f t="shared" si="5"/>
        <v>53.919999980926519</v>
      </c>
      <c r="Z34" s="7">
        <f t="shared" si="5"/>
        <v>46.319999980926518</v>
      </c>
      <c r="AA34" s="7">
        <f t="shared" si="5"/>
        <v>38.719999980926517</v>
      </c>
      <c r="AB34" s="7">
        <f t="shared" si="5"/>
        <v>31.119999980926522</v>
      </c>
      <c r="AC34" s="209">
        <f t="shared" si="10"/>
        <v>23.519999980926514</v>
      </c>
      <c r="AD34" s="7">
        <f t="shared" si="11"/>
        <v>21.167999982833862</v>
      </c>
      <c r="AE34" s="7">
        <f t="shared" si="11"/>
        <v>18.815999984741211</v>
      </c>
      <c r="AF34" s="7">
        <f t="shared" si="11"/>
        <v>16.46399998664856</v>
      </c>
      <c r="AG34" s="7">
        <f t="shared" si="11"/>
        <v>14.111999988555908</v>
      </c>
      <c r="AH34" s="7">
        <f t="shared" si="11"/>
        <v>11.759999990463257</v>
      </c>
      <c r="AI34" s="7">
        <f t="shared" si="11"/>
        <v>9.4079999923706055</v>
      </c>
      <c r="AJ34" s="7">
        <f t="shared" si="11"/>
        <v>7.0559999942779541</v>
      </c>
      <c r="AK34" s="7">
        <f t="shared" si="11"/>
        <v>4.7039999961853027</v>
      </c>
      <c r="AL34" s="7">
        <f t="shared" si="11"/>
        <v>2.3519999980926514</v>
      </c>
      <c r="AM34" s="209">
        <f t="shared" si="12"/>
        <v>0</v>
      </c>
    </row>
    <row r="35" spans="1:39" x14ac:dyDescent="0.25">
      <c r="A35" s="181" t="s">
        <v>102</v>
      </c>
      <c r="B35" s="217">
        <f>SUM(B23:B34)</f>
        <v>64396.796999999999</v>
      </c>
      <c r="C35" s="216">
        <f t="shared" ref="C35:M35" si="16">SUM(C23:C34)</f>
        <v>68007.572995089853</v>
      </c>
      <c r="D35" s="216">
        <f t="shared" si="16"/>
        <v>71618.3489901797</v>
      </c>
      <c r="E35" s="216">
        <f t="shared" si="16"/>
        <v>75229.124985269547</v>
      </c>
      <c r="F35" s="216">
        <f t="shared" si="16"/>
        <v>78839.900980359409</v>
      </c>
      <c r="G35" s="216">
        <f t="shared" si="16"/>
        <v>82450.676975449256</v>
      </c>
      <c r="H35" s="216">
        <f t="shared" si="16"/>
        <v>86061.452970539103</v>
      </c>
      <c r="I35" s="216">
        <f t="shared" si="16"/>
        <v>89672.228965628936</v>
      </c>
      <c r="J35" s="216">
        <f t="shared" si="16"/>
        <v>93283.004960718798</v>
      </c>
      <c r="K35" s="216">
        <f t="shared" si="16"/>
        <v>96893.780955808645</v>
      </c>
      <c r="L35" s="216">
        <f t="shared" si="16"/>
        <v>100504.55695089849</v>
      </c>
      <c r="M35" s="216">
        <f t="shared" si="16"/>
        <v>104115.33294598834</v>
      </c>
      <c r="N35" s="217">
        <f>SUM(N23:N34)</f>
        <v>107726.10894107819</v>
      </c>
      <c r="O35" s="216">
        <f t="shared" ref="O35:AL35" si="17">SUM(O23:O34)</f>
        <v>117234.44265165328</v>
      </c>
      <c r="P35" s="216">
        <f t="shared" si="17"/>
        <v>126742.77636222838</v>
      </c>
      <c r="Q35" s="216">
        <f t="shared" si="17"/>
        <v>136251.11007280351</v>
      </c>
      <c r="R35" s="216">
        <f t="shared" si="17"/>
        <v>145759.44378337858</v>
      </c>
      <c r="S35" s="217">
        <f t="shared" si="17"/>
        <v>155267.7774939537</v>
      </c>
      <c r="T35" s="216">
        <f t="shared" si="17"/>
        <v>160709.90864692139</v>
      </c>
      <c r="U35" s="216">
        <f t="shared" si="17"/>
        <v>166152.03979988905</v>
      </c>
      <c r="V35" s="216">
        <f t="shared" si="17"/>
        <v>171594.1709528568</v>
      </c>
      <c r="W35" s="216">
        <f t="shared" si="17"/>
        <v>177036.30210582449</v>
      </c>
      <c r="X35" s="216">
        <f t="shared" si="17"/>
        <v>182478.43325879215</v>
      </c>
      <c r="Y35" s="216">
        <f t="shared" si="17"/>
        <v>187920.56441175984</v>
      </c>
      <c r="Z35" s="216">
        <f t="shared" si="17"/>
        <v>193362.69556472756</v>
      </c>
      <c r="AA35" s="216">
        <f t="shared" si="17"/>
        <v>198804.82671769525</v>
      </c>
      <c r="AB35" s="216">
        <f t="shared" si="17"/>
        <v>204246.95787066294</v>
      </c>
      <c r="AC35" s="219">
        <f t="shared" si="17"/>
        <v>209689.08902363063</v>
      </c>
      <c r="AD35" s="216">
        <f t="shared" si="17"/>
        <v>213665.11208272458</v>
      </c>
      <c r="AE35" s="216">
        <f t="shared" si="17"/>
        <v>217641.13514181849</v>
      </c>
      <c r="AF35" s="216">
        <f t="shared" si="17"/>
        <v>221617.1582009125</v>
      </c>
      <c r="AG35" s="216">
        <f t="shared" si="17"/>
        <v>225593.18126000639</v>
      </c>
      <c r="AH35" s="216">
        <f t="shared" si="17"/>
        <v>229569.20431910039</v>
      </c>
      <c r="AI35" s="216">
        <f t="shared" si="17"/>
        <v>233545.22737819434</v>
      </c>
      <c r="AJ35" s="216">
        <f t="shared" si="17"/>
        <v>237521.25043728825</v>
      </c>
      <c r="AK35" s="216">
        <f t="shared" si="17"/>
        <v>241497.27349638226</v>
      </c>
      <c r="AL35" s="216">
        <f t="shared" si="17"/>
        <v>245473.29655547615</v>
      </c>
      <c r="AM35" s="219">
        <f>SUM(AM23:AM34)</f>
        <v>249449.31961457015</v>
      </c>
    </row>
    <row r="37" spans="1:39" ht="18.75" x14ac:dyDescent="0.3">
      <c r="A37" s="211" t="s">
        <v>177</v>
      </c>
    </row>
    <row r="38" spans="1:39" x14ac:dyDescent="0.25">
      <c r="A38" s="123"/>
    </row>
    <row r="39" spans="1:39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:AM52" si="18">SUM(C40:C51)</f>
        <v>5509.4115260750696</v>
      </c>
      <c r="D52" s="216">
        <f t="shared" si="18"/>
        <v>5635.576922259509</v>
      </c>
      <c r="E52" s="216">
        <f t="shared" si="18"/>
        <v>5761.7423184439467</v>
      </c>
      <c r="F52" s="216">
        <f t="shared" si="18"/>
        <v>5887.9077146283798</v>
      </c>
      <c r="G52" s="216">
        <f t="shared" si="18"/>
        <v>6014.0731108128275</v>
      </c>
      <c r="H52" s="216">
        <f t="shared" si="18"/>
        <v>6140.238506997257</v>
      </c>
      <c r="I52" s="216">
        <f t="shared" si="18"/>
        <v>6266.4039031816956</v>
      </c>
      <c r="J52" s="216">
        <f t="shared" si="18"/>
        <v>6392.5692993661341</v>
      </c>
      <c r="K52" s="216">
        <f t="shared" si="18"/>
        <v>6518.7346955505718</v>
      </c>
      <c r="L52" s="216">
        <f t="shared" si="18"/>
        <v>6644.9000917350113</v>
      </c>
      <c r="M52" s="216">
        <f t="shared" si="18"/>
        <v>6771.0654879194453</v>
      </c>
      <c r="N52" s="216">
        <f t="shared" si="18"/>
        <v>6897.230884103883</v>
      </c>
      <c r="O52" s="216">
        <f t="shared" si="18"/>
        <v>12920.953995773578</v>
      </c>
      <c r="P52" s="216">
        <f t="shared" si="18"/>
        <v>13260.834921646936</v>
      </c>
      <c r="Q52" s="216">
        <f t="shared" si="18"/>
        <v>13600.715847520305</v>
      </c>
      <c r="R52" s="216">
        <f t="shared" si="18"/>
        <v>13940.596773393665</v>
      </c>
      <c r="S52" s="216">
        <f t="shared" si="18"/>
        <v>14280.477699267038</v>
      </c>
      <c r="T52" s="216">
        <f t="shared" si="18"/>
        <v>10554.156067532982</v>
      </c>
      <c r="U52" s="216">
        <f t="shared" si="18"/>
        <v>10766.238136235308</v>
      </c>
      <c r="V52" s="216">
        <f t="shared" si="18"/>
        <v>10978.320204937609</v>
      </c>
      <c r="W52" s="216">
        <f t="shared" si="18"/>
        <v>11190.402273639938</v>
      </c>
      <c r="X52" s="216">
        <f t="shared" si="18"/>
        <v>11402.484342342252</v>
      </c>
      <c r="Y52" s="216">
        <f t="shared" si="18"/>
        <v>11614.566411044567</v>
      </c>
      <c r="Z52" s="216">
        <f t="shared" si="18"/>
        <v>11826.648479746886</v>
      </c>
      <c r="AA52" s="216">
        <f t="shared" si="18"/>
        <v>12038.730548449197</v>
      </c>
      <c r="AB52" s="216">
        <f t="shared" si="18"/>
        <v>12250.812617151521</v>
      </c>
      <c r="AC52" s="216">
        <f t="shared" si="18"/>
        <v>12462.894685853837</v>
      </c>
      <c r="AD52" s="216">
        <f t="shared" si="18"/>
        <v>11208.868660682412</v>
      </c>
      <c r="AE52" s="216">
        <f t="shared" si="18"/>
        <v>11342.755168420308</v>
      </c>
      <c r="AF52" s="216">
        <f t="shared" si="18"/>
        <v>11476.641676158191</v>
      </c>
      <c r="AG52" s="216">
        <f t="shared" si="18"/>
        <v>11610.528183896091</v>
      </c>
      <c r="AH52" s="216">
        <f t="shared" si="18"/>
        <v>11744.414691633972</v>
      </c>
      <c r="AI52" s="216">
        <f t="shared" si="18"/>
        <v>11878.301199371866</v>
      </c>
      <c r="AJ52" s="216">
        <f t="shared" si="18"/>
        <v>12012.187707109764</v>
      </c>
      <c r="AK52" s="216">
        <f t="shared" si="18"/>
        <v>12146.074214847649</v>
      </c>
      <c r="AL52" s="216">
        <f t="shared" si="18"/>
        <v>12279.960722585549</v>
      </c>
      <c r="AM52" s="216">
        <f t="shared" si="18"/>
        <v>12413.847230323427</v>
      </c>
    </row>
    <row r="54" spans="1:39" ht="18.75" x14ac:dyDescent="0.3">
      <c r="A54" s="211" t="s">
        <v>178</v>
      </c>
    </row>
    <row r="55" spans="1:39" x14ac:dyDescent="0.25">
      <c r="A55" s="123"/>
    </row>
    <row r="56" spans="1:39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 x14ac:dyDescent="0.3">
      <c r="A71" s="211" t="s">
        <v>179</v>
      </c>
    </row>
    <row r="72" spans="1:39" x14ac:dyDescent="0.25">
      <c r="A72" s="123"/>
    </row>
    <row r="73" spans="1:39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M84" si="19">D57*D40*1000/1000000</f>
        <v>1102.4741885554022</v>
      </c>
      <c r="E74" s="7">
        <f t="shared" si="19"/>
        <v>1108.8846807751154</v>
      </c>
      <c r="F74" s="7">
        <f t="shared" si="19"/>
        <v>1115.2951729948293</v>
      </c>
      <c r="G74" s="7">
        <f t="shared" si="19"/>
        <v>1121.7056652145427</v>
      </c>
      <c r="H74" s="7">
        <f t="shared" si="19"/>
        <v>1128.1161574342493</v>
      </c>
      <c r="I74" s="7">
        <f t="shared" si="19"/>
        <v>1134.5266496539696</v>
      </c>
      <c r="J74" s="7">
        <f t="shared" si="19"/>
        <v>1140.9371418736828</v>
      </c>
      <c r="K74" s="7">
        <f t="shared" si="19"/>
        <v>1147.3476340933964</v>
      </c>
      <c r="L74" s="7">
        <f t="shared" si="19"/>
        <v>1153.7581263131099</v>
      </c>
      <c r="M74" s="7">
        <f t="shared" si="19"/>
        <v>1160.1686185328231</v>
      </c>
      <c r="N74" s="7">
        <f t="shared" si="19"/>
        <v>1166.579110752537</v>
      </c>
      <c r="O74" s="7">
        <f t="shared" si="19"/>
        <v>1802.1390181617317</v>
      </c>
      <c r="P74" s="7">
        <f t="shared" si="19"/>
        <v>1819.0353339679298</v>
      </c>
      <c r="Q74" s="7">
        <f t="shared" si="19"/>
        <v>1835.9316497741413</v>
      </c>
      <c r="R74" s="7">
        <f t="shared" si="19"/>
        <v>1852.8279655803392</v>
      </c>
      <c r="S74" s="7">
        <f t="shared" si="19"/>
        <v>1869.724281386551</v>
      </c>
      <c r="T74" s="7">
        <f t="shared" si="19"/>
        <v>1223.528595662279</v>
      </c>
      <c r="U74" s="7">
        <f t="shared" si="19"/>
        <v>1229.3733781096425</v>
      </c>
      <c r="V74" s="7">
        <f t="shared" si="19"/>
        <v>1235.2181605569995</v>
      </c>
      <c r="W74" s="7">
        <f t="shared" si="19"/>
        <v>1241.0629430043696</v>
      </c>
      <c r="X74" s="7">
        <f t="shared" si="19"/>
        <v>1246.9077254517329</v>
      </c>
      <c r="Y74" s="7">
        <f t="shared" si="19"/>
        <v>1252.7525078990968</v>
      </c>
      <c r="Z74" s="7">
        <f t="shared" si="19"/>
        <v>1258.5972903464601</v>
      </c>
      <c r="AA74" s="7">
        <f t="shared" si="19"/>
        <v>1264.4420727938168</v>
      </c>
      <c r="AB74" s="7">
        <f t="shared" si="19"/>
        <v>1270.2868552411871</v>
      </c>
      <c r="AC74" s="7">
        <f t="shared" si="19"/>
        <v>1276.1316376885507</v>
      </c>
      <c r="AD74" s="7">
        <f t="shared" si="19"/>
        <v>1239.2930243609426</v>
      </c>
      <c r="AE74" s="7">
        <f t="shared" si="19"/>
        <v>1244.4264168787236</v>
      </c>
      <c r="AF74" s="7">
        <f t="shared" si="19"/>
        <v>1249.5598093965041</v>
      </c>
      <c r="AG74" s="7">
        <f t="shared" si="19"/>
        <v>1254.6932019142851</v>
      </c>
      <c r="AH74" s="7">
        <f t="shared" si="19"/>
        <v>1259.8265944320656</v>
      </c>
      <c r="AI74" s="7">
        <f t="shared" si="19"/>
        <v>1264.9599869498463</v>
      </c>
      <c r="AJ74" s="7">
        <f t="shared" si="19"/>
        <v>1270.0933794676271</v>
      </c>
      <c r="AK74" s="7">
        <f t="shared" si="19"/>
        <v>1275.2267719854076</v>
      </c>
      <c r="AL74" s="7">
        <f t="shared" si="19"/>
        <v>1280.3601645031883</v>
      </c>
      <c r="AM74" s="7">
        <f t="shared" si="19"/>
        <v>1285.4935570209691</v>
      </c>
    </row>
    <row r="75" spans="1:39" x14ac:dyDescent="0.25">
      <c r="A75" s="181" t="s">
        <v>137</v>
      </c>
      <c r="B75" s="7">
        <f t="shared" ref="B75:Q85" si="20">B58*B41*1000/1000000</f>
        <v>0</v>
      </c>
      <c r="C75" s="7">
        <f t="shared" si="20"/>
        <v>1836.5681368706823</v>
      </c>
      <c r="D75" s="7">
        <f t="shared" si="20"/>
        <v>1905.9860966933088</v>
      </c>
      <c r="E75" s="7">
        <f t="shared" si="20"/>
        <v>1975.4040565159376</v>
      </c>
      <c r="F75" s="7">
        <f t="shared" si="20"/>
        <v>2044.822016338562</v>
      </c>
      <c r="G75" s="7">
        <f t="shared" si="20"/>
        <v>2114.2399761611923</v>
      </c>
      <c r="H75" s="7">
        <f t="shared" si="20"/>
        <v>2183.6579359838197</v>
      </c>
      <c r="I75" s="7">
        <f t="shared" si="20"/>
        <v>2253.0758958064439</v>
      </c>
      <c r="J75" s="7">
        <f t="shared" si="20"/>
        <v>2322.493855629074</v>
      </c>
      <c r="K75" s="7">
        <f t="shared" si="20"/>
        <v>2351.6192733843677</v>
      </c>
      <c r="L75" s="7">
        <f t="shared" si="20"/>
        <v>2378.4059543615613</v>
      </c>
      <c r="M75" s="7">
        <f t="shared" si="20"/>
        <v>2402.8538985606629</v>
      </c>
      <c r="N75" s="7">
        <f t="shared" si="20"/>
        <v>2424.9631059816606</v>
      </c>
      <c r="O75" s="7">
        <f t="shared" si="20"/>
        <v>6791.4899931517512</v>
      </c>
      <c r="P75" s="7">
        <f t="shared" si="20"/>
        <v>6899.6366435353793</v>
      </c>
      <c r="Q75" s="7">
        <f t="shared" si="20"/>
        <v>6999.0479925145901</v>
      </c>
      <c r="R75" s="7">
        <f t="shared" si="19"/>
        <v>7089.7240400893752</v>
      </c>
      <c r="S75" s="7">
        <f t="shared" si="19"/>
        <v>7171.6647862597338</v>
      </c>
      <c r="T75" s="7">
        <f t="shared" si="19"/>
        <v>7643.5182541568811</v>
      </c>
      <c r="U75" s="7">
        <f t="shared" si="19"/>
        <v>7806.8516130809139</v>
      </c>
      <c r="V75" s="7">
        <f t="shared" si="19"/>
        <v>8003.9336506269119</v>
      </c>
      <c r="W75" s="7">
        <f t="shared" si="19"/>
        <v>8199.181892378363</v>
      </c>
      <c r="X75" s="7">
        <f t="shared" si="19"/>
        <v>8392.5963383352719</v>
      </c>
      <c r="Y75" s="7">
        <f t="shared" si="19"/>
        <v>8584.1769884976384</v>
      </c>
      <c r="Z75" s="7">
        <f t="shared" si="19"/>
        <v>8773.9238428654589</v>
      </c>
      <c r="AA75" s="7">
        <f t="shared" si="19"/>
        <v>8961.836901438739</v>
      </c>
      <c r="AB75" s="7">
        <f t="shared" si="19"/>
        <v>9147.9161642174713</v>
      </c>
      <c r="AC75" s="7">
        <f t="shared" si="19"/>
        <v>9332.1616312016613</v>
      </c>
      <c r="AD75" s="7">
        <f t="shared" si="19"/>
        <v>7597.044471375445</v>
      </c>
      <c r="AE75" s="7">
        <f t="shared" si="19"/>
        <v>7709.1959451923967</v>
      </c>
      <c r="AF75" s="7">
        <f t="shared" si="19"/>
        <v>7820.1501425734577</v>
      </c>
      <c r="AG75" s="7">
        <f t="shared" si="19"/>
        <v>7929.9070635186254</v>
      </c>
      <c r="AH75" s="7">
        <f t="shared" si="19"/>
        <v>8038.4667080279005</v>
      </c>
      <c r="AI75" s="7">
        <f t="shared" si="19"/>
        <v>8145.8290761012868</v>
      </c>
      <c r="AJ75" s="7">
        <f t="shared" si="19"/>
        <v>8251.9941677387815</v>
      </c>
      <c r="AK75" s="7">
        <f t="shared" si="19"/>
        <v>8356.9619829403855</v>
      </c>
      <c r="AL75" s="7">
        <f t="shared" si="19"/>
        <v>8460.7325217060952</v>
      </c>
      <c r="AM75" s="7">
        <f t="shared" si="19"/>
        <v>8563.3057840359161</v>
      </c>
    </row>
    <row r="76" spans="1:39" x14ac:dyDescent="0.25">
      <c r="A76" s="181" t="s">
        <v>138</v>
      </c>
      <c r="B76" s="7">
        <f t="shared" si="20"/>
        <v>0</v>
      </c>
      <c r="C76" s="7">
        <f t="shared" si="20"/>
        <v>273.26663181934089</v>
      </c>
      <c r="D76" s="7">
        <f t="shared" si="20"/>
        <v>280.43799880602978</v>
      </c>
      <c r="E76" s="7">
        <f t="shared" si="20"/>
        <v>287.60936579271817</v>
      </c>
      <c r="F76" s="7">
        <f t="shared" si="20"/>
        <v>294.78073277940689</v>
      </c>
      <c r="G76" s="7">
        <f t="shared" si="20"/>
        <v>301.95209976609601</v>
      </c>
      <c r="H76" s="7">
        <f t="shared" si="20"/>
        <v>309.12346675278371</v>
      </c>
      <c r="I76" s="7">
        <f t="shared" si="20"/>
        <v>316.29483373947335</v>
      </c>
      <c r="J76" s="7">
        <f t="shared" si="20"/>
        <v>323.46620072616156</v>
      </c>
      <c r="K76" s="7">
        <f t="shared" si="20"/>
        <v>330.63756771285017</v>
      </c>
      <c r="L76" s="7">
        <f t="shared" si="20"/>
        <v>337.80893469953935</v>
      </c>
      <c r="M76" s="7">
        <f t="shared" si="20"/>
        <v>341.49565217424492</v>
      </c>
      <c r="N76" s="7">
        <f t="shared" si="20"/>
        <v>348.59458111056392</v>
      </c>
      <c r="O76" s="7">
        <f t="shared" si="20"/>
        <v>142.72564195733943</v>
      </c>
      <c r="P76" s="7">
        <f t="shared" si="20"/>
        <v>141.26925785573391</v>
      </c>
      <c r="Q76" s="7">
        <f t="shared" si="20"/>
        <v>141.26925785573391</v>
      </c>
      <c r="R76" s="7">
        <f t="shared" si="19"/>
        <v>139.81287375412839</v>
      </c>
      <c r="S76" s="7">
        <f t="shared" si="19"/>
        <v>139.81287375412839</v>
      </c>
      <c r="T76" s="7">
        <f t="shared" si="19"/>
        <v>138.35648655163217</v>
      </c>
      <c r="U76" s="7">
        <f t="shared" si="19"/>
        <v>137.58996851780734</v>
      </c>
      <c r="V76" s="7">
        <f t="shared" si="19"/>
        <v>136.82345048512872</v>
      </c>
      <c r="W76" s="7">
        <f t="shared" si="19"/>
        <v>136.0569324535945</v>
      </c>
      <c r="X76" s="7">
        <f t="shared" si="19"/>
        <v>135.29041442320656</v>
      </c>
      <c r="Y76" s="7">
        <f t="shared" si="19"/>
        <v>134.52389639396338</v>
      </c>
      <c r="Z76" s="7">
        <f t="shared" si="19"/>
        <v>133.75737836586507</v>
      </c>
      <c r="AA76" s="7">
        <f t="shared" si="19"/>
        <v>132.99086033891297</v>
      </c>
      <c r="AB76" s="7">
        <f t="shared" si="19"/>
        <v>132.22434231310521</v>
      </c>
      <c r="AC76" s="7">
        <f t="shared" si="19"/>
        <v>131.45782428844367</v>
      </c>
      <c r="AD76" s="7">
        <f t="shared" si="19"/>
        <v>130.69130919402323</v>
      </c>
      <c r="AE76" s="7">
        <f t="shared" si="19"/>
        <v>129.92479125153628</v>
      </c>
      <c r="AF76" s="7">
        <f t="shared" si="19"/>
        <v>129.15827330904935</v>
      </c>
      <c r="AG76" s="7">
        <f t="shared" si="19"/>
        <v>128.39175536656242</v>
      </c>
      <c r="AH76" s="7">
        <f t="shared" si="19"/>
        <v>127.62523742407546</v>
      </c>
      <c r="AI76" s="7">
        <f t="shared" si="19"/>
        <v>126.85871948158852</v>
      </c>
      <c r="AJ76" s="7">
        <f t="shared" si="19"/>
        <v>126.09220153910158</v>
      </c>
      <c r="AK76" s="7">
        <f t="shared" si="19"/>
        <v>125.32568359661464</v>
      </c>
      <c r="AL76" s="7">
        <f t="shared" si="19"/>
        <v>124.5591656541277</v>
      </c>
      <c r="AM76" s="7">
        <f t="shared" si="19"/>
        <v>123.79264771164074</v>
      </c>
    </row>
    <row r="77" spans="1:39" x14ac:dyDescent="0.25">
      <c r="A77" s="181" t="s">
        <v>139</v>
      </c>
      <c r="B77" s="7">
        <f t="shared" si="20"/>
        <v>0</v>
      </c>
      <c r="C77" s="7">
        <f t="shared" si="20"/>
        <v>2361.1597516045831</v>
      </c>
      <c r="D77" s="7">
        <f t="shared" si="20"/>
        <v>2439.8066349215692</v>
      </c>
      <c r="E77" s="7">
        <f t="shared" si="20"/>
        <v>2518.4535182385544</v>
      </c>
      <c r="F77" s="7">
        <f t="shared" si="20"/>
        <v>2597.1004015555409</v>
      </c>
      <c r="G77" s="7">
        <f t="shared" si="20"/>
        <v>2675.7472848725279</v>
      </c>
      <c r="H77" s="7">
        <f t="shared" si="20"/>
        <v>2684.1290108377384</v>
      </c>
      <c r="I77" s="7">
        <f t="shared" si="20"/>
        <v>2688.4981407153527</v>
      </c>
      <c r="J77" s="7">
        <f t="shared" si="20"/>
        <v>2688.8546745053632</v>
      </c>
      <c r="K77" s="7">
        <f t="shared" si="20"/>
        <v>2685.1986122077692</v>
      </c>
      <c r="L77" s="7">
        <f t="shared" si="20"/>
        <v>2677.5299538225804</v>
      </c>
      <c r="M77" s="7">
        <f t="shared" si="20"/>
        <v>2665.8486993497831</v>
      </c>
      <c r="N77" s="7">
        <f t="shared" si="20"/>
        <v>2650.1548487893874</v>
      </c>
      <c r="O77" s="7">
        <f t="shared" si="20"/>
        <v>4068.4364765778364</v>
      </c>
      <c r="P77" s="7">
        <f t="shared" si="20"/>
        <v>4045.0246962513065</v>
      </c>
      <c r="Q77" s="7">
        <f t="shared" si="20"/>
        <v>4014.5276957465026</v>
      </c>
      <c r="R77" s="7">
        <f t="shared" si="19"/>
        <v>3976.9454750634109</v>
      </c>
      <c r="S77" s="7">
        <f t="shared" si="19"/>
        <v>3932.2780342020546</v>
      </c>
      <c r="T77" s="7">
        <f t="shared" si="19"/>
        <v>2746.7369727127393</v>
      </c>
      <c r="U77" s="7">
        <f t="shared" si="19"/>
        <v>2743.8756605834378</v>
      </c>
      <c r="V77" s="7">
        <f t="shared" si="19"/>
        <v>2771.5656318295964</v>
      </c>
      <c r="W77" s="7">
        <f t="shared" si="19"/>
        <v>2798.1745988576149</v>
      </c>
      <c r="X77" s="7">
        <f t="shared" si="19"/>
        <v>2823.7025616674732</v>
      </c>
      <c r="Y77" s="7">
        <f t="shared" si="19"/>
        <v>2848.1495202591864</v>
      </c>
      <c r="Z77" s="7">
        <f t="shared" si="19"/>
        <v>2871.5154746327476</v>
      </c>
      <c r="AA77" s="7">
        <f t="shared" si="19"/>
        <v>2893.8004247881649</v>
      </c>
      <c r="AB77" s="7">
        <f t="shared" si="19"/>
        <v>2915.0043707254263</v>
      </c>
      <c r="AC77" s="7">
        <f t="shared" si="19"/>
        <v>2935.1273124445329</v>
      </c>
      <c r="AD77" s="7">
        <f t="shared" si="19"/>
        <v>1840.4015866185935</v>
      </c>
      <c r="AE77" s="7">
        <f t="shared" si="19"/>
        <v>1833.6121273830286</v>
      </c>
      <c r="AF77" s="7">
        <f t="shared" si="19"/>
        <v>1826.5400636879708</v>
      </c>
      <c r="AG77" s="7">
        <f t="shared" si="19"/>
        <v>1819.18539553342</v>
      </c>
      <c r="AH77" s="7">
        <f t="shared" si="19"/>
        <v>1811.5481229193763</v>
      </c>
      <c r="AI77" s="7">
        <f t="shared" si="19"/>
        <v>1803.6282458458395</v>
      </c>
      <c r="AJ77" s="7">
        <f t="shared" si="19"/>
        <v>1795.4257643128094</v>
      </c>
      <c r="AK77" s="7">
        <f t="shared" si="19"/>
        <v>1786.9406783202865</v>
      </c>
      <c r="AL77" s="7">
        <f t="shared" si="19"/>
        <v>1778.1729878682711</v>
      </c>
      <c r="AM77" s="7">
        <f t="shared" si="19"/>
        <v>1769.1226929567624</v>
      </c>
    </row>
    <row r="78" spans="1:39" x14ac:dyDescent="0.25">
      <c r="A78" s="181" t="s">
        <v>59</v>
      </c>
      <c r="B78" s="7">
        <f t="shared" si="20"/>
        <v>0</v>
      </c>
      <c r="C78" s="7">
        <f t="shared" si="20"/>
        <v>400.58256736037816</v>
      </c>
      <c r="D78" s="7">
        <f t="shared" si="20"/>
        <v>413.01155609760787</v>
      </c>
      <c r="E78" s="7">
        <f t="shared" si="20"/>
        <v>425.44054483483689</v>
      </c>
      <c r="F78" s="7">
        <f t="shared" si="20"/>
        <v>437.86953357206659</v>
      </c>
      <c r="G78" s="7">
        <f t="shared" si="20"/>
        <v>450.29852230929612</v>
      </c>
      <c r="H78" s="7">
        <f t="shared" si="20"/>
        <v>462.72751104652519</v>
      </c>
      <c r="I78" s="7">
        <f t="shared" si="20"/>
        <v>475.15649978375467</v>
      </c>
      <c r="J78" s="7">
        <f t="shared" si="20"/>
        <v>487.58548852098477</v>
      </c>
      <c r="K78" s="7">
        <f t="shared" si="20"/>
        <v>500.0144772582135</v>
      </c>
      <c r="L78" s="7">
        <f t="shared" si="20"/>
        <v>512.44346599544303</v>
      </c>
      <c r="M78" s="7">
        <f t="shared" si="20"/>
        <v>524.87245473267228</v>
      </c>
      <c r="N78" s="7">
        <f t="shared" si="20"/>
        <v>537.30144346990255</v>
      </c>
      <c r="O78" s="7">
        <f t="shared" si="20"/>
        <v>594.3659222370311</v>
      </c>
      <c r="P78" s="7">
        <f t="shared" si="20"/>
        <v>608.33406580287783</v>
      </c>
      <c r="Q78" s="7">
        <f t="shared" si="20"/>
        <v>622.3022093687257</v>
      </c>
      <c r="R78" s="7">
        <f t="shared" si="19"/>
        <v>636.27035293457118</v>
      </c>
      <c r="S78" s="7">
        <f t="shared" si="19"/>
        <v>650.2384965004178</v>
      </c>
      <c r="T78" s="7">
        <f t="shared" si="19"/>
        <v>337.07774365254812</v>
      </c>
      <c r="U78" s="7">
        <f t="shared" si="19"/>
        <v>339.76558044550802</v>
      </c>
      <c r="V78" s="7">
        <f t="shared" si="19"/>
        <v>342.45341723846923</v>
      </c>
      <c r="W78" s="7">
        <f t="shared" si="19"/>
        <v>345.14125403142788</v>
      </c>
      <c r="X78" s="7">
        <f t="shared" si="19"/>
        <v>347.82909082438778</v>
      </c>
      <c r="Y78" s="7">
        <f t="shared" si="19"/>
        <v>350.51692761734768</v>
      </c>
      <c r="Z78" s="7">
        <f t="shared" si="19"/>
        <v>353.20476441030758</v>
      </c>
      <c r="AA78" s="7">
        <f t="shared" si="19"/>
        <v>355.89260120326878</v>
      </c>
      <c r="AB78" s="7">
        <f t="shared" si="19"/>
        <v>358.58043799622732</v>
      </c>
      <c r="AC78" s="7">
        <f t="shared" si="19"/>
        <v>361.26827478918727</v>
      </c>
      <c r="AD78" s="7">
        <f t="shared" si="19"/>
        <v>155.42135486012631</v>
      </c>
      <c r="AE78" s="7">
        <f t="shared" si="19"/>
        <v>150.91833797301788</v>
      </c>
      <c r="AF78" s="7">
        <f t="shared" si="19"/>
        <v>146.41532108590681</v>
      </c>
      <c r="AG78" s="7">
        <f t="shared" si="19"/>
        <v>141.91230419879835</v>
      </c>
      <c r="AH78" s="7">
        <f t="shared" si="19"/>
        <v>137.40928731168728</v>
      </c>
      <c r="AI78" s="7">
        <f t="shared" si="19"/>
        <v>132.90627042457743</v>
      </c>
      <c r="AJ78" s="7">
        <f t="shared" si="19"/>
        <v>128.403253537469</v>
      </c>
      <c r="AK78" s="7">
        <f t="shared" si="19"/>
        <v>123.90023665035793</v>
      </c>
      <c r="AL78" s="7">
        <f t="shared" si="19"/>
        <v>119.39721976324947</v>
      </c>
      <c r="AM78" s="7">
        <f t="shared" si="19"/>
        <v>114.89420287613841</v>
      </c>
    </row>
    <row r="79" spans="1:39" x14ac:dyDescent="0.25">
      <c r="A79" s="181" t="s">
        <v>60</v>
      </c>
      <c r="B79" s="7">
        <f t="shared" si="20"/>
        <v>0</v>
      </c>
      <c r="C79" s="7">
        <f t="shared" si="20"/>
        <v>64.416344462694781</v>
      </c>
      <c r="D79" s="7">
        <f t="shared" si="20"/>
        <v>64.39618550384715</v>
      </c>
      <c r="E79" s="7">
        <f t="shared" si="20"/>
        <v>64.376026544999533</v>
      </c>
      <c r="F79" s="7">
        <f t="shared" si="20"/>
        <v>64.355867586151902</v>
      </c>
      <c r="G79" s="7">
        <f t="shared" si="20"/>
        <v>64.335708627304285</v>
      </c>
      <c r="H79" s="7">
        <f t="shared" si="20"/>
        <v>64.315549668456981</v>
      </c>
      <c r="I79" s="7">
        <f t="shared" si="20"/>
        <v>64.295390709609038</v>
      </c>
      <c r="J79" s="7">
        <f t="shared" si="20"/>
        <v>64.275231750761407</v>
      </c>
      <c r="K79" s="7">
        <f t="shared" si="20"/>
        <v>64.25507279191379</v>
      </c>
      <c r="L79" s="7">
        <f t="shared" si="20"/>
        <v>64.234913833066159</v>
      </c>
      <c r="M79" s="7">
        <f t="shared" si="20"/>
        <v>64.214754874218528</v>
      </c>
      <c r="N79" s="7">
        <f t="shared" si="20"/>
        <v>64.194595915370911</v>
      </c>
      <c r="O79" s="7">
        <f t="shared" si="20"/>
        <v>-47.574806567829121</v>
      </c>
      <c r="P79" s="7">
        <f t="shared" si="20"/>
        <v>-51.586009938260766</v>
      </c>
      <c r="Q79" s="7">
        <f t="shared" si="20"/>
        <v>-55.597213308692737</v>
      </c>
      <c r="R79" s="7">
        <f t="shared" si="19"/>
        <v>-59.608416679124055</v>
      </c>
      <c r="S79" s="7">
        <f t="shared" si="19"/>
        <v>-63.619620049555699</v>
      </c>
      <c r="T79" s="7">
        <f t="shared" si="19"/>
        <v>-14.366666849214035</v>
      </c>
      <c r="U79" s="7">
        <f t="shared" si="19"/>
        <v>-16.475578913546791</v>
      </c>
      <c r="V79" s="7">
        <f t="shared" si="19"/>
        <v>-18.584490977879227</v>
      </c>
      <c r="W79" s="7">
        <f t="shared" si="19"/>
        <v>-20.693403042211983</v>
      </c>
      <c r="X79" s="7">
        <f t="shared" si="19"/>
        <v>-22.802315106544416</v>
      </c>
      <c r="Y79" s="7">
        <f t="shared" si="19"/>
        <v>-24.911227170877016</v>
      </c>
      <c r="Z79" s="7">
        <f t="shared" si="19"/>
        <v>-27.020139235209609</v>
      </c>
      <c r="AA79" s="7">
        <f t="shared" si="19"/>
        <v>-29.129051299542368</v>
      </c>
      <c r="AB79" s="7">
        <f t="shared" si="19"/>
        <v>-31.237963363874886</v>
      </c>
      <c r="AC79" s="7">
        <f t="shared" si="19"/>
        <v>-33.34687542820749</v>
      </c>
      <c r="AD79" s="7">
        <f t="shared" si="19"/>
        <v>171.0209140951338</v>
      </c>
      <c r="AE79" s="7">
        <f t="shared" si="19"/>
        <v>176.28616994464673</v>
      </c>
      <c r="AF79" s="7">
        <f t="shared" si="19"/>
        <v>181.5514257941596</v>
      </c>
      <c r="AG79" s="7">
        <f t="shared" si="19"/>
        <v>186.8166816436725</v>
      </c>
      <c r="AH79" s="7">
        <f t="shared" si="19"/>
        <v>192.08193749318539</v>
      </c>
      <c r="AI79" s="7">
        <f t="shared" si="19"/>
        <v>197.34719334269832</v>
      </c>
      <c r="AJ79" s="7">
        <f t="shared" si="19"/>
        <v>202.61244919221119</v>
      </c>
      <c r="AK79" s="7">
        <f t="shared" si="19"/>
        <v>207.87770504172408</v>
      </c>
      <c r="AL79" s="7">
        <f t="shared" si="19"/>
        <v>213.14296089123698</v>
      </c>
      <c r="AM79" s="7">
        <f t="shared" si="19"/>
        <v>218.40821674074991</v>
      </c>
    </row>
    <row r="80" spans="1:39" x14ac:dyDescent="0.25">
      <c r="A80" s="181" t="s">
        <v>140</v>
      </c>
      <c r="B80" s="7">
        <f t="shared" si="20"/>
        <v>0</v>
      </c>
      <c r="C80" s="7">
        <f t="shared" si="20"/>
        <v>75.961069394505984</v>
      </c>
      <c r="D80" s="7">
        <f t="shared" si="20"/>
        <v>78.648942407060147</v>
      </c>
      <c r="E80" s="7">
        <f t="shared" si="20"/>
        <v>81.336815419614354</v>
      </c>
      <c r="F80" s="7">
        <f t="shared" si="20"/>
        <v>84.024688432168531</v>
      </c>
      <c r="G80" s="7">
        <f t="shared" si="20"/>
        <v>86.712561444722724</v>
      </c>
      <c r="H80" s="7">
        <f t="shared" si="20"/>
        <v>89.400434457276887</v>
      </c>
      <c r="I80" s="7">
        <f t="shared" si="20"/>
        <v>92.088307469831136</v>
      </c>
      <c r="J80" s="7">
        <f t="shared" si="20"/>
        <v>94.776180482385243</v>
      </c>
      <c r="K80" s="7">
        <f t="shared" si="20"/>
        <v>97.464053494939449</v>
      </c>
      <c r="L80" s="7">
        <f t="shared" si="20"/>
        <v>100.1519265074937</v>
      </c>
      <c r="M80" s="7">
        <f t="shared" si="20"/>
        <v>102.83979952004782</v>
      </c>
      <c r="N80" s="7">
        <f t="shared" si="20"/>
        <v>105.527672532602</v>
      </c>
      <c r="O80" s="7">
        <f t="shared" si="20"/>
        <v>32.955101193638953</v>
      </c>
      <c r="P80" s="7">
        <f t="shared" si="20"/>
        <v>32.955101193638953</v>
      </c>
      <c r="Q80" s="7">
        <f t="shared" si="20"/>
        <v>32.955101193638953</v>
      </c>
      <c r="R80" s="7">
        <f t="shared" si="19"/>
        <v>32.955101193638953</v>
      </c>
      <c r="S80" s="7">
        <f t="shared" si="19"/>
        <v>32.955101193638953</v>
      </c>
      <c r="T80" s="7">
        <f t="shared" si="19"/>
        <v>-15.252114831603118</v>
      </c>
      <c r="U80" s="7">
        <f t="shared" si="19"/>
        <v>-16.973801118218898</v>
      </c>
      <c r="V80" s="7">
        <f t="shared" si="19"/>
        <v>-18.69548740483469</v>
      </c>
      <c r="W80" s="7">
        <f t="shared" si="19"/>
        <v>-20.417173691450479</v>
      </c>
      <c r="X80" s="7">
        <f t="shared" si="19"/>
        <v>-22.138859978066268</v>
      </c>
      <c r="Y80" s="7">
        <f t="shared" si="19"/>
        <v>-23.860546264682053</v>
      </c>
      <c r="Z80" s="7">
        <f t="shared" si="19"/>
        <v>-25.582232551297846</v>
      </c>
      <c r="AA80" s="7">
        <f t="shared" si="19"/>
        <v>-27.303918837913635</v>
      </c>
      <c r="AB80" s="7">
        <f t="shared" si="19"/>
        <v>-29.025605124529424</v>
      </c>
      <c r="AC80" s="7">
        <f t="shared" si="19"/>
        <v>-30.747291411145209</v>
      </c>
      <c r="AD80" s="7">
        <f t="shared" si="19"/>
        <v>4.3953639686005888</v>
      </c>
      <c r="AE80" s="7">
        <f t="shared" si="19"/>
        <v>3.9902613129262847</v>
      </c>
      <c r="AF80" s="7">
        <f t="shared" si="19"/>
        <v>3.5851586572519807</v>
      </c>
      <c r="AG80" s="7">
        <f t="shared" si="19"/>
        <v>3.1800560015776784</v>
      </c>
      <c r="AH80" s="7">
        <f t="shared" si="19"/>
        <v>2.7749533459033748</v>
      </c>
      <c r="AI80" s="7">
        <f t="shared" si="19"/>
        <v>2.3698506902290726</v>
      </c>
      <c r="AJ80" s="7">
        <f t="shared" si="19"/>
        <v>1.9647480345547685</v>
      </c>
      <c r="AK80" s="7">
        <f t="shared" si="19"/>
        <v>1.5596453788804667</v>
      </c>
      <c r="AL80" s="7">
        <f t="shared" si="19"/>
        <v>1.1545427232061625</v>
      </c>
      <c r="AM80" s="7">
        <f t="shared" si="19"/>
        <v>0.74944006753185832</v>
      </c>
    </row>
    <row r="81" spans="1:39" x14ac:dyDescent="0.25">
      <c r="A81" s="181" t="s">
        <v>141</v>
      </c>
      <c r="B81" s="7">
        <f t="shared" si="20"/>
        <v>0</v>
      </c>
      <c r="C81" s="7">
        <f t="shared" si="20"/>
        <v>243.45615146190627</v>
      </c>
      <c r="D81" s="7">
        <f t="shared" si="20"/>
        <v>245.18562139032557</v>
      </c>
      <c r="E81" s="7">
        <f t="shared" si="20"/>
        <v>246.91509131874216</v>
      </c>
      <c r="F81" s="7">
        <f t="shared" si="20"/>
        <v>248.64456124716008</v>
      </c>
      <c r="G81" s="7">
        <f t="shared" si="20"/>
        <v>250.37403117557935</v>
      </c>
      <c r="H81" s="7">
        <f t="shared" si="20"/>
        <v>252.10350110399591</v>
      </c>
      <c r="I81" s="7">
        <f t="shared" si="20"/>
        <v>253.83297103241381</v>
      </c>
      <c r="J81" s="7">
        <f t="shared" si="20"/>
        <v>255.5624409608331</v>
      </c>
      <c r="K81" s="7">
        <f t="shared" si="20"/>
        <v>257.29191088924966</v>
      </c>
      <c r="L81" s="7">
        <f t="shared" si="20"/>
        <v>259.02138081766759</v>
      </c>
      <c r="M81" s="7">
        <f t="shared" si="20"/>
        <v>260.75085074608688</v>
      </c>
      <c r="N81" s="7">
        <f t="shared" si="20"/>
        <v>262.48032067450339</v>
      </c>
      <c r="O81" s="7">
        <f t="shared" si="20"/>
        <v>160.44159489784676</v>
      </c>
      <c r="P81" s="7">
        <f t="shared" si="20"/>
        <v>160.44159489784676</v>
      </c>
      <c r="Q81" s="7">
        <f t="shared" si="20"/>
        <v>160.44159489784676</v>
      </c>
      <c r="R81" s="7">
        <f t="shared" si="19"/>
        <v>160.44159489784676</v>
      </c>
      <c r="S81" s="7">
        <f t="shared" si="19"/>
        <v>160.44159489784676</v>
      </c>
      <c r="T81" s="7">
        <f t="shared" si="19"/>
        <v>160.44159489784676</v>
      </c>
      <c r="U81" s="7">
        <f t="shared" si="19"/>
        <v>160.44159489784676</v>
      </c>
      <c r="V81" s="7">
        <f t="shared" si="19"/>
        <v>160.44159489784676</v>
      </c>
      <c r="W81" s="7">
        <f t="shared" si="19"/>
        <v>160.44159489784676</v>
      </c>
      <c r="X81" s="7">
        <f t="shared" si="19"/>
        <v>160.44159489784676</v>
      </c>
      <c r="Y81" s="7">
        <f t="shared" si="19"/>
        <v>160.44159489784676</v>
      </c>
      <c r="Z81" s="7">
        <f t="shared" si="19"/>
        <v>160.44159489784676</v>
      </c>
      <c r="AA81" s="7">
        <f t="shared" si="19"/>
        <v>160.44159489784676</v>
      </c>
      <c r="AB81" s="7">
        <f t="shared" si="19"/>
        <v>160.44159489784676</v>
      </c>
      <c r="AC81" s="7">
        <f t="shared" si="19"/>
        <v>160.44159489784676</v>
      </c>
      <c r="AD81" s="7">
        <f t="shared" si="19"/>
        <v>6473.0978250220642</v>
      </c>
      <c r="AE81" s="7">
        <f t="shared" si="19"/>
        <v>6578.3087621908035</v>
      </c>
      <c r="AF81" s="7">
        <f t="shared" si="19"/>
        <v>6683.5196993595418</v>
      </c>
      <c r="AG81" s="7">
        <f t="shared" si="19"/>
        <v>6788.7306365282748</v>
      </c>
      <c r="AH81" s="7">
        <f t="shared" si="19"/>
        <v>6893.9415736970132</v>
      </c>
      <c r="AI81" s="7">
        <f t="shared" si="19"/>
        <v>6999.1525108657552</v>
      </c>
      <c r="AJ81" s="7">
        <f t="shared" si="19"/>
        <v>7104.3634480344917</v>
      </c>
      <c r="AK81" s="7">
        <f t="shared" si="19"/>
        <v>7209.5743852032183</v>
      </c>
      <c r="AL81" s="7">
        <f t="shared" si="19"/>
        <v>7314.7853223719667</v>
      </c>
      <c r="AM81" s="7">
        <f t="shared" si="19"/>
        <v>7419.9962595406914</v>
      </c>
    </row>
    <row r="82" spans="1:39" x14ac:dyDescent="0.25">
      <c r="A82" s="181" t="s">
        <v>142</v>
      </c>
      <c r="B82" s="7">
        <f t="shared" si="20"/>
        <v>0</v>
      </c>
      <c r="C82" s="7">
        <f t="shared" si="20"/>
        <v>280.98423007099461</v>
      </c>
      <c r="D82" s="7">
        <f t="shared" si="20"/>
        <v>281.66996033158523</v>
      </c>
      <c r="E82" s="7">
        <f t="shared" si="20"/>
        <v>282.35569059217579</v>
      </c>
      <c r="F82" s="7">
        <f t="shared" si="20"/>
        <v>283.04142085276635</v>
      </c>
      <c r="G82" s="7">
        <f t="shared" si="20"/>
        <v>283.72715111335691</v>
      </c>
      <c r="H82" s="7">
        <f t="shared" si="20"/>
        <v>284.41288137394741</v>
      </c>
      <c r="I82" s="7">
        <f t="shared" si="20"/>
        <v>285.09861163453797</v>
      </c>
      <c r="J82" s="7">
        <f t="shared" si="20"/>
        <v>285.78434189512853</v>
      </c>
      <c r="K82" s="7">
        <f t="shared" si="20"/>
        <v>286.47007215571909</v>
      </c>
      <c r="L82" s="7">
        <f t="shared" si="20"/>
        <v>287.15580241630965</v>
      </c>
      <c r="M82" s="7">
        <f t="shared" si="20"/>
        <v>287.84153267690021</v>
      </c>
      <c r="N82" s="7">
        <f t="shared" si="20"/>
        <v>288.52726293749078</v>
      </c>
      <c r="O82" s="7">
        <f t="shared" si="20"/>
        <v>-214.82659660016242</v>
      </c>
      <c r="P82" s="7">
        <f t="shared" si="20"/>
        <v>-226.74185608452797</v>
      </c>
      <c r="Q82" s="7">
        <f t="shared" si="20"/>
        <v>-238.65711556889349</v>
      </c>
      <c r="R82" s="7">
        <f t="shared" si="19"/>
        <v>-250.57237505325901</v>
      </c>
      <c r="S82" s="7">
        <f t="shared" si="19"/>
        <v>-262.48763453762456</v>
      </c>
      <c r="T82" s="7">
        <f t="shared" si="19"/>
        <v>-390.00324984622705</v>
      </c>
      <c r="U82" s="7">
        <f t="shared" si="19"/>
        <v>-404.80851822619849</v>
      </c>
      <c r="V82" s="7">
        <f t="shared" si="19"/>
        <v>-419.61378660616998</v>
      </c>
      <c r="W82" s="7">
        <f t="shared" si="19"/>
        <v>-434.41905498614142</v>
      </c>
      <c r="X82" s="7">
        <f t="shared" si="19"/>
        <v>-449.22432336611291</v>
      </c>
      <c r="Y82" s="7">
        <f t="shared" si="19"/>
        <v>-464.02959174608355</v>
      </c>
      <c r="Z82" s="7">
        <f t="shared" si="19"/>
        <v>-478.83486012605584</v>
      </c>
      <c r="AA82" s="7">
        <f t="shared" si="19"/>
        <v>-493.64012850602728</v>
      </c>
      <c r="AB82" s="7">
        <f t="shared" si="19"/>
        <v>-508.44539688599878</v>
      </c>
      <c r="AC82" s="7">
        <f t="shared" si="19"/>
        <v>-523.25066526597027</v>
      </c>
      <c r="AD82" s="7">
        <f t="shared" si="19"/>
        <v>-162.46440393150053</v>
      </c>
      <c r="AE82" s="7">
        <f t="shared" si="19"/>
        <v>-167.87988406861078</v>
      </c>
      <c r="AF82" s="7">
        <f t="shared" si="19"/>
        <v>-173.2953642057214</v>
      </c>
      <c r="AG82" s="7">
        <f t="shared" si="19"/>
        <v>-178.71084434283165</v>
      </c>
      <c r="AH82" s="7">
        <f t="shared" si="19"/>
        <v>-184.12632447994227</v>
      </c>
      <c r="AI82" s="7">
        <f t="shared" si="19"/>
        <v>-189.54180461705269</v>
      </c>
      <c r="AJ82" s="7">
        <f t="shared" si="19"/>
        <v>-194.95728475416294</v>
      </c>
      <c r="AK82" s="7">
        <f t="shared" si="19"/>
        <v>-200.37276489127356</v>
      </c>
      <c r="AL82" s="7">
        <f t="shared" si="19"/>
        <v>-205.78824502838376</v>
      </c>
      <c r="AM82" s="7">
        <f t="shared" si="19"/>
        <v>-211.2037251654944</v>
      </c>
    </row>
    <row r="83" spans="1:39" x14ac:dyDescent="0.25">
      <c r="A83" s="181" t="s">
        <v>143</v>
      </c>
      <c r="B83" s="7">
        <f t="shared" si="20"/>
        <v>0</v>
      </c>
      <c r="C83" s="7">
        <f t="shared" si="20"/>
        <v>1877.2399603809345</v>
      </c>
      <c r="D83" s="7">
        <f t="shared" si="20"/>
        <v>1910.639957405501</v>
      </c>
      <c r="E83" s="7">
        <f t="shared" si="20"/>
        <v>1944.0399544300676</v>
      </c>
      <c r="F83" s="7">
        <f t="shared" si="20"/>
        <v>1977.4399514546342</v>
      </c>
      <c r="G83" s="7">
        <f t="shared" si="20"/>
        <v>2010.8399484792035</v>
      </c>
      <c r="H83" s="7">
        <f t="shared" si="20"/>
        <v>2044.2399455037666</v>
      </c>
      <c r="I83" s="7">
        <f t="shared" si="20"/>
        <v>2077.639942528333</v>
      </c>
      <c r="J83" s="7">
        <f t="shared" si="20"/>
        <v>2111.0399395528993</v>
      </c>
      <c r="K83" s="7">
        <f t="shared" si="20"/>
        <v>2144.4399365774657</v>
      </c>
      <c r="L83" s="7">
        <f t="shared" si="20"/>
        <v>2177.839933602032</v>
      </c>
      <c r="M83" s="7">
        <f t="shared" si="20"/>
        <v>2211.2399306265984</v>
      </c>
      <c r="N83" s="7">
        <f t="shared" si="20"/>
        <v>2244.6399276511652</v>
      </c>
      <c r="O83" s="7">
        <f t="shared" si="20"/>
        <v>3152.7216597745405</v>
      </c>
      <c r="P83" s="7">
        <f t="shared" si="20"/>
        <v>3215.2777146357334</v>
      </c>
      <c r="Q83" s="7">
        <f t="shared" si="20"/>
        <v>3277.8337694969273</v>
      </c>
      <c r="R83" s="7">
        <f t="shared" si="19"/>
        <v>3340.3898243581198</v>
      </c>
      <c r="S83" s="7">
        <f t="shared" si="19"/>
        <v>3402.9458792193136</v>
      </c>
      <c r="T83" s="7">
        <f t="shared" si="19"/>
        <v>626.96566148888496</v>
      </c>
      <c r="U83" s="7">
        <f t="shared" si="19"/>
        <v>594.90384059702421</v>
      </c>
      <c r="V83" s="7">
        <f t="shared" si="19"/>
        <v>562.84201970515653</v>
      </c>
      <c r="W83" s="7">
        <f t="shared" si="19"/>
        <v>530.78019881330272</v>
      </c>
      <c r="X83" s="7">
        <f t="shared" si="19"/>
        <v>498.71837792144191</v>
      </c>
      <c r="Y83" s="7">
        <f t="shared" si="19"/>
        <v>466.65655702958105</v>
      </c>
      <c r="Z83" s="7">
        <f t="shared" si="19"/>
        <v>434.59473613772036</v>
      </c>
      <c r="AA83" s="7">
        <f t="shared" si="19"/>
        <v>402.53291524585279</v>
      </c>
      <c r="AB83" s="7">
        <f t="shared" si="19"/>
        <v>370.47109435399881</v>
      </c>
      <c r="AC83" s="7">
        <f t="shared" si="19"/>
        <v>338.40927346213806</v>
      </c>
      <c r="AD83" s="7">
        <f t="shared" si="19"/>
        <v>771.96693658491199</v>
      </c>
      <c r="AE83" s="7">
        <f t="shared" si="19"/>
        <v>755.42576516021279</v>
      </c>
      <c r="AF83" s="7">
        <f t="shared" si="19"/>
        <v>738.88459373549983</v>
      </c>
      <c r="AG83" s="7">
        <f t="shared" si="19"/>
        <v>722.34342231080041</v>
      </c>
      <c r="AH83" s="7">
        <f t="shared" si="19"/>
        <v>705.80225088608756</v>
      </c>
      <c r="AI83" s="7">
        <f t="shared" si="19"/>
        <v>689.2610794613812</v>
      </c>
      <c r="AJ83" s="7">
        <f t="shared" si="19"/>
        <v>672.71990803668189</v>
      </c>
      <c r="AK83" s="7">
        <f t="shared" si="19"/>
        <v>656.17873661196916</v>
      </c>
      <c r="AL83" s="7">
        <f t="shared" si="19"/>
        <v>639.63756518726973</v>
      </c>
      <c r="AM83" s="7">
        <f t="shared" si="19"/>
        <v>623.09639376255677</v>
      </c>
    </row>
    <row r="84" spans="1:39" x14ac:dyDescent="0.25">
      <c r="A84" s="181" t="s">
        <v>65</v>
      </c>
      <c r="B84" s="7">
        <f t="shared" si="20"/>
        <v>0</v>
      </c>
      <c r="C84" s="7">
        <f t="shared" si="20"/>
        <v>341.08011001956805</v>
      </c>
      <c r="D84" s="7">
        <f t="shared" si="20"/>
        <v>348.96689325257051</v>
      </c>
      <c r="E84" s="7">
        <f t="shared" si="20"/>
        <v>356.85367648557451</v>
      </c>
      <c r="F84" s="7">
        <f t="shared" si="20"/>
        <v>364.74045971857771</v>
      </c>
      <c r="G84" s="7">
        <f t="shared" si="20"/>
        <v>372.62724295158085</v>
      </c>
      <c r="H84" s="7">
        <f t="shared" si="20"/>
        <v>380.51402618458422</v>
      </c>
      <c r="I84" s="7">
        <f t="shared" si="20"/>
        <v>388.40080941758669</v>
      </c>
      <c r="J84" s="7">
        <f t="shared" si="20"/>
        <v>396.28759265059068</v>
      </c>
      <c r="K84" s="7">
        <f t="shared" si="20"/>
        <v>404.17437588359388</v>
      </c>
      <c r="L84" s="7">
        <f t="shared" si="20"/>
        <v>412.06115911659634</v>
      </c>
      <c r="M84" s="7">
        <f t="shared" si="20"/>
        <v>419.9479423496004</v>
      </c>
      <c r="N84" s="7">
        <f t="shared" si="20"/>
        <v>427.83472558260365</v>
      </c>
      <c r="O84" s="7">
        <f t="shared" si="20"/>
        <v>-903.60199602847229</v>
      </c>
      <c r="P84" s="7">
        <f t="shared" si="20"/>
        <v>-949.2881529892328</v>
      </c>
      <c r="Q84" s="7">
        <f t="shared" si="20"/>
        <v>-994.97430994999274</v>
      </c>
      <c r="R84" s="7">
        <f t="shared" si="19"/>
        <v>-1040.6604669107521</v>
      </c>
      <c r="S84" s="7">
        <f t="shared" si="19"/>
        <v>-1086.3466238715116</v>
      </c>
      <c r="T84" s="7">
        <f t="shared" si="19"/>
        <v>25.715400676409015</v>
      </c>
      <c r="U84" s="7">
        <f t="shared" si="19"/>
        <v>26.339170975996335</v>
      </c>
      <c r="V84" s="7">
        <f t="shared" si="19"/>
        <v>26.962941275583692</v>
      </c>
      <c r="W84" s="7">
        <f t="shared" si="19"/>
        <v>27.58671157517097</v>
      </c>
      <c r="X84" s="7">
        <f t="shared" si="19"/>
        <v>28.210481874758283</v>
      </c>
      <c r="Y84" s="7">
        <f t="shared" si="19"/>
        <v>28.8342521743456</v>
      </c>
      <c r="Z84" s="7">
        <f t="shared" si="19"/>
        <v>29.458022473932918</v>
      </c>
      <c r="AA84" s="7">
        <f t="shared" si="19"/>
        <v>30.081792773520277</v>
      </c>
      <c r="AB84" s="7">
        <f t="shared" si="19"/>
        <v>30.705563073107506</v>
      </c>
      <c r="AC84" s="7">
        <f t="shared" si="19"/>
        <v>31.329333372694915</v>
      </c>
      <c r="AD84" s="7">
        <f t="shared" si="19"/>
        <v>21.352446892581305</v>
      </c>
      <c r="AE84" s="7">
        <f t="shared" si="19"/>
        <v>21.552190920980586</v>
      </c>
      <c r="AF84" s="7">
        <f t="shared" si="19"/>
        <v>21.751934949379866</v>
      </c>
      <c r="AG84" s="7">
        <f t="shared" si="19"/>
        <v>21.951678977779149</v>
      </c>
      <c r="AH84" s="7">
        <f t="shared" si="19"/>
        <v>22.151423006178426</v>
      </c>
      <c r="AI84" s="7">
        <f t="shared" si="19"/>
        <v>22.35116703457771</v>
      </c>
      <c r="AJ84" s="7">
        <f t="shared" si="19"/>
        <v>22.550911062976994</v>
      </c>
      <c r="AK84" s="7">
        <f t="shared" si="19"/>
        <v>22.750655091376274</v>
      </c>
      <c r="AL84" s="7">
        <f t="shared" si="19"/>
        <v>22.950399119775557</v>
      </c>
      <c r="AM84" s="7">
        <f t="shared" ref="AM84" si="21">AM67*AM50*1000/1000000</f>
        <v>23.150143148174838</v>
      </c>
    </row>
    <row r="85" spans="1:39" x14ac:dyDescent="0.25">
      <c r="A85" s="181" t="s">
        <v>144</v>
      </c>
      <c r="B85" s="7">
        <f t="shared" si="20"/>
        <v>0</v>
      </c>
      <c r="C85" s="7">
        <f t="shared" si="20"/>
        <v>-1227.8408518919284</v>
      </c>
      <c r="D85" s="7">
        <f t="shared" si="20"/>
        <v>-1296.5232879105449</v>
      </c>
      <c r="E85" s="7">
        <f t="shared" si="20"/>
        <v>-1365.205723929168</v>
      </c>
      <c r="F85" s="7">
        <f t="shared" si="20"/>
        <v>-1433.8881599477877</v>
      </c>
      <c r="G85" s="7">
        <f t="shared" si="20"/>
        <v>-1502.570595966404</v>
      </c>
      <c r="H85" s="7">
        <f t="shared" si="20"/>
        <v>-1571.2530319850273</v>
      </c>
      <c r="I85" s="7">
        <f t="shared" si="20"/>
        <v>-1639.9354680036454</v>
      </c>
      <c r="J85" s="7">
        <f t="shared" si="20"/>
        <v>-1708.6179040222651</v>
      </c>
      <c r="K85" s="7">
        <f t="shared" si="20"/>
        <v>-1777.3003400408868</v>
      </c>
      <c r="L85" s="7">
        <f t="shared" si="20"/>
        <v>-1845.9827760595031</v>
      </c>
      <c r="M85" s="7">
        <f t="shared" si="20"/>
        <v>-1914.6652120781264</v>
      </c>
      <c r="N85" s="7">
        <f t="shared" si="20"/>
        <v>-1983.3476480967427</v>
      </c>
      <c r="O85" s="7">
        <f t="shared" si="20"/>
        <v>-4.1718035567707377</v>
      </c>
      <c r="P85" s="7">
        <f t="shared" si="20"/>
        <v>-4.5922968901040973</v>
      </c>
      <c r="Q85" s="7">
        <f t="shared" si="20"/>
        <v>-5.0127902234374053</v>
      </c>
      <c r="R85" s="7">
        <f t="shared" ref="R85:AM85" si="22">R68*R51*1000/1000000</f>
        <v>-5.433283556770764</v>
      </c>
      <c r="S85" s="7">
        <f t="shared" si="22"/>
        <v>-5.8537768901040712</v>
      </c>
      <c r="T85" s="7">
        <f t="shared" si="22"/>
        <v>-8.1856035567707366</v>
      </c>
      <c r="U85" s="7">
        <f t="shared" si="22"/>
        <v>-8.6698080012152108</v>
      </c>
      <c r="V85" s="7">
        <f t="shared" si="22"/>
        <v>-9.1540124456596281</v>
      </c>
      <c r="W85" s="7">
        <f t="shared" si="22"/>
        <v>-9.638216890104097</v>
      </c>
      <c r="X85" s="7">
        <f t="shared" si="22"/>
        <v>-10.122421334548514</v>
      </c>
      <c r="Y85" s="7">
        <f t="shared" si="22"/>
        <v>-10.60662577899296</v>
      </c>
      <c r="Z85" s="7">
        <f t="shared" si="22"/>
        <v>-11.090830223437417</v>
      </c>
      <c r="AA85" s="7">
        <f t="shared" si="22"/>
        <v>-11.575034667881861</v>
      </c>
      <c r="AB85" s="7">
        <f t="shared" si="22"/>
        <v>-12.059239112326294</v>
      </c>
      <c r="AC85" s="7">
        <f t="shared" si="22"/>
        <v>-12.543443556770765</v>
      </c>
      <c r="AD85" s="7">
        <f t="shared" si="22"/>
        <v>-2.9969706642362803</v>
      </c>
      <c r="AE85" s="7">
        <f t="shared" si="22"/>
        <v>-3.1468191974480946</v>
      </c>
      <c r="AF85" s="7">
        <f t="shared" si="22"/>
        <v>-3.2966677306599088</v>
      </c>
      <c r="AG85" s="7">
        <f t="shared" si="22"/>
        <v>-3.4465162638717226</v>
      </c>
      <c r="AH85" s="7">
        <f t="shared" si="22"/>
        <v>-3.5963647970835368</v>
      </c>
      <c r="AI85" s="7">
        <f t="shared" si="22"/>
        <v>-3.7462133302953511</v>
      </c>
      <c r="AJ85" s="7">
        <f t="shared" si="22"/>
        <v>-3.896061863507164</v>
      </c>
      <c r="AK85" s="7">
        <f t="shared" si="22"/>
        <v>-4.0459103967189787</v>
      </c>
      <c r="AL85" s="7">
        <f t="shared" si="22"/>
        <v>-4.1957589299307934</v>
      </c>
      <c r="AM85" s="7">
        <f t="shared" si="22"/>
        <v>-4.3456074631426063</v>
      </c>
    </row>
    <row r="86" spans="1:39" x14ac:dyDescent="0.25">
      <c r="A86" s="181" t="s">
        <v>102</v>
      </c>
      <c r="B86" s="216">
        <f>SUM(B74:B85)</f>
        <v>0</v>
      </c>
      <c r="C86" s="216">
        <f t="shared" ref="C86:AM86" si="23">SUM(C74:C85)</f>
        <v>7622.937797889349</v>
      </c>
      <c r="D86" s="216">
        <f t="shared" si="23"/>
        <v>7774.7007474542634</v>
      </c>
      <c r="E86" s="216">
        <f t="shared" si="23"/>
        <v>7926.4636970191677</v>
      </c>
      <c r="F86" s="216">
        <f t="shared" si="23"/>
        <v>8078.2266465840767</v>
      </c>
      <c r="G86" s="216">
        <f t="shared" si="23"/>
        <v>8229.9895961490001</v>
      </c>
      <c r="H86" s="216">
        <f t="shared" si="23"/>
        <v>8311.4873883621185</v>
      </c>
      <c r="I86" s="216">
        <f t="shared" si="23"/>
        <v>8388.9725844876593</v>
      </c>
      <c r="J86" s="216">
        <f t="shared" si="23"/>
        <v>8462.445184525599</v>
      </c>
      <c r="K86" s="216">
        <f t="shared" si="23"/>
        <v>8491.6126464085919</v>
      </c>
      <c r="L86" s="216">
        <f t="shared" si="23"/>
        <v>8514.4287754258967</v>
      </c>
      <c r="M86" s="216">
        <f t="shared" si="23"/>
        <v>8527.4089220655114</v>
      </c>
      <c r="N86" s="216">
        <f t="shared" si="23"/>
        <v>8537.4499473010437</v>
      </c>
      <c r="O86" s="216">
        <f t="shared" si="23"/>
        <v>15575.100205198481</v>
      </c>
      <c r="P86" s="216">
        <f t="shared" si="23"/>
        <v>15689.76609223832</v>
      </c>
      <c r="Q86" s="216">
        <f t="shared" si="23"/>
        <v>15790.06784179709</v>
      </c>
      <c r="R86" s="216">
        <f t="shared" si="23"/>
        <v>15873.092685671523</v>
      </c>
      <c r="S86" s="216">
        <f t="shared" si="23"/>
        <v>15941.753392064889</v>
      </c>
      <c r="T86" s="216">
        <f t="shared" si="23"/>
        <v>12474.533074715406</v>
      </c>
      <c r="U86" s="216">
        <f t="shared" si="23"/>
        <v>12592.213100948997</v>
      </c>
      <c r="V86" s="216">
        <f t="shared" si="23"/>
        <v>12774.193089181148</v>
      </c>
      <c r="W86" s="216">
        <f t="shared" si="23"/>
        <v>12953.258277401785</v>
      </c>
      <c r="X86" s="216">
        <f t="shared" si="23"/>
        <v>13129.408665610847</v>
      </c>
      <c r="Y86" s="216">
        <f t="shared" si="23"/>
        <v>13302.644253808368</v>
      </c>
      <c r="Z86" s="216">
        <f t="shared" si="23"/>
        <v>13472.965041994341</v>
      </c>
      <c r="AA86" s="216">
        <f t="shared" si="23"/>
        <v>13640.371030168757</v>
      </c>
      <c r="AB86" s="216">
        <f t="shared" si="23"/>
        <v>13804.862218331644</v>
      </c>
      <c r="AC86" s="216">
        <f t="shared" si="23"/>
        <v>13966.438606482958</v>
      </c>
      <c r="AD86" s="216">
        <f t="shared" si="23"/>
        <v>18239.223858376685</v>
      </c>
      <c r="AE86" s="216">
        <f t="shared" si="23"/>
        <v>18432.61406494222</v>
      </c>
      <c r="AF86" s="216">
        <f t="shared" si="23"/>
        <v>18624.52439061234</v>
      </c>
      <c r="AG86" s="216">
        <f t="shared" si="23"/>
        <v>18814.954835387092</v>
      </c>
      <c r="AH86" s="216">
        <f t="shared" si="23"/>
        <v>19003.905399266449</v>
      </c>
      <c r="AI86" s="216">
        <f t="shared" si="23"/>
        <v>19191.376082250434</v>
      </c>
      <c r="AJ86" s="216">
        <f t="shared" si="23"/>
        <v>19377.366884339033</v>
      </c>
      <c r="AK86" s="216">
        <f t="shared" si="23"/>
        <v>19561.877805532229</v>
      </c>
      <c r="AL86" s="216">
        <f t="shared" si="23"/>
        <v>19744.908845830072</v>
      </c>
      <c r="AM86" s="216">
        <f t="shared" si="23"/>
        <v>19926.460005232493</v>
      </c>
    </row>
    <row r="88" spans="1:39" s="212" customFormat="1" ht="18.75" x14ac:dyDescent="0.3">
      <c r="A88" s="211" t="s">
        <v>176</v>
      </c>
    </row>
    <row r="89" spans="1:39" x14ac:dyDescent="0.25">
      <c r="A89" s="123"/>
    </row>
    <row r="90" spans="1:39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x14ac:dyDescent="0.25">
      <c r="A91" s="181" t="s">
        <v>55</v>
      </c>
      <c r="B91" s="218">
        <f>'Investment cost '!AO25</f>
        <v>2351.0147775411606</v>
      </c>
      <c r="C91" s="7">
        <f t="shared" ref="C91:M91" si="24">$B91+($N91-$B91)/($N$22-$B$22)*(C$22-$B$22)</f>
        <v>2684.8997371147075</v>
      </c>
      <c r="D91" s="7">
        <f t="shared" si="24"/>
        <v>3018.7846966882548</v>
      </c>
      <c r="E91" s="7">
        <f t="shared" si="24"/>
        <v>3352.6696562618017</v>
      </c>
      <c r="F91" s="7">
        <f t="shared" si="24"/>
        <v>3686.5546158353491</v>
      </c>
      <c r="G91" s="7">
        <f t="shared" si="24"/>
        <v>4020.439575408896</v>
      </c>
      <c r="H91" s="7">
        <f t="shared" si="24"/>
        <v>4354.3245349824429</v>
      </c>
      <c r="I91" s="7">
        <f t="shared" si="24"/>
        <v>4688.2094945559902</v>
      </c>
      <c r="J91" s="7">
        <f t="shared" si="24"/>
        <v>5022.0944541295376</v>
      </c>
      <c r="K91" s="7">
        <f t="shared" si="24"/>
        <v>5355.979413703084</v>
      </c>
      <c r="L91" s="7">
        <f t="shared" si="24"/>
        <v>5689.8643732766313</v>
      </c>
      <c r="M91" s="7">
        <f t="shared" si="24"/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 t="shared" ref="P91:R91" si="25">$N91+($S91-$N91)/($S$90-$N$90)*(P$90-$N$90)</f>
        <v>9200.7836551308628</v>
      </c>
      <c r="Q91" s="7">
        <f t="shared" si="25"/>
        <v>10622.358336484433</v>
      </c>
      <c r="R91" s="7">
        <f t="shared" si="25"/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6">$S91+($AC91-$S91)/($AC$90-$S$90)*(U$90-$S$90)</f>
        <v>15104.666928456723</v>
      </c>
      <c r="V91" s="7">
        <f t="shared" si="26"/>
        <v>15924.246543089301</v>
      </c>
      <c r="W91" s="7">
        <f t="shared" si="26"/>
        <v>16743.826157721876</v>
      </c>
      <c r="X91" s="7">
        <f t="shared" si="26"/>
        <v>17563.405772354454</v>
      </c>
      <c r="Y91" s="7">
        <f t="shared" si="26"/>
        <v>18382.985386987031</v>
      </c>
      <c r="Z91" s="7">
        <f t="shared" si="26"/>
        <v>19202.565001619609</v>
      </c>
      <c r="AA91" s="7">
        <f t="shared" si="26"/>
        <v>20022.144616252182</v>
      </c>
      <c r="AB91" s="7">
        <f t="shared" si="26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7">$AC91+($AM91-$AC91)/($AM$90-$AC$90)*(AE$90-$AC$90)</f>
        <v>24005.684538188576</v>
      </c>
      <c r="AF91" s="7">
        <f t="shared" si="27"/>
        <v>25177.874884524197</v>
      </c>
      <c r="AG91" s="7">
        <f t="shared" si="27"/>
        <v>26350.065230859815</v>
      </c>
      <c r="AH91" s="7">
        <f t="shared" si="27"/>
        <v>27522.255577195436</v>
      </c>
      <c r="AI91" s="7">
        <f t="shared" si="27"/>
        <v>28694.445923531057</v>
      </c>
      <c r="AJ91" s="7">
        <f t="shared" si="27"/>
        <v>29866.636269866678</v>
      </c>
      <c r="AK91" s="7">
        <f t="shared" si="27"/>
        <v>31038.826616202296</v>
      </c>
      <c r="AL91" s="7">
        <f t="shared" si="27"/>
        <v>32211.016962537913</v>
      </c>
      <c r="AM91" s="209">
        <f>'Investment cost '!AO29</f>
        <v>33383.207308873534</v>
      </c>
    </row>
    <row r="92" spans="1:39" x14ac:dyDescent="0.25">
      <c r="A92" s="123"/>
    </row>
    <row r="93" spans="1:39" ht="18.75" x14ac:dyDescent="0.3">
      <c r="A93" s="211" t="s">
        <v>180</v>
      </c>
    </row>
    <row r="94" spans="1:39" x14ac:dyDescent="0.25">
      <c r="A94" s="123"/>
    </row>
    <row r="95" spans="1:39" x14ac:dyDescent="0.25">
      <c r="A95" s="182" t="s">
        <v>135</v>
      </c>
      <c r="B95" s="214">
        <v>2013</v>
      </c>
      <c r="C95" s="215">
        <v>2014</v>
      </c>
      <c r="D95" s="214">
        <v>2015</v>
      </c>
      <c r="E95" s="215">
        <v>2016</v>
      </c>
      <c r="F95" s="214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14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15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15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15">
        <v>2050</v>
      </c>
    </row>
    <row r="96" spans="1:39" x14ac:dyDescent="0.25">
      <c r="A96" s="181" t="s">
        <v>55</v>
      </c>
      <c r="B96" s="7">
        <f t="shared" ref="B96:B107" si="28">B74*exchangeRate</f>
        <v>0</v>
      </c>
      <c r="C96" s="7">
        <f>C$91*C74/C$86*exchangeRate</f>
        <v>6562.8187634493252</v>
      </c>
      <c r="D96" s="7">
        <f t="shared" ref="D96:AL96" si="29">D$91*D74/D$86*exchangeRate</f>
        <v>7277.2251163375449</v>
      </c>
      <c r="E96" s="7">
        <f t="shared" si="29"/>
        <v>7973.4558539324862</v>
      </c>
      <c r="F96" s="7">
        <f t="shared" si="29"/>
        <v>8652.5353539005882</v>
      </c>
      <c r="G96" s="7">
        <f t="shared" si="29"/>
        <v>9315.4124348450096</v>
      </c>
      <c r="H96" s="7">
        <f t="shared" si="29"/>
        <v>10047.193933250888</v>
      </c>
      <c r="I96" s="7">
        <f t="shared" si="29"/>
        <v>10778.587660387431</v>
      </c>
      <c r="J96" s="7">
        <f t="shared" si="29"/>
        <v>11510.64467209338</v>
      </c>
      <c r="K96" s="7">
        <f t="shared" si="29"/>
        <v>12302.480058342171</v>
      </c>
      <c r="L96" s="7">
        <f t="shared" si="29"/>
        <v>13107.20499688517</v>
      </c>
      <c r="M96" s="7">
        <f t="shared" si="29"/>
        <v>13932.204389137771</v>
      </c>
      <c r="N96" s="7">
        <f t="shared" si="29"/>
        <v>14768.299420453124</v>
      </c>
      <c r="O96" s="7">
        <f t="shared" si="29"/>
        <v>15301.774578360597</v>
      </c>
      <c r="P96" s="7">
        <f t="shared" si="29"/>
        <v>18134.200216768797</v>
      </c>
      <c r="Q96" s="7">
        <f t="shared" si="29"/>
        <v>20996.281271871041</v>
      </c>
      <c r="R96" s="7">
        <f t="shared" si="29"/>
        <v>23899.609105785552</v>
      </c>
      <c r="S96" s="7">
        <f t="shared" si="29"/>
        <v>26848.073952858591</v>
      </c>
      <c r="T96" s="7">
        <f t="shared" si="29"/>
        <v>23818.896960735805</v>
      </c>
      <c r="U96" s="7">
        <f t="shared" si="29"/>
        <v>25069.277289803224</v>
      </c>
      <c r="V96" s="7">
        <f t="shared" si="29"/>
        <v>26176.887460530841</v>
      </c>
      <c r="W96" s="7">
        <f t="shared" si="29"/>
        <v>27272.089330608818</v>
      </c>
      <c r="X96" s="7">
        <f t="shared" si="29"/>
        <v>28356.120013433094</v>
      </c>
      <c r="Y96" s="7">
        <f t="shared" si="29"/>
        <v>29430.135867436045</v>
      </c>
      <c r="Z96" s="7">
        <f t="shared" si="29"/>
        <v>30495.220276899472</v>
      </c>
      <c r="AA96" s="7">
        <f t="shared" si="29"/>
        <v>31552.39060096522</v>
      </c>
      <c r="AB96" s="7">
        <f t="shared" si="29"/>
        <v>32602.604394723312</v>
      </c>
      <c r="AC96" s="7">
        <f t="shared" si="29"/>
        <v>33646.764991778808</v>
      </c>
      <c r="AD96" s="7">
        <f t="shared" si="29"/>
        <v>26374.786284165686</v>
      </c>
      <c r="AE96" s="7">
        <f t="shared" si="29"/>
        <v>27551.503770359803</v>
      </c>
      <c r="AF96" s="7">
        <f t="shared" si="29"/>
        <v>28717.051667571297</v>
      </c>
      <c r="AG96" s="7">
        <f t="shared" si="29"/>
        <v>29872.046788047417</v>
      </c>
      <c r="AH96" s="7">
        <f t="shared" si="29"/>
        <v>31017.076194042325</v>
      </c>
      <c r="AI96" s="7">
        <f t="shared" si="29"/>
        <v>32152.699126513711</v>
      </c>
      <c r="AJ96" s="7">
        <f t="shared" si="29"/>
        <v>33279.448788664864</v>
      </c>
      <c r="AK96" s="7">
        <f t="shared" si="29"/>
        <v>34397.833996979993</v>
      </c>
      <c r="AL96" s="7">
        <f t="shared" si="29"/>
        <v>35508.340711157944</v>
      </c>
      <c r="AM96" s="7">
        <f>AM$91*AM74/AM$86*exchangeRate</f>
        <v>36611.433453243539</v>
      </c>
    </row>
    <row r="97" spans="1:39" x14ac:dyDescent="0.25">
      <c r="A97" s="181" t="s">
        <v>137</v>
      </c>
      <c r="B97" s="7">
        <f t="shared" si="28"/>
        <v>0</v>
      </c>
      <c r="C97" s="7">
        <f t="shared" ref="C97:AM103" si="30">C$91*C75/C$86*exchangeRate</f>
        <v>10996.68191666538</v>
      </c>
      <c r="D97" s="7">
        <f t="shared" si="30"/>
        <v>12581.056353275057</v>
      </c>
      <c r="E97" s="7">
        <f t="shared" si="30"/>
        <v>14204.179488979056</v>
      </c>
      <c r="F97" s="7">
        <f t="shared" si="30"/>
        <v>15863.867447120858</v>
      </c>
      <c r="G97" s="7">
        <f t="shared" si="30"/>
        <v>17558.097435846885</v>
      </c>
      <c r="H97" s="7">
        <f t="shared" si="30"/>
        <v>19448.02813267969</v>
      </c>
      <c r="I97" s="7">
        <f t="shared" si="30"/>
        <v>21405.381756226358</v>
      </c>
      <c r="J97" s="7">
        <f t="shared" si="30"/>
        <v>23431.0905869573</v>
      </c>
      <c r="K97" s="7">
        <f t="shared" si="30"/>
        <v>25215.329997594494</v>
      </c>
      <c r="L97" s="7">
        <f t="shared" si="30"/>
        <v>27019.74850590924</v>
      </c>
      <c r="M97" s="7">
        <f t="shared" si="30"/>
        <v>28855.332834566365</v>
      </c>
      <c r="N97" s="7">
        <f t="shared" si="30"/>
        <v>30698.802080886897</v>
      </c>
      <c r="O97" s="7">
        <f t="shared" si="30"/>
        <v>57665.83370044623</v>
      </c>
      <c r="P97" s="7">
        <f t="shared" si="30"/>
        <v>68783.376540519195</v>
      </c>
      <c r="Q97" s="7">
        <f t="shared" si="30"/>
        <v>80043.274107856458</v>
      </c>
      <c r="R97" s="7">
        <f t="shared" si="30"/>
        <v>91450.278371070774</v>
      </c>
      <c r="S97" s="7">
        <f t="shared" si="30"/>
        <v>102980.63113553045</v>
      </c>
      <c r="T97" s="7">
        <f t="shared" si="30"/>
        <v>148799.27968885709</v>
      </c>
      <c r="U97" s="7">
        <f t="shared" si="30"/>
        <v>159196.65362333745</v>
      </c>
      <c r="V97" s="7">
        <f t="shared" si="30"/>
        <v>169620.29632039901</v>
      </c>
      <c r="W97" s="7">
        <f t="shared" si="30"/>
        <v>180175.2459593548</v>
      </c>
      <c r="X97" s="7">
        <f t="shared" si="30"/>
        <v>190857.32178611498</v>
      </c>
      <c r="Y97" s="7">
        <f t="shared" si="30"/>
        <v>201662.73345185907</v>
      </c>
      <c r="Z97" s="7">
        <f t="shared" si="30"/>
        <v>212588.04729133748</v>
      </c>
      <c r="AA97" s="7">
        <f t="shared" si="30"/>
        <v>223630.15633571672</v>
      </c>
      <c r="AB97" s="7">
        <f t="shared" si="30"/>
        <v>234786.25359895543</v>
      </c>
      <c r="AC97" s="7">
        <f t="shared" si="30"/>
        <v>246053.8082411924</v>
      </c>
      <c r="AD97" s="7">
        <f t="shared" si="30"/>
        <v>161681.23307815232</v>
      </c>
      <c r="AE97" s="7">
        <f t="shared" si="30"/>
        <v>170680.99669818438</v>
      </c>
      <c r="AF97" s="7">
        <f t="shared" si="30"/>
        <v>179720.61361425163</v>
      </c>
      <c r="AG97" s="7">
        <f t="shared" si="30"/>
        <v>188797.19318227313</v>
      </c>
      <c r="AH97" s="7">
        <f t="shared" si="30"/>
        <v>197907.97834250575</v>
      </c>
      <c r="AI97" s="7">
        <f t="shared" si="30"/>
        <v>207050.33686593291</v>
      </c>
      <c r="AJ97" s="7">
        <f t="shared" si="30"/>
        <v>216221.75325780734</v>
      </c>
      <c r="AK97" s="7">
        <f t="shared" si="30"/>
        <v>225419.8212610498</v>
      </c>
      <c r="AL97" s="7">
        <f t="shared" si="30"/>
        <v>234642.23690783721</v>
      </c>
      <c r="AM97" s="7">
        <f t="shared" si="30"/>
        <v>243886.79207272938</v>
      </c>
    </row>
    <row r="98" spans="1:39" x14ac:dyDescent="0.25">
      <c r="A98" s="181" t="s">
        <v>138</v>
      </c>
      <c r="B98" s="7">
        <f t="shared" si="28"/>
        <v>0</v>
      </c>
      <c r="C98" s="7">
        <f t="shared" si="30"/>
        <v>1636.2182095111643</v>
      </c>
      <c r="D98" s="7">
        <f t="shared" si="30"/>
        <v>1851.1185746314841</v>
      </c>
      <c r="E98" s="7">
        <f t="shared" si="30"/>
        <v>2068.060476516614</v>
      </c>
      <c r="F98" s="7">
        <f t="shared" si="30"/>
        <v>2286.9288541557826</v>
      </c>
      <c r="G98" s="7">
        <f t="shared" si="30"/>
        <v>2507.6171335469371</v>
      </c>
      <c r="H98" s="7">
        <f t="shared" si="30"/>
        <v>2753.1060514617884</v>
      </c>
      <c r="I98" s="7">
        <f t="shared" si="30"/>
        <v>3004.9638701994268</v>
      </c>
      <c r="J98" s="7">
        <f t="shared" si="30"/>
        <v>3263.3739084664667</v>
      </c>
      <c r="K98" s="7">
        <f t="shared" si="30"/>
        <v>3545.2743026225498</v>
      </c>
      <c r="L98" s="7">
        <f t="shared" si="30"/>
        <v>3837.6596063815273</v>
      </c>
      <c r="M98" s="7">
        <f t="shared" si="30"/>
        <v>4100.9445938214503</v>
      </c>
      <c r="N98" s="7">
        <f t="shared" si="30"/>
        <v>4413.0304603750974</v>
      </c>
      <c r="O98" s="7">
        <f t="shared" si="30"/>
        <v>1211.8685505243391</v>
      </c>
      <c r="P98" s="7">
        <f t="shared" si="30"/>
        <v>1408.3316352311067</v>
      </c>
      <c r="Q98" s="7">
        <f t="shared" si="30"/>
        <v>1615.5988559663231</v>
      </c>
      <c r="R98" s="7">
        <f t="shared" si="30"/>
        <v>1803.4448382441178</v>
      </c>
      <c r="S98" s="7">
        <f t="shared" si="30"/>
        <v>2007.6256223879416</v>
      </c>
      <c r="T98" s="7">
        <f t="shared" si="30"/>
        <v>2693.4383950699148</v>
      </c>
      <c r="U98" s="7">
        <f t="shared" si="30"/>
        <v>2805.7229272135592</v>
      </c>
      <c r="V98" s="7">
        <f t="shared" si="30"/>
        <v>2899.578535742758</v>
      </c>
      <c r="W98" s="7">
        <f t="shared" si="30"/>
        <v>2989.8216177017666</v>
      </c>
      <c r="X98" s="7">
        <f t="shared" si="30"/>
        <v>3076.6600845798084</v>
      </c>
      <c r="Y98" s="7">
        <f t="shared" si="30"/>
        <v>3160.2862682994651</v>
      </c>
      <c r="Z98" s="7">
        <f t="shared" si="30"/>
        <v>3240.8783557803526</v>
      </c>
      <c r="AA98" s="7">
        <f t="shared" si="30"/>
        <v>3318.6016679279192</v>
      </c>
      <c r="AB98" s="7">
        <f t="shared" si="30"/>
        <v>3393.6098023844766</v>
      </c>
      <c r="AC98" s="7">
        <f t="shared" si="30"/>
        <v>3466.0456566811599</v>
      </c>
      <c r="AD98" s="7">
        <f t="shared" si="30"/>
        <v>2781.3884863651579</v>
      </c>
      <c r="AE98" s="7">
        <f t="shared" si="30"/>
        <v>2876.5247406177227</v>
      </c>
      <c r="AF98" s="7">
        <f t="shared" si="30"/>
        <v>2968.2811338991532</v>
      </c>
      <c r="AG98" s="7">
        <f t="shared" si="30"/>
        <v>3056.782739922347</v>
      </c>
      <c r="AH98" s="7">
        <f t="shared" si="30"/>
        <v>3142.1480789186112</v>
      </c>
      <c r="AI98" s="7">
        <f t="shared" si="30"/>
        <v>3224.4895341721499</v>
      </c>
      <c r="AJ98" s="7">
        <f t="shared" si="30"/>
        <v>3303.9137370588096</v>
      </c>
      <c r="AK98" s="7">
        <f t="shared" si="30"/>
        <v>3380.521923330291</v>
      </c>
      <c r="AL98" s="7">
        <f t="shared" si="30"/>
        <v>3454.4102631157066</v>
      </c>
      <c r="AM98" s="7">
        <f t="shared" si="30"/>
        <v>3525.6701668724313</v>
      </c>
    </row>
    <row r="99" spans="1:39" x14ac:dyDescent="0.25">
      <c r="A99" s="181" t="s">
        <v>139</v>
      </c>
      <c r="B99" s="7">
        <f t="shared" si="28"/>
        <v>0</v>
      </c>
      <c r="C99" s="7">
        <f t="shared" si="30"/>
        <v>14137.739962683727</v>
      </c>
      <c r="D99" s="7">
        <f t="shared" si="30"/>
        <v>16104.705495121887</v>
      </c>
      <c r="E99" s="7">
        <f t="shared" si="30"/>
        <v>18108.986710700625</v>
      </c>
      <c r="F99" s="7">
        <f t="shared" si="30"/>
        <v>20148.480497541717</v>
      </c>
      <c r="G99" s="7">
        <f t="shared" si="30"/>
        <v>22221.238871283502</v>
      </c>
      <c r="H99" s="7">
        <f t="shared" si="30"/>
        <v>23905.308452532667</v>
      </c>
      <c r="I99" s="7">
        <f t="shared" si="30"/>
        <v>25542.11740493483</v>
      </c>
      <c r="J99" s="7">
        <f t="shared" si="30"/>
        <v>27127.218141308589</v>
      </c>
      <c r="K99" s="7">
        <f t="shared" si="30"/>
        <v>28792.147556461576</v>
      </c>
      <c r="L99" s="7">
        <f t="shared" si="30"/>
        <v>30417.93005801017</v>
      </c>
      <c r="M99" s="7">
        <f t="shared" si="30"/>
        <v>32013.578333835514</v>
      </c>
      <c r="N99" s="7">
        <f t="shared" si="30"/>
        <v>33549.615244044639</v>
      </c>
      <c r="O99" s="7">
        <f t="shared" si="30"/>
        <v>34544.670096803115</v>
      </c>
      <c r="P99" s="7">
        <f t="shared" si="30"/>
        <v>40325.378157216612</v>
      </c>
      <c r="Q99" s="7">
        <f t="shared" si="30"/>
        <v>45911.378391444676</v>
      </c>
      <c r="R99" s="7">
        <f t="shared" si="30"/>
        <v>51298.579282436272</v>
      </c>
      <c r="S99" s="7">
        <f t="shared" si="30"/>
        <v>56465.058787794362</v>
      </c>
      <c r="T99" s="7">
        <f t="shared" si="30"/>
        <v>53471.774311800946</v>
      </c>
      <c r="U99" s="7">
        <f t="shared" si="30"/>
        <v>55952.878929002945</v>
      </c>
      <c r="V99" s="7">
        <f t="shared" si="30"/>
        <v>58735.342428225667</v>
      </c>
      <c r="W99" s="7">
        <f t="shared" si="30"/>
        <v>61489.280662871817</v>
      </c>
      <c r="X99" s="7">
        <f t="shared" si="30"/>
        <v>64214.253457988343</v>
      </c>
      <c r="Y99" s="7">
        <f t="shared" si="30"/>
        <v>66909.806065821947</v>
      </c>
      <c r="Z99" s="7">
        <f t="shared" si="30"/>
        <v>69575.469134647545</v>
      </c>
      <c r="AA99" s="7">
        <f t="shared" si="30"/>
        <v>72210.758633182486</v>
      </c>
      <c r="AB99" s="7">
        <f t="shared" si="30"/>
        <v>74815.175734150209</v>
      </c>
      <c r="AC99" s="7">
        <f t="shared" si="30"/>
        <v>77388.206659973919</v>
      </c>
      <c r="AD99" s="7">
        <f t="shared" si="30"/>
        <v>39167.652500210941</v>
      </c>
      <c r="AE99" s="7">
        <f t="shared" si="30"/>
        <v>40596.029428306741</v>
      </c>
      <c r="AF99" s="7">
        <f t="shared" si="30"/>
        <v>41977.05863087051</v>
      </c>
      <c r="AG99" s="7">
        <f t="shared" si="30"/>
        <v>43311.616870639045</v>
      </c>
      <c r="AH99" s="7">
        <f t="shared" si="30"/>
        <v>44600.523918210201</v>
      </c>
      <c r="AI99" s="7">
        <f t="shared" si="30"/>
        <v>45844.54601176428</v>
      </c>
      <c r="AJ99" s="7">
        <f t="shared" si="30"/>
        <v>47044.3990522514</v>
      </c>
      <c r="AK99" s="7">
        <f t="shared" si="30"/>
        <v>48200.75155700653</v>
      </c>
      <c r="AL99" s="7">
        <f t="shared" si="30"/>
        <v>49314.227392496367</v>
      </c>
      <c r="AM99" s="7">
        <f t="shared" si="30"/>
        <v>50385.408304892007</v>
      </c>
    </row>
    <row r="100" spans="1:39" x14ac:dyDescent="0.25">
      <c r="A100" s="181" t="s">
        <v>59</v>
      </c>
      <c r="B100" s="7">
        <f t="shared" si="28"/>
        <v>0</v>
      </c>
      <c r="C100" s="7">
        <f t="shared" si="30"/>
        <v>2398.5383314604655</v>
      </c>
      <c r="D100" s="7">
        <f t="shared" si="30"/>
        <v>2726.2117340900691</v>
      </c>
      <c r="E100" s="7">
        <f t="shared" si="30"/>
        <v>3059.1381245724956</v>
      </c>
      <c r="F100" s="7">
        <f t="shared" si="30"/>
        <v>3397.0214445156862</v>
      </c>
      <c r="G100" s="7">
        <f t="shared" si="30"/>
        <v>3739.5874730739183</v>
      </c>
      <c r="H100" s="7">
        <f t="shared" si="30"/>
        <v>4121.1297357079993</v>
      </c>
      <c r="I100" s="7">
        <f t="shared" si="30"/>
        <v>4514.2315404262408</v>
      </c>
      <c r="J100" s="7">
        <f t="shared" si="30"/>
        <v>4919.1345426946336</v>
      </c>
      <c r="K100" s="7">
        <f t="shared" si="30"/>
        <v>5361.4248659799123</v>
      </c>
      <c r="L100" s="7">
        <f t="shared" si="30"/>
        <v>5821.5854822016909</v>
      </c>
      <c r="M100" s="7">
        <f t="shared" si="30"/>
        <v>6303.0754329588572</v>
      </c>
      <c r="N100" s="7">
        <f t="shared" si="30"/>
        <v>6801.9635557218744</v>
      </c>
      <c r="O100" s="7">
        <f t="shared" si="30"/>
        <v>5046.6990989450087</v>
      </c>
      <c r="P100" s="7">
        <f t="shared" si="30"/>
        <v>6064.5615519114936</v>
      </c>
      <c r="Q100" s="7">
        <f t="shared" si="30"/>
        <v>7116.8402296566701</v>
      </c>
      <c r="R100" s="7">
        <f t="shared" si="30"/>
        <v>8207.244818853691</v>
      </c>
      <c r="S100" s="7">
        <f t="shared" si="30"/>
        <v>9337.0190540032727</v>
      </c>
      <c r="T100" s="7">
        <f t="shared" si="30"/>
        <v>6562.0207588785224</v>
      </c>
      <c r="U100" s="7">
        <f t="shared" si="30"/>
        <v>6928.4707977137668</v>
      </c>
      <c r="V100" s="7">
        <f t="shared" si="30"/>
        <v>7257.3127968611652</v>
      </c>
      <c r="W100" s="7">
        <f t="shared" si="30"/>
        <v>7584.4042920475076</v>
      </c>
      <c r="X100" s="7">
        <f t="shared" si="30"/>
        <v>7910.0347541807359</v>
      </c>
      <c r="Y100" s="7">
        <f t="shared" si="30"/>
        <v>8234.4762741003215</v>
      </c>
      <c r="Z100" s="7">
        <f t="shared" si="30"/>
        <v>8557.9852873969812</v>
      </c>
      <c r="AA100" s="7">
        <f t="shared" si="30"/>
        <v>8880.8041165126233</v>
      </c>
      <c r="AB100" s="7">
        <f t="shared" si="30"/>
        <v>9203.1623530087836</v>
      </c>
      <c r="AC100" s="7">
        <f t="shared" si="30"/>
        <v>9525.278099706351</v>
      </c>
      <c r="AD100" s="7">
        <f t="shared" si="30"/>
        <v>3307.696354173474</v>
      </c>
      <c r="AE100" s="7">
        <f t="shared" si="30"/>
        <v>3341.3202269598405</v>
      </c>
      <c r="AF100" s="7">
        <f t="shared" si="30"/>
        <v>3364.8780225883843</v>
      </c>
      <c r="AG100" s="7">
        <f t="shared" si="30"/>
        <v>3378.6833182473288</v>
      </c>
      <c r="AH100" s="7">
        <f t="shared" si="30"/>
        <v>3383.0325166591665</v>
      </c>
      <c r="AI100" s="7">
        <f t="shared" si="30"/>
        <v>3378.2059267286013</v>
      </c>
      <c r="AJ100" s="7">
        <f t="shared" si="30"/>
        <v>3364.4687622805359</v>
      </c>
      <c r="AK100" s="7">
        <f t="shared" si="30"/>
        <v>3342.0720660139323</v>
      </c>
      <c r="AL100" s="7">
        <f t="shared" si="30"/>
        <v>3311.2535650962968</v>
      </c>
      <c r="AM100" s="7">
        <f t="shared" si="30"/>
        <v>3272.2384641983758</v>
      </c>
    </row>
    <row r="101" spans="1:39" x14ac:dyDescent="0.25">
      <c r="A101" s="181" t="s">
        <v>60</v>
      </c>
      <c r="B101" s="7">
        <f t="shared" si="28"/>
        <v>0</v>
      </c>
      <c r="C101" s="7">
        <f t="shared" si="30"/>
        <v>385.70093647469275</v>
      </c>
      <c r="D101" s="7">
        <f t="shared" si="30"/>
        <v>425.06712938012566</v>
      </c>
      <c r="E101" s="7">
        <f t="shared" si="30"/>
        <v>462.89701229287527</v>
      </c>
      <c r="F101" s="7">
        <f t="shared" si="30"/>
        <v>499.27717164315743</v>
      </c>
      <c r="G101" s="7">
        <f t="shared" si="30"/>
        <v>534.28780716439383</v>
      </c>
      <c r="H101" s="7">
        <f t="shared" si="30"/>
        <v>572.80519934427014</v>
      </c>
      <c r="I101" s="7">
        <f t="shared" si="30"/>
        <v>610.8393356240241</v>
      </c>
      <c r="J101" s="7">
        <f t="shared" si="30"/>
        <v>648.45759397793415</v>
      </c>
      <c r="K101" s="7">
        <f t="shared" si="30"/>
        <v>688.97754105230149</v>
      </c>
      <c r="L101" s="7">
        <f t="shared" si="30"/>
        <v>729.73716445899606</v>
      </c>
      <c r="M101" s="7">
        <f t="shared" si="30"/>
        <v>771.14056992628628</v>
      </c>
      <c r="N101" s="7">
        <f t="shared" si="30"/>
        <v>812.67100097620448</v>
      </c>
      <c r="O101" s="7">
        <f t="shared" si="30"/>
        <v>-403.95272416475621</v>
      </c>
      <c r="P101" s="7">
        <f t="shared" si="30"/>
        <v>-514.26765337431232</v>
      </c>
      <c r="Q101" s="7">
        <f t="shared" si="30"/>
        <v>-635.82689949548615</v>
      </c>
      <c r="R101" s="7">
        <f t="shared" si="30"/>
        <v>-768.88836120283656</v>
      </c>
      <c r="S101" s="7">
        <f t="shared" si="30"/>
        <v>-913.5380445915639</v>
      </c>
      <c r="T101" s="7">
        <f t="shared" si="30"/>
        <v>-279.68137284557781</v>
      </c>
      <c r="U101" s="7">
        <f t="shared" si="30"/>
        <v>-335.968602906336</v>
      </c>
      <c r="V101" s="7">
        <f t="shared" si="30"/>
        <v>-393.84470239639614</v>
      </c>
      <c r="W101" s="7">
        <f t="shared" si="30"/>
        <v>-454.73304919999578</v>
      </c>
      <c r="X101" s="7">
        <f t="shared" si="30"/>
        <v>-518.55094851629485</v>
      </c>
      <c r="Y101" s="7">
        <f t="shared" si="30"/>
        <v>-585.22397332332946</v>
      </c>
      <c r="Z101" s="7">
        <f t="shared" si="30"/>
        <v>-654.68526287974817</v>
      </c>
      <c r="AA101" s="7">
        <f t="shared" si="30"/>
        <v>-726.8748993838517</v>
      </c>
      <c r="AB101" s="7">
        <f t="shared" si="30"/>
        <v>-801.73935316043548</v>
      </c>
      <c r="AC101" s="7">
        <f t="shared" si="30"/>
        <v>-879.23098809407975</v>
      </c>
      <c r="AD101" s="7">
        <f t="shared" si="30"/>
        <v>3639.6880888664596</v>
      </c>
      <c r="AE101" s="7">
        <f t="shared" si="30"/>
        <v>3902.9620474261928</v>
      </c>
      <c r="AF101" s="7">
        <f t="shared" si="30"/>
        <v>4172.3666491563326</v>
      </c>
      <c r="AG101" s="7">
        <f t="shared" si="30"/>
        <v>4447.777868193778</v>
      </c>
      <c r="AH101" s="7">
        <f t="shared" si="30"/>
        <v>4729.0794757442109</v>
      </c>
      <c r="AI101" s="7">
        <f t="shared" si="30"/>
        <v>5016.1625636157669</v>
      </c>
      <c r="AJ101" s="7">
        <f t="shared" si="30"/>
        <v>5308.9251041246134</v>
      </c>
      <c r="AK101" s="7">
        <f t="shared" si="30"/>
        <v>5607.2715432139776</v>
      </c>
      <c r="AL101" s="7">
        <f t="shared" si="30"/>
        <v>5911.1124239387473</v>
      </c>
      <c r="AM101" s="7">
        <f t="shared" si="30"/>
        <v>6220.3640377445481</v>
      </c>
    </row>
    <row r="102" spans="1:39" x14ac:dyDescent="0.25">
      <c r="A102" s="181" t="s">
        <v>140</v>
      </c>
      <c r="B102" s="7">
        <f t="shared" si="28"/>
        <v>0</v>
      </c>
      <c r="C102" s="7">
        <f t="shared" si="30"/>
        <v>454.82642403043349</v>
      </c>
      <c r="D102" s="7">
        <f t="shared" si="30"/>
        <v>519.14690157780615</v>
      </c>
      <c r="E102" s="7">
        <f t="shared" si="30"/>
        <v>584.85387911971236</v>
      </c>
      <c r="F102" s="7">
        <f t="shared" si="30"/>
        <v>651.86921351733554</v>
      </c>
      <c r="G102" s="7">
        <f t="shared" si="30"/>
        <v>720.12052554351271</v>
      </c>
      <c r="H102" s="7">
        <f t="shared" si="30"/>
        <v>796.21544004124212</v>
      </c>
      <c r="I102" s="7">
        <f t="shared" si="30"/>
        <v>874.88636328024802</v>
      </c>
      <c r="J102" s="7">
        <f t="shared" si="30"/>
        <v>956.1744436852681</v>
      </c>
      <c r="K102" s="7">
        <f t="shared" si="30"/>
        <v>1045.0621406250114</v>
      </c>
      <c r="L102" s="7">
        <f t="shared" si="30"/>
        <v>1137.770388462209</v>
      </c>
      <c r="M102" s="7">
        <f t="shared" si="30"/>
        <v>1234.9800566603783</v>
      </c>
      <c r="N102" s="7">
        <f t="shared" si="30"/>
        <v>1335.9267714811547</v>
      </c>
      <c r="O102" s="7">
        <f t="shared" si="30"/>
        <v>279.81832954624485</v>
      </c>
      <c r="P102" s="7">
        <f t="shared" si="30"/>
        <v>328.53369698197469</v>
      </c>
      <c r="Q102" s="7">
        <f t="shared" si="30"/>
        <v>376.88471359472408</v>
      </c>
      <c r="R102" s="7">
        <f t="shared" si="30"/>
        <v>425.08751551733133</v>
      </c>
      <c r="S102" s="7">
        <f t="shared" si="30"/>
        <v>473.21468880674792</v>
      </c>
      <c r="T102" s="7">
        <f t="shared" si="30"/>
        <v>-296.91872580274429</v>
      </c>
      <c r="U102" s="7">
        <f t="shared" si="30"/>
        <v>-346.12830769843725</v>
      </c>
      <c r="V102" s="7">
        <f t="shared" si="30"/>
        <v>-396.19695163439621</v>
      </c>
      <c r="W102" s="7">
        <f t="shared" si="30"/>
        <v>-448.66296905444966</v>
      </c>
      <c r="X102" s="7">
        <f t="shared" si="30"/>
        <v>-503.46321358399388</v>
      </c>
      <c r="Y102" s="7">
        <f t="shared" si="30"/>
        <v>-560.54097997255553</v>
      </c>
      <c r="Z102" s="7">
        <f t="shared" si="30"/>
        <v>-619.84546034732364</v>
      </c>
      <c r="AA102" s="7">
        <f t="shared" si="30"/>
        <v>-681.33126115250877</v>
      </c>
      <c r="AB102" s="7">
        <f t="shared" si="30"/>
        <v>-744.95797330187463</v>
      </c>
      <c r="AC102" s="7">
        <f t="shared" si="30"/>
        <v>-810.68978911800207</v>
      </c>
      <c r="AD102" s="7">
        <f t="shared" si="30"/>
        <v>93.542675569195595</v>
      </c>
      <c r="AE102" s="7">
        <f t="shared" si="30"/>
        <v>88.344074118545052</v>
      </c>
      <c r="AF102" s="7">
        <f t="shared" si="30"/>
        <v>82.393164074690915</v>
      </c>
      <c r="AG102" s="7">
        <f t="shared" si="30"/>
        <v>75.711561617458258</v>
      </c>
      <c r="AH102" s="7">
        <f t="shared" si="30"/>
        <v>68.319671727202092</v>
      </c>
      <c r="AI102" s="7">
        <f t="shared" si="30"/>
        <v>60.236764011348377</v>
      </c>
      <c r="AJ102" s="7">
        <f t="shared" si="30"/>
        <v>51.481042776557487</v>
      </c>
      <c r="AK102" s="7">
        <f t="shared" si="30"/>
        <v>42.069711846906834</v>
      </c>
      <c r="AL102" s="7">
        <f t="shared" si="30"/>
        <v>32.019034579305242</v>
      </c>
      <c r="AM102" s="7">
        <f t="shared" si="30"/>
        <v>21.344389483540134</v>
      </c>
    </row>
    <row r="103" spans="1:39" x14ac:dyDescent="0.25">
      <c r="A103" s="181" t="s">
        <v>141</v>
      </c>
      <c r="B103" s="7">
        <f t="shared" si="28"/>
        <v>0</v>
      </c>
      <c r="C103" s="7">
        <f t="shared" si="30"/>
        <v>1457.7242218977919</v>
      </c>
      <c r="D103" s="7">
        <f t="shared" si="30"/>
        <v>1618.4242503531782</v>
      </c>
      <c r="E103" s="7">
        <f t="shared" si="30"/>
        <v>1775.4475415094764</v>
      </c>
      <c r="F103" s="7">
        <f t="shared" si="30"/>
        <v>1929.0013162785629</v>
      </c>
      <c r="G103" s="7">
        <f t="shared" si="30"/>
        <v>2079.2775107622997</v>
      </c>
      <c r="H103" s="7">
        <f t="shared" si="30"/>
        <v>2245.2765614173959</v>
      </c>
      <c r="I103" s="7">
        <f t="shared" si="30"/>
        <v>2411.5439952018078</v>
      </c>
      <c r="J103" s="7">
        <f t="shared" si="30"/>
        <v>2578.3089545161615</v>
      </c>
      <c r="K103" s="7">
        <f t="shared" si="30"/>
        <v>2758.8226173394287</v>
      </c>
      <c r="L103" s="7">
        <f t="shared" si="30"/>
        <v>2942.5979843821028</v>
      </c>
      <c r="M103" s="7">
        <f t="shared" si="30"/>
        <v>3131.2984071489614</v>
      </c>
      <c r="N103" s="7">
        <f t="shared" si="30"/>
        <v>3322.8676323520299</v>
      </c>
      <c r="O103" s="7">
        <f t="shared" si="30"/>
        <v>1362.292860527353</v>
      </c>
      <c r="P103" s="7">
        <f t="shared" si="30"/>
        <v>1599.4631608549937</v>
      </c>
      <c r="Q103" s="7">
        <f t="shared" si="30"/>
        <v>1834.8596226864979</v>
      </c>
      <c r="R103" s="7">
        <f t="shared" si="30"/>
        <v>2069.5345027169337</v>
      </c>
      <c r="S103" s="7">
        <f t="shared" si="30"/>
        <v>2303.841185470179</v>
      </c>
      <c r="T103" s="7">
        <f t="shared" si="30"/>
        <v>3123.377606895554</v>
      </c>
      <c r="U103" s="7">
        <f t="shared" si="30"/>
        <v>3271.7113473671461</v>
      </c>
      <c r="V103" s="7">
        <f t="shared" si="30"/>
        <v>3400.0970093697138</v>
      </c>
      <c r="W103" s="7">
        <f t="shared" si="30"/>
        <v>3525.6692926524861</v>
      </c>
      <c r="X103" s="7">
        <f t="shared" si="30"/>
        <v>3648.6269410366767</v>
      </c>
      <c r="Y103" s="7">
        <f t="shared" si="30"/>
        <v>3769.1546469544837</v>
      </c>
      <c r="Z103" s="7">
        <f t="shared" si="30"/>
        <v>3887.4243695853411</v>
      </c>
      <c r="AA103" s="7">
        <f t="shared" si="30"/>
        <v>4003.5965108890864</v>
      </c>
      <c r="AB103" s="7">
        <f t="shared" si="30"/>
        <v>4117.8209672332559</v>
      </c>
      <c r="AC103" s="7">
        <f t="shared" si="30"/>
        <v>4230.2380718434415</v>
      </c>
      <c r="AD103" s="7">
        <f t="shared" si="30"/>
        <v>137761.26257104694</v>
      </c>
      <c r="AE103" s="7">
        <f t="shared" si="30"/>
        <v>145643.24270669508</v>
      </c>
      <c r="AF103" s="7">
        <f t="shared" si="30"/>
        <v>153598.87464725267</v>
      </c>
      <c r="AG103" s="7">
        <f t="shared" si="30"/>
        <v>161627.78191228092</v>
      </c>
      <c r="AH103" s="7">
        <f t="shared" si="30"/>
        <v>169729.63740698903</v>
      </c>
      <c r="AI103" s="7">
        <f t="shared" si="30"/>
        <v>177904.16071980633</v>
      </c>
      <c r="AJ103" s="7">
        <f t="shared" ref="AJ103:AM103" si="31">AJ$91*AJ81/AJ$86*exchangeRate</f>
        <v>186151.11563216578</v>
      </c>
      <c r="AK103" s="7">
        <f t="shared" si="31"/>
        <v>194470.30782218961</v>
      </c>
      <c r="AL103" s="7">
        <f t="shared" si="31"/>
        <v>202861.5827457777</v>
      </c>
      <c r="AM103" s="7">
        <f t="shared" si="31"/>
        <v>211324.82368020044</v>
      </c>
    </row>
    <row r="104" spans="1:39" x14ac:dyDescent="0.25">
      <c r="A104" s="181" t="s">
        <v>142</v>
      </c>
      <c r="B104" s="7">
        <f t="shared" si="28"/>
        <v>0</v>
      </c>
      <c r="C104" s="7">
        <f t="shared" ref="C104:AM107" si="32">C$91*C82/C$86*exchangeRate</f>
        <v>1682.4282963738574</v>
      </c>
      <c r="D104" s="7">
        <f t="shared" si="32"/>
        <v>1859.2505213466097</v>
      </c>
      <c r="E104" s="7">
        <f t="shared" si="32"/>
        <v>2030.2838275929919</v>
      </c>
      <c r="F104" s="7">
        <f t="shared" si="32"/>
        <v>2195.8544785687604</v>
      </c>
      <c r="G104" s="7">
        <f t="shared" si="32"/>
        <v>2356.2646722293189</v>
      </c>
      <c r="H104" s="7">
        <f t="shared" si="32"/>
        <v>2533.0293848266929</v>
      </c>
      <c r="I104" s="7">
        <f t="shared" si="32"/>
        <v>2708.5836884438741</v>
      </c>
      <c r="J104" s="7">
        <f t="shared" si="32"/>
        <v>2883.2105570694739</v>
      </c>
      <c r="K104" s="7">
        <f t="shared" si="32"/>
        <v>3071.6865972294254</v>
      </c>
      <c r="L104" s="7">
        <f t="shared" si="32"/>
        <v>3262.2175155056643</v>
      </c>
      <c r="M104" s="7">
        <f t="shared" si="32"/>
        <v>3456.6243224271411</v>
      </c>
      <c r="N104" s="7">
        <f t="shared" si="32"/>
        <v>3652.6087007300762</v>
      </c>
      <c r="O104" s="7">
        <f t="shared" si="32"/>
        <v>-1824.0702417981179</v>
      </c>
      <c r="P104" s="7">
        <f t="shared" si="32"/>
        <v>-2260.4191018045935</v>
      </c>
      <c r="Q104" s="7">
        <f t="shared" si="32"/>
        <v>-2729.3564695801015</v>
      </c>
      <c r="R104" s="7">
        <f t="shared" si="32"/>
        <v>-3232.1305203343313</v>
      </c>
      <c r="S104" s="7">
        <f t="shared" si="32"/>
        <v>-3769.1586368825101</v>
      </c>
      <c r="T104" s="7">
        <f t="shared" si="32"/>
        <v>-7592.3417363295348</v>
      </c>
      <c r="U104" s="7">
        <f t="shared" si="32"/>
        <v>-8254.8208488876608</v>
      </c>
      <c r="V104" s="7">
        <f t="shared" si="32"/>
        <v>-8892.5043523678396</v>
      </c>
      <c r="W104" s="7">
        <f t="shared" si="32"/>
        <v>-9546.264628464538</v>
      </c>
      <c r="X104" s="7">
        <f t="shared" si="32"/>
        <v>-10215.879303905927</v>
      </c>
      <c r="Y104" s="7">
        <f t="shared" si="32"/>
        <v>-10901.158724878867</v>
      </c>
      <c r="Z104" s="7">
        <f t="shared" si="32"/>
        <v>-11601.943407793933</v>
      </c>
      <c r="AA104" s="7">
        <f t="shared" si="32"/>
        <v>-12318.10178264499</v>
      </c>
      <c r="AB104" s="7">
        <f t="shared" si="32"/>
        <v>-13049.528193255943</v>
      </c>
      <c r="AC104" s="7">
        <f t="shared" si="32"/>
        <v>-13796.14112372067</v>
      </c>
      <c r="AD104" s="7">
        <f t="shared" si="32"/>
        <v>-3457.5873891384895</v>
      </c>
      <c r="AE104" s="7">
        <f t="shared" si="32"/>
        <v>-3716.8475340512346</v>
      </c>
      <c r="AF104" s="7">
        <f t="shared" si="32"/>
        <v>-3982.6280344674233</v>
      </c>
      <c r="AG104" s="7">
        <f t="shared" si="32"/>
        <v>-4254.7920843084512</v>
      </c>
      <c r="AH104" s="7">
        <f t="shared" si="32"/>
        <v>-4533.2113649322482</v>
      </c>
      <c r="AI104" s="7">
        <f t="shared" si="32"/>
        <v>-4817.76552509259</v>
      </c>
      <c r="AJ104" s="7">
        <f t="shared" si="32"/>
        <v>-5108.3417005707588</v>
      </c>
      <c r="AK104" s="7">
        <f t="shared" si="32"/>
        <v>-5404.8340700337794</v>
      </c>
      <c r="AL104" s="7">
        <f t="shared" si="32"/>
        <v>-5707.1434440124749</v>
      </c>
      <c r="AM104" s="7">
        <f t="shared" si="32"/>
        <v>-6015.1768841946077</v>
      </c>
    </row>
    <row r="105" spans="1:39" x14ac:dyDescent="0.25">
      <c r="A105" s="181" t="s">
        <v>143</v>
      </c>
      <c r="B105" s="7">
        <f t="shared" si="28"/>
        <v>0</v>
      </c>
      <c r="C105" s="7">
        <f t="shared" si="32"/>
        <v>11240.209557777063</v>
      </c>
      <c r="D105" s="7">
        <f t="shared" si="32"/>
        <v>12611.775614019909</v>
      </c>
      <c r="E105" s="7">
        <f t="shared" si="32"/>
        <v>13978.655331493979</v>
      </c>
      <c r="F105" s="7">
        <f t="shared" si="32"/>
        <v>15341.11283224931</v>
      </c>
      <c r="G105" s="7">
        <f t="shared" si="32"/>
        <v>16699.3927564443</v>
      </c>
      <c r="H105" s="7">
        <f t="shared" si="32"/>
        <v>18206.347850993927</v>
      </c>
      <c r="I105" s="7">
        <f t="shared" si="32"/>
        <v>19738.649818489601</v>
      </c>
      <c r="J105" s="7">
        <f t="shared" si="32"/>
        <v>21297.782095940558</v>
      </c>
      <c r="K105" s="7">
        <f t="shared" si="32"/>
        <v>22993.841423574399</v>
      </c>
      <c r="L105" s="7">
        <f t="shared" si="32"/>
        <v>24741.229386910418</v>
      </c>
      <c r="M105" s="7">
        <f t="shared" si="32"/>
        <v>26554.283726336635</v>
      </c>
      <c r="N105" s="7">
        <f t="shared" si="32"/>
        <v>28416.002170030762</v>
      </c>
      <c r="O105" s="7">
        <f t="shared" si="32"/>
        <v>26769.43102613376</v>
      </c>
      <c r="P105" s="7">
        <f t="shared" si="32"/>
        <v>32053.522403291128</v>
      </c>
      <c r="Q105" s="7">
        <f t="shared" si="32"/>
        <v>37486.319164039356</v>
      </c>
      <c r="R105" s="7">
        <f t="shared" si="32"/>
        <v>43087.654410536314</v>
      </c>
      <c r="S105" s="7">
        <f t="shared" si="32"/>
        <v>48864.179351140934</v>
      </c>
      <c r="T105" s="7">
        <f t="shared" si="32"/>
        <v>12205.379213748536</v>
      </c>
      <c r="U105" s="7">
        <f t="shared" si="32"/>
        <v>12131.228482943117</v>
      </c>
      <c r="V105" s="7">
        <f t="shared" si="32"/>
        <v>11927.813788971478</v>
      </c>
      <c r="W105" s="7">
        <f t="shared" si="32"/>
        <v>11663.779890093565</v>
      </c>
      <c r="X105" s="7">
        <f t="shared" si="32"/>
        <v>11341.431197021247</v>
      </c>
      <c r="Y105" s="7">
        <f t="shared" si="32"/>
        <v>10962.872387174399</v>
      </c>
      <c r="Z105" s="7">
        <f t="shared" si="32"/>
        <v>10530.026014955547</v>
      </c>
      <c r="AA105" s="7">
        <f t="shared" si="32"/>
        <v>10044.648185044545</v>
      </c>
      <c r="AB105" s="7">
        <f t="shared" si="32"/>
        <v>9508.3425283577762</v>
      </c>
      <c r="AC105" s="7">
        <f t="shared" si="32"/>
        <v>8922.5726868140682</v>
      </c>
      <c r="AD105" s="7">
        <f t="shared" si="32"/>
        <v>16429.095113617925</v>
      </c>
      <c r="AE105" s="7">
        <f t="shared" si="32"/>
        <v>16725.067496752523</v>
      </c>
      <c r="AF105" s="7">
        <f t="shared" si="32"/>
        <v>16980.849492048445</v>
      </c>
      <c r="AG105" s="7">
        <f t="shared" si="32"/>
        <v>17197.731266404542</v>
      </c>
      <c r="AH105" s="7">
        <f t="shared" si="32"/>
        <v>17376.93289728442</v>
      </c>
      <c r="AI105" s="7">
        <f t="shared" si="32"/>
        <v>17519.60879092733</v>
      </c>
      <c r="AJ105" s="7">
        <f t="shared" si="32"/>
        <v>17626.851765817526</v>
      </c>
      <c r="AK105" s="7">
        <f t="shared" si="32"/>
        <v>17699.69683053741</v>
      </c>
      <c r="AL105" s="7">
        <f t="shared" si="32"/>
        <v>17739.124682263195</v>
      </c>
      <c r="AM105" s="7">
        <f t="shared" si="32"/>
        <v>17746.064949605781</v>
      </c>
    </row>
    <row r="106" spans="1:39" x14ac:dyDescent="0.25">
      <c r="A106" s="181" t="s">
        <v>65</v>
      </c>
      <c r="B106" s="7">
        <f t="shared" si="28"/>
        <v>0</v>
      </c>
      <c r="C106" s="7">
        <f t="shared" si="32"/>
        <v>2042.2599100392229</v>
      </c>
      <c r="D106" s="7">
        <f t="shared" si="32"/>
        <v>2303.4649397782905</v>
      </c>
      <c r="E106" s="7">
        <f t="shared" si="32"/>
        <v>2565.9629762242871</v>
      </c>
      <c r="F106" s="7">
        <f t="shared" si="32"/>
        <v>2829.6811455200113</v>
      </c>
      <c r="G106" s="7">
        <f t="shared" si="32"/>
        <v>3094.5519490527449</v>
      </c>
      <c r="H106" s="7">
        <f t="shared" si="32"/>
        <v>3388.922488348855</v>
      </c>
      <c r="I106" s="7">
        <f t="shared" si="32"/>
        <v>3690.0077869036795</v>
      </c>
      <c r="J106" s="7">
        <f t="shared" si="32"/>
        <v>3998.0516888679363</v>
      </c>
      <c r="K106" s="7">
        <f t="shared" si="32"/>
        <v>4333.7756157311669</v>
      </c>
      <c r="L106" s="7">
        <f t="shared" si="32"/>
        <v>4681.1978703494888</v>
      </c>
      <c r="M106" s="7">
        <f t="shared" si="32"/>
        <v>5043.0605277115146</v>
      </c>
      <c r="N106" s="7">
        <f t="shared" si="32"/>
        <v>5416.1704693952724</v>
      </c>
      <c r="O106" s="7">
        <f t="shared" si="32"/>
        <v>-7672.3903719083137</v>
      </c>
      <c r="P106" s="7">
        <f t="shared" si="32"/>
        <v>-9463.5772644188201</v>
      </c>
      <c r="Q106" s="7">
        <f t="shared" si="32"/>
        <v>-11378.833450889009</v>
      </c>
      <c r="R106" s="7">
        <f t="shared" si="32"/>
        <v>-13423.468790973851</v>
      </c>
      <c r="S106" s="7">
        <f t="shared" si="32"/>
        <v>-15599.259626938914</v>
      </c>
      <c r="T106" s="7">
        <f t="shared" si="32"/>
        <v>500.61149464502518</v>
      </c>
      <c r="U106" s="7">
        <f t="shared" si="32"/>
        <v>537.10613271625562</v>
      </c>
      <c r="V106" s="7">
        <f t="shared" si="32"/>
        <v>571.40179922353605</v>
      </c>
      <c r="W106" s="7">
        <f t="shared" si="32"/>
        <v>606.21201096740356</v>
      </c>
      <c r="X106" s="7">
        <f t="shared" si="32"/>
        <v>641.53889926988836</v>
      </c>
      <c r="Y106" s="7">
        <f t="shared" si="32"/>
        <v>677.38516089664427</v>
      </c>
      <c r="Z106" s="7">
        <f t="shared" si="32"/>
        <v>713.75402692719297</v>
      </c>
      <c r="AA106" s="7">
        <f t="shared" si="32"/>
        <v>750.64923572989642</v>
      </c>
      <c r="AB106" s="7">
        <f t="shared" si="32"/>
        <v>788.07500956126569</v>
      </c>
      <c r="AC106" s="7">
        <f t="shared" si="32"/>
        <v>826.03603437769107</v>
      </c>
      <c r="AD106" s="7">
        <f t="shared" si="32"/>
        <v>454.42539606501344</v>
      </c>
      <c r="AE106" s="7">
        <f t="shared" si="32"/>
        <v>477.1638253294808</v>
      </c>
      <c r="AF106" s="7">
        <f t="shared" si="32"/>
        <v>499.89719188605903</v>
      </c>
      <c r="AG106" s="7">
        <f t="shared" si="32"/>
        <v>522.63101489667031</v>
      </c>
      <c r="AH106" s="7">
        <f t="shared" si="32"/>
        <v>545.37059165577716</v>
      </c>
      <c r="AI106" s="7">
        <f t="shared" si="32"/>
        <v>568.12101268284778</v>
      </c>
      <c r="AJ106" s="7">
        <f t="shared" si="32"/>
        <v>590.88717569148446</v>
      </c>
      <c r="AK106" s="7">
        <f t="shared" si="32"/>
        <v>613.67379853335115</v>
      </c>
      <c r="AL106" s="7">
        <f t="shared" si="32"/>
        <v>636.4854312054166</v>
      </c>
      <c r="AM106" s="7">
        <f t="shared" si="32"/>
        <v>659.32646700044052</v>
      </c>
    </row>
    <row r="107" spans="1:39" x14ac:dyDescent="0.25">
      <c r="A107" s="181" t="s">
        <v>144</v>
      </c>
      <c r="B107" s="7">
        <f t="shared" si="28"/>
        <v>0</v>
      </c>
      <c r="C107" s="7">
        <f t="shared" si="32"/>
        <v>-7351.8509994131036</v>
      </c>
      <c r="D107" s="7">
        <f t="shared" si="32"/>
        <v>-8558.1067862116324</v>
      </c>
      <c r="E107" s="7">
        <f t="shared" si="32"/>
        <v>-9816.5370664839684</v>
      </c>
      <c r="F107" s="7">
        <f t="shared" si="32"/>
        <v>-11124.201285810834</v>
      </c>
      <c r="G107" s="7">
        <f t="shared" si="32"/>
        <v>-12478.375787841611</v>
      </c>
      <c r="H107" s="7">
        <f t="shared" si="32"/>
        <v>-13993.846135903907</v>
      </c>
      <c r="I107" s="7">
        <f t="shared" si="32"/>
        <v>-15580.231812665672</v>
      </c>
      <c r="J107" s="7">
        <f t="shared" si="32"/>
        <v>-17237.841465375557</v>
      </c>
      <c r="K107" s="7">
        <f t="shared" si="32"/>
        <v>-19057.172683600009</v>
      </c>
      <c r="L107" s="7">
        <f t="shared" si="32"/>
        <v>-20971.184613753951</v>
      </c>
      <c r="M107" s="7">
        <f t="shared" si="32"/>
        <v>-22992.78453607783</v>
      </c>
      <c r="N107" s="7">
        <f t="shared" si="32"/>
        <v>-25108.17453524379</v>
      </c>
      <c r="O107" s="7">
        <f t="shared" si="32"/>
        <v>-35.422349201464257</v>
      </c>
      <c r="P107" s="7">
        <f t="shared" si="32"/>
        <v>-45.781205952902397</v>
      </c>
      <c r="Q107" s="7">
        <f t="shared" si="32"/>
        <v>-57.327816915801321</v>
      </c>
      <c r="R107" s="7">
        <f t="shared" si="32"/>
        <v>-70.083869403947091</v>
      </c>
      <c r="S107" s="7">
        <f t="shared" si="32"/>
        <v>-84.056583322809473</v>
      </c>
      <c r="T107" s="7">
        <f t="shared" si="32"/>
        <v>-159.35226064301261</v>
      </c>
      <c r="U107" s="7">
        <f t="shared" si="32"/>
        <v>-176.7939868406965</v>
      </c>
      <c r="V107" s="7">
        <f t="shared" si="32"/>
        <v>-193.99290040738782</v>
      </c>
      <c r="W107" s="7">
        <f t="shared" si="32"/>
        <v>-211.79772830730326</v>
      </c>
      <c r="X107" s="7">
        <f t="shared" si="32"/>
        <v>-230.19553759281288</v>
      </c>
      <c r="Y107" s="7">
        <f t="shared" si="32"/>
        <v>-249.17486558802008</v>
      </c>
      <c r="Z107" s="7">
        <f t="shared" si="32"/>
        <v>-268.72559897559887</v>
      </c>
      <c r="AA107" s="7">
        <f t="shared" si="32"/>
        <v>-288.83886650003615</v>
      </c>
      <c r="AB107" s="7">
        <f t="shared" si="32"/>
        <v>-309.50694361542406</v>
      </c>
      <c r="AC107" s="7">
        <f t="shared" si="32"/>
        <v>-330.72316764025834</v>
      </c>
      <c r="AD107" s="7">
        <f t="shared" si="32"/>
        <v>-63.781897594320981</v>
      </c>
      <c r="AE107" s="7">
        <f t="shared" si="32"/>
        <v>-69.670331493437885</v>
      </c>
      <c r="AF107" s="7">
        <f t="shared" si="32"/>
        <v>-75.763142220377887</v>
      </c>
      <c r="AG107" s="7">
        <f t="shared" si="32"/>
        <v>-82.055513597319901</v>
      </c>
      <c r="AH107" s="7">
        <f t="shared" si="32"/>
        <v>-88.542916482087932</v>
      </c>
      <c r="AI107" s="7">
        <f t="shared" si="32"/>
        <v>-95.221091034792579</v>
      </c>
      <c r="AJ107" s="7">
        <f t="shared" si="32"/>
        <v>-102.08603033456069</v>
      </c>
      <c r="AK107" s="7">
        <f t="shared" si="32"/>
        <v>-109.13396522903882</v>
      </c>
      <c r="AL107" s="7">
        <f t="shared" si="32"/>
        <v>-116.36135031089144</v>
      </c>
      <c r="AM107" s="7">
        <f>AM$91*AM85/AM$86*exchangeRate</f>
        <v>-123.76485092579017</v>
      </c>
    </row>
    <row r="108" spans="1:39" x14ac:dyDescent="0.25">
      <c r="A108" s="181" t="s">
        <v>102</v>
      </c>
      <c r="B108" s="216">
        <f>SUM(B96:B107)</f>
        <v>0</v>
      </c>
      <c r="C108" s="216">
        <f t="shared" ref="C108:AM108" si="33">SUM(C96:C107)</f>
        <v>45643.295530950025</v>
      </c>
      <c r="D108" s="216">
        <f t="shared" si="33"/>
        <v>51319.33984370032</v>
      </c>
      <c r="E108" s="216">
        <f t="shared" si="33"/>
        <v>56995.384156450629</v>
      </c>
      <c r="F108" s="216">
        <f t="shared" si="33"/>
        <v>62671.428469200939</v>
      </c>
      <c r="G108" s="216">
        <f t="shared" si="33"/>
        <v>68347.472781951219</v>
      </c>
      <c r="H108" s="216">
        <f t="shared" si="33"/>
        <v>74023.517094701499</v>
      </c>
      <c r="I108" s="216">
        <f t="shared" si="33"/>
        <v>79699.561407451853</v>
      </c>
      <c r="J108" s="216">
        <f t="shared" si="33"/>
        <v>85375.605720202147</v>
      </c>
      <c r="K108" s="216">
        <f t="shared" si="33"/>
        <v>91051.650032952399</v>
      </c>
      <c r="L108" s="216">
        <f t="shared" si="33"/>
        <v>96727.694345702708</v>
      </c>
      <c r="M108" s="216">
        <f t="shared" si="33"/>
        <v>102403.73865845305</v>
      </c>
      <c r="N108" s="216">
        <f t="shared" si="33"/>
        <v>108079.78297120334</v>
      </c>
      <c r="O108" s="216">
        <f t="shared" si="33"/>
        <v>132246.55255421399</v>
      </c>
      <c r="P108" s="216">
        <f t="shared" si="33"/>
        <v>156413.32213722466</v>
      </c>
      <c r="Q108" s="216">
        <f t="shared" si="33"/>
        <v>180580.09172023533</v>
      </c>
      <c r="R108" s="216">
        <f t="shared" si="33"/>
        <v>204746.861303246</v>
      </c>
      <c r="S108" s="216">
        <f t="shared" si="33"/>
        <v>228913.63088625664</v>
      </c>
      <c r="T108" s="216">
        <f t="shared" si="33"/>
        <v>242846.48433501052</v>
      </c>
      <c r="U108" s="216">
        <f t="shared" si="33"/>
        <v>256779.33778376432</v>
      </c>
      <c r="V108" s="216">
        <f t="shared" si="33"/>
        <v>270712.19123251812</v>
      </c>
      <c r="W108" s="216">
        <f t="shared" si="33"/>
        <v>284645.04468127195</v>
      </c>
      <c r="X108" s="216">
        <f t="shared" si="33"/>
        <v>298577.89813002577</v>
      </c>
      <c r="Y108" s="216">
        <f t="shared" si="33"/>
        <v>312510.75157877954</v>
      </c>
      <c r="Z108" s="216">
        <f t="shared" si="33"/>
        <v>326443.60502753325</v>
      </c>
      <c r="AA108" s="216">
        <f t="shared" si="33"/>
        <v>340376.45847628708</v>
      </c>
      <c r="AB108" s="216">
        <f t="shared" si="33"/>
        <v>354309.31192504085</v>
      </c>
      <c r="AC108" s="216">
        <f t="shared" si="33"/>
        <v>368242.16537379479</v>
      </c>
      <c r="AD108" s="216">
        <f t="shared" si="33"/>
        <v>388169.40126150026</v>
      </c>
      <c r="AE108" s="216">
        <f t="shared" si="33"/>
        <v>408096.63714920572</v>
      </c>
      <c r="AF108" s="216">
        <f t="shared" si="33"/>
        <v>428023.87303691136</v>
      </c>
      <c r="AG108" s="216">
        <f t="shared" si="33"/>
        <v>447951.10892461688</v>
      </c>
      <c r="AH108" s="216">
        <f t="shared" si="33"/>
        <v>467878.34481232235</v>
      </c>
      <c r="AI108" s="216">
        <f t="shared" si="33"/>
        <v>487805.58070002787</v>
      </c>
      <c r="AJ108" s="216">
        <f t="shared" si="33"/>
        <v>507732.81658773351</v>
      </c>
      <c r="AK108" s="216">
        <f t="shared" si="33"/>
        <v>527660.05247543904</v>
      </c>
      <c r="AL108" s="216">
        <f t="shared" si="33"/>
        <v>547587.2883631445</v>
      </c>
      <c r="AM108" s="216">
        <f t="shared" si="33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7" sqref="F27"/>
    </sheetView>
  </sheetViews>
  <sheetFormatPr baseColWidth="10" defaultRowHeight="15" x14ac:dyDescent="0.25"/>
  <cols>
    <col min="1" max="1" width="32" customWidth="1"/>
  </cols>
  <sheetData>
    <row r="1" spans="1:2" ht="15.75" x14ac:dyDescent="0.25">
      <c r="A1" s="210" t="s">
        <v>171</v>
      </c>
      <c r="B1" s="2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"/>
  <sheetViews>
    <sheetView workbookViewId="0">
      <selection activeCell="AE13" sqref="AE13"/>
    </sheetView>
  </sheetViews>
  <sheetFormatPr baseColWidth="10" defaultRowHeight="15" x14ac:dyDescent="0.25"/>
  <cols>
    <col min="1" max="38" width="11.7109375" bestFit="1" customWidth="1"/>
  </cols>
  <sheetData>
    <row r="1" spans="1:38" x14ac:dyDescent="0.25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 x14ac:dyDescent="0.25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 x14ac:dyDescent="0.25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 x14ac:dyDescent="0.25">
      <c r="A4" s="53"/>
    </row>
    <row r="5" spans="1:38" x14ac:dyDescent="0.25">
      <c r="A5" s="53"/>
    </row>
    <row r="6" spans="1:38" x14ac:dyDescent="0.25">
      <c r="A6" s="53"/>
    </row>
    <row r="7" spans="1:38" x14ac:dyDescent="0.25">
      <c r="A7" s="53"/>
    </row>
    <row r="8" spans="1:38" x14ac:dyDescent="0.25">
      <c r="A8" s="53"/>
    </row>
    <row r="9" spans="1:38" x14ac:dyDescent="0.25">
      <c r="A9" s="53"/>
    </row>
    <row r="10" spans="1:38" x14ac:dyDescent="0.25">
      <c r="A10" s="53"/>
    </row>
    <row r="11" spans="1:38" x14ac:dyDescent="0.25">
      <c r="A11" s="53"/>
    </row>
    <row r="12" spans="1:38" x14ac:dyDescent="0.25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SCIENCES.PO</cp:lastModifiedBy>
  <dcterms:created xsi:type="dcterms:W3CDTF">2014-07-23T12:24:13Z</dcterms:created>
  <dcterms:modified xsi:type="dcterms:W3CDTF">2019-04-10T12:47:34Z</dcterms:modified>
</cp:coreProperties>
</file>